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3\03. Final\"/>
    </mc:Choice>
  </mc:AlternateContent>
  <xr:revisionPtr revIDLastSave="0" documentId="8_{9C5B74F2-6CE9-41A3-9357-0FC6A2C4E440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U339" i="16" s="1"/>
  <c r="L339" i="16"/>
  <c r="J339" i="16"/>
  <c r="H339" i="16"/>
  <c r="F339" i="16"/>
  <c r="G339" i="16" s="1"/>
  <c r="E339" i="16"/>
  <c r="D339" i="16"/>
  <c r="I339" i="16" s="1"/>
  <c r="S338" i="16"/>
  <c r="R338" i="16"/>
  <c r="T338" i="16" s="1"/>
  <c r="Q338" i="16"/>
  <c r="P338" i="16"/>
  <c r="L338" i="16"/>
  <c r="J338" i="16"/>
  <c r="H338" i="16"/>
  <c r="I338" i="16" s="1"/>
  <c r="F338" i="16"/>
  <c r="E338" i="16"/>
  <c r="K338" i="16" s="1"/>
  <c r="D338" i="16"/>
  <c r="G338" i="16" s="1"/>
  <c r="S337" i="16"/>
  <c r="R337" i="16"/>
  <c r="T337" i="16" s="1"/>
  <c r="Q337" i="16"/>
  <c r="P337" i="16"/>
  <c r="L337" i="16"/>
  <c r="J337" i="16"/>
  <c r="H337" i="16"/>
  <c r="F337" i="16"/>
  <c r="E337" i="16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T332" i="16" s="1"/>
  <c r="Q332" i="16"/>
  <c r="P332" i="16"/>
  <c r="U332" i="16" s="1"/>
  <c r="L332" i="16"/>
  <c r="J332" i="16"/>
  <c r="H332" i="16"/>
  <c r="F332" i="16"/>
  <c r="E332" i="16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P323" i="16"/>
  <c r="L323" i="16"/>
  <c r="J323" i="16"/>
  <c r="K323" i="16" s="1"/>
  <c r="I323" i="16"/>
  <c r="H323" i="16"/>
  <c r="F323" i="16"/>
  <c r="G323" i="16" s="1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U317" i="16" s="1"/>
  <c r="L317" i="16"/>
  <c r="K317" i="16"/>
  <c r="J317" i="16"/>
  <c r="H317" i="16"/>
  <c r="F317" i="16"/>
  <c r="N317" i="16" s="1"/>
  <c r="E317" i="16"/>
  <c r="O317" i="16" s="1"/>
  <c r="D317" i="16"/>
  <c r="G317" i="16" s="1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L310" i="16"/>
  <c r="J310" i="16"/>
  <c r="H310" i="16"/>
  <c r="F310" i="16"/>
  <c r="E310" i="16"/>
  <c r="M310" i="16" s="1"/>
  <c r="D310" i="16"/>
  <c r="G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S303" i="16"/>
  <c r="R303" i="16"/>
  <c r="T303" i="16" s="1"/>
  <c r="Q303" i="16"/>
  <c r="P303" i="16"/>
  <c r="L303" i="16"/>
  <c r="J303" i="16"/>
  <c r="H303" i="16"/>
  <c r="F303" i="16"/>
  <c r="E303" i="16"/>
  <c r="D303" i="16"/>
  <c r="G303" i="16" s="1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F299" i="16"/>
  <c r="E299" i="16"/>
  <c r="K299" i="16" s="1"/>
  <c r="D299" i="16"/>
  <c r="I299" i="16" s="1"/>
  <c r="S298" i="16"/>
  <c r="R298" i="16"/>
  <c r="Q298" i="16"/>
  <c r="P298" i="16"/>
  <c r="U298" i="16" s="1"/>
  <c r="M298" i="16"/>
  <c r="L298" i="16"/>
  <c r="J298" i="16"/>
  <c r="H298" i="16"/>
  <c r="I298" i="16" s="1"/>
  <c r="F298" i="16"/>
  <c r="E298" i="16"/>
  <c r="D298" i="16"/>
  <c r="G298" i="16" s="1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T292" i="16" s="1"/>
  <c r="Q292" i="16"/>
  <c r="P292" i="16"/>
  <c r="L292" i="16"/>
  <c r="J292" i="16"/>
  <c r="H292" i="16"/>
  <c r="F292" i="16"/>
  <c r="E292" i="16"/>
  <c r="D292" i="16"/>
  <c r="G292" i="16" s="1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T285" i="16" s="1"/>
  <c r="Q285" i="16"/>
  <c r="P285" i="16"/>
  <c r="L285" i="16"/>
  <c r="J285" i="16"/>
  <c r="U285" i="16" s="1"/>
  <c r="H285" i="16"/>
  <c r="F285" i="16"/>
  <c r="E285" i="16"/>
  <c r="D285" i="16"/>
  <c r="G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I275" i="16"/>
  <c r="H275" i="16"/>
  <c r="F275" i="16"/>
  <c r="E275" i="16"/>
  <c r="K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Q267" i="16"/>
  <c r="P267" i="16"/>
  <c r="U267" i="16" s="1"/>
  <c r="L267" i="16"/>
  <c r="J267" i="16"/>
  <c r="H267" i="16"/>
  <c r="I267" i="16" s="1"/>
  <c r="F267" i="16"/>
  <c r="E267" i="16"/>
  <c r="M267" i="16" s="1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H260" i="16"/>
  <c r="G260" i="16"/>
  <c r="F260" i="16"/>
  <c r="E260" i="16"/>
  <c r="M260" i="16" s="1"/>
  <c r="D260" i="16"/>
  <c r="S259" i="16"/>
  <c r="R259" i="16"/>
  <c r="T259" i="16" s="1"/>
  <c r="Q259" i="16"/>
  <c r="P259" i="16"/>
  <c r="U259" i="16" s="1"/>
  <c r="L259" i="16"/>
  <c r="J259" i="16"/>
  <c r="H259" i="16"/>
  <c r="F259" i="16"/>
  <c r="N259" i="16" s="1"/>
  <c r="E259" i="16"/>
  <c r="K259" i="16" s="1"/>
  <c r="D259" i="16"/>
  <c r="G259" i="16" s="1"/>
  <c r="U258" i="16"/>
  <c r="T258" i="16"/>
  <c r="O258" i="16"/>
  <c r="N258" i="16"/>
  <c r="M258" i="16"/>
  <c r="K258" i="16"/>
  <c r="I258" i="16"/>
  <c r="G258" i="16"/>
  <c r="U257" i="16"/>
  <c r="T257" i="16"/>
  <c r="O257" i="16"/>
  <c r="N257" i="16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O255" i="16"/>
  <c r="N255" i="16"/>
  <c r="M255" i="16"/>
  <c r="K255" i="16"/>
  <c r="I255" i="16"/>
  <c r="G255" i="16"/>
  <c r="S254" i="16"/>
  <c r="R254" i="16"/>
  <c r="Q254" i="16"/>
  <c r="P254" i="16"/>
  <c r="L254" i="16"/>
  <c r="K254" i="16"/>
  <c r="J254" i="16"/>
  <c r="I254" i="16"/>
  <c r="H254" i="16"/>
  <c r="F254" i="16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L247" i="16"/>
  <c r="J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T240" i="16" s="1"/>
  <c r="Q240" i="16"/>
  <c r="P240" i="16"/>
  <c r="L240" i="16"/>
  <c r="J240" i="16"/>
  <c r="H240" i="16"/>
  <c r="F240" i="16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O235" i="16"/>
  <c r="N235" i="16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T231" i="16" s="1"/>
  <c r="Q231" i="16"/>
  <c r="P231" i="16"/>
  <c r="U231" i="16" s="1"/>
  <c r="L231" i="16"/>
  <c r="J231" i="16"/>
  <c r="H231" i="16"/>
  <c r="F231" i="16"/>
  <c r="E231" i="16"/>
  <c r="K231" i="16" s="1"/>
  <c r="D231" i="16"/>
  <c r="G231" i="16" s="1"/>
  <c r="S230" i="16"/>
  <c r="R230" i="16"/>
  <c r="T230" i="16" s="1"/>
  <c r="Q230" i="16"/>
  <c r="P230" i="16"/>
  <c r="U230" i="16" s="1"/>
  <c r="L230" i="16"/>
  <c r="K230" i="16"/>
  <c r="J230" i="16"/>
  <c r="H230" i="16"/>
  <c r="F230" i="16"/>
  <c r="G230" i="16" s="1"/>
  <c r="E230" i="16"/>
  <c r="M230" i="16" s="1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T224" i="16"/>
  <c r="S224" i="16"/>
  <c r="R224" i="16"/>
  <c r="Q224" i="16"/>
  <c r="P224" i="16"/>
  <c r="U224" i="16" s="1"/>
  <c r="L224" i="16"/>
  <c r="J224" i="16"/>
  <c r="H224" i="16"/>
  <c r="I224" i="16" s="1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T216" i="16" s="1"/>
  <c r="Q216" i="16"/>
  <c r="P216" i="16"/>
  <c r="L216" i="16"/>
  <c r="K216" i="16"/>
  <c r="J216" i="16"/>
  <c r="H216" i="16"/>
  <c r="F216" i="16"/>
  <c r="N216" i="16" s="1"/>
  <c r="O216" i="16" s="1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T205" i="16"/>
  <c r="S205" i="16"/>
  <c r="R205" i="16"/>
  <c r="Q205" i="16"/>
  <c r="P205" i="16"/>
  <c r="U205" i="16" s="1"/>
  <c r="L205" i="16"/>
  <c r="M205" i="16" s="1"/>
  <c r="J205" i="16"/>
  <c r="H205" i="16"/>
  <c r="F205" i="16"/>
  <c r="E205" i="16"/>
  <c r="D205" i="16"/>
  <c r="G205" i="16" s="1"/>
  <c r="S204" i="16"/>
  <c r="R204" i="16"/>
  <c r="Q204" i="16"/>
  <c r="P204" i="16"/>
  <c r="L204" i="16"/>
  <c r="J204" i="16"/>
  <c r="H204" i="16"/>
  <c r="I204" i="16" s="1"/>
  <c r="F204" i="16"/>
  <c r="N204" i="16" s="1"/>
  <c r="O204" i="16" s="1"/>
  <c r="E204" i="16"/>
  <c r="K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T198" i="16" s="1"/>
  <c r="Q198" i="16"/>
  <c r="P198" i="16"/>
  <c r="L198" i="16"/>
  <c r="J198" i="16"/>
  <c r="H198" i="16"/>
  <c r="I198" i="16" s="1"/>
  <c r="F198" i="16"/>
  <c r="E198" i="16"/>
  <c r="M198" i="16" s="1"/>
  <c r="D198" i="16"/>
  <c r="G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U191" i="16"/>
  <c r="S191" i="16"/>
  <c r="R191" i="16"/>
  <c r="T191" i="16" s="1"/>
  <c r="Q191" i="16"/>
  <c r="P191" i="16"/>
  <c r="O191" i="16"/>
  <c r="L191" i="16"/>
  <c r="K191" i="16"/>
  <c r="J191" i="16"/>
  <c r="H191" i="16"/>
  <c r="G191" i="16"/>
  <c r="F191" i="16"/>
  <c r="E191" i="16"/>
  <c r="M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T185" i="16"/>
  <c r="S185" i="16"/>
  <c r="R185" i="16"/>
  <c r="Q185" i="16"/>
  <c r="P185" i="16"/>
  <c r="L185" i="16"/>
  <c r="J185" i="16"/>
  <c r="U185" i="16" s="1"/>
  <c r="I185" i="16"/>
  <c r="H185" i="16"/>
  <c r="F185" i="16"/>
  <c r="E185" i="16"/>
  <c r="M185" i="16" s="1"/>
  <c r="D185" i="16"/>
  <c r="G185" i="16" s="1"/>
  <c r="U184" i="16"/>
  <c r="T184" i="16"/>
  <c r="O184" i="16"/>
  <c r="N184" i="16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O180" i="16"/>
  <c r="N180" i="16"/>
  <c r="M180" i="16"/>
  <c r="K180" i="16"/>
  <c r="I180" i="16"/>
  <c r="G180" i="16"/>
  <c r="S179" i="16"/>
  <c r="R179" i="16"/>
  <c r="T179" i="16" s="1"/>
  <c r="Q179" i="16"/>
  <c r="P179" i="16"/>
  <c r="U179" i="16" s="1"/>
  <c r="L179" i="16"/>
  <c r="K179" i="16"/>
  <c r="J179" i="16"/>
  <c r="I179" i="16"/>
  <c r="H179" i="16"/>
  <c r="G179" i="16"/>
  <c r="F179" i="16"/>
  <c r="N179" i="16" s="1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U170" i="16" s="1"/>
  <c r="L170" i="16"/>
  <c r="J170" i="16"/>
  <c r="H170" i="16"/>
  <c r="F170" i="16"/>
  <c r="E170" i="16"/>
  <c r="D170" i="16"/>
  <c r="S169" i="16"/>
  <c r="R169" i="16"/>
  <c r="T169" i="16" s="1"/>
  <c r="Q169" i="16"/>
  <c r="P169" i="16"/>
  <c r="L169" i="16"/>
  <c r="K169" i="16"/>
  <c r="J169" i="16"/>
  <c r="H169" i="16"/>
  <c r="F169" i="16"/>
  <c r="N169" i="16" s="1"/>
  <c r="E169" i="16"/>
  <c r="D169" i="16"/>
  <c r="I169" i="16" s="1"/>
  <c r="U168" i="16"/>
  <c r="T168" i="16"/>
  <c r="N168" i="16"/>
  <c r="O168" i="16" s="1"/>
  <c r="M168" i="16"/>
  <c r="K168" i="16"/>
  <c r="I168" i="16"/>
  <c r="G168" i="16"/>
  <c r="U167" i="16"/>
  <c r="T167" i="16"/>
  <c r="N167" i="16"/>
  <c r="O167" i="16" s="1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T163" i="16"/>
  <c r="S163" i="16"/>
  <c r="R163" i="16"/>
  <c r="Q163" i="16"/>
  <c r="P163" i="16"/>
  <c r="U163" i="16" s="1"/>
  <c r="L163" i="16"/>
  <c r="J163" i="16"/>
  <c r="H163" i="16"/>
  <c r="F163" i="16"/>
  <c r="E163" i="16"/>
  <c r="M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N158" i="16"/>
  <c r="O158" i="16" s="1"/>
  <c r="M158" i="16"/>
  <c r="K158" i="16"/>
  <c r="I158" i="16"/>
  <c r="G158" i="16"/>
  <c r="S157" i="16"/>
  <c r="R157" i="16"/>
  <c r="T157" i="16" s="1"/>
  <c r="Q157" i="16"/>
  <c r="P157" i="16"/>
  <c r="N157" i="16"/>
  <c r="O157" i="16" s="1"/>
  <c r="L157" i="16"/>
  <c r="K157" i="16"/>
  <c r="J157" i="16"/>
  <c r="H157" i="16"/>
  <c r="G157" i="16"/>
  <c r="F157" i="16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N150" i="16" s="1"/>
  <c r="E150" i="16"/>
  <c r="M150" i="16" s="1"/>
  <c r="D150" i="16"/>
  <c r="U149" i="16"/>
  <c r="T149" i="16"/>
  <c r="N149" i="16"/>
  <c r="O149" i="16" s="1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T144" i="16"/>
  <c r="S144" i="16"/>
  <c r="R144" i="16"/>
  <c r="Q144" i="16"/>
  <c r="P144" i="16"/>
  <c r="L144" i="16"/>
  <c r="J144" i="16"/>
  <c r="U144" i="16" s="1"/>
  <c r="H144" i="16"/>
  <c r="N144" i="16" s="1"/>
  <c r="G144" i="16"/>
  <c r="F144" i="16"/>
  <c r="E144" i="16"/>
  <c r="K144" i="16" s="1"/>
  <c r="D144" i="16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T137" i="16"/>
  <c r="S137" i="16"/>
  <c r="R137" i="16"/>
  <c r="Q137" i="16"/>
  <c r="P137" i="16"/>
  <c r="L137" i="16"/>
  <c r="J137" i="16"/>
  <c r="I137" i="16"/>
  <c r="H137" i="16"/>
  <c r="N137" i="16" s="1"/>
  <c r="G137" i="16"/>
  <c r="F137" i="16"/>
  <c r="E137" i="16"/>
  <c r="K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O134" i="16"/>
  <c r="N134" i="16"/>
  <c r="M134" i="16"/>
  <c r="K134" i="16"/>
  <c r="I134" i="16"/>
  <c r="G134" i="16"/>
  <c r="U133" i="16"/>
  <c r="T133" i="16"/>
  <c r="O133" i="16"/>
  <c r="N133" i="16"/>
  <c r="M133" i="16"/>
  <c r="K133" i="16"/>
  <c r="I133" i="16"/>
  <c r="G133" i="16"/>
  <c r="S132" i="16"/>
  <c r="R132" i="16"/>
  <c r="Q132" i="16"/>
  <c r="P132" i="16"/>
  <c r="L132" i="16"/>
  <c r="J132" i="16"/>
  <c r="H132" i="16"/>
  <c r="I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L126" i="16"/>
  <c r="J126" i="16"/>
  <c r="H126" i="16"/>
  <c r="F126" i="16"/>
  <c r="E126" i="16"/>
  <c r="D126" i="16"/>
  <c r="G126" i="16" s="1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R121" i="16"/>
  <c r="Q121" i="16"/>
  <c r="P121" i="16"/>
  <c r="L121" i="16"/>
  <c r="M121" i="16" s="1"/>
  <c r="J121" i="16"/>
  <c r="U121" i="16" s="1"/>
  <c r="H121" i="16"/>
  <c r="F121" i="16"/>
  <c r="E121" i="16"/>
  <c r="D121" i="16"/>
  <c r="I121" i="16" s="1"/>
  <c r="U120" i="16"/>
  <c r="T120" i="16"/>
  <c r="N120" i="16"/>
  <c r="O120" i="16" s="1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N113" i="16"/>
  <c r="O113" i="16" s="1"/>
  <c r="M113" i="16"/>
  <c r="K113" i="16"/>
  <c r="I113" i="16"/>
  <c r="G113" i="16"/>
  <c r="T112" i="16"/>
  <c r="S112" i="16"/>
  <c r="R112" i="16"/>
  <c r="Q112" i="16"/>
  <c r="P112" i="16"/>
  <c r="U112" i="16" s="1"/>
  <c r="L112" i="16"/>
  <c r="J112" i="16"/>
  <c r="H112" i="16"/>
  <c r="F112" i="16"/>
  <c r="N112" i="16" s="1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L106" i="16"/>
  <c r="J106" i="16"/>
  <c r="K106" i="16" s="1"/>
  <c r="H106" i="16"/>
  <c r="F106" i="16"/>
  <c r="G106" i="16" s="1"/>
  <c r="E106" i="16"/>
  <c r="D106" i="16"/>
  <c r="U105" i="16"/>
  <c r="T105" i="16"/>
  <c r="N105" i="16"/>
  <c r="O105" i="16" s="1"/>
  <c r="M105" i="16"/>
  <c r="K105" i="16"/>
  <c r="I105" i="16"/>
  <c r="G105" i="16"/>
  <c r="S102" i="16"/>
  <c r="R102" i="16"/>
  <c r="T102" i="16" s="1"/>
  <c r="Q102" i="16"/>
  <c r="P102" i="16"/>
  <c r="L102" i="16"/>
  <c r="M102" i="16" s="1"/>
  <c r="J102" i="16"/>
  <c r="H102" i="16"/>
  <c r="I102" i="16" s="1"/>
  <c r="F102" i="16"/>
  <c r="E102" i="16"/>
  <c r="D102" i="16"/>
  <c r="G102" i="16" s="1"/>
  <c r="S101" i="16"/>
  <c r="R101" i="16"/>
  <c r="Q101" i="16"/>
  <c r="P101" i="16"/>
  <c r="U101" i="16" s="1"/>
  <c r="L101" i="16"/>
  <c r="J101" i="16"/>
  <c r="H101" i="16"/>
  <c r="I101" i="16" s="1"/>
  <c r="F101" i="16"/>
  <c r="E101" i="16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N98" i="16"/>
  <c r="O98" i="16" s="1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U96" i="16"/>
  <c r="S96" i="16"/>
  <c r="T96" i="16" s="1"/>
  <c r="R96" i="16"/>
  <c r="Q96" i="16"/>
  <c r="P96" i="16"/>
  <c r="L96" i="16"/>
  <c r="J96" i="16"/>
  <c r="H96" i="16"/>
  <c r="F96" i="16"/>
  <c r="E96" i="16"/>
  <c r="K96" i="16" s="1"/>
  <c r="D96" i="16"/>
  <c r="G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U91" i="16"/>
  <c r="S91" i="16"/>
  <c r="R91" i="16"/>
  <c r="Q91" i="16"/>
  <c r="P91" i="16"/>
  <c r="M91" i="16"/>
  <c r="L91" i="16"/>
  <c r="J91" i="16"/>
  <c r="H91" i="16"/>
  <c r="F91" i="16"/>
  <c r="E91" i="16"/>
  <c r="K91" i="16" s="1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P85" i="16"/>
  <c r="U85" i="16" s="1"/>
  <c r="L85" i="16"/>
  <c r="J85" i="16"/>
  <c r="I85" i="16"/>
  <c r="H85" i="16"/>
  <c r="F85" i="16"/>
  <c r="N85" i="16" s="1"/>
  <c r="E85" i="16"/>
  <c r="M85" i="16" s="1"/>
  <c r="D85" i="16"/>
  <c r="G85" i="16" s="1"/>
  <c r="S84" i="16"/>
  <c r="R84" i="16"/>
  <c r="T84" i="16" s="1"/>
  <c r="Q84" i="16"/>
  <c r="P84" i="16"/>
  <c r="L84" i="16"/>
  <c r="J84" i="16"/>
  <c r="U84" i="16" s="1"/>
  <c r="I84" i="16"/>
  <c r="H84" i="16"/>
  <c r="F84" i="16"/>
  <c r="E84" i="16"/>
  <c r="D84" i="16"/>
  <c r="G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P78" i="16"/>
  <c r="U78" i="16" s="1"/>
  <c r="L78" i="16"/>
  <c r="K78" i="16"/>
  <c r="J78" i="16"/>
  <c r="H78" i="16"/>
  <c r="F78" i="16"/>
  <c r="N78" i="16" s="1"/>
  <c r="O78" i="16" s="1"/>
  <c r="E78" i="16"/>
  <c r="M78" i="16" s="1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N73" i="16"/>
  <c r="O73" i="16" s="1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U70" i="16" s="1"/>
  <c r="L70" i="16"/>
  <c r="J70" i="16"/>
  <c r="I70" i="16"/>
  <c r="H70" i="16"/>
  <c r="G70" i="16"/>
  <c r="F70" i="16"/>
  <c r="E70" i="16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O67" i="16"/>
  <c r="N67" i="16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K63" i="16"/>
  <c r="J63" i="16"/>
  <c r="H63" i="16"/>
  <c r="G63" i="16"/>
  <c r="F63" i="16"/>
  <c r="N63" i="16" s="1"/>
  <c r="E63" i="16"/>
  <c r="M63" i="16" s="1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P58" i="16"/>
  <c r="L58" i="16"/>
  <c r="J58" i="16"/>
  <c r="H58" i="16"/>
  <c r="F58" i="16"/>
  <c r="E58" i="16"/>
  <c r="D58" i="16"/>
  <c r="G58" i="16" s="1"/>
  <c r="U57" i="16"/>
  <c r="T57" i="16"/>
  <c r="O57" i="16"/>
  <c r="N57" i="16"/>
  <c r="M57" i="16"/>
  <c r="K57" i="16"/>
  <c r="I57" i="16"/>
  <c r="G57" i="16"/>
  <c r="S54" i="16"/>
  <c r="T54" i="16" s="1"/>
  <c r="R54" i="16"/>
  <c r="Q54" i="16"/>
  <c r="P54" i="16"/>
  <c r="U54" i="16" s="1"/>
  <c r="L54" i="16"/>
  <c r="J54" i="16"/>
  <c r="H54" i="16"/>
  <c r="F54" i="16"/>
  <c r="E54" i="16"/>
  <c r="M54" i="16" s="1"/>
  <c r="D54" i="16"/>
  <c r="S53" i="16"/>
  <c r="R53" i="16"/>
  <c r="T53" i="16" s="1"/>
  <c r="Q53" i="16"/>
  <c r="P53" i="16"/>
  <c r="U53" i="16" s="1"/>
  <c r="L53" i="16"/>
  <c r="J53" i="16"/>
  <c r="I53" i="16"/>
  <c r="H53" i="16"/>
  <c r="F53" i="16"/>
  <c r="N53" i="16" s="1"/>
  <c r="E53" i="16"/>
  <c r="M53" i="16" s="1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P47" i="16"/>
  <c r="L47" i="16"/>
  <c r="J47" i="16"/>
  <c r="K47" i="16" s="1"/>
  <c r="I47" i="16"/>
  <c r="H47" i="16"/>
  <c r="F47" i="16"/>
  <c r="E47" i="16"/>
  <c r="M47" i="16" s="1"/>
  <c r="D47" i="16"/>
  <c r="U46" i="16"/>
  <c r="T46" i="16"/>
  <c r="O46" i="16"/>
  <c r="N46" i="16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U40" i="16"/>
  <c r="S40" i="16"/>
  <c r="R40" i="16"/>
  <c r="Q40" i="16"/>
  <c r="P40" i="16"/>
  <c r="L40" i="16"/>
  <c r="J40" i="16"/>
  <c r="H40" i="16"/>
  <c r="F40" i="16"/>
  <c r="N40" i="16" s="1"/>
  <c r="E40" i="16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T35" i="16" s="1"/>
  <c r="R35" i="16"/>
  <c r="Q35" i="16"/>
  <c r="P35" i="16"/>
  <c r="U35" i="16" s="1"/>
  <c r="L35" i="16"/>
  <c r="K35" i="16"/>
  <c r="J35" i="16"/>
  <c r="H35" i="16"/>
  <c r="G35" i="16"/>
  <c r="F35" i="16"/>
  <c r="E35" i="16"/>
  <c r="D35" i="16"/>
  <c r="I35" i="16" s="1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N29" i="16"/>
  <c r="O29" i="16" s="1"/>
  <c r="M29" i="16"/>
  <c r="K29" i="16"/>
  <c r="I29" i="16"/>
  <c r="G29" i="16"/>
  <c r="U28" i="16"/>
  <c r="T28" i="16"/>
  <c r="N28" i="16"/>
  <c r="O28" i="16" s="1"/>
  <c r="M28" i="16"/>
  <c r="K28" i="16"/>
  <c r="I28" i="16"/>
  <c r="G28" i="16"/>
  <c r="U27" i="16"/>
  <c r="S27" i="16"/>
  <c r="R27" i="16"/>
  <c r="Q27" i="16"/>
  <c r="P27" i="16"/>
  <c r="L27" i="16"/>
  <c r="J27" i="16"/>
  <c r="I27" i="16"/>
  <c r="H27" i="16"/>
  <c r="F27" i="16"/>
  <c r="N27" i="16" s="1"/>
  <c r="E27" i="16"/>
  <c r="K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L19" i="16"/>
  <c r="J19" i="16"/>
  <c r="K19" i="16" s="1"/>
  <c r="I19" i="16"/>
  <c r="H19" i="16"/>
  <c r="F19" i="16"/>
  <c r="E19" i="16"/>
  <c r="M19" i="16" s="1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O14" i="16"/>
  <c r="N14" i="16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O11" i="16"/>
  <c r="N11" i="16"/>
  <c r="M11" i="16"/>
  <c r="K11" i="16"/>
  <c r="I11" i="16"/>
  <c r="G11" i="16"/>
  <c r="U10" i="16"/>
  <c r="S10" i="16"/>
  <c r="R10" i="16"/>
  <c r="Q10" i="16"/>
  <c r="P10" i="16"/>
  <c r="L10" i="16"/>
  <c r="J10" i="16"/>
  <c r="H10" i="16"/>
  <c r="F10" i="16"/>
  <c r="N10" i="16" s="1"/>
  <c r="E10" i="16"/>
  <c r="D10" i="16"/>
  <c r="I10" i="16" s="1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T339" i="15"/>
  <c r="S339" i="15"/>
  <c r="R339" i="15"/>
  <c r="Q339" i="15"/>
  <c r="P339" i="15"/>
  <c r="U339" i="15" s="1"/>
  <c r="L339" i="15"/>
  <c r="J339" i="15"/>
  <c r="H339" i="15"/>
  <c r="F339" i="15"/>
  <c r="N339" i="15" s="1"/>
  <c r="E339" i="15"/>
  <c r="K339" i="15" s="1"/>
  <c r="D339" i="15"/>
  <c r="S338" i="15"/>
  <c r="R338" i="15"/>
  <c r="T338" i="15" s="1"/>
  <c r="Q338" i="15"/>
  <c r="P338" i="15"/>
  <c r="L338" i="15"/>
  <c r="J338" i="15"/>
  <c r="U338" i="15" s="1"/>
  <c r="H338" i="15"/>
  <c r="F338" i="15"/>
  <c r="N338" i="15" s="1"/>
  <c r="O338" i="15" s="1"/>
  <c r="E338" i="15"/>
  <c r="D338" i="15"/>
  <c r="S337" i="15"/>
  <c r="R337" i="15"/>
  <c r="T337" i="15" s="1"/>
  <c r="Q337" i="15"/>
  <c r="P337" i="15"/>
  <c r="L337" i="15"/>
  <c r="J337" i="15"/>
  <c r="H337" i="15"/>
  <c r="F337" i="15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L332" i="15"/>
  <c r="J332" i="15"/>
  <c r="K332" i="15" s="1"/>
  <c r="H332" i="15"/>
  <c r="I332" i="15" s="1"/>
  <c r="F332" i="15"/>
  <c r="G332" i="15" s="1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U323" i="15"/>
  <c r="T323" i="15"/>
  <c r="S323" i="15"/>
  <c r="R323" i="15"/>
  <c r="Q323" i="15"/>
  <c r="P323" i="15"/>
  <c r="L323" i="15"/>
  <c r="J323" i="15"/>
  <c r="H323" i="15"/>
  <c r="F323" i="15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T317" i="15" s="1"/>
  <c r="Q317" i="15"/>
  <c r="P317" i="15"/>
  <c r="L317" i="15"/>
  <c r="J317" i="15"/>
  <c r="U317" i="15" s="1"/>
  <c r="H317" i="15"/>
  <c r="F317" i="15"/>
  <c r="E317" i="15"/>
  <c r="D317" i="15"/>
  <c r="I317" i="15" s="1"/>
  <c r="U316" i="15"/>
  <c r="T316" i="15"/>
  <c r="N316" i="15"/>
  <c r="O316" i="15" s="1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T310" i="15"/>
  <c r="S310" i="15"/>
  <c r="R310" i="15"/>
  <c r="Q310" i="15"/>
  <c r="P310" i="15"/>
  <c r="U310" i="15" s="1"/>
  <c r="L310" i="15"/>
  <c r="J310" i="15"/>
  <c r="H310" i="15"/>
  <c r="I310" i="15" s="1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L303" i="15"/>
  <c r="J303" i="15"/>
  <c r="K303" i="15" s="1"/>
  <c r="H303" i="15"/>
  <c r="F303" i="15"/>
  <c r="E303" i="15"/>
  <c r="D303" i="15"/>
  <c r="I303" i="15" s="1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L299" i="15"/>
  <c r="J299" i="15"/>
  <c r="U299" i="15" s="1"/>
  <c r="H299" i="15"/>
  <c r="F299" i="15"/>
  <c r="E299" i="15"/>
  <c r="D299" i="15"/>
  <c r="S298" i="15"/>
  <c r="R298" i="15"/>
  <c r="Q298" i="15"/>
  <c r="P298" i="15"/>
  <c r="L298" i="15"/>
  <c r="J298" i="15"/>
  <c r="H298" i="15"/>
  <c r="F298" i="15"/>
  <c r="G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T292" i="15" s="1"/>
  <c r="R292" i="15"/>
  <c r="Q292" i="15"/>
  <c r="P292" i="15"/>
  <c r="L292" i="15"/>
  <c r="J292" i="15"/>
  <c r="H292" i="15"/>
  <c r="I292" i="15" s="1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L285" i="15"/>
  <c r="J285" i="15"/>
  <c r="H285" i="15"/>
  <c r="F285" i="15"/>
  <c r="G285" i="15" s="1"/>
  <c r="E285" i="15"/>
  <c r="M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O282" i="15"/>
  <c r="N282" i="15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O280" i="15"/>
  <c r="N280" i="15"/>
  <c r="M280" i="15"/>
  <c r="K280" i="15"/>
  <c r="I280" i="15"/>
  <c r="G280" i="15"/>
  <c r="U279" i="15"/>
  <c r="T279" i="15"/>
  <c r="O279" i="15"/>
  <c r="N279" i="15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U275" i="15"/>
  <c r="T275" i="15"/>
  <c r="S275" i="15"/>
  <c r="R275" i="15"/>
  <c r="Q275" i="15"/>
  <c r="P275" i="15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P267" i="15"/>
  <c r="L267" i="15"/>
  <c r="J267" i="15"/>
  <c r="U267" i="15" s="1"/>
  <c r="H267" i="15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L260" i="15"/>
  <c r="J260" i="15"/>
  <c r="H260" i="15"/>
  <c r="F260" i="15"/>
  <c r="E260" i="15"/>
  <c r="D260" i="15"/>
  <c r="G260" i="15" s="1"/>
  <c r="S259" i="15"/>
  <c r="R259" i="15"/>
  <c r="T259" i="15" s="1"/>
  <c r="Q259" i="15"/>
  <c r="P259" i="15"/>
  <c r="L259" i="15"/>
  <c r="J259" i="15"/>
  <c r="K259" i="15" s="1"/>
  <c r="H259" i="15"/>
  <c r="I259" i="15" s="1"/>
  <c r="F259" i="15"/>
  <c r="G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O257" i="15"/>
  <c r="N257" i="15"/>
  <c r="M257" i="15"/>
  <c r="K257" i="15"/>
  <c r="I257" i="15"/>
  <c r="G257" i="15"/>
  <c r="U256" i="15"/>
  <c r="T256" i="15"/>
  <c r="O256" i="15"/>
  <c r="N256" i="15"/>
  <c r="M256" i="15"/>
  <c r="K256" i="15"/>
  <c r="I256" i="15"/>
  <c r="G256" i="15"/>
  <c r="U255" i="15"/>
  <c r="T255" i="15"/>
  <c r="O255" i="15"/>
  <c r="N255" i="15"/>
  <c r="M255" i="15"/>
  <c r="K255" i="15"/>
  <c r="I255" i="15"/>
  <c r="G255" i="15"/>
  <c r="U254" i="15"/>
  <c r="T254" i="15"/>
  <c r="S254" i="15"/>
  <c r="R254" i="15"/>
  <c r="Q254" i="15"/>
  <c r="P254" i="15"/>
  <c r="L254" i="15"/>
  <c r="J254" i="15"/>
  <c r="H254" i="15"/>
  <c r="F254" i="15"/>
  <c r="E254" i="15"/>
  <c r="K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F247" i="15"/>
  <c r="E247" i="15"/>
  <c r="M247" i="15" s="1"/>
  <c r="D247" i="15"/>
  <c r="I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T240" i="15" s="1"/>
  <c r="Q240" i="15"/>
  <c r="P240" i="15"/>
  <c r="U240" i="15" s="1"/>
  <c r="L240" i="15"/>
  <c r="J240" i="15"/>
  <c r="H240" i="15"/>
  <c r="F240" i="15"/>
  <c r="E240" i="15"/>
  <c r="D240" i="15"/>
  <c r="G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T231" i="15" s="1"/>
  <c r="Q231" i="15"/>
  <c r="P231" i="15"/>
  <c r="L231" i="15"/>
  <c r="J231" i="15"/>
  <c r="K231" i="15" s="1"/>
  <c r="H231" i="15"/>
  <c r="I231" i="15" s="1"/>
  <c r="F231" i="15"/>
  <c r="G231" i="15" s="1"/>
  <c r="E231" i="15"/>
  <c r="D231" i="15"/>
  <c r="T230" i="15"/>
  <c r="S230" i="15"/>
  <c r="R230" i="15"/>
  <c r="Q230" i="15"/>
  <c r="P230" i="15"/>
  <c r="U230" i="15" s="1"/>
  <c r="L230" i="15"/>
  <c r="J230" i="15"/>
  <c r="H230" i="15"/>
  <c r="F230" i="15"/>
  <c r="N230" i="15" s="1"/>
  <c r="E230" i="15"/>
  <c r="K230" i="15" s="1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N224" i="15"/>
  <c r="L224" i="15"/>
  <c r="J224" i="15"/>
  <c r="H224" i="15"/>
  <c r="F224" i="15"/>
  <c r="E224" i="15"/>
  <c r="M224" i="15" s="1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T216" i="15" s="1"/>
  <c r="Q216" i="15"/>
  <c r="P216" i="15"/>
  <c r="L216" i="15"/>
  <c r="J216" i="15"/>
  <c r="H216" i="15"/>
  <c r="F216" i="15"/>
  <c r="E216" i="15"/>
  <c r="D216" i="15"/>
  <c r="G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L205" i="15"/>
  <c r="J205" i="15"/>
  <c r="K205" i="15" s="1"/>
  <c r="H205" i="15"/>
  <c r="I205" i="15" s="1"/>
  <c r="F205" i="15"/>
  <c r="G205" i="15" s="1"/>
  <c r="E205" i="15"/>
  <c r="D205" i="15"/>
  <c r="U204" i="15"/>
  <c r="T204" i="15"/>
  <c r="S204" i="15"/>
  <c r="R204" i="15"/>
  <c r="Q204" i="15"/>
  <c r="P204" i="15"/>
  <c r="L204" i="15"/>
  <c r="J204" i="15"/>
  <c r="H204" i="15"/>
  <c r="F204" i="15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P198" i="15"/>
  <c r="L198" i="15"/>
  <c r="J198" i="15"/>
  <c r="H198" i="15"/>
  <c r="N198" i="15" s="1"/>
  <c r="O198" i="15" s="1"/>
  <c r="F198" i="15"/>
  <c r="G198" i="15" s="1"/>
  <c r="E198" i="15"/>
  <c r="M198" i="15" s="1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I191" i="15" s="1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T185" i="15" s="1"/>
  <c r="Q185" i="15"/>
  <c r="P185" i="15"/>
  <c r="U185" i="15" s="1"/>
  <c r="L185" i="15"/>
  <c r="J185" i="15"/>
  <c r="H185" i="15"/>
  <c r="I185" i="15" s="1"/>
  <c r="F185" i="15"/>
  <c r="E185" i="15"/>
  <c r="D185" i="15"/>
  <c r="G185" i="15" s="1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T179" i="15" s="1"/>
  <c r="R179" i="15"/>
  <c r="Q179" i="15"/>
  <c r="P179" i="15"/>
  <c r="L179" i="15"/>
  <c r="J179" i="15"/>
  <c r="H179" i="15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O177" i="15"/>
  <c r="N177" i="15"/>
  <c r="M177" i="15"/>
  <c r="K177" i="15"/>
  <c r="I177" i="15"/>
  <c r="G177" i="15"/>
  <c r="U176" i="15"/>
  <c r="T176" i="15"/>
  <c r="O176" i="15"/>
  <c r="N176" i="15"/>
  <c r="M176" i="15"/>
  <c r="K176" i="15"/>
  <c r="I176" i="15"/>
  <c r="G176" i="15"/>
  <c r="U175" i="15"/>
  <c r="T175" i="15"/>
  <c r="O175" i="15"/>
  <c r="N175" i="15"/>
  <c r="M175" i="15"/>
  <c r="K175" i="15"/>
  <c r="I175" i="15"/>
  <c r="G175" i="15"/>
  <c r="U174" i="15"/>
  <c r="T174" i="15"/>
  <c r="O174" i="15"/>
  <c r="N174" i="15"/>
  <c r="M174" i="15"/>
  <c r="K174" i="15"/>
  <c r="I174" i="15"/>
  <c r="G174" i="15"/>
  <c r="U173" i="15"/>
  <c r="T173" i="15"/>
  <c r="O173" i="15"/>
  <c r="N173" i="15"/>
  <c r="M173" i="15"/>
  <c r="K173" i="15"/>
  <c r="I173" i="15"/>
  <c r="G173" i="15"/>
  <c r="S170" i="15"/>
  <c r="R170" i="15"/>
  <c r="Q170" i="15"/>
  <c r="P170" i="15"/>
  <c r="U170" i="15" s="1"/>
  <c r="N170" i="15"/>
  <c r="L170" i="15"/>
  <c r="J170" i="15"/>
  <c r="H170" i="15"/>
  <c r="F170" i="15"/>
  <c r="E170" i="15"/>
  <c r="M170" i="15" s="1"/>
  <c r="D170" i="15"/>
  <c r="I170" i="15" s="1"/>
  <c r="S169" i="15"/>
  <c r="R169" i="15"/>
  <c r="Q169" i="15"/>
  <c r="P169" i="15"/>
  <c r="L169" i="15"/>
  <c r="J169" i="15"/>
  <c r="H169" i="15"/>
  <c r="F169" i="15"/>
  <c r="E169" i="15"/>
  <c r="M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L163" i="15"/>
  <c r="J163" i="15"/>
  <c r="H163" i="15"/>
  <c r="G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L157" i="15"/>
  <c r="J157" i="15"/>
  <c r="H157" i="15"/>
  <c r="F157" i="15"/>
  <c r="E157" i="15"/>
  <c r="M157" i="15" s="1"/>
  <c r="D157" i="15"/>
  <c r="U156" i="15"/>
  <c r="T156" i="15"/>
  <c r="O156" i="15"/>
  <c r="N156" i="15"/>
  <c r="M156" i="15"/>
  <c r="K156" i="15"/>
  <c r="I156" i="15"/>
  <c r="G156" i="15"/>
  <c r="U155" i="15"/>
  <c r="T155" i="15"/>
  <c r="O155" i="15"/>
  <c r="N155" i="15"/>
  <c r="M155" i="15"/>
  <c r="K155" i="15"/>
  <c r="I155" i="15"/>
  <c r="G155" i="15"/>
  <c r="U154" i="15"/>
  <c r="T154" i="15"/>
  <c r="O154" i="15"/>
  <c r="N154" i="15"/>
  <c r="M154" i="15"/>
  <c r="K154" i="15"/>
  <c r="I154" i="15"/>
  <c r="G154" i="15"/>
  <c r="U153" i="15"/>
  <c r="T153" i="15"/>
  <c r="O153" i="15"/>
  <c r="N153" i="15"/>
  <c r="M153" i="15"/>
  <c r="K153" i="15"/>
  <c r="I153" i="15"/>
  <c r="G153" i="15"/>
  <c r="U152" i="15"/>
  <c r="T152" i="15"/>
  <c r="O152" i="15"/>
  <c r="N152" i="15"/>
  <c r="M152" i="15"/>
  <c r="K152" i="15"/>
  <c r="I152" i="15"/>
  <c r="G152" i="15"/>
  <c r="U151" i="15"/>
  <c r="T151" i="15"/>
  <c r="O151" i="15"/>
  <c r="N151" i="15"/>
  <c r="M151" i="15"/>
  <c r="K151" i="15"/>
  <c r="I151" i="15"/>
  <c r="G151" i="15"/>
  <c r="U150" i="15"/>
  <c r="S150" i="15"/>
  <c r="T150" i="15" s="1"/>
  <c r="R150" i="15"/>
  <c r="Q150" i="15"/>
  <c r="P150" i="15"/>
  <c r="N150" i="15"/>
  <c r="L150" i="15"/>
  <c r="J150" i="15"/>
  <c r="H150" i="15"/>
  <c r="F150" i="15"/>
  <c r="E150" i="15"/>
  <c r="M150" i="15" s="1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Q144" i="15"/>
  <c r="P144" i="15"/>
  <c r="L144" i="15"/>
  <c r="J144" i="15"/>
  <c r="U144" i="15" s="1"/>
  <c r="H144" i="15"/>
  <c r="I144" i="15" s="1"/>
  <c r="F144" i="15"/>
  <c r="G144" i="15" s="1"/>
  <c r="E144" i="15"/>
  <c r="K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M137" i="15"/>
  <c r="L137" i="15"/>
  <c r="J137" i="15"/>
  <c r="I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S132" i="15"/>
  <c r="R132" i="15"/>
  <c r="T132" i="15" s="1"/>
  <c r="Q132" i="15"/>
  <c r="P132" i="15"/>
  <c r="L132" i="15"/>
  <c r="J132" i="15"/>
  <c r="U132" i="15" s="1"/>
  <c r="H132" i="15"/>
  <c r="F132" i="15"/>
  <c r="E132" i="15"/>
  <c r="D132" i="15"/>
  <c r="I132" i="15" s="1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P126" i="15"/>
  <c r="L126" i="15"/>
  <c r="J126" i="15"/>
  <c r="H126" i="15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R121" i="15"/>
  <c r="Q121" i="15"/>
  <c r="P121" i="15"/>
  <c r="U121" i="15" s="1"/>
  <c r="L121" i="15"/>
  <c r="J121" i="15"/>
  <c r="K121" i="15" s="1"/>
  <c r="H121" i="15"/>
  <c r="F121" i="15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U112" i="15"/>
  <c r="S112" i="15"/>
  <c r="R112" i="15"/>
  <c r="T112" i="15" s="1"/>
  <c r="Q112" i="15"/>
  <c r="P112" i="15"/>
  <c r="L112" i="15"/>
  <c r="J112" i="15"/>
  <c r="H112" i="15"/>
  <c r="I112" i="15" s="1"/>
  <c r="F112" i="15"/>
  <c r="E112" i="15"/>
  <c r="K112" i="15" s="1"/>
  <c r="D112" i="15"/>
  <c r="G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U106" i="15" s="1"/>
  <c r="L106" i="15"/>
  <c r="J106" i="15"/>
  <c r="H106" i="15"/>
  <c r="I106" i="15" s="1"/>
  <c r="F106" i="15"/>
  <c r="E106" i="15"/>
  <c r="K106" i="15" s="1"/>
  <c r="D106" i="15"/>
  <c r="G106" i="15" s="1"/>
  <c r="U105" i="15"/>
  <c r="T105" i="15"/>
  <c r="N105" i="15"/>
  <c r="O105" i="15" s="1"/>
  <c r="M105" i="15"/>
  <c r="K105" i="15"/>
  <c r="I105" i="15"/>
  <c r="G105" i="15"/>
  <c r="S102" i="15"/>
  <c r="R102" i="15"/>
  <c r="Q102" i="15"/>
  <c r="P102" i="15"/>
  <c r="L102" i="15"/>
  <c r="J102" i="15"/>
  <c r="U102" i="15" s="1"/>
  <c r="H102" i="15"/>
  <c r="I102" i="15" s="1"/>
  <c r="G102" i="15"/>
  <c r="F102" i="15"/>
  <c r="E102" i="15"/>
  <c r="D102" i="15"/>
  <c r="T101" i="15"/>
  <c r="S101" i="15"/>
  <c r="R101" i="15"/>
  <c r="Q101" i="15"/>
  <c r="P101" i="15"/>
  <c r="L101" i="15"/>
  <c r="J101" i="15"/>
  <c r="U101" i="15" s="1"/>
  <c r="I101" i="15"/>
  <c r="H101" i="15"/>
  <c r="F101" i="15"/>
  <c r="E101" i="15"/>
  <c r="K101" i="15" s="1"/>
  <c r="D101" i="15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S96" i="15"/>
  <c r="R96" i="15"/>
  <c r="Q96" i="15"/>
  <c r="P96" i="15"/>
  <c r="L96" i="15"/>
  <c r="J96" i="15"/>
  <c r="H96" i="15"/>
  <c r="I96" i="15" s="1"/>
  <c r="F96" i="15"/>
  <c r="G96" i="15" s="1"/>
  <c r="E96" i="15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L91" i="15"/>
  <c r="J91" i="15"/>
  <c r="U91" i="15" s="1"/>
  <c r="H91" i="15"/>
  <c r="F91" i="15"/>
  <c r="E91" i="15"/>
  <c r="D91" i="15"/>
  <c r="I91" i="15" s="1"/>
  <c r="U90" i="15"/>
  <c r="T90" i="15"/>
  <c r="O90" i="15"/>
  <c r="N90" i="15"/>
  <c r="M90" i="15"/>
  <c r="K90" i="15"/>
  <c r="I90" i="15"/>
  <c r="G90" i="15"/>
  <c r="U89" i="15"/>
  <c r="T89" i="15"/>
  <c r="O89" i="15"/>
  <c r="N89" i="15"/>
  <c r="M89" i="15"/>
  <c r="K89" i="15"/>
  <c r="I89" i="15"/>
  <c r="G89" i="15"/>
  <c r="U88" i="15"/>
  <c r="T88" i="15"/>
  <c r="O88" i="15"/>
  <c r="N88" i="15"/>
  <c r="M88" i="15"/>
  <c r="K88" i="15"/>
  <c r="I88" i="15"/>
  <c r="G88" i="15"/>
  <c r="S85" i="15"/>
  <c r="R85" i="15"/>
  <c r="T85" i="15" s="1"/>
  <c r="Q85" i="15"/>
  <c r="P85" i="15"/>
  <c r="L85" i="15"/>
  <c r="J85" i="15"/>
  <c r="I85" i="15"/>
  <c r="H85" i="15"/>
  <c r="F85" i="15"/>
  <c r="G85" i="15" s="1"/>
  <c r="E85" i="15"/>
  <c r="D85" i="15"/>
  <c r="S84" i="15"/>
  <c r="T84" i="15" s="1"/>
  <c r="R84" i="15"/>
  <c r="Q84" i="15"/>
  <c r="P84" i="15"/>
  <c r="L84" i="15"/>
  <c r="J84" i="15"/>
  <c r="H84" i="15"/>
  <c r="F84" i="15"/>
  <c r="E84" i="15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T78" i="15" s="1"/>
  <c r="Q78" i="15"/>
  <c r="P78" i="15"/>
  <c r="L78" i="15"/>
  <c r="J78" i="15"/>
  <c r="U78" i="15" s="1"/>
  <c r="H78" i="15"/>
  <c r="F78" i="15"/>
  <c r="E78" i="15"/>
  <c r="D78" i="15"/>
  <c r="G78" i="15" s="1"/>
  <c r="U77" i="15"/>
  <c r="T77" i="15"/>
  <c r="O77" i="15"/>
  <c r="N77" i="15"/>
  <c r="M77" i="15"/>
  <c r="K77" i="15"/>
  <c r="I77" i="15"/>
  <c r="G77" i="15"/>
  <c r="U76" i="15"/>
  <c r="T76" i="15"/>
  <c r="O76" i="15"/>
  <c r="N76" i="15"/>
  <c r="M76" i="15"/>
  <c r="K76" i="15"/>
  <c r="I76" i="15"/>
  <c r="G76" i="15"/>
  <c r="U75" i="15"/>
  <c r="T75" i="15"/>
  <c r="O75" i="15"/>
  <c r="N75" i="15"/>
  <c r="M75" i="15"/>
  <c r="K75" i="15"/>
  <c r="I75" i="15"/>
  <c r="G75" i="15"/>
  <c r="U74" i="15"/>
  <c r="T74" i="15"/>
  <c r="O74" i="15"/>
  <c r="N74" i="15"/>
  <c r="M74" i="15"/>
  <c r="K74" i="15"/>
  <c r="I74" i="15"/>
  <c r="G74" i="15"/>
  <c r="U73" i="15"/>
  <c r="T73" i="15"/>
  <c r="O73" i="15"/>
  <c r="N73" i="15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S70" i="15"/>
  <c r="R70" i="15"/>
  <c r="Q70" i="15"/>
  <c r="P70" i="15"/>
  <c r="L70" i="15"/>
  <c r="K70" i="15"/>
  <c r="J70" i="15"/>
  <c r="U70" i="15" s="1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O68" i="15"/>
  <c r="N68" i="15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H63" i="15"/>
  <c r="I63" i="15" s="1"/>
  <c r="F63" i="15"/>
  <c r="G63" i="15" s="1"/>
  <c r="E63" i="15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U58" i="15" s="1"/>
  <c r="L58" i="15"/>
  <c r="J58" i="15"/>
  <c r="H58" i="15"/>
  <c r="I58" i="15" s="1"/>
  <c r="G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J54" i="15"/>
  <c r="U54" i="15" s="1"/>
  <c r="H54" i="15"/>
  <c r="F54" i="15"/>
  <c r="E54" i="15"/>
  <c r="D54" i="15"/>
  <c r="G54" i="15" s="1"/>
  <c r="S53" i="15"/>
  <c r="R53" i="15"/>
  <c r="Q53" i="15"/>
  <c r="P53" i="15"/>
  <c r="U53" i="15" s="1"/>
  <c r="L53" i="15"/>
  <c r="K53" i="15"/>
  <c r="J53" i="15"/>
  <c r="H53" i="15"/>
  <c r="F53" i="15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U47" i="15" s="1"/>
  <c r="L47" i="15"/>
  <c r="J47" i="15"/>
  <c r="H47" i="15"/>
  <c r="F47" i="15"/>
  <c r="G47" i="15" s="1"/>
  <c r="E47" i="15"/>
  <c r="K47" i="15" s="1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U40" i="15" s="1"/>
  <c r="L40" i="15"/>
  <c r="J40" i="15"/>
  <c r="K40" i="15" s="1"/>
  <c r="H40" i="15"/>
  <c r="G40" i="15"/>
  <c r="F40" i="15"/>
  <c r="N40" i="15" s="1"/>
  <c r="O40" i="15" s="1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T35" i="15"/>
  <c r="S35" i="15"/>
  <c r="R35" i="15"/>
  <c r="Q35" i="15"/>
  <c r="P35" i="15"/>
  <c r="L35" i="15"/>
  <c r="J35" i="15"/>
  <c r="U35" i="15" s="1"/>
  <c r="I35" i="15"/>
  <c r="H35" i="15"/>
  <c r="F35" i="15"/>
  <c r="E35" i="15"/>
  <c r="K35" i="15" s="1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L27" i="15"/>
  <c r="J27" i="15"/>
  <c r="U27" i="15" s="1"/>
  <c r="H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U19" i="15"/>
  <c r="S19" i="15"/>
  <c r="R19" i="15"/>
  <c r="Q19" i="15"/>
  <c r="P19" i="15"/>
  <c r="M19" i="15"/>
  <c r="L19" i="15"/>
  <c r="J19" i="15"/>
  <c r="H19" i="15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Q10" i="15"/>
  <c r="P10" i="15"/>
  <c r="U10" i="15" s="1"/>
  <c r="L10" i="15"/>
  <c r="J10" i="15"/>
  <c r="I10" i="15"/>
  <c r="H10" i="15"/>
  <c r="F10" i="15"/>
  <c r="E10" i="15"/>
  <c r="D10" i="15"/>
  <c r="G10" i="15" s="1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U339" i="14" s="1"/>
  <c r="L339" i="14"/>
  <c r="J339" i="14"/>
  <c r="H339" i="14"/>
  <c r="F339" i="14"/>
  <c r="E339" i="14"/>
  <c r="D339" i="14"/>
  <c r="U338" i="14"/>
  <c r="T338" i="14"/>
  <c r="S338" i="14"/>
  <c r="R338" i="14"/>
  <c r="Q338" i="14"/>
  <c r="P338" i="14"/>
  <c r="L338" i="14"/>
  <c r="J338" i="14"/>
  <c r="H338" i="14"/>
  <c r="F338" i="14"/>
  <c r="E338" i="14"/>
  <c r="D338" i="14"/>
  <c r="T337" i="14"/>
  <c r="S337" i="14"/>
  <c r="R337" i="14"/>
  <c r="Q337" i="14"/>
  <c r="P337" i="14"/>
  <c r="U337" i="14" s="1"/>
  <c r="L337" i="14"/>
  <c r="J337" i="14"/>
  <c r="H337" i="14"/>
  <c r="N337" i="14" s="1"/>
  <c r="O337" i="14" s="1"/>
  <c r="F337" i="14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O333" i="14"/>
  <c r="N333" i="14"/>
  <c r="M333" i="14"/>
  <c r="K333" i="14"/>
  <c r="I333" i="14"/>
  <c r="G333" i="14"/>
  <c r="S332" i="14"/>
  <c r="R332" i="14"/>
  <c r="T332" i="14" s="1"/>
  <c r="Q332" i="14"/>
  <c r="P332" i="14"/>
  <c r="U332" i="14" s="1"/>
  <c r="L332" i="14"/>
  <c r="K332" i="14"/>
  <c r="J332" i="14"/>
  <c r="H332" i="14"/>
  <c r="F332" i="14"/>
  <c r="E332" i="14"/>
  <c r="M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T323" i="14" s="1"/>
  <c r="Q323" i="14"/>
  <c r="P323" i="14"/>
  <c r="L323" i="14"/>
  <c r="J323" i="14"/>
  <c r="K323" i="14" s="1"/>
  <c r="H323" i="14"/>
  <c r="F323" i="14"/>
  <c r="E323" i="14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U317" i="14" s="1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F310" i="14"/>
  <c r="G310" i="14" s="1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T303" i="14" s="1"/>
  <c r="Q303" i="14"/>
  <c r="P303" i="14"/>
  <c r="L303" i="14"/>
  <c r="J303" i="14"/>
  <c r="H303" i="14"/>
  <c r="I303" i="14" s="1"/>
  <c r="F303" i="14"/>
  <c r="G303" i="14" s="1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U299" i="14" s="1"/>
  <c r="L299" i="14"/>
  <c r="J299" i="14"/>
  <c r="K299" i="14" s="1"/>
  <c r="H299" i="14"/>
  <c r="F299" i="14"/>
  <c r="E299" i="14"/>
  <c r="D299" i="14"/>
  <c r="I299" i="14" s="1"/>
  <c r="T298" i="14"/>
  <c r="S298" i="14"/>
  <c r="R298" i="14"/>
  <c r="Q298" i="14"/>
  <c r="P298" i="14"/>
  <c r="U298" i="14" s="1"/>
  <c r="L298" i="14"/>
  <c r="J298" i="14"/>
  <c r="H298" i="14"/>
  <c r="F298" i="14"/>
  <c r="N298" i="14" s="1"/>
  <c r="E298" i="14"/>
  <c r="K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U292" i="14" s="1"/>
  <c r="L292" i="14"/>
  <c r="J292" i="14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U285" i="14" s="1"/>
  <c r="L285" i="14"/>
  <c r="J285" i="14"/>
  <c r="H285" i="14"/>
  <c r="I285" i="14" s="1"/>
  <c r="F285" i="14"/>
  <c r="E285" i="14"/>
  <c r="K285" i="14" s="1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P275" i="14"/>
  <c r="L275" i="14"/>
  <c r="J275" i="14"/>
  <c r="H275" i="14"/>
  <c r="F275" i="14"/>
  <c r="E275" i="14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U267" i="14"/>
  <c r="S267" i="14"/>
  <c r="R267" i="14"/>
  <c r="T267" i="14" s="1"/>
  <c r="Q267" i="14"/>
  <c r="P267" i="14"/>
  <c r="L267" i="14"/>
  <c r="J267" i="14"/>
  <c r="H267" i="14"/>
  <c r="F267" i="14"/>
  <c r="N267" i="14" s="1"/>
  <c r="E267" i="14"/>
  <c r="K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L260" i="14"/>
  <c r="J260" i="14"/>
  <c r="H260" i="14"/>
  <c r="F260" i="14"/>
  <c r="E260" i="14"/>
  <c r="M260" i="14" s="1"/>
  <c r="D260" i="14"/>
  <c r="S259" i="14"/>
  <c r="R259" i="14"/>
  <c r="T259" i="14" s="1"/>
  <c r="Q259" i="14"/>
  <c r="P259" i="14"/>
  <c r="L259" i="14"/>
  <c r="J259" i="14"/>
  <c r="K259" i="14" s="1"/>
  <c r="H259" i="14"/>
  <c r="I259" i="14" s="1"/>
  <c r="F259" i="14"/>
  <c r="G259" i="14" s="1"/>
  <c r="E259" i="14"/>
  <c r="M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P254" i="14"/>
  <c r="L254" i="14"/>
  <c r="J254" i="14"/>
  <c r="H254" i="14"/>
  <c r="F254" i="14"/>
  <c r="N254" i="14" s="1"/>
  <c r="E254" i="14"/>
  <c r="D254" i="14"/>
  <c r="U253" i="14"/>
  <c r="T253" i="14"/>
  <c r="N253" i="14"/>
  <c r="O253" i="14" s="1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T247" i="14" s="1"/>
  <c r="Q247" i="14"/>
  <c r="P247" i="14"/>
  <c r="U247" i="14" s="1"/>
  <c r="L247" i="14"/>
  <c r="J247" i="14"/>
  <c r="H247" i="14"/>
  <c r="F247" i="14"/>
  <c r="N247" i="14" s="1"/>
  <c r="E247" i="14"/>
  <c r="K247" i="14" s="1"/>
  <c r="D247" i="14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T240" i="14" s="1"/>
  <c r="Q240" i="14"/>
  <c r="P240" i="14"/>
  <c r="U240" i="14" s="1"/>
  <c r="L240" i="14"/>
  <c r="J240" i="14"/>
  <c r="H240" i="14"/>
  <c r="F240" i="14"/>
  <c r="E240" i="14"/>
  <c r="D240" i="14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L231" i="14"/>
  <c r="J231" i="14"/>
  <c r="K231" i="14" s="1"/>
  <c r="H231" i="14"/>
  <c r="I231" i="14" s="1"/>
  <c r="F231" i="14"/>
  <c r="G231" i="14" s="1"/>
  <c r="E231" i="14"/>
  <c r="D231" i="14"/>
  <c r="S230" i="14"/>
  <c r="R230" i="14"/>
  <c r="Q230" i="14"/>
  <c r="P230" i="14"/>
  <c r="L230" i="14"/>
  <c r="J230" i="14"/>
  <c r="H230" i="14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T224" i="14" s="1"/>
  <c r="R224" i="14"/>
  <c r="Q224" i="14"/>
  <c r="P224" i="14"/>
  <c r="U224" i="14" s="1"/>
  <c r="L224" i="14"/>
  <c r="J224" i="14"/>
  <c r="H224" i="14"/>
  <c r="F224" i="14"/>
  <c r="E224" i="14"/>
  <c r="K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I216" i="14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U205" i="14" s="1"/>
  <c r="L205" i="14"/>
  <c r="J205" i="14"/>
  <c r="H205" i="14"/>
  <c r="F205" i="14"/>
  <c r="E205" i="14"/>
  <c r="M205" i="14" s="1"/>
  <c r="D205" i="14"/>
  <c r="U204" i="14"/>
  <c r="S204" i="14"/>
  <c r="R204" i="14"/>
  <c r="Q204" i="14"/>
  <c r="P204" i="14"/>
  <c r="L204" i="14"/>
  <c r="J204" i="14"/>
  <c r="K204" i="14" s="1"/>
  <c r="H204" i="14"/>
  <c r="F204" i="14"/>
  <c r="E204" i="14"/>
  <c r="D204" i="14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T198" i="14" s="1"/>
  <c r="Q198" i="14"/>
  <c r="P198" i="14"/>
  <c r="U198" i="14" s="1"/>
  <c r="L198" i="14"/>
  <c r="J198" i="14"/>
  <c r="H198" i="14"/>
  <c r="F198" i="14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T191" i="14"/>
  <c r="S191" i="14"/>
  <c r="R191" i="14"/>
  <c r="Q191" i="14"/>
  <c r="P191" i="14"/>
  <c r="L191" i="14"/>
  <c r="J191" i="14"/>
  <c r="I191" i="14"/>
  <c r="H191" i="14"/>
  <c r="F191" i="14"/>
  <c r="E191" i="14"/>
  <c r="D191" i="14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J185" i="14"/>
  <c r="H185" i="14"/>
  <c r="F185" i="14"/>
  <c r="E185" i="14"/>
  <c r="M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T179" i="14" s="1"/>
  <c r="R179" i="14"/>
  <c r="Q179" i="14"/>
  <c r="P179" i="14"/>
  <c r="L179" i="14"/>
  <c r="J179" i="14"/>
  <c r="U179" i="14" s="1"/>
  <c r="H179" i="14"/>
  <c r="F179" i="14"/>
  <c r="E179" i="14"/>
  <c r="M179" i="14" s="1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T170" i="14"/>
  <c r="S170" i="14"/>
  <c r="R170" i="14"/>
  <c r="Q170" i="14"/>
  <c r="P170" i="14"/>
  <c r="L170" i="14"/>
  <c r="J170" i="14"/>
  <c r="U170" i="14" s="1"/>
  <c r="H170" i="14"/>
  <c r="F170" i="14"/>
  <c r="E170" i="14"/>
  <c r="D170" i="14"/>
  <c r="S169" i="14"/>
  <c r="R169" i="14"/>
  <c r="T169" i="14" s="1"/>
  <c r="Q169" i="14"/>
  <c r="P169" i="14"/>
  <c r="U169" i="14" s="1"/>
  <c r="L169" i="14"/>
  <c r="J169" i="14"/>
  <c r="H169" i="14"/>
  <c r="F169" i="14"/>
  <c r="N169" i="14" s="1"/>
  <c r="O169" i="14" s="1"/>
  <c r="E169" i="14"/>
  <c r="M169" i="14" s="1"/>
  <c r="D169" i="14"/>
  <c r="I169" i="14" s="1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Q163" i="14"/>
  <c r="P163" i="14"/>
  <c r="L163" i="14"/>
  <c r="J163" i="14"/>
  <c r="K163" i="14" s="1"/>
  <c r="H163" i="14"/>
  <c r="I163" i="14" s="1"/>
  <c r="F163" i="14"/>
  <c r="G163" i="14" s="1"/>
  <c r="E163" i="14"/>
  <c r="M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Q157" i="14"/>
  <c r="P157" i="14"/>
  <c r="L157" i="14"/>
  <c r="J157" i="14"/>
  <c r="U157" i="14" s="1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U150" i="14"/>
  <c r="T150" i="14"/>
  <c r="S150" i="14"/>
  <c r="R150" i="14"/>
  <c r="Q150" i="14"/>
  <c r="P150" i="14"/>
  <c r="L150" i="14"/>
  <c r="M150" i="14" s="1"/>
  <c r="J150" i="14"/>
  <c r="H150" i="14"/>
  <c r="F150" i="14"/>
  <c r="E150" i="14"/>
  <c r="D150" i="14"/>
  <c r="G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T144" i="14" s="1"/>
  <c r="R144" i="14"/>
  <c r="Q144" i="14"/>
  <c r="P144" i="14"/>
  <c r="U144" i="14" s="1"/>
  <c r="L144" i="14"/>
  <c r="J144" i="14"/>
  <c r="H144" i="14"/>
  <c r="F144" i="14"/>
  <c r="N144" i="14" s="1"/>
  <c r="E144" i="14"/>
  <c r="D144" i="14"/>
  <c r="I144" i="14" s="1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N137" i="14"/>
  <c r="O137" i="14" s="1"/>
  <c r="L137" i="14"/>
  <c r="J137" i="14"/>
  <c r="H137" i="14"/>
  <c r="F137" i="14"/>
  <c r="E137" i="14"/>
  <c r="M137" i="14" s="1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L132" i="14"/>
  <c r="J132" i="14"/>
  <c r="H132" i="14"/>
  <c r="F132" i="14"/>
  <c r="N132" i="14" s="1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N130" i="14"/>
  <c r="O130" i="14" s="1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S126" i="14"/>
  <c r="R126" i="14"/>
  <c r="T126" i="14" s="1"/>
  <c r="Q126" i="14"/>
  <c r="P126" i="14"/>
  <c r="L126" i="14"/>
  <c r="J126" i="14"/>
  <c r="H126" i="14"/>
  <c r="F126" i="14"/>
  <c r="E126" i="14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N124" i="14"/>
  <c r="O124" i="14" s="1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L121" i="14"/>
  <c r="J121" i="14"/>
  <c r="H121" i="14"/>
  <c r="F121" i="14"/>
  <c r="N121" i="14" s="1"/>
  <c r="E121" i="14"/>
  <c r="O121" i="14" s="1"/>
  <c r="D121" i="14"/>
  <c r="I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U112" i="14" s="1"/>
  <c r="L112" i="14"/>
  <c r="J112" i="14"/>
  <c r="H112" i="14"/>
  <c r="F112" i="14"/>
  <c r="N112" i="14" s="1"/>
  <c r="E112" i="14"/>
  <c r="K112" i="14" s="1"/>
  <c r="D112" i="14"/>
  <c r="I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T106" i="14"/>
  <c r="S106" i="14"/>
  <c r="R106" i="14"/>
  <c r="Q106" i="14"/>
  <c r="P106" i="14"/>
  <c r="L106" i="14"/>
  <c r="J106" i="14"/>
  <c r="K106" i="14" s="1"/>
  <c r="H106" i="14"/>
  <c r="F106" i="14"/>
  <c r="N106" i="14" s="1"/>
  <c r="O106" i="14" s="1"/>
  <c r="E106" i="14"/>
  <c r="M106" i="14" s="1"/>
  <c r="D106" i="14"/>
  <c r="U105" i="14"/>
  <c r="T105" i="14"/>
  <c r="N105" i="14"/>
  <c r="O105" i="14" s="1"/>
  <c r="M105" i="14"/>
  <c r="K105" i="14"/>
  <c r="I105" i="14"/>
  <c r="G105" i="14"/>
  <c r="S102" i="14"/>
  <c r="R102" i="14"/>
  <c r="T102" i="14" s="1"/>
  <c r="Q102" i="14"/>
  <c r="P102" i="14"/>
  <c r="L102" i="14"/>
  <c r="J102" i="14"/>
  <c r="K102" i="14" s="1"/>
  <c r="H102" i="14"/>
  <c r="I102" i="14" s="1"/>
  <c r="F102" i="14"/>
  <c r="E102" i="14"/>
  <c r="D102" i="14"/>
  <c r="G102" i="14" s="1"/>
  <c r="S101" i="14"/>
  <c r="R101" i="14"/>
  <c r="Q101" i="14"/>
  <c r="P101" i="14"/>
  <c r="U101" i="14" s="1"/>
  <c r="L101" i="14"/>
  <c r="J101" i="14"/>
  <c r="H101" i="14"/>
  <c r="F101" i="14"/>
  <c r="N101" i="14" s="1"/>
  <c r="E101" i="14"/>
  <c r="O101" i="14" s="1"/>
  <c r="D101" i="14"/>
  <c r="I101" i="14" s="1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J96" i="14"/>
  <c r="H96" i="14"/>
  <c r="F96" i="14"/>
  <c r="N96" i="14" s="1"/>
  <c r="E96" i="14"/>
  <c r="K96" i="14" s="1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U91" i="14" s="1"/>
  <c r="L91" i="14"/>
  <c r="J91" i="14"/>
  <c r="H91" i="14"/>
  <c r="N91" i="14" s="1"/>
  <c r="O91" i="14" s="1"/>
  <c r="F91" i="14"/>
  <c r="E91" i="14"/>
  <c r="M91" i="14" s="1"/>
  <c r="D91" i="14"/>
  <c r="I91" i="14" s="1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T85" i="14" s="1"/>
  <c r="Q85" i="14"/>
  <c r="P85" i="14"/>
  <c r="U85" i="14" s="1"/>
  <c r="L85" i="14"/>
  <c r="J85" i="14"/>
  <c r="H85" i="14"/>
  <c r="F85" i="14"/>
  <c r="N85" i="14" s="1"/>
  <c r="E85" i="14"/>
  <c r="D85" i="14"/>
  <c r="G85" i="14" s="1"/>
  <c r="S84" i="14"/>
  <c r="R84" i="14"/>
  <c r="T84" i="14" s="1"/>
  <c r="Q84" i="14"/>
  <c r="P84" i="14"/>
  <c r="L84" i="14"/>
  <c r="J84" i="14"/>
  <c r="H84" i="14"/>
  <c r="F84" i="14"/>
  <c r="N84" i="14" s="1"/>
  <c r="E84" i="14"/>
  <c r="O84" i="14" s="1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H78" i="14"/>
  <c r="F78" i="14"/>
  <c r="N78" i="14" s="1"/>
  <c r="E78" i="14"/>
  <c r="K78" i="14" s="1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T70" i="14" s="1"/>
  <c r="R70" i="14"/>
  <c r="Q70" i="14"/>
  <c r="P70" i="14"/>
  <c r="U70" i="14" s="1"/>
  <c r="L70" i="14"/>
  <c r="J70" i="14"/>
  <c r="H70" i="14"/>
  <c r="F70" i="14"/>
  <c r="N70" i="14" s="1"/>
  <c r="E70" i="14"/>
  <c r="D70" i="14"/>
  <c r="I70" i="14" s="1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P63" i="14"/>
  <c r="L63" i="14"/>
  <c r="J63" i="14"/>
  <c r="K63" i="14" s="1"/>
  <c r="H63" i="14"/>
  <c r="I63" i="14" s="1"/>
  <c r="F63" i="14"/>
  <c r="N63" i="14" s="1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U58" i="14" s="1"/>
  <c r="L58" i="14"/>
  <c r="J58" i="14"/>
  <c r="H58" i="14"/>
  <c r="F58" i="14"/>
  <c r="N58" i="14" s="1"/>
  <c r="E58" i="14"/>
  <c r="D58" i="14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U54" i="14" s="1"/>
  <c r="L54" i="14"/>
  <c r="J54" i="14"/>
  <c r="H54" i="14"/>
  <c r="F54" i="14"/>
  <c r="E54" i="14"/>
  <c r="D54" i="14"/>
  <c r="I54" i="14" s="1"/>
  <c r="S53" i="14"/>
  <c r="R53" i="14"/>
  <c r="T53" i="14" s="1"/>
  <c r="Q53" i="14"/>
  <c r="P53" i="14"/>
  <c r="L53" i="14"/>
  <c r="J53" i="14"/>
  <c r="H53" i="14"/>
  <c r="F53" i="14"/>
  <c r="E53" i="14"/>
  <c r="M53" i="14" s="1"/>
  <c r="D53" i="14"/>
  <c r="I53" i="14" s="1"/>
  <c r="U52" i="14"/>
  <c r="T52" i="14"/>
  <c r="N52" i="14"/>
  <c r="O52" i="14" s="1"/>
  <c r="M52" i="14"/>
  <c r="K52" i="14"/>
  <c r="I52" i="14"/>
  <c r="G52" i="14"/>
  <c r="U51" i="14"/>
  <c r="T51" i="14"/>
  <c r="N51" i="14"/>
  <c r="O51" i="14" s="1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L47" i="14"/>
  <c r="J47" i="14"/>
  <c r="H47" i="14"/>
  <c r="F47" i="14"/>
  <c r="E47" i="14"/>
  <c r="D47" i="14"/>
  <c r="G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L40" i="14"/>
  <c r="J40" i="14"/>
  <c r="H40" i="14"/>
  <c r="F40" i="14"/>
  <c r="N40" i="14" s="1"/>
  <c r="E40" i="14"/>
  <c r="O40" i="14" s="1"/>
  <c r="D40" i="14"/>
  <c r="I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U35" i="14"/>
  <c r="T35" i="14"/>
  <c r="S35" i="14"/>
  <c r="R35" i="14"/>
  <c r="Q35" i="14"/>
  <c r="P35" i="14"/>
  <c r="L35" i="14"/>
  <c r="J35" i="14"/>
  <c r="H35" i="14"/>
  <c r="F35" i="14"/>
  <c r="N35" i="14" s="1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L27" i="14"/>
  <c r="J27" i="14"/>
  <c r="K27" i="14" s="1"/>
  <c r="H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T19" i="14" s="1"/>
  <c r="Q19" i="14"/>
  <c r="P19" i="14"/>
  <c r="L19" i="14"/>
  <c r="J19" i="14"/>
  <c r="K19" i="14" s="1"/>
  <c r="H19" i="14"/>
  <c r="F19" i="14"/>
  <c r="E19" i="14"/>
  <c r="D19" i="14"/>
  <c r="G19" i="14" s="1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T10" i="14" s="1"/>
  <c r="Q10" i="14"/>
  <c r="P10" i="14"/>
  <c r="L10" i="14"/>
  <c r="J10" i="14"/>
  <c r="H10" i="14"/>
  <c r="F10" i="14"/>
  <c r="E10" i="14"/>
  <c r="D10" i="14"/>
  <c r="I10" i="14" s="1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T339" i="13" s="1"/>
  <c r="Q339" i="13"/>
  <c r="P339" i="13"/>
  <c r="L339" i="13"/>
  <c r="J339" i="13"/>
  <c r="H339" i="13"/>
  <c r="F339" i="13"/>
  <c r="E339" i="13"/>
  <c r="K339" i="13" s="1"/>
  <c r="D339" i="13"/>
  <c r="G339" i="13" s="1"/>
  <c r="S338" i="13"/>
  <c r="R338" i="13"/>
  <c r="Q338" i="13"/>
  <c r="P338" i="13"/>
  <c r="L338" i="13"/>
  <c r="J338" i="13"/>
  <c r="H338" i="13"/>
  <c r="F338" i="13"/>
  <c r="N338" i="13" s="1"/>
  <c r="E338" i="13"/>
  <c r="D338" i="13"/>
  <c r="S337" i="13"/>
  <c r="R337" i="13"/>
  <c r="T337" i="13" s="1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N332" i="13"/>
  <c r="O332" i="13" s="1"/>
  <c r="L332" i="13"/>
  <c r="J332" i="13"/>
  <c r="H332" i="13"/>
  <c r="F332" i="13"/>
  <c r="E332" i="13"/>
  <c r="M332" i="13" s="1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O330" i="13"/>
  <c r="N330" i="13"/>
  <c r="M330" i="13"/>
  <c r="K330" i="13"/>
  <c r="I330" i="13"/>
  <c r="G330" i="13"/>
  <c r="U329" i="13"/>
  <c r="T329" i="13"/>
  <c r="O329" i="13"/>
  <c r="N329" i="13"/>
  <c r="M329" i="13"/>
  <c r="K329" i="13"/>
  <c r="I329" i="13"/>
  <c r="G329" i="13"/>
  <c r="U328" i="13"/>
  <c r="T328" i="13"/>
  <c r="O328" i="13"/>
  <c r="N328" i="13"/>
  <c r="M328" i="13"/>
  <c r="K328" i="13"/>
  <c r="I328" i="13"/>
  <c r="G328" i="13"/>
  <c r="U327" i="13"/>
  <c r="T327" i="13"/>
  <c r="O327" i="13"/>
  <c r="N327" i="13"/>
  <c r="M327" i="13"/>
  <c r="K327" i="13"/>
  <c r="I327" i="13"/>
  <c r="G327" i="13"/>
  <c r="U326" i="13"/>
  <c r="T326" i="13"/>
  <c r="O326" i="13"/>
  <c r="N326" i="13"/>
  <c r="M326" i="13"/>
  <c r="K326" i="13"/>
  <c r="I326" i="13"/>
  <c r="G326" i="13"/>
  <c r="U325" i="13"/>
  <c r="T325" i="13"/>
  <c r="O325" i="13"/>
  <c r="N325" i="13"/>
  <c r="M325" i="13"/>
  <c r="K325" i="13"/>
  <c r="I325" i="13"/>
  <c r="G325" i="13"/>
  <c r="U324" i="13"/>
  <c r="T324" i="13"/>
  <c r="O324" i="13"/>
  <c r="N324" i="13"/>
  <c r="M324" i="13"/>
  <c r="K324" i="13"/>
  <c r="I324" i="13"/>
  <c r="G324" i="13"/>
  <c r="S323" i="13"/>
  <c r="T323" i="13" s="1"/>
  <c r="R323" i="13"/>
  <c r="Q323" i="13"/>
  <c r="P323" i="13"/>
  <c r="L323" i="13"/>
  <c r="J323" i="13"/>
  <c r="H323" i="13"/>
  <c r="I323" i="13" s="1"/>
  <c r="F323" i="13"/>
  <c r="N323" i="13" s="1"/>
  <c r="E323" i="13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L317" i="13"/>
  <c r="J317" i="13"/>
  <c r="H317" i="13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U310" i="13"/>
  <c r="S310" i="13"/>
  <c r="R310" i="13"/>
  <c r="T310" i="13" s="1"/>
  <c r="Q310" i="13"/>
  <c r="P310" i="13"/>
  <c r="L310" i="13"/>
  <c r="J310" i="13"/>
  <c r="H310" i="13"/>
  <c r="F310" i="13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T303" i="13" s="1"/>
  <c r="Q303" i="13"/>
  <c r="P303" i="13"/>
  <c r="L303" i="13"/>
  <c r="J303" i="13"/>
  <c r="K303" i="13" s="1"/>
  <c r="I303" i="13"/>
  <c r="H303" i="13"/>
  <c r="F303" i="13"/>
  <c r="E303" i="13"/>
  <c r="D303" i="13"/>
  <c r="U302" i="13"/>
  <c r="T302" i="13"/>
  <c r="O302" i="13"/>
  <c r="N302" i="13"/>
  <c r="M302" i="13"/>
  <c r="K302" i="13"/>
  <c r="I302" i="13"/>
  <c r="G302" i="13"/>
  <c r="S299" i="13"/>
  <c r="R299" i="13"/>
  <c r="Q299" i="13"/>
  <c r="P299" i="13"/>
  <c r="U299" i="13" s="1"/>
  <c r="L299" i="13"/>
  <c r="J299" i="13"/>
  <c r="H299" i="13"/>
  <c r="F299" i="13"/>
  <c r="E299" i="13"/>
  <c r="K299" i="13" s="1"/>
  <c r="D299" i="13"/>
  <c r="G299" i="13" s="1"/>
  <c r="S298" i="13"/>
  <c r="R298" i="13"/>
  <c r="Q298" i="13"/>
  <c r="P298" i="13"/>
  <c r="L298" i="13"/>
  <c r="J298" i="13"/>
  <c r="H298" i="13"/>
  <c r="F298" i="13"/>
  <c r="N298" i="13" s="1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U292" i="13"/>
  <c r="T292" i="13"/>
  <c r="S292" i="13"/>
  <c r="R292" i="13"/>
  <c r="Q292" i="13"/>
  <c r="P292" i="13"/>
  <c r="L292" i="13"/>
  <c r="J292" i="13"/>
  <c r="H292" i="13"/>
  <c r="F292" i="13"/>
  <c r="N292" i="13" s="1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O287" i="13"/>
  <c r="N287" i="13"/>
  <c r="M287" i="13"/>
  <c r="K287" i="13"/>
  <c r="I287" i="13"/>
  <c r="G287" i="13"/>
  <c r="U286" i="13"/>
  <c r="T286" i="13"/>
  <c r="O286" i="13"/>
  <c r="N286" i="13"/>
  <c r="M286" i="13"/>
  <c r="K286" i="13"/>
  <c r="I286" i="13"/>
  <c r="G286" i="13"/>
  <c r="S285" i="13"/>
  <c r="R285" i="13"/>
  <c r="Q285" i="13"/>
  <c r="P285" i="13"/>
  <c r="U285" i="13" s="1"/>
  <c r="L285" i="13"/>
  <c r="K285" i="13"/>
  <c r="J285" i="13"/>
  <c r="H285" i="13"/>
  <c r="I285" i="13" s="1"/>
  <c r="F285" i="13"/>
  <c r="G285" i="13" s="1"/>
  <c r="E285" i="13"/>
  <c r="M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T275" i="13" s="1"/>
  <c r="Q275" i="13"/>
  <c r="P275" i="13"/>
  <c r="U275" i="13" s="1"/>
  <c r="L275" i="13"/>
  <c r="K275" i="13"/>
  <c r="J275" i="13"/>
  <c r="H275" i="13"/>
  <c r="I275" i="13" s="1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G267" i="13"/>
  <c r="F267" i="13"/>
  <c r="N267" i="13" s="1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U260" i="13"/>
  <c r="S260" i="13"/>
  <c r="R260" i="13"/>
  <c r="T260" i="13" s="1"/>
  <c r="Q260" i="13"/>
  <c r="P260" i="13"/>
  <c r="L260" i="13"/>
  <c r="J260" i="13"/>
  <c r="H260" i="13"/>
  <c r="F260" i="13"/>
  <c r="E260" i="13"/>
  <c r="D260" i="13"/>
  <c r="S259" i="13"/>
  <c r="R259" i="13"/>
  <c r="Q259" i="13"/>
  <c r="P259" i="13"/>
  <c r="U259" i="13" s="1"/>
  <c r="N259" i="13"/>
  <c r="O259" i="13" s="1"/>
  <c r="L259" i="13"/>
  <c r="J259" i="13"/>
  <c r="H259" i="13"/>
  <c r="F259" i="13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P254" i="13"/>
  <c r="L254" i="13"/>
  <c r="J254" i="13"/>
  <c r="K254" i="13" s="1"/>
  <c r="H254" i="13"/>
  <c r="I254" i="13" s="1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L247" i="13"/>
  <c r="J247" i="13"/>
  <c r="H247" i="13"/>
  <c r="F247" i="13"/>
  <c r="E247" i="13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N241" i="13"/>
  <c r="O241" i="13" s="1"/>
  <c r="M241" i="13"/>
  <c r="K241" i="13"/>
  <c r="I241" i="13"/>
  <c r="G241" i="13"/>
  <c r="U240" i="13"/>
  <c r="S240" i="13"/>
  <c r="R240" i="13"/>
  <c r="T240" i="13" s="1"/>
  <c r="Q240" i="13"/>
  <c r="P240" i="13"/>
  <c r="L240" i="13"/>
  <c r="J240" i="13"/>
  <c r="H240" i="13"/>
  <c r="F240" i="13"/>
  <c r="E240" i="13"/>
  <c r="K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L231" i="13"/>
  <c r="J231" i="13"/>
  <c r="I231" i="13"/>
  <c r="H231" i="13"/>
  <c r="F231" i="13"/>
  <c r="E231" i="13"/>
  <c r="M231" i="13" s="1"/>
  <c r="D231" i="13"/>
  <c r="S230" i="13"/>
  <c r="R230" i="13"/>
  <c r="T230" i="13" s="1"/>
  <c r="Q230" i="13"/>
  <c r="P230" i="13"/>
  <c r="U230" i="13" s="1"/>
  <c r="L230" i="13"/>
  <c r="J230" i="13"/>
  <c r="H230" i="13"/>
  <c r="F230" i="13"/>
  <c r="E230" i="13"/>
  <c r="K230" i="13" s="1"/>
  <c r="D230" i="13"/>
  <c r="G230" i="13" s="1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T224" i="13" s="1"/>
  <c r="Q224" i="13"/>
  <c r="P224" i="13"/>
  <c r="L224" i="13"/>
  <c r="J224" i="13"/>
  <c r="U224" i="13" s="1"/>
  <c r="H224" i="13"/>
  <c r="F224" i="13"/>
  <c r="G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U216" i="13"/>
  <c r="S216" i="13"/>
  <c r="R216" i="13"/>
  <c r="T216" i="13" s="1"/>
  <c r="Q216" i="13"/>
  <c r="P216" i="13"/>
  <c r="O216" i="13"/>
  <c r="L216" i="13"/>
  <c r="M216" i="13" s="1"/>
  <c r="J216" i="13"/>
  <c r="H216" i="13"/>
  <c r="F216" i="13"/>
  <c r="N216" i="13" s="1"/>
  <c r="E216" i="13"/>
  <c r="K216" i="13" s="1"/>
  <c r="D216" i="13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R205" i="13"/>
  <c r="T205" i="13" s="1"/>
  <c r="Q205" i="13"/>
  <c r="P205" i="13"/>
  <c r="L205" i="13"/>
  <c r="J205" i="13"/>
  <c r="H205" i="13"/>
  <c r="F205" i="13"/>
  <c r="G205" i="13" s="1"/>
  <c r="E205" i="13"/>
  <c r="D205" i="13"/>
  <c r="S204" i="13"/>
  <c r="R204" i="13"/>
  <c r="T204" i="13" s="1"/>
  <c r="Q204" i="13"/>
  <c r="P204" i="13"/>
  <c r="L204" i="13"/>
  <c r="K204" i="13"/>
  <c r="J204" i="13"/>
  <c r="H204" i="13"/>
  <c r="F204" i="13"/>
  <c r="E204" i="13"/>
  <c r="D204" i="13"/>
  <c r="G204" i="13" s="1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T198" i="13" s="1"/>
  <c r="Q198" i="13"/>
  <c r="P198" i="13"/>
  <c r="M198" i="13"/>
  <c r="L198" i="13"/>
  <c r="J198" i="13"/>
  <c r="H198" i="13"/>
  <c r="F198" i="13"/>
  <c r="N198" i="13" s="1"/>
  <c r="E198" i="13"/>
  <c r="K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L191" i="13"/>
  <c r="M191" i="13" s="1"/>
  <c r="J191" i="13"/>
  <c r="H191" i="13"/>
  <c r="F191" i="13"/>
  <c r="E191" i="13"/>
  <c r="D191" i="13"/>
  <c r="G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T185" i="13" s="1"/>
  <c r="Q185" i="13"/>
  <c r="P185" i="13"/>
  <c r="L185" i="13"/>
  <c r="J185" i="13"/>
  <c r="K185" i="13" s="1"/>
  <c r="I185" i="13"/>
  <c r="H185" i="13"/>
  <c r="F185" i="13"/>
  <c r="E185" i="13"/>
  <c r="D185" i="13"/>
  <c r="G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L179" i="13"/>
  <c r="J179" i="13"/>
  <c r="U179" i="13" s="1"/>
  <c r="H179" i="13"/>
  <c r="F179" i="13"/>
  <c r="N179" i="13" s="1"/>
  <c r="E179" i="13"/>
  <c r="M179" i="13" s="1"/>
  <c r="D179" i="13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H170" i="13"/>
  <c r="F170" i="13"/>
  <c r="G170" i="13" s="1"/>
  <c r="E170" i="13"/>
  <c r="D170" i="13"/>
  <c r="S169" i="13"/>
  <c r="R169" i="13"/>
  <c r="T169" i="13" s="1"/>
  <c r="Q169" i="13"/>
  <c r="P169" i="13"/>
  <c r="L169" i="13"/>
  <c r="M169" i="13" s="1"/>
  <c r="J169" i="13"/>
  <c r="U169" i="13" s="1"/>
  <c r="H169" i="13"/>
  <c r="I169" i="13" s="1"/>
  <c r="F169" i="13"/>
  <c r="E169" i="13"/>
  <c r="D169" i="13"/>
  <c r="G169" i="13" s="1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T163" i="13" s="1"/>
  <c r="Q163" i="13"/>
  <c r="P163" i="13"/>
  <c r="L163" i="13"/>
  <c r="J163" i="13"/>
  <c r="K163" i="13" s="1"/>
  <c r="H163" i="13"/>
  <c r="I163" i="13" s="1"/>
  <c r="F163" i="13"/>
  <c r="E163" i="13"/>
  <c r="D163" i="13"/>
  <c r="G163" i="13" s="1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L157" i="13"/>
  <c r="M157" i="13" s="1"/>
  <c r="K157" i="13"/>
  <c r="J157" i="13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L150" i="13"/>
  <c r="M150" i="13" s="1"/>
  <c r="J150" i="13"/>
  <c r="N150" i="13" s="1"/>
  <c r="H150" i="13"/>
  <c r="F150" i="13"/>
  <c r="E150" i="13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T144" i="13" s="1"/>
  <c r="Q144" i="13"/>
  <c r="P144" i="13"/>
  <c r="L144" i="13"/>
  <c r="J144" i="13"/>
  <c r="H144" i="13"/>
  <c r="F144" i="13"/>
  <c r="E144" i="13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N141" i="13"/>
  <c r="O141" i="13" s="1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N137" i="13" s="1"/>
  <c r="O137" i="13" s="1"/>
  <c r="H137" i="13"/>
  <c r="I137" i="13" s="1"/>
  <c r="F137" i="13"/>
  <c r="E137" i="13"/>
  <c r="D137" i="13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S132" i="13"/>
  <c r="T132" i="13" s="1"/>
  <c r="R132" i="13"/>
  <c r="Q132" i="13"/>
  <c r="P132" i="13"/>
  <c r="L132" i="13"/>
  <c r="J132" i="13"/>
  <c r="H132" i="13"/>
  <c r="F132" i="13"/>
  <c r="E132" i="13"/>
  <c r="D132" i="13"/>
  <c r="I132" i="13" s="1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T126" i="13" s="1"/>
  <c r="R126" i="13"/>
  <c r="Q126" i="13"/>
  <c r="P126" i="13"/>
  <c r="U126" i="13" s="1"/>
  <c r="L126" i="13"/>
  <c r="J126" i="13"/>
  <c r="H126" i="13"/>
  <c r="F126" i="13"/>
  <c r="N126" i="13" s="1"/>
  <c r="E126" i="13"/>
  <c r="K126" i="13" s="1"/>
  <c r="D126" i="13"/>
  <c r="I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L121" i="13"/>
  <c r="J121" i="13"/>
  <c r="H121" i="13"/>
  <c r="I121" i="13" s="1"/>
  <c r="F121" i="13"/>
  <c r="N121" i="13" s="1"/>
  <c r="O121" i="13" s="1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Q112" i="13"/>
  <c r="P112" i="13"/>
  <c r="U112" i="13" s="1"/>
  <c r="L112" i="13"/>
  <c r="J112" i="13"/>
  <c r="H112" i="13"/>
  <c r="I112" i="13" s="1"/>
  <c r="F112" i="13"/>
  <c r="N112" i="13" s="1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U106" i="13" s="1"/>
  <c r="H106" i="13"/>
  <c r="F106" i="13"/>
  <c r="N106" i="13" s="1"/>
  <c r="E106" i="13"/>
  <c r="D106" i="13"/>
  <c r="U105" i="13"/>
  <c r="T105" i="13"/>
  <c r="N105" i="13"/>
  <c r="O105" i="13" s="1"/>
  <c r="M105" i="13"/>
  <c r="K105" i="13"/>
  <c r="I105" i="13"/>
  <c r="G105" i="13"/>
  <c r="S102" i="13"/>
  <c r="T102" i="13" s="1"/>
  <c r="R102" i="13"/>
  <c r="Q102" i="13"/>
  <c r="P102" i="13"/>
  <c r="U102" i="13" s="1"/>
  <c r="L102" i="13"/>
  <c r="J102" i="13"/>
  <c r="H102" i="13"/>
  <c r="F102" i="13"/>
  <c r="E102" i="13"/>
  <c r="K102" i="13" s="1"/>
  <c r="D102" i="13"/>
  <c r="I102" i="13" s="1"/>
  <c r="S101" i="13"/>
  <c r="R101" i="13"/>
  <c r="Q101" i="13"/>
  <c r="P101" i="13"/>
  <c r="U101" i="13" s="1"/>
  <c r="L101" i="13"/>
  <c r="J101" i="13"/>
  <c r="H101" i="13"/>
  <c r="I101" i="13" s="1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Q96" i="13"/>
  <c r="P96" i="13"/>
  <c r="L96" i="13"/>
  <c r="J96" i="13"/>
  <c r="H96" i="13"/>
  <c r="F96" i="13"/>
  <c r="N96" i="13" s="1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L91" i="13"/>
  <c r="J91" i="13"/>
  <c r="H91" i="13"/>
  <c r="F91" i="13"/>
  <c r="E91" i="13"/>
  <c r="M91" i="13" s="1"/>
  <c r="D91" i="13"/>
  <c r="I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U85" i="13" s="1"/>
  <c r="L85" i="13"/>
  <c r="J85" i="13"/>
  <c r="H85" i="13"/>
  <c r="F85" i="13"/>
  <c r="N85" i="13" s="1"/>
  <c r="E85" i="13"/>
  <c r="K85" i="13" s="1"/>
  <c r="D85" i="13"/>
  <c r="I85" i="13" s="1"/>
  <c r="S84" i="13"/>
  <c r="R84" i="13"/>
  <c r="Q84" i="13"/>
  <c r="P84" i="13"/>
  <c r="L84" i="13"/>
  <c r="J84" i="13"/>
  <c r="K84" i="13" s="1"/>
  <c r="H84" i="13"/>
  <c r="I84" i="13" s="1"/>
  <c r="F84" i="13"/>
  <c r="G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P78" i="13"/>
  <c r="U78" i="13" s="1"/>
  <c r="L78" i="13"/>
  <c r="J78" i="13"/>
  <c r="H78" i="13"/>
  <c r="I78" i="13" s="1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H70" i="13"/>
  <c r="F70" i="13"/>
  <c r="E70" i="13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T63" i="13" s="1"/>
  <c r="Q63" i="13"/>
  <c r="P63" i="13"/>
  <c r="L63" i="13"/>
  <c r="J63" i="13"/>
  <c r="H63" i="13"/>
  <c r="F63" i="13"/>
  <c r="E63" i="13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L58" i="13"/>
  <c r="J58" i="13"/>
  <c r="K58" i="13" s="1"/>
  <c r="H58" i="13"/>
  <c r="I58" i="13" s="1"/>
  <c r="F58" i="13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L54" i="13"/>
  <c r="J54" i="13"/>
  <c r="H54" i="13"/>
  <c r="F54" i="13"/>
  <c r="E54" i="13"/>
  <c r="D54" i="13"/>
  <c r="G54" i="13" s="1"/>
  <c r="S53" i="13"/>
  <c r="R53" i="13"/>
  <c r="T53" i="13" s="1"/>
  <c r="Q53" i="13"/>
  <c r="P53" i="13"/>
  <c r="L53" i="13"/>
  <c r="J53" i="13"/>
  <c r="H53" i="13"/>
  <c r="F53" i="13"/>
  <c r="N53" i="13" s="1"/>
  <c r="O53" i="13" s="1"/>
  <c r="E53" i="13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U47" i="13"/>
  <c r="S47" i="13"/>
  <c r="T47" i="13" s="1"/>
  <c r="R47" i="13"/>
  <c r="Q47" i="13"/>
  <c r="P47" i="13"/>
  <c r="L47" i="13"/>
  <c r="J47" i="13"/>
  <c r="H47" i="13"/>
  <c r="F47" i="13"/>
  <c r="N47" i="13" s="1"/>
  <c r="E47" i="13"/>
  <c r="K47" i="13" s="1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N43" i="13"/>
  <c r="O43" i="13" s="1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U40" i="13" s="1"/>
  <c r="L40" i="13"/>
  <c r="J40" i="13"/>
  <c r="H40" i="13"/>
  <c r="I40" i="13" s="1"/>
  <c r="F40" i="13"/>
  <c r="N40" i="13" s="1"/>
  <c r="E40" i="13"/>
  <c r="M40" i="13" s="1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L35" i="13"/>
  <c r="J35" i="13"/>
  <c r="H35" i="13"/>
  <c r="I35" i="13" s="1"/>
  <c r="F35" i="13"/>
  <c r="N35" i="13" s="1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J27" i="13"/>
  <c r="U27" i="13" s="1"/>
  <c r="H27" i="13"/>
  <c r="F27" i="13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T19" i="13" s="1"/>
  <c r="Q19" i="13"/>
  <c r="P19" i="13"/>
  <c r="U19" i="13" s="1"/>
  <c r="L19" i="13"/>
  <c r="J19" i="13"/>
  <c r="H19" i="13"/>
  <c r="F19" i="13"/>
  <c r="N19" i="13" s="1"/>
  <c r="E19" i="13"/>
  <c r="K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T10" i="13" s="1"/>
  <c r="Q10" i="13"/>
  <c r="P10" i="13"/>
  <c r="L10" i="13"/>
  <c r="J10" i="13"/>
  <c r="H10" i="13"/>
  <c r="I10" i="13" s="1"/>
  <c r="F10" i="13"/>
  <c r="E10" i="13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K339" i="12" s="1"/>
  <c r="H339" i="12"/>
  <c r="F339" i="12"/>
  <c r="E339" i="12"/>
  <c r="M339" i="12" s="1"/>
  <c r="D339" i="12"/>
  <c r="S338" i="12"/>
  <c r="R338" i="12"/>
  <c r="T338" i="12" s="1"/>
  <c r="Q338" i="12"/>
  <c r="P338" i="12"/>
  <c r="U338" i="12" s="1"/>
  <c r="L338" i="12"/>
  <c r="J338" i="12"/>
  <c r="H338" i="12"/>
  <c r="F338" i="12"/>
  <c r="E338" i="12"/>
  <c r="D338" i="12"/>
  <c r="G338" i="12" s="1"/>
  <c r="S337" i="12"/>
  <c r="R337" i="12"/>
  <c r="T337" i="12" s="1"/>
  <c r="Q337" i="12"/>
  <c r="P337" i="12"/>
  <c r="L337" i="12"/>
  <c r="J337" i="12"/>
  <c r="H337" i="12"/>
  <c r="F337" i="12"/>
  <c r="N337" i="12" s="1"/>
  <c r="O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U332" i="12" s="1"/>
  <c r="L332" i="12"/>
  <c r="J332" i="12"/>
  <c r="K332" i="12" s="1"/>
  <c r="H332" i="12"/>
  <c r="F332" i="12"/>
  <c r="N332" i="12" s="1"/>
  <c r="O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Q323" i="12"/>
  <c r="P323" i="12"/>
  <c r="L323" i="12"/>
  <c r="J323" i="12"/>
  <c r="H323" i="12"/>
  <c r="F323" i="12"/>
  <c r="E323" i="12"/>
  <c r="M323" i="12" s="1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U310" i="12" s="1"/>
  <c r="L310" i="12"/>
  <c r="J310" i="12"/>
  <c r="H310" i="12"/>
  <c r="F310" i="12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T303" i="12"/>
  <c r="S303" i="12"/>
  <c r="R303" i="12"/>
  <c r="Q303" i="12"/>
  <c r="P303" i="12"/>
  <c r="L303" i="12"/>
  <c r="J303" i="12"/>
  <c r="K303" i="12" s="1"/>
  <c r="H303" i="12"/>
  <c r="F303" i="12"/>
  <c r="E303" i="12"/>
  <c r="D303" i="12"/>
  <c r="U302" i="12"/>
  <c r="T302" i="12"/>
  <c r="N302" i="12"/>
  <c r="O302" i="12" s="1"/>
  <c r="M302" i="12"/>
  <c r="K302" i="12"/>
  <c r="I302" i="12"/>
  <c r="G302" i="12"/>
  <c r="S299" i="12"/>
  <c r="R299" i="12"/>
  <c r="T299" i="12" s="1"/>
  <c r="Q299" i="12"/>
  <c r="P299" i="12"/>
  <c r="U299" i="12" s="1"/>
  <c r="L299" i="12"/>
  <c r="J299" i="12"/>
  <c r="N299" i="12" s="1"/>
  <c r="H299" i="12"/>
  <c r="F299" i="12"/>
  <c r="E299" i="12"/>
  <c r="D299" i="12"/>
  <c r="S298" i="12"/>
  <c r="R298" i="12"/>
  <c r="Q298" i="12"/>
  <c r="P298" i="12"/>
  <c r="U298" i="12" s="1"/>
  <c r="L298" i="12"/>
  <c r="J298" i="12"/>
  <c r="H298" i="12"/>
  <c r="F298" i="12"/>
  <c r="E298" i="12"/>
  <c r="D298" i="12"/>
  <c r="G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P292" i="12"/>
  <c r="L292" i="12"/>
  <c r="J292" i="12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T285" i="12"/>
  <c r="S285" i="12"/>
  <c r="R285" i="12"/>
  <c r="Q285" i="12"/>
  <c r="P285" i="12"/>
  <c r="L285" i="12"/>
  <c r="J285" i="12"/>
  <c r="K285" i="12" s="1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E275" i="12"/>
  <c r="D275" i="12"/>
  <c r="I275" i="12" s="1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T267" i="12"/>
  <c r="S267" i="12"/>
  <c r="R267" i="12"/>
  <c r="Q267" i="12"/>
  <c r="P267" i="12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L260" i="12"/>
  <c r="J260" i="12"/>
  <c r="H260" i="12"/>
  <c r="F260" i="12"/>
  <c r="E260" i="12"/>
  <c r="D260" i="12"/>
  <c r="S259" i="12"/>
  <c r="R259" i="12"/>
  <c r="Q259" i="12"/>
  <c r="P259" i="12"/>
  <c r="U259" i="12" s="1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N254" i="12" s="1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L247" i="12"/>
  <c r="J247" i="12"/>
  <c r="H247" i="12"/>
  <c r="F247" i="12"/>
  <c r="E247" i="12"/>
  <c r="D247" i="12"/>
  <c r="G247" i="12" s="1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N241" i="12"/>
  <c r="O241" i="12" s="1"/>
  <c r="M241" i="12"/>
  <c r="K241" i="12"/>
  <c r="I241" i="12"/>
  <c r="G241" i="12"/>
  <c r="S240" i="12"/>
  <c r="R240" i="12"/>
  <c r="T240" i="12" s="1"/>
  <c r="Q240" i="12"/>
  <c r="P240" i="12"/>
  <c r="L240" i="12"/>
  <c r="J240" i="12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T231" i="12" s="1"/>
  <c r="Q231" i="12"/>
  <c r="P231" i="12"/>
  <c r="U231" i="12" s="1"/>
  <c r="L231" i="12"/>
  <c r="J231" i="12"/>
  <c r="K231" i="12" s="1"/>
  <c r="H231" i="12"/>
  <c r="F231" i="12"/>
  <c r="E231" i="12"/>
  <c r="D231" i="12"/>
  <c r="S230" i="12"/>
  <c r="R230" i="12"/>
  <c r="T230" i="12" s="1"/>
  <c r="Q230" i="12"/>
  <c r="P230" i="12"/>
  <c r="U230" i="12" s="1"/>
  <c r="L230" i="12"/>
  <c r="J230" i="12"/>
  <c r="H230" i="12"/>
  <c r="F230" i="12"/>
  <c r="E230" i="12"/>
  <c r="M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H224" i="12"/>
  <c r="F224" i="12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J216" i="12"/>
  <c r="H216" i="12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K205" i="12" s="1"/>
  <c r="H205" i="12"/>
  <c r="F205" i="12"/>
  <c r="E205" i="12"/>
  <c r="D205" i="12"/>
  <c r="G205" i="12" s="1"/>
  <c r="S204" i="12"/>
  <c r="R204" i="12"/>
  <c r="T204" i="12" s="1"/>
  <c r="Q204" i="12"/>
  <c r="P204" i="12"/>
  <c r="L204" i="12"/>
  <c r="J204" i="12"/>
  <c r="H204" i="12"/>
  <c r="F204" i="12"/>
  <c r="E204" i="12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N201" i="12"/>
  <c r="O201" i="12" s="1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L198" i="12"/>
  <c r="M198" i="12" s="1"/>
  <c r="J198" i="12"/>
  <c r="U198" i="12" s="1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T191" i="12"/>
  <c r="S191" i="12"/>
  <c r="R191" i="12"/>
  <c r="Q191" i="12"/>
  <c r="P191" i="12"/>
  <c r="L191" i="12"/>
  <c r="M191" i="12" s="1"/>
  <c r="J191" i="12"/>
  <c r="H191" i="12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Q185" i="12"/>
  <c r="P185" i="12"/>
  <c r="L185" i="12"/>
  <c r="J185" i="12"/>
  <c r="K185" i="12" s="1"/>
  <c r="H185" i="12"/>
  <c r="F185" i="12"/>
  <c r="N185" i="12" s="1"/>
  <c r="O185" i="12" s="1"/>
  <c r="E185" i="12"/>
  <c r="D185" i="12"/>
  <c r="I185" i="12" s="1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L179" i="12"/>
  <c r="M179" i="12" s="1"/>
  <c r="J179" i="12"/>
  <c r="H179" i="12"/>
  <c r="F179" i="12"/>
  <c r="N179" i="12" s="1"/>
  <c r="E179" i="12"/>
  <c r="D179" i="12"/>
  <c r="U178" i="12"/>
  <c r="T178" i="12"/>
  <c r="N178" i="12"/>
  <c r="O178" i="12" s="1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N173" i="12"/>
  <c r="O173" i="12" s="1"/>
  <c r="M173" i="12"/>
  <c r="K173" i="12"/>
  <c r="I173" i="12"/>
  <c r="G173" i="12"/>
  <c r="S170" i="12"/>
  <c r="R170" i="12"/>
  <c r="Q170" i="12"/>
  <c r="P170" i="12"/>
  <c r="L170" i="12"/>
  <c r="J170" i="12"/>
  <c r="U170" i="12" s="1"/>
  <c r="H170" i="12"/>
  <c r="F170" i="12"/>
  <c r="E170" i="12"/>
  <c r="K170" i="12" s="1"/>
  <c r="D170" i="12"/>
  <c r="S169" i="12"/>
  <c r="R169" i="12"/>
  <c r="Q169" i="12"/>
  <c r="P169" i="12"/>
  <c r="N169" i="12"/>
  <c r="L169" i="12"/>
  <c r="J169" i="12"/>
  <c r="H169" i="12"/>
  <c r="I169" i="12" s="1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Q163" i="12"/>
  <c r="P163" i="12"/>
  <c r="U163" i="12" s="1"/>
  <c r="L163" i="12"/>
  <c r="J163" i="12"/>
  <c r="K163" i="12" s="1"/>
  <c r="H163" i="12"/>
  <c r="I163" i="12" s="1"/>
  <c r="F163" i="12"/>
  <c r="G163" i="12" s="1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L157" i="12"/>
  <c r="J157" i="12"/>
  <c r="H157" i="12"/>
  <c r="I157" i="12" s="1"/>
  <c r="F157" i="12"/>
  <c r="N157" i="12" s="1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S150" i="12"/>
  <c r="R150" i="12"/>
  <c r="Q150" i="12"/>
  <c r="P150" i="12"/>
  <c r="U150" i="12" s="1"/>
  <c r="L150" i="12"/>
  <c r="J150" i="12"/>
  <c r="H150" i="12"/>
  <c r="F150" i="12"/>
  <c r="N150" i="12" s="1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T144" i="12" s="1"/>
  <c r="R144" i="12"/>
  <c r="Q144" i="12"/>
  <c r="P144" i="12"/>
  <c r="U144" i="12" s="1"/>
  <c r="L144" i="12"/>
  <c r="J144" i="12"/>
  <c r="H144" i="12"/>
  <c r="F144" i="12"/>
  <c r="N144" i="12" s="1"/>
  <c r="E144" i="12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T137" i="12" s="1"/>
  <c r="R137" i="12"/>
  <c r="Q137" i="12"/>
  <c r="P137" i="12"/>
  <c r="U137" i="12" s="1"/>
  <c r="L137" i="12"/>
  <c r="J137" i="12"/>
  <c r="H137" i="12"/>
  <c r="F137" i="12"/>
  <c r="N137" i="12" s="1"/>
  <c r="E137" i="12"/>
  <c r="K137" i="12" s="1"/>
  <c r="D137" i="12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T132" i="12" s="1"/>
  <c r="Q132" i="12"/>
  <c r="P132" i="12"/>
  <c r="U132" i="12" s="1"/>
  <c r="L132" i="12"/>
  <c r="J132" i="12"/>
  <c r="H132" i="12"/>
  <c r="I132" i="12" s="1"/>
  <c r="F132" i="12"/>
  <c r="G132" i="12" s="1"/>
  <c r="E132" i="12"/>
  <c r="M132" i="12" s="1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T126" i="12" s="1"/>
  <c r="Q126" i="12"/>
  <c r="P126" i="12"/>
  <c r="L126" i="12"/>
  <c r="J126" i="12"/>
  <c r="K126" i="12" s="1"/>
  <c r="H126" i="12"/>
  <c r="F126" i="12"/>
  <c r="E126" i="12"/>
  <c r="D126" i="12"/>
  <c r="G126" i="12" s="1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T121" i="12" s="1"/>
  <c r="Q121" i="12"/>
  <c r="P121" i="12"/>
  <c r="L121" i="12"/>
  <c r="J121" i="12"/>
  <c r="H121" i="12"/>
  <c r="F121" i="12"/>
  <c r="E121" i="12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U112" i="12"/>
  <c r="T112" i="12"/>
  <c r="S112" i="12"/>
  <c r="R112" i="12"/>
  <c r="Q112" i="12"/>
  <c r="P112" i="12"/>
  <c r="L112" i="12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S106" i="12"/>
  <c r="R106" i="12"/>
  <c r="Q106" i="12"/>
  <c r="P106" i="12"/>
  <c r="L106" i="12"/>
  <c r="J106" i="12"/>
  <c r="H106" i="12"/>
  <c r="I106" i="12" s="1"/>
  <c r="F106" i="12"/>
  <c r="E106" i="12"/>
  <c r="M106" i="12" s="1"/>
  <c r="D106" i="12"/>
  <c r="U105" i="12"/>
  <c r="T105" i="12"/>
  <c r="N105" i="12"/>
  <c r="O105" i="12" s="1"/>
  <c r="M105" i="12"/>
  <c r="K105" i="12"/>
  <c r="I105" i="12"/>
  <c r="G105" i="12"/>
  <c r="S102" i="12"/>
  <c r="R102" i="12"/>
  <c r="Q102" i="12"/>
  <c r="P102" i="12"/>
  <c r="L102" i="12"/>
  <c r="J102" i="12"/>
  <c r="K102" i="12" s="1"/>
  <c r="H102" i="12"/>
  <c r="I102" i="12" s="1"/>
  <c r="F102" i="12"/>
  <c r="E102" i="12"/>
  <c r="D102" i="12"/>
  <c r="S101" i="12"/>
  <c r="R101" i="12"/>
  <c r="T101" i="12" s="1"/>
  <c r="Q101" i="12"/>
  <c r="P101" i="12"/>
  <c r="L101" i="12"/>
  <c r="J101" i="12"/>
  <c r="H101" i="12"/>
  <c r="F101" i="12"/>
  <c r="E101" i="12"/>
  <c r="D101" i="12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U96" i="12" s="1"/>
  <c r="L96" i="12"/>
  <c r="J96" i="12"/>
  <c r="H96" i="12"/>
  <c r="F96" i="12"/>
  <c r="E96" i="12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T91" i="12" s="1"/>
  <c r="Q91" i="12"/>
  <c r="P91" i="12"/>
  <c r="U91" i="12" s="1"/>
  <c r="L91" i="12"/>
  <c r="J91" i="12"/>
  <c r="K91" i="12" s="1"/>
  <c r="H91" i="12"/>
  <c r="I91" i="12" s="1"/>
  <c r="F91" i="12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P85" i="12"/>
  <c r="U85" i="12" s="1"/>
  <c r="L85" i="12"/>
  <c r="J85" i="12"/>
  <c r="K85" i="12" s="1"/>
  <c r="H85" i="12"/>
  <c r="I85" i="12" s="1"/>
  <c r="F85" i="12"/>
  <c r="E85" i="12"/>
  <c r="D85" i="12"/>
  <c r="S84" i="12"/>
  <c r="R84" i="12"/>
  <c r="T84" i="12" s="1"/>
  <c r="Q84" i="12"/>
  <c r="P84" i="12"/>
  <c r="L84" i="12"/>
  <c r="J84" i="12"/>
  <c r="U84" i="12" s="1"/>
  <c r="H84" i="12"/>
  <c r="F84" i="12"/>
  <c r="E84" i="12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T78" i="12" s="1"/>
  <c r="Q78" i="12"/>
  <c r="P78" i="12"/>
  <c r="U78" i="12" s="1"/>
  <c r="L78" i="12"/>
  <c r="J78" i="12"/>
  <c r="H78" i="12"/>
  <c r="F78" i="12"/>
  <c r="E78" i="12"/>
  <c r="D78" i="12"/>
  <c r="I78" i="12" s="1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L70" i="12"/>
  <c r="J70" i="12"/>
  <c r="K70" i="12" s="1"/>
  <c r="H70" i="12"/>
  <c r="I70" i="12" s="1"/>
  <c r="F70" i="12"/>
  <c r="E70" i="12"/>
  <c r="M70" i="12" s="1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P63" i="12"/>
  <c r="U63" i="12" s="1"/>
  <c r="L63" i="12"/>
  <c r="J63" i="12"/>
  <c r="H63" i="12"/>
  <c r="F63" i="12"/>
  <c r="N63" i="12" s="1"/>
  <c r="E63" i="12"/>
  <c r="O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H58" i="12"/>
  <c r="F58" i="12"/>
  <c r="N58" i="12" s="1"/>
  <c r="E58" i="12"/>
  <c r="D58" i="12"/>
  <c r="I58" i="12" s="1"/>
  <c r="U57" i="12"/>
  <c r="T57" i="12"/>
  <c r="N57" i="12"/>
  <c r="O57" i="12" s="1"/>
  <c r="M57" i="12"/>
  <c r="K57" i="12"/>
  <c r="I57" i="12"/>
  <c r="G57" i="12"/>
  <c r="U54" i="12"/>
  <c r="S54" i="12"/>
  <c r="R54" i="12"/>
  <c r="T54" i="12" s="1"/>
  <c r="Q54" i="12"/>
  <c r="P54" i="12"/>
  <c r="L54" i="12"/>
  <c r="J54" i="12"/>
  <c r="H54" i="12"/>
  <c r="F54" i="12"/>
  <c r="E54" i="12"/>
  <c r="K54" i="12" s="1"/>
  <c r="D54" i="12"/>
  <c r="S53" i="12"/>
  <c r="R53" i="12"/>
  <c r="Q53" i="12"/>
  <c r="P53" i="12"/>
  <c r="U53" i="12" s="1"/>
  <c r="L53" i="12"/>
  <c r="J53" i="12"/>
  <c r="K53" i="12" s="1"/>
  <c r="H53" i="12"/>
  <c r="I53" i="12" s="1"/>
  <c r="F53" i="12"/>
  <c r="E53" i="12"/>
  <c r="D53" i="12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P47" i="12"/>
  <c r="L47" i="12"/>
  <c r="J47" i="12"/>
  <c r="H47" i="12"/>
  <c r="I47" i="12" s="1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L40" i="12"/>
  <c r="J40" i="12"/>
  <c r="U40" i="12" s="1"/>
  <c r="H40" i="12"/>
  <c r="F40" i="12"/>
  <c r="N40" i="12" s="1"/>
  <c r="E40" i="12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U35" i="12"/>
  <c r="S35" i="12"/>
  <c r="R35" i="12"/>
  <c r="T35" i="12" s="1"/>
  <c r="Q35" i="12"/>
  <c r="P35" i="12"/>
  <c r="L35" i="12"/>
  <c r="J35" i="12"/>
  <c r="H35" i="12"/>
  <c r="F35" i="12"/>
  <c r="E35" i="12"/>
  <c r="K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N29" i="12"/>
  <c r="O29" i="12" s="1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T27" i="12" s="1"/>
  <c r="Q27" i="12"/>
  <c r="P27" i="12"/>
  <c r="U27" i="12" s="1"/>
  <c r="L27" i="12"/>
  <c r="J27" i="12"/>
  <c r="H27" i="12"/>
  <c r="F27" i="12"/>
  <c r="N27" i="12" s="1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Q19" i="12"/>
  <c r="P19" i="12"/>
  <c r="L19" i="12"/>
  <c r="J19" i="12"/>
  <c r="K19" i="12" s="1"/>
  <c r="H19" i="12"/>
  <c r="I19" i="12" s="1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U10" i="12" s="1"/>
  <c r="H10" i="12"/>
  <c r="F10" i="12"/>
  <c r="E10" i="12"/>
  <c r="D10" i="12"/>
  <c r="I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N339" i="11" s="1"/>
  <c r="E339" i="11"/>
  <c r="O339" i="11" s="1"/>
  <c r="D339" i="11"/>
  <c r="S338" i="11"/>
  <c r="R338" i="11"/>
  <c r="T338" i="11" s="1"/>
  <c r="Q338" i="11"/>
  <c r="P338" i="11"/>
  <c r="L338" i="11"/>
  <c r="J338" i="11"/>
  <c r="U338" i="11" s="1"/>
  <c r="H338" i="11"/>
  <c r="F338" i="11"/>
  <c r="N338" i="11" s="1"/>
  <c r="E338" i="11"/>
  <c r="M338" i="11" s="1"/>
  <c r="D338" i="11"/>
  <c r="S337" i="11"/>
  <c r="R337" i="11"/>
  <c r="T337" i="11" s="1"/>
  <c r="Q337" i="11"/>
  <c r="P337" i="11"/>
  <c r="U337" i="11" s="1"/>
  <c r="O337" i="11"/>
  <c r="L337" i="11"/>
  <c r="J337" i="11"/>
  <c r="H337" i="11"/>
  <c r="F337" i="1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L332" i="11"/>
  <c r="J332" i="11"/>
  <c r="H332" i="11"/>
  <c r="F332" i="11"/>
  <c r="G332" i="11" s="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J323" i="11"/>
  <c r="K323" i="11" s="1"/>
  <c r="H323" i="11"/>
  <c r="F323" i="1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S317" i="11"/>
  <c r="R317" i="11"/>
  <c r="T317" i="11" s="1"/>
  <c r="Q317" i="11"/>
  <c r="P317" i="11"/>
  <c r="L317" i="11"/>
  <c r="J317" i="11"/>
  <c r="H317" i="11"/>
  <c r="F317" i="1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U310" i="11" s="1"/>
  <c r="L310" i="11"/>
  <c r="J310" i="11"/>
  <c r="H310" i="11"/>
  <c r="F310" i="11"/>
  <c r="E310" i="1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T303" i="11" s="1"/>
  <c r="Q303" i="11"/>
  <c r="P303" i="11"/>
  <c r="L303" i="11"/>
  <c r="J303" i="11"/>
  <c r="K303" i="11" s="1"/>
  <c r="H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U299" i="11" s="1"/>
  <c r="L299" i="11"/>
  <c r="J299" i="11"/>
  <c r="H299" i="11"/>
  <c r="F299" i="11"/>
  <c r="N299" i="11" s="1"/>
  <c r="E299" i="11"/>
  <c r="D299" i="11"/>
  <c r="S298" i="11"/>
  <c r="R298" i="11"/>
  <c r="T298" i="11" s="1"/>
  <c r="Q298" i="11"/>
  <c r="P298" i="11"/>
  <c r="L298" i="11"/>
  <c r="J298" i="11"/>
  <c r="H298" i="11"/>
  <c r="F298" i="11"/>
  <c r="E298" i="11"/>
  <c r="D298" i="11"/>
  <c r="U297" i="11"/>
  <c r="T297" i="11"/>
  <c r="N297" i="11"/>
  <c r="O297" i="11" s="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O292" i="11" s="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L285" i="11"/>
  <c r="J285" i="11"/>
  <c r="H285" i="11"/>
  <c r="F285" i="11"/>
  <c r="N285" i="11" s="1"/>
  <c r="E285" i="11"/>
  <c r="M285" i="11" s="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L275" i="11"/>
  <c r="J275" i="11"/>
  <c r="K275" i="11" s="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K267" i="11"/>
  <c r="J267" i="11"/>
  <c r="H267" i="11"/>
  <c r="F267" i="1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U260" i="11" s="1"/>
  <c r="L260" i="11"/>
  <c r="J260" i="11"/>
  <c r="H260" i="11"/>
  <c r="F260" i="11"/>
  <c r="E260" i="11"/>
  <c r="D260" i="11"/>
  <c r="S259" i="11"/>
  <c r="R259" i="11"/>
  <c r="T259" i="11" s="1"/>
  <c r="Q259" i="11"/>
  <c r="P259" i="11"/>
  <c r="L259" i="11"/>
  <c r="J259" i="11"/>
  <c r="K259" i="11" s="1"/>
  <c r="H259" i="11"/>
  <c r="F259" i="11"/>
  <c r="E259" i="1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N254" i="11" s="1"/>
  <c r="E254" i="11"/>
  <c r="O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F247" i="11"/>
  <c r="N247" i="11" s="1"/>
  <c r="E247" i="11"/>
  <c r="M247" i="11" s="1"/>
  <c r="D247" i="11"/>
  <c r="I247" i="11" s="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N236" i="11"/>
  <c r="O236" i="11" s="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T231" i="11" s="1"/>
  <c r="Q231" i="11"/>
  <c r="P231" i="11"/>
  <c r="L231" i="11"/>
  <c r="J231" i="11"/>
  <c r="H231" i="11"/>
  <c r="F231" i="11"/>
  <c r="N231" i="11" s="1"/>
  <c r="O231" i="11" s="1"/>
  <c r="E231" i="11"/>
  <c r="M231" i="11" s="1"/>
  <c r="D231" i="11"/>
  <c r="T230" i="11"/>
  <c r="S230" i="11"/>
  <c r="R230" i="11"/>
  <c r="Q230" i="11"/>
  <c r="P230" i="11"/>
  <c r="U230" i="11" s="1"/>
  <c r="L230" i="11"/>
  <c r="J230" i="11"/>
  <c r="K230" i="11" s="1"/>
  <c r="H230" i="1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O226" i="11"/>
  <c r="N226" i="1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T224" i="11" s="1"/>
  <c r="Q224" i="11"/>
  <c r="P224" i="11"/>
  <c r="U224" i="11" s="1"/>
  <c r="L224" i="11"/>
  <c r="J224" i="11"/>
  <c r="H224" i="11"/>
  <c r="F224" i="11"/>
  <c r="N224" i="11" s="1"/>
  <c r="E224" i="1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T216" i="11" s="1"/>
  <c r="Q216" i="11"/>
  <c r="P216" i="11"/>
  <c r="L216" i="11"/>
  <c r="J216" i="11"/>
  <c r="H216" i="11"/>
  <c r="F216" i="11"/>
  <c r="E216" i="1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N214" i="11"/>
  <c r="O214" i="11" s="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T205" i="11" s="1"/>
  <c r="Q205" i="11"/>
  <c r="P205" i="11"/>
  <c r="L205" i="11"/>
  <c r="J205" i="11"/>
  <c r="H205" i="11"/>
  <c r="F205" i="11"/>
  <c r="E205" i="11"/>
  <c r="M205" i="11" s="1"/>
  <c r="D205" i="11"/>
  <c r="I205" i="11" s="1"/>
  <c r="S204" i="11"/>
  <c r="R204" i="11"/>
  <c r="T204" i="11" s="1"/>
  <c r="Q204" i="11"/>
  <c r="P204" i="11"/>
  <c r="L204" i="11"/>
  <c r="J204" i="11"/>
  <c r="K204" i="11" s="1"/>
  <c r="H204" i="11"/>
  <c r="F204" i="1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N201" i="11"/>
  <c r="O201" i="11" s="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L198" i="11"/>
  <c r="K198" i="11"/>
  <c r="J198" i="11"/>
  <c r="H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U191" i="11" s="1"/>
  <c r="L191" i="11"/>
  <c r="J191" i="11"/>
  <c r="H191" i="11"/>
  <c r="F191" i="1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T185" i="11" s="1"/>
  <c r="Q185" i="11"/>
  <c r="P185" i="11"/>
  <c r="L185" i="11"/>
  <c r="J185" i="11"/>
  <c r="K185" i="11" s="1"/>
  <c r="H185" i="11"/>
  <c r="F185" i="11"/>
  <c r="E185" i="11"/>
  <c r="D185" i="11"/>
  <c r="I185" i="11" s="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L179" i="11"/>
  <c r="J179" i="11"/>
  <c r="H179" i="11"/>
  <c r="F179" i="11"/>
  <c r="N179" i="11" s="1"/>
  <c r="E179" i="1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L170" i="11"/>
  <c r="J170" i="11"/>
  <c r="K170" i="11" s="1"/>
  <c r="H170" i="11"/>
  <c r="F170" i="11"/>
  <c r="E170" i="11"/>
  <c r="M170" i="11" s="1"/>
  <c r="D170" i="11"/>
  <c r="S169" i="11"/>
  <c r="R169" i="11"/>
  <c r="T169" i="11" s="1"/>
  <c r="Q169" i="11"/>
  <c r="P169" i="11"/>
  <c r="U169" i="11" s="1"/>
  <c r="L169" i="11"/>
  <c r="J169" i="11"/>
  <c r="H169" i="11"/>
  <c r="F169" i="11"/>
  <c r="E169" i="11"/>
  <c r="O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U163" i="11" s="1"/>
  <c r="L163" i="11"/>
  <c r="J163" i="1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T157" i="11" s="1"/>
  <c r="R157" i="11"/>
  <c r="Q157" i="11"/>
  <c r="P157" i="11"/>
  <c r="U157" i="11" s="1"/>
  <c r="L157" i="11"/>
  <c r="J157" i="11"/>
  <c r="H157" i="11"/>
  <c r="F157" i="11"/>
  <c r="N157" i="11" s="1"/>
  <c r="E157" i="11"/>
  <c r="D157" i="11"/>
  <c r="I157" i="11" s="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S150" i="11"/>
  <c r="R150" i="11"/>
  <c r="T150" i="11" s="1"/>
  <c r="Q150" i="11"/>
  <c r="P150" i="11"/>
  <c r="U150" i="11" s="1"/>
  <c r="N150" i="11"/>
  <c r="L150" i="11"/>
  <c r="K150" i="11"/>
  <c r="J150" i="11"/>
  <c r="H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S144" i="11"/>
  <c r="R144" i="11"/>
  <c r="Q144" i="11"/>
  <c r="P144" i="11"/>
  <c r="L144" i="11"/>
  <c r="J144" i="11"/>
  <c r="H144" i="11"/>
  <c r="F144" i="11"/>
  <c r="N144" i="11" s="1"/>
  <c r="E144" i="1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L137" i="11"/>
  <c r="J137" i="11"/>
  <c r="H137" i="11"/>
  <c r="F137" i="11"/>
  <c r="E137" i="1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S132" i="11"/>
  <c r="R132" i="11"/>
  <c r="T132" i="11" s="1"/>
  <c r="Q132" i="11"/>
  <c r="P132" i="11"/>
  <c r="U132" i="11" s="1"/>
  <c r="L132" i="11"/>
  <c r="J132" i="11"/>
  <c r="H132" i="11"/>
  <c r="I132" i="11" s="1"/>
  <c r="F132" i="11"/>
  <c r="N132" i="11" s="1"/>
  <c r="E132" i="11"/>
  <c r="D132" i="1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O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U121" i="11" s="1"/>
  <c r="L121" i="11"/>
  <c r="J121" i="11"/>
  <c r="H121" i="11"/>
  <c r="N121" i="11" s="1"/>
  <c r="F121" i="11"/>
  <c r="E121" i="11"/>
  <c r="D121" i="11"/>
  <c r="I121" i="11" s="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L112" i="11"/>
  <c r="J112" i="11"/>
  <c r="H112" i="11"/>
  <c r="F112" i="11"/>
  <c r="E112" i="11"/>
  <c r="D112" i="11"/>
  <c r="U111" i="11"/>
  <c r="T111" i="11"/>
  <c r="O111" i="11"/>
  <c r="N111" i="11"/>
  <c r="M111" i="11"/>
  <c r="K111" i="11"/>
  <c r="I111" i="11"/>
  <c r="G111" i="11"/>
  <c r="U110" i="11"/>
  <c r="T110" i="11"/>
  <c r="O110" i="11"/>
  <c r="N110" i="1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L106" i="11"/>
  <c r="J106" i="11"/>
  <c r="K106" i="11" s="1"/>
  <c r="H106" i="11"/>
  <c r="N106" i="11" s="1"/>
  <c r="F106" i="11"/>
  <c r="E106" i="11"/>
  <c r="D106" i="11"/>
  <c r="G106" i="11" s="1"/>
  <c r="U105" i="11"/>
  <c r="T105" i="11"/>
  <c r="N105" i="11"/>
  <c r="O105" i="11" s="1"/>
  <c r="M105" i="11"/>
  <c r="K105" i="11"/>
  <c r="I105" i="11"/>
  <c r="G105" i="11"/>
  <c r="S102" i="11"/>
  <c r="R102" i="11"/>
  <c r="Q102" i="11"/>
  <c r="P102" i="11"/>
  <c r="L102" i="11"/>
  <c r="M102" i="11" s="1"/>
  <c r="J102" i="11"/>
  <c r="U102" i="11" s="1"/>
  <c r="H102" i="11"/>
  <c r="F102" i="11"/>
  <c r="E102" i="11"/>
  <c r="D102" i="11"/>
  <c r="S101" i="11"/>
  <c r="R101" i="11"/>
  <c r="T101" i="11" s="1"/>
  <c r="Q101" i="11"/>
  <c r="P101" i="11"/>
  <c r="U101" i="11" s="1"/>
  <c r="L101" i="11"/>
  <c r="M101" i="11" s="1"/>
  <c r="J101" i="1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T96" i="11" s="1"/>
  <c r="Q96" i="11"/>
  <c r="P96" i="11"/>
  <c r="U96" i="11" s="1"/>
  <c r="L96" i="11"/>
  <c r="J96" i="11"/>
  <c r="K96" i="11" s="1"/>
  <c r="H96" i="11"/>
  <c r="F96" i="11"/>
  <c r="E96" i="11"/>
  <c r="D96" i="11"/>
  <c r="I96" i="11" s="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O93" i="11"/>
  <c r="N93" i="11"/>
  <c r="M93" i="11"/>
  <c r="K93" i="11"/>
  <c r="I93" i="11"/>
  <c r="G93" i="11"/>
  <c r="U92" i="11"/>
  <c r="T92" i="11"/>
  <c r="O92" i="11"/>
  <c r="N92" i="11"/>
  <c r="M92" i="11"/>
  <c r="K92" i="11"/>
  <c r="I92" i="11"/>
  <c r="G92" i="11"/>
  <c r="T91" i="11"/>
  <c r="S91" i="11"/>
  <c r="R91" i="11"/>
  <c r="Q91" i="11"/>
  <c r="P91" i="11"/>
  <c r="L91" i="11"/>
  <c r="J91" i="11"/>
  <c r="H91" i="11"/>
  <c r="F91" i="1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N88" i="11"/>
  <c r="O88" i="11" s="1"/>
  <c r="M88" i="11"/>
  <c r="K88" i="11"/>
  <c r="I88" i="11"/>
  <c r="G88" i="11"/>
  <c r="S85" i="11"/>
  <c r="T85" i="11" s="1"/>
  <c r="R85" i="11"/>
  <c r="Q85" i="11"/>
  <c r="P85" i="11"/>
  <c r="L85" i="11"/>
  <c r="M85" i="11" s="1"/>
  <c r="J85" i="11"/>
  <c r="U85" i="11" s="1"/>
  <c r="H85" i="11"/>
  <c r="F85" i="11"/>
  <c r="E85" i="11"/>
  <c r="D85" i="11"/>
  <c r="S84" i="11"/>
  <c r="R84" i="11"/>
  <c r="Q84" i="11"/>
  <c r="P84" i="11"/>
  <c r="U84" i="11" s="1"/>
  <c r="L84" i="11"/>
  <c r="J84" i="11"/>
  <c r="H84" i="11"/>
  <c r="F84" i="11"/>
  <c r="N84" i="11" s="1"/>
  <c r="E84" i="11"/>
  <c r="D84" i="11"/>
  <c r="I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T78" i="11" s="1"/>
  <c r="Q78" i="11"/>
  <c r="P78" i="11"/>
  <c r="L78" i="11"/>
  <c r="J78" i="11"/>
  <c r="H78" i="11"/>
  <c r="F78" i="11"/>
  <c r="N78" i="11" s="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T70" i="11"/>
  <c r="S70" i="11"/>
  <c r="R70" i="11"/>
  <c r="Q70" i="11"/>
  <c r="P70" i="11"/>
  <c r="U70" i="11" s="1"/>
  <c r="L70" i="11"/>
  <c r="J70" i="11"/>
  <c r="K70" i="11" s="1"/>
  <c r="H70" i="11"/>
  <c r="F70" i="11"/>
  <c r="E70" i="11"/>
  <c r="D70" i="11"/>
  <c r="U69" i="11"/>
  <c r="T69" i="11"/>
  <c r="N69" i="11"/>
  <c r="O69" i="11" s="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H63" i="11"/>
  <c r="G63" i="11"/>
  <c r="F63" i="11"/>
  <c r="N63" i="11" s="1"/>
  <c r="E63" i="11"/>
  <c r="K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T58" i="11"/>
  <c r="S58" i="11"/>
  <c r="R58" i="11"/>
  <c r="Q58" i="11"/>
  <c r="P58" i="11"/>
  <c r="U58" i="11" s="1"/>
  <c r="L58" i="11"/>
  <c r="J58" i="11"/>
  <c r="H58" i="11"/>
  <c r="I58" i="11" s="1"/>
  <c r="G58" i="11"/>
  <c r="F58" i="11"/>
  <c r="E58" i="1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L54" i="11"/>
  <c r="J54" i="11"/>
  <c r="U54" i="11" s="1"/>
  <c r="H54" i="11"/>
  <c r="F54" i="11"/>
  <c r="E54" i="11"/>
  <c r="D54" i="11"/>
  <c r="S53" i="11"/>
  <c r="T53" i="11" s="1"/>
  <c r="R53" i="11"/>
  <c r="Q53" i="11"/>
  <c r="P53" i="11"/>
  <c r="L53" i="11"/>
  <c r="J53" i="11"/>
  <c r="H53" i="11"/>
  <c r="F53" i="11"/>
  <c r="E53" i="11"/>
  <c r="D53" i="1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I47" i="11"/>
  <c r="H47" i="11"/>
  <c r="F47" i="11"/>
  <c r="G47" i="11" s="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T40" i="11" s="1"/>
  <c r="R40" i="11"/>
  <c r="Q40" i="11"/>
  <c r="P40" i="11"/>
  <c r="U40" i="11" s="1"/>
  <c r="L40" i="11"/>
  <c r="J40" i="11"/>
  <c r="H40" i="11"/>
  <c r="F40" i="11"/>
  <c r="E40" i="11"/>
  <c r="M40" i="11" s="1"/>
  <c r="D40" i="11"/>
  <c r="I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L35" i="11"/>
  <c r="J35" i="11"/>
  <c r="U35" i="11" s="1"/>
  <c r="I35" i="11"/>
  <c r="H35" i="11"/>
  <c r="G35" i="11"/>
  <c r="F35" i="11"/>
  <c r="E35" i="11"/>
  <c r="M35" i="11" s="1"/>
  <c r="D35" i="11"/>
  <c r="U34" i="11"/>
  <c r="T34" i="11"/>
  <c r="O34" i="11"/>
  <c r="N34" i="11"/>
  <c r="M34" i="11"/>
  <c r="K34" i="11"/>
  <c r="I34" i="11"/>
  <c r="G34" i="11"/>
  <c r="U33" i="11"/>
  <c r="T33" i="11"/>
  <c r="O33" i="11"/>
  <c r="N33" i="1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P27" i="11"/>
  <c r="U27" i="11" s="1"/>
  <c r="L27" i="11"/>
  <c r="J27" i="11"/>
  <c r="H27" i="1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U19" i="11"/>
  <c r="S19" i="11"/>
  <c r="R19" i="11"/>
  <c r="T19" i="11" s="1"/>
  <c r="Q19" i="11"/>
  <c r="P19" i="11"/>
  <c r="L19" i="11"/>
  <c r="J19" i="11"/>
  <c r="I19" i="11"/>
  <c r="H19" i="11"/>
  <c r="F19" i="11"/>
  <c r="G19" i="11" s="1"/>
  <c r="E19" i="11"/>
  <c r="M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R10" i="11"/>
  <c r="T10" i="11" s="1"/>
  <c r="Q10" i="11"/>
  <c r="P10" i="11"/>
  <c r="L10" i="11"/>
  <c r="J10" i="11"/>
  <c r="H10" i="11"/>
  <c r="F10" i="11"/>
  <c r="E10" i="11"/>
  <c r="M10" i="11" s="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U339" i="10" s="1"/>
  <c r="L339" i="10"/>
  <c r="J339" i="10"/>
  <c r="H339" i="10"/>
  <c r="F339" i="10"/>
  <c r="N339" i="10" s="1"/>
  <c r="E339" i="10"/>
  <c r="O339" i="10" s="1"/>
  <c r="D339" i="10"/>
  <c r="I339" i="10" s="1"/>
  <c r="T338" i="10"/>
  <c r="S338" i="10"/>
  <c r="R338" i="10"/>
  <c r="Q338" i="10"/>
  <c r="P338" i="10"/>
  <c r="L338" i="10"/>
  <c r="J338" i="10"/>
  <c r="U338" i="10" s="1"/>
  <c r="H338" i="10"/>
  <c r="F338" i="10"/>
  <c r="E338" i="10"/>
  <c r="D338" i="10"/>
  <c r="S337" i="10"/>
  <c r="R337" i="10"/>
  <c r="T337" i="10" s="1"/>
  <c r="Q337" i="10"/>
  <c r="P337" i="10"/>
  <c r="U337" i="10" s="1"/>
  <c r="N337" i="10"/>
  <c r="L337" i="10"/>
  <c r="J337" i="10"/>
  <c r="H337" i="10"/>
  <c r="F337" i="10"/>
  <c r="E337" i="10"/>
  <c r="M337" i="10" s="1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U332" i="10" s="1"/>
  <c r="L332" i="10"/>
  <c r="J332" i="10"/>
  <c r="K332" i="10" s="1"/>
  <c r="H332" i="10"/>
  <c r="I332" i="10" s="1"/>
  <c r="F332" i="10"/>
  <c r="G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U323" i="10" s="1"/>
  <c r="L323" i="10"/>
  <c r="J323" i="10"/>
  <c r="H323" i="10"/>
  <c r="F323" i="10"/>
  <c r="E323" i="10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T310" i="10"/>
  <c r="S310" i="10"/>
  <c r="R310" i="10"/>
  <c r="Q310" i="10"/>
  <c r="P310" i="10"/>
  <c r="U310" i="10" s="1"/>
  <c r="L310" i="10"/>
  <c r="J310" i="10"/>
  <c r="H310" i="10"/>
  <c r="F310" i="10"/>
  <c r="G310" i="10" s="1"/>
  <c r="E310" i="10"/>
  <c r="M310" i="10" s="1"/>
  <c r="D310" i="10"/>
  <c r="I310" i="10" s="1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P303" i="10"/>
  <c r="U303" i="10" s="1"/>
  <c r="L303" i="10"/>
  <c r="J303" i="10"/>
  <c r="K303" i="10" s="1"/>
  <c r="H303" i="10"/>
  <c r="I303" i="10" s="1"/>
  <c r="F303" i="10"/>
  <c r="G303" i="10" s="1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K299" i="10" s="1"/>
  <c r="H299" i="10"/>
  <c r="I299" i="10" s="1"/>
  <c r="F299" i="10"/>
  <c r="E299" i="10"/>
  <c r="D299" i="10"/>
  <c r="U298" i="10"/>
  <c r="T298" i="10"/>
  <c r="S298" i="10"/>
  <c r="R298" i="10"/>
  <c r="Q298" i="10"/>
  <c r="P298" i="10"/>
  <c r="L298" i="10"/>
  <c r="J298" i="10"/>
  <c r="H298" i="10"/>
  <c r="F298" i="10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T292" i="10"/>
  <c r="S292" i="10"/>
  <c r="R292" i="10"/>
  <c r="Q292" i="10"/>
  <c r="P292" i="10"/>
  <c r="U292" i="10" s="1"/>
  <c r="N292" i="10"/>
  <c r="O292" i="10" s="1"/>
  <c r="L292" i="10"/>
  <c r="J292" i="10"/>
  <c r="H292" i="10"/>
  <c r="F292" i="10"/>
  <c r="G292" i="10" s="1"/>
  <c r="E292" i="10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P285" i="10"/>
  <c r="U285" i="10" s="1"/>
  <c r="L285" i="10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I275" i="10" s="1"/>
  <c r="F275" i="10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P267" i="10"/>
  <c r="U267" i="10" s="1"/>
  <c r="L267" i="10"/>
  <c r="J267" i="10"/>
  <c r="H267" i="10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O265" i="10"/>
  <c r="N265" i="10"/>
  <c r="M265" i="10"/>
  <c r="K265" i="10"/>
  <c r="I265" i="10"/>
  <c r="G265" i="10"/>
  <c r="U264" i="10"/>
  <c r="T264" i="10"/>
  <c r="O264" i="10"/>
  <c r="N264" i="10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T260" i="10"/>
  <c r="S260" i="10"/>
  <c r="R260" i="10"/>
  <c r="Q260" i="10"/>
  <c r="P260" i="10"/>
  <c r="N260" i="10"/>
  <c r="O260" i="10" s="1"/>
  <c r="L260" i="10"/>
  <c r="J260" i="10"/>
  <c r="U260" i="10" s="1"/>
  <c r="I260" i="10"/>
  <c r="H260" i="10"/>
  <c r="F260" i="10"/>
  <c r="G260" i="10" s="1"/>
  <c r="E260" i="10"/>
  <c r="D260" i="10"/>
  <c r="S259" i="10"/>
  <c r="R259" i="10"/>
  <c r="T259" i="10" s="1"/>
  <c r="Q259" i="10"/>
  <c r="P259" i="10"/>
  <c r="U259" i="10" s="1"/>
  <c r="L259" i="10"/>
  <c r="J259" i="10"/>
  <c r="H259" i="10"/>
  <c r="G259" i="10"/>
  <c r="F259" i="10"/>
  <c r="N259" i="10" s="1"/>
  <c r="O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Q254" i="10"/>
  <c r="P254" i="10"/>
  <c r="L254" i="10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T247" i="10"/>
  <c r="S247" i="10"/>
  <c r="R247" i="10"/>
  <c r="Q247" i="10"/>
  <c r="P247" i="10"/>
  <c r="L247" i="10"/>
  <c r="J247" i="10"/>
  <c r="H247" i="10"/>
  <c r="F247" i="10"/>
  <c r="E247" i="10"/>
  <c r="D247" i="10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U240" i="10"/>
  <c r="T240" i="10"/>
  <c r="S240" i="10"/>
  <c r="R240" i="10"/>
  <c r="Q240" i="10"/>
  <c r="P240" i="10"/>
  <c r="L240" i="10"/>
  <c r="J240" i="10"/>
  <c r="H240" i="10"/>
  <c r="F240" i="10"/>
  <c r="G240" i="10" s="1"/>
  <c r="E240" i="10"/>
  <c r="M240" i="10" s="1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K231" i="10"/>
  <c r="J231" i="10"/>
  <c r="H231" i="10"/>
  <c r="I231" i="10" s="1"/>
  <c r="F231" i="10"/>
  <c r="G231" i="10" s="1"/>
  <c r="E231" i="10"/>
  <c r="D231" i="10"/>
  <c r="S230" i="10"/>
  <c r="R230" i="10"/>
  <c r="T230" i="10" s="1"/>
  <c r="Q230" i="10"/>
  <c r="P230" i="10"/>
  <c r="L230" i="10"/>
  <c r="J230" i="10"/>
  <c r="K230" i="10" s="1"/>
  <c r="H230" i="10"/>
  <c r="F230" i="10"/>
  <c r="E230" i="10"/>
  <c r="D230" i="10"/>
  <c r="G230" i="10" s="1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T224" i="10"/>
  <c r="S224" i="10"/>
  <c r="R224" i="10"/>
  <c r="Q224" i="10"/>
  <c r="P224" i="10"/>
  <c r="L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U216" i="10"/>
  <c r="T216" i="10"/>
  <c r="S216" i="10"/>
  <c r="R216" i="10"/>
  <c r="Q216" i="10"/>
  <c r="P216" i="10"/>
  <c r="L216" i="10"/>
  <c r="J216" i="10"/>
  <c r="H216" i="10"/>
  <c r="F216" i="10"/>
  <c r="G216" i="10" s="1"/>
  <c r="E216" i="10"/>
  <c r="M216" i="10" s="1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O210" i="10"/>
  <c r="N210" i="10"/>
  <c r="M210" i="10"/>
  <c r="K210" i="10"/>
  <c r="I210" i="10"/>
  <c r="G210" i="10"/>
  <c r="U209" i="10"/>
  <c r="T209" i="10"/>
  <c r="O209" i="10"/>
  <c r="N209" i="10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K205" i="10"/>
  <c r="J205" i="10"/>
  <c r="H205" i="10"/>
  <c r="I205" i="10" s="1"/>
  <c r="F205" i="10"/>
  <c r="G205" i="10" s="1"/>
  <c r="E205" i="10"/>
  <c r="D205" i="10"/>
  <c r="S204" i="10"/>
  <c r="R204" i="10"/>
  <c r="T204" i="10" s="1"/>
  <c r="Q204" i="10"/>
  <c r="P204" i="10"/>
  <c r="L204" i="10"/>
  <c r="J204" i="10"/>
  <c r="K204" i="10" s="1"/>
  <c r="H204" i="10"/>
  <c r="F204" i="10"/>
  <c r="E204" i="10"/>
  <c r="D204" i="10"/>
  <c r="G204" i="10" s="1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P198" i="10"/>
  <c r="U198" i="10" s="1"/>
  <c r="L198" i="10"/>
  <c r="J198" i="10"/>
  <c r="H198" i="10"/>
  <c r="F198" i="10"/>
  <c r="E198" i="10"/>
  <c r="K198" i="10" s="1"/>
  <c r="D198" i="10"/>
  <c r="U197" i="10"/>
  <c r="T197" i="10"/>
  <c r="O197" i="10"/>
  <c r="N197" i="10"/>
  <c r="M197" i="10"/>
  <c r="K197" i="10"/>
  <c r="I197" i="10"/>
  <c r="G197" i="10"/>
  <c r="U196" i="10"/>
  <c r="T196" i="10"/>
  <c r="O196" i="10"/>
  <c r="N196" i="10"/>
  <c r="M196" i="10"/>
  <c r="K196" i="10"/>
  <c r="I196" i="10"/>
  <c r="G196" i="10"/>
  <c r="U195" i="10"/>
  <c r="T195" i="10"/>
  <c r="O195" i="10"/>
  <c r="N195" i="10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O193" i="10"/>
  <c r="N193" i="10"/>
  <c r="M193" i="10"/>
  <c r="K193" i="10"/>
  <c r="I193" i="10"/>
  <c r="G193" i="10"/>
  <c r="U192" i="10"/>
  <c r="T192" i="10"/>
  <c r="O192" i="10"/>
  <c r="N192" i="10"/>
  <c r="M192" i="10"/>
  <c r="K192" i="10"/>
  <c r="I192" i="10"/>
  <c r="G192" i="10"/>
  <c r="T191" i="10"/>
  <c r="S191" i="10"/>
  <c r="R191" i="10"/>
  <c r="Q191" i="10"/>
  <c r="P191" i="10"/>
  <c r="L191" i="10"/>
  <c r="J191" i="10"/>
  <c r="U191" i="10" s="1"/>
  <c r="H191" i="10"/>
  <c r="N191" i="10" s="1"/>
  <c r="O191" i="10" s="1"/>
  <c r="F191" i="10"/>
  <c r="G191" i="10" s="1"/>
  <c r="E191" i="10"/>
  <c r="D191" i="10"/>
  <c r="U190" i="10"/>
  <c r="T190" i="10"/>
  <c r="O190" i="10"/>
  <c r="N190" i="10"/>
  <c r="M190" i="10"/>
  <c r="K190" i="10"/>
  <c r="I190" i="10"/>
  <c r="G190" i="10"/>
  <c r="U189" i="10"/>
  <c r="T189" i="10"/>
  <c r="O189" i="10"/>
  <c r="N189" i="10"/>
  <c r="M189" i="10"/>
  <c r="K189" i="10"/>
  <c r="I189" i="10"/>
  <c r="G189" i="10"/>
  <c r="U188" i="10"/>
  <c r="T188" i="10"/>
  <c r="O188" i="10"/>
  <c r="N188" i="10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T185" i="10" s="1"/>
  <c r="Q185" i="10"/>
  <c r="P185" i="10"/>
  <c r="U185" i="10" s="1"/>
  <c r="L185" i="10"/>
  <c r="J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R179" i="10"/>
  <c r="Q179" i="10"/>
  <c r="P179" i="10"/>
  <c r="U179" i="10" s="1"/>
  <c r="L179" i="10"/>
  <c r="J179" i="10"/>
  <c r="K179" i="10" s="1"/>
  <c r="H179" i="10"/>
  <c r="I179" i="10" s="1"/>
  <c r="G179" i="10"/>
  <c r="F179" i="10"/>
  <c r="E179" i="10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T170" i="10"/>
  <c r="S170" i="10"/>
  <c r="R170" i="10"/>
  <c r="Q170" i="10"/>
  <c r="P170" i="10"/>
  <c r="L170" i="10"/>
  <c r="J170" i="10"/>
  <c r="U170" i="10" s="1"/>
  <c r="H170" i="10"/>
  <c r="F170" i="10"/>
  <c r="N170" i="10" s="1"/>
  <c r="E170" i="10"/>
  <c r="D170" i="10"/>
  <c r="S169" i="10"/>
  <c r="R169" i="10"/>
  <c r="T169" i="10" s="1"/>
  <c r="Q169" i="10"/>
  <c r="P169" i="10"/>
  <c r="L169" i="10"/>
  <c r="J169" i="10"/>
  <c r="H169" i="10"/>
  <c r="F169" i="10"/>
  <c r="E169" i="10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U163" i="10" s="1"/>
  <c r="L163" i="10"/>
  <c r="J163" i="10"/>
  <c r="H163" i="10"/>
  <c r="F163" i="10"/>
  <c r="G163" i="10" s="1"/>
  <c r="E163" i="10"/>
  <c r="D163" i="10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U157" i="10" s="1"/>
  <c r="L157" i="10"/>
  <c r="J157" i="10"/>
  <c r="H157" i="10"/>
  <c r="F157" i="10"/>
  <c r="N157" i="10" s="1"/>
  <c r="E157" i="10"/>
  <c r="O157" i="10" s="1"/>
  <c r="D157" i="10"/>
  <c r="G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T150" i="10"/>
  <c r="S150" i="10"/>
  <c r="R150" i="10"/>
  <c r="Q150" i="10"/>
  <c r="P150" i="10"/>
  <c r="U150" i="10" s="1"/>
  <c r="L150" i="10"/>
  <c r="J150" i="10"/>
  <c r="H150" i="10"/>
  <c r="F150" i="10"/>
  <c r="E150" i="10"/>
  <c r="D150" i="10"/>
  <c r="U149" i="10"/>
  <c r="T149" i="10"/>
  <c r="O149" i="10"/>
  <c r="N149" i="10"/>
  <c r="M149" i="10"/>
  <c r="K149" i="10"/>
  <c r="I149" i="10"/>
  <c r="G149" i="10"/>
  <c r="U148" i="10"/>
  <c r="T148" i="10"/>
  <c r="O148" i="10"/>
  <c r="N148" i="10"/>
  <c r="M148" i="10"/>
  <c r="K148" i="10"/>
  <c r="I148" i="10"/>
  <c r="G148" i="10"/>
  <c r="U147" i="10"/>
  <c r="T147" i="10"/>
  <c r="O147" i="10"/>
  <c r="N147" i="10"/>
  <c r="M147" i="10"/>
  <c r="K147" i="10"/>
  <c r="I147" i="10"/>
  <c r="G147" i="10"/>
  <c r="U146" i="10"/>
  <c r="T146" i="10"/>
  <c r="O146" i="10"/>
  <c r="N146" i="10"/>
  <c r="M146" i="10"/>
  <c r="K146" i="10"/>
  <c r="I146" i="10"/>
  <c r="G146" i="10"/>
  <c r="U145" i="10"/>
  <c r="T145" i="10"/>
  <c r="O145" i="10"/>
  <c r="N145" i="10"/>
  <c r="M145" i="10"/>
  <c r="K145" i="10"/>
  <c r="I145" i="10"/>
  <c r="G145" i="10"/>
  <c r="T144" i="10"/>
  <c r="S144" i="10"/>
  <c r="R144" i="10"/>
  <c r="Q144" i="10"/>
  <c r="P144" i="10"/>
  <c r="L144" i="10"/>
  <c r="J144" i="10"/>
  <c r="U144" i="10" s="1"/>
  <c r="H144" i="10"/>
  <c r="F144" i="10"/>
  <c r="E144" i="10"/>
  <c r="M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U137" i="10" s="1"/>
  <c r="L137" i="10"/>
  <c r="K137" i="10"/>
  <c r="J137" i="10"/>
  <c r="H137" i="10"/>
  <c r="I137" i="10" s="1"/>
  <c r="F137" i="10"/>
  <c r="G137" i="10" s="1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J132" i="10"/>
  <c r="K132" i="10" s="1"/>
  <c r="H132" i="10"/>
  <c r="I132" i="10" s="1"/>
  <c r="G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U126" i="10"/>
  <c r="T126" i="10"/>
  <c r="S126" i="10"/>
  <c r="R126" i="10"/>
  <c r="Q126" i="10"/>
  <c r="P126" i="10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T121" i="10"/>
  <c r="S121" i="10"/>
  <c r="R121" i="10"/>
  <c r="Q121" i="10"/>
  <c r="P121" i="10"/>
  <c r="L121" i="10"/>
  <c r="J121" i="10"/>
  <c r="H121" i="10"/>
  <c r="F121" i="10"/>
  <c r="E121" i="10"/>
  <c r="M121" i="10" s="1"/>
  <c r="D121" i="10"/>
  <c r="I121" i="10" s="1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R112" i="10"/>
  <c r="Q112" i="10"/>
  <c r="P112" i="10"/>
  <c r="U112" i="10" s="1"/>
  <c r="L112" i="10"/>
  <c r="K112" i="10"/>
  <c r="J112" i="10"/>
  <c r="H112" i="10"/>
  <c r="I112" i="10" s="1"/>
  <c r="F112" i="10"/>
  <c r="G112" i="10" s="1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L106" i="10"/>
  <c r="J106" i="10"/>
  <c r="K106" i="10" s="1"/>
  <c r="H106" i="10"/>
  <c r="I106" i="10" s="1"/>
  <c r="F106" i="10"/>
  <c r="N106" i="10" s="1"/>
  <c r="E106" i="10"/>
  <c r="D106" i="10"/>
  <c r="U105" i="10"/>
  <c r="T105" i="10"/>
  <c r="N105" i="10"/>
  <c r="O105" i="10" s="1"/>
  <c r="M105" i="10"/>
  <c r="K105" i="10"/>
  <c r="I105" i="10"/>
  <c r="G105" i="10"/>
  <c r="S102" i="10"/>
  <c r="R102" i="10"/>
  <c r="T102" i="10" s="1"/>
  <c r="Q102" i="10"/>
  <c r="P102" i="10"/>
  <c r="L102" i="10"/>
  <c r="J102" i="10"/>
  <c r="H102" i="10"/>
  <c r="F102" i="10"/>
  <c r="E102" i="10"/>
  <c r="M102" i="10" s="1"/>
  <c r="D102" i="10"/>
  <c r="I102" i="10" s="1"/>
  <c r="S101" i="10"/>
  <c r="R101" i="10"/>
  <c r="T101" i="10" s="1"/>
  <c r="Q101" i="10"/>
  <c r="P101" i="10"/>
  <c r="N101" i="10"/>
  <c r="O101" i="10" s="1"/>
  <c r="L101" i="10"/>
  <c r="J101" i="10"/>
  <c r="U101" i="10" s="1"/>
  <c r="H101" i="10"/>
  <c r="I101" i="10" s="1"/>
  <c r="F101" i="10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P96" i="10"/>
  <c r="U96" i="10" s="1"/>
  <c r="L96" i="10"/>
  <c r="J96" i="10"/>
  <c r="H96" i="10"/>
  <c r="F96" i="10"/>
  <c r="G96" i="10" s="1"/>
  <c r="E96" i="10"/>
  <c r="D96" i="10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L91" i="10"/>
  <c r="J91" i="10"/>
  <c r="H91" i="10"/>
  <c r="F91" i="10"/>
  <c r="N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H85" i="10"/>
  <c r="F85" i="10"/>
  <c r="N85" i="10" s="1"/>
  <c r="E85" i="10"/>
  <c r="K85" i="10" s="1"/>
  <c r="D85" i="10"/>
  <c r="I85" i="10" s="1"/>
  <c r="T84" i="10"/>
  <c r="S84" i="10"/>
  <c r="R84" i="10"/>
  <c r="Q84" i="10"/>
  <c r="P84" i="10"/>
  <c r="U84" i="10" s="1"/>
  <c r="N84" i="10"/>
  <c r="L84" i="10"/>
  <c r="J84" i="10"/>
  <c r="H84" i="10"/>
  <c r="F84" i="10"/>
  <c r="E84" i="10"/>
  <c r="D84" i="10"/>
  <c r="I84" i="10" s="1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P78" i="10"/>
  <c r="U78" i="10" s="1"/>
  <c r="L78" i="10"/>
  <c r="J78" i="10"/>
  <c r="I78" i="10"/>
  <c r="H78" i="10"/>
  <c r="F78" i="10"/>
  <c r="E78" i="10"/>
  <c r="K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N74" i="10"/>
  <c r="O74" i="10" s="1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J70" i="10"/>
  <c r="H70" i="10"/>
  <c r="F70" i="10"/>
  <c r="E70" i="10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Q63" i="10"/>
  <c r="P63" i="10"/>
  <c r="L63" i="10"/>
  <c r="J63" i="10"/>
  <c r="I63" i="10"/>
  <c r="H63" i="10"/>
  <c r="F63" i="10"/>
  <c r="E63" i="10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K58" i="10"/>
  <c r="J58" i="10"/>
  <c r="H58" i="10"/>
  <c r="F58" i="10"/>
  <c r="E58" i="10"/>
  <c r="D58" i="10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U54" i="10" s="1"/>
  <c r="L54" i="10"/>
  <c r="K54" i="10"/>
  <c r="J54" i="10"/>
  <c r="H54" i="10"/>
  <c r="I54" i="10" s="1"/>
  <c r="F54" i="10"/>
  <c r="G54" i="10" s="1"/>
  <c r="E54" i="10"/>
  <c r="D54" i="10"/>
  <c r="S53" i="10"/>
  <c r="R53" i="10"/>
  <c r="Q53" i="10"/>
  <c r="P53" i="10"/>
  <c r="L53" i="10"/>
  <c r="J53" i="10"/>
  <c r="U53" i="10" s="1"/>
  <c r="H53" i="10"/>
  <c r="F53" i="10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U47" i="10" s="1"/>
  <c r="L47" i="10"/>
  <c r="J47" i="10"/>
  <c r="H47" i="10"/>
  <c r="F47" i="10"/>
  <c r="N47" i="10" s="1"/>
  <c r="O47" i="10" s="1"/>
  <c r="E47" i="10"/>
  <c r="M47" i="10" s="1"/>
  <c r="D47" i="10"/>
  <c r="I47" i="10" s="1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L40" i="10"/>
  <c r="J40" i="10"/>
  <c r="U40" i="10" s="1"/>
  <c r="I40" i="10"/>
  <c r="H40" i="10"/>
  <c r="F40" i="10"/>
  <c r="G40" i="10" s="1"/>
  <c r="E40" i="10"/>
  <c r="D40" i="10"/>
  <c r="U39" i="10"/>
  <c r="T39" i="10"/>
  <c r="O39" i="10"/>
  <c r="N39" i="10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T35" i="10" s="1"/>
  <c r="Q35" i="10"/>
  <c r="P35" i="10"/>
  <c r="L35" i="10"/>
  <c r="J35" i="10"/>
  <c r="H35" i="10"/>
  <c r="F35" i="10"/>
  <c r="N35" i="10" s="1"/>
  <c r="O35" i="10" s="1"/>
  <c r="E35" i="10"/>
  <c r="M35" i="10" s="1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O31" i="10"/>
  <c r="N31" i="10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O28" i="10"/>
  <c r="N28" i="10"/>
  <c r="M28" i="10"/>
  <c r="K28" i="10"/>
  <c r="I28" i="10"/>
  <c r="G28" i="10"/>
  <c r="S27" i="10"/>
  <c r="R27" i="10"/>
  <c r="T27" i="10" s="1"/>
  <c r="Q27" i="10"/>
  <c r="P27" i="10"/>
  <c r="L27" i="10"/>
  <c r="J27" i="10"/>
  <c r="K27" i="10" s="1"/>
  <c r="I27" i="10"/>
  <c r="H27" i="10"/>
  <c r="F27" i="10"/>
  <c r="E27" i="10"/>
  <c r="M27" i="10" s="1"/>
  <c r="D27" i="10"/>
  <c r="U26" i="10"/>
  <c r="T26" i="10"/>
  <c r="O26" i="10"/>
  <c r="N26" i="10"/>
  <c r="M26" i="10"/>
  <c r="K26" i="10"/>
  <c r="I26" i="10"/>
  <c r="G26" i="10"/>
  <c r="U25" i="10"/>
  <c r="T25" i="10"/>
  <c r="O25" i="10"/>
  <c r="N25" i="10"/>
  <c r="M25" i="10"/>
  <c r="K25" i="10"/>
  <c r="I25" i="10"/>
  <c r="G25" i="10"/>
  <c r="U24" i="10"/>
  <c r="T24" i="10"/>
  <c r="O24" i="10"/>
  <c r="N24" i="10"/>
  <c r="M24" i="10"/>
  <c r="K24" i="10"/>
  <c r="I24" i="10"/>
  <c r="G24" i="10"/>
  <c r="U23" i="10"/>
  <c r="T23" i="10"/>
  <c r="O23" i="10"/>
  <c r="N23" i="10"/>
  <c r="M23" i="10"/>
  <c r="K23" i="10"/>
  <c r="I23" i="10"/>
  <c r="G23" i="10"/>
  <c r="U22" i="10"/>
  <c r="T22" i="10"/>
  <c r="O22" i="10"/>
  <c r="N22" i="10"/>
  <c r="M22" i="10"/>
  <c r="K22" i="10"/>
  <c r="I22" i="10"/>
  <c r="G22" i="10"/>
  <c r="U21" i="10"/>
  <c r="T21" i="10"/>
  <c r="O21" i="10"/>
  <c r="N21" i="10"/>
  <c r="M21" i="10"/>
  <c r="K21" i="10"/>
  <c r="I21" i="10"/>
  <c r="G21" i="10"/>
  <c r="U20" i="10"/>
  <c r="T20" i="10"/>
  <c r="O20" i="10"/>
  <c r="N20" i="10"/>
  <c r="M20" i="10"/>
  <c r="K20" i="10"/>
  <c r="I20" i="10"/>
  <c r="G20" i="10"/>
  <c r="S19" i="10"/>
  <c r="R19" i="10"/>
  <c r="T19" i="10" s="1"/>
  <c r="Q19" i="10"/>
  <c r="P19" i="10"/>
  <c r="L19" i="10"/>
  <c r="J19" i="10"/>
  <c r="U19" i="10" s="1"/>
  <c r="H19" i="10"/>
  <c r="F19" i="10"/>
  <c r="E19" i="10"/>
  <c r="D19" i="10"/>
  <c r="I19" i="10" s="1"/>
  <c r="U18" i="10"/>
  <c r="T18" i="10"/>
  <c r="O18" i="10"/>
  <c r="N18" i="10"/>
  <c r="M18" i="10"/>
  <c r="K18" i="10"/>
  <c r="I18" i="10"/>
  <c r="G18" i="10"/>
  <c r="U17" i="10"/>
  <c r="T17" i="10"/>
  <c r="O17" i="10"/>
  <c r="N17" i="10"/>
  <c r="M17" i="10"/>
  <c r="K17" i="10"/>
  <c r="I17" i="10"/>
  <c r="G17" i="10"/>
  <c r="U16" i="10"/>
  <c r="T16" i="10"/>
  <c r="O16" i="10"/>
  <c r="N16" i="10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O14" i="10"/>
  <c r="N14" i="10"/>
  <c r="M14" i="10"/>
  <c r="K14" i="10"/>
  <c r="I14" i="10"/>
  <c r="G14" i="10"/>
  <c r="U13" i="10"/>
  <c r="T13" i="10"/>
  <c r="O13" i="10"/>
  <c r="N13" i="10"/>
  <c r="M13" i="10"/>
  <c r="K13" i="10"/>
  <c r="I13" i="10"/>
  <c r="G13" i="10"/>
  <c r="U12" i="10"/>
  <c r="T12" i="10"/>
  <c r="O12" i="10"/>
  <c r="N12" i="10"/>
  <c r="M12" i="10"/>
  <c r="K12" i="10"/>
  <c r="I12" i="10"/>
  <c r="G12" i="10"/>
  <c r="U11" i="10"/>
  <c r="T11" i="10"/>
  <c r="O11" i="10"/>
  <c r="N11" i="10"/>
  <c r="M11" i="10"/>
  <c r="K11" i="10"/>
  <c r="I11" i="10"/>
  <c r="G11" i="10"/>
  <c r="S10" i="10"/>
  <c r="R10" i="10"/>
  <c r="T10" i="10" s="1"/>
  <c r="Q10" i="10"/>
  <c r="P10" i="10"/>
  <c r="L10" i="10"/>
  <c r="J10" i="10"/>
  <c r="U10" i="10" s="1"/>
  <c r="I10" i="10"/>
  <c r="H10" i="10"/>
  <c r="F10" i="10"/>
  <c r="N10" i="10" s="1"/>
  <c r="E10" i="10"/>
  <c r="D10" i="10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T339" i="9" s="1"/>
  <c r="Q339" i="9"/>
  <c r="P339" i="9"/>
  <c r="L339" i="9"/>
  <c r="J339" i="9"/>
  <c r="K339" i="9" s="1"/>
  <c r="H339" i="9"/>
  <c r="F339" i="9"/>
  <c r="E339" i="9"/>
  <c r="D339" i="9"/>
  <c r="G339" i="9" s="1"/>
  <c r="S338" i="9"/>
  <c r="R338" i="9"/>
  <c r="Q338" i="9"/>
  <c r="P338" i="9"/>
  <c r="L338" i="9"/>
  <c r="J338" i="9"/>
  <c r="H338" i="9"/>
  <c r="F338" i="9"/>
  <c r="E338" i="9"/>
  <c r="D338" i="9"/>
  <c r="S337" i="9"/>
  <c r="R337" i="9"/>
  <c r="T337" i="9" s="1"/>
  <c r="Q337" i="9"/>
  <c r="P337" i="9"/>
  <c r="L337" i="9"/>
  <c r="J337" i="9"/>
  <c r="H337" i="9"/>
  <c r="F337" i="9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U332" i="9" s="1"/>
  <c r="L332" i="9"/>
  <c r="J332" i="9"/>
  <c r="K332" i="9" s="1"/>
  <c r="H332" i="9"/>
  <c r="I332" i="9" s="1"/>
  <c r="F332" i="9"/>
  <c r="G332" i="9" s="1"/>
  <c r="E332" i="9"/>
  <c r="M332" i="9" s="1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N324" i="9"/>
  <c r="O324" i="9" s="1"/>
  <c r="M324" i="9"/>
  <c r="K324" i="9"/>
  <c r="I324" i="9"/>
  <c r="G324" i="9"/>
  <c r="T323" i="9"/>
  <c r="S323" i="9"/>
  <c r="R323" i="9"/>
  <c r="Q323" i="9"/>
  <c r="P323" i="9"/>
  <c r="U323" i="9" s="1"/>
  <c r="L323" i="9"/>
  <c r="J323" i="9"/>
  <c r="H323" i="9"/>
  <c r="F323" i="9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P317" i="9"/>
  <c r="U317" i="9" s="1"/>
  <c r="L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T310" i="9" s="1"/>
  <c r="Q310" i="9"/>
  <c r="P310" i="9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U303" i="9" s="1"/>
  <c r="N303" i="9"/>
  <c r="O303" i="9" s="1"/>
  <c r="L303" i="9"/>
  <c r="K303" i="9"/>
  <c r="J303" i="9"/>
  <c r="H303" i="9"/>
  <c r="F303" i="9"/>
  <c r="E303" i="9"/>
  <c r="D303" i="9"/>
  <c r="U302" i="9"/>
  <c r="T302" i="9"/>
  <c r="O302" i="9"/>
  <c r="N302" i="9"/>
  <c r="M302" i="9"/>
  <c r="K302" i="9"/>
  <c r="I302" i="9"/>
  <c r="G302" i="9"/>
  <c r="S299" i="9"/>
  <c r="R299" i="9"/>
  <c r="Q299" i="9"/>
  <c r="P299" i="9"/>
  <c r="L299" i="9"/>
  <c r="J299" i="9"/>
  <c r="H299" i="9"/>
  <c r="F299" i="9"/>
  <c r="E299" i="9"/>
  <c r="D299" i="9"/>
  <c r="G299" i="9" s="1"/>
  <c r="S298" i="9"/>
  <c r="R298" i="9"/>
  <c r="Q298" i="9"/>
  <c r="P298" i="9"/>
  <c r="U298" i="9" s="1"/>
  <c r="L298" i="9"/>
  <c r="J298" i="9"/>
  <c r="H298" i="9"/>
  <c r="F298" i="9"/>
  <c r="E298" i="9"/>
  <c r="M298" i="9" s="1"/>
  <c r="D298" i="9"/>
  <c r="G298" i="9" s="1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T292" i="9"/>
  <c r="S292" i="9"/>
  <c r="R292" i="9"/>
  <c r="Q292" i="9"/>
  <c r="P292" i="9"/>
  <c r="U292" i="9" s="1"/>
  <c r="L292" i="9"/>
  <c r="J292" i="9"/>
  <c r="H292" i="9"/>
  <c r="F292" i="9"/>
  <c r="N292" i="9" s="1"/>
  <c r="E292" i="9"/>
  <c r="K292" i="9" s="1"/>
  <c r="D292" i="9"/>
  <c r="U291" i="9"/>
  <c r="T291" i="9"/>
  <c r="O291" i="9"/>
  <c r="N291" i="9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L285" i="9"/>
  <c r="J285" i="9"/>
  <c r="K285" i="9" s="1"/>
  <c r="H285" i="9"/>
  <c r="F285" i="9"/>
  <c r="E285" i="9"/>
  <c r="M285" i="9" s="1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N279" i="9"/>
  <c r="O279" i="9" s="1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P275" i="9"/>
  <c r="L275" i="9"/>
  <c r="J275" i="9"/>
  <c r="H275" i="9"/>
  <c r="F275" i="9"/>
  <c r="E275" i="9"/>
  <c r="D275" i="9"/>
  <c r="G275" i="9" s="1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N272" i="9"/>
  <c r="O272" i="9" s="1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T267" i="9" s="1"/>
  <c r="Q267" i="9"/>
  <c r="P267" i="9"/>
  <c r="L267" i="9"/>
  <c r="J267" i="9"/>
  <c r="H267" i="9"/>
  <c r="F267" i="9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T260" i="9"/>
  <c r="S260" i="9"/>
  <c r="R260" i="9"/>
  <c r="Q260" i="9"/>
  <c r="P260" i="9"/>
  <c r="U260" i="9" s="1"/>
  <c r="L260" i="9"/>
  <c r="J260" i="9"/>
  <c r="H260" i="9"/>
  <c r="F260" i="9"/>
  <c r="E260" i="9"/>
  <c r="D260" i="9"/>
  <c r="S259" i="9"/>
  <c r="R259" i="9"/>
  <c r="Q259" i="9"/>
  <c r="P259" i="9"/>
  <c r="U259" i="9" s="1"/>
  <c r="N259" i="9"/>
  <c r="O259" i="9" s="1"/>
  <c r="L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H254" i="9"/>
  <c r="F254" i="9"/>
  <c r="E254" i="9"/>
  <c r="D254" i="9"/>
  <c r="G254" i="9" s="1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H247" i="9"/>
  <c r="F247" i="9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U240" i="9" s="1"/>
  <c r="M240" i="9"/>
  <c r="L240" i="9"/>
  <c r="J240" i="9"/>
  <c r="H240" i="9"/>
  <c r="N240" i="9" s="1"/>
  <c r="F240" i="9"/>
  <c r="E240" i="9"/>
  <c r="D240" i="9"/>
  <c r="U239" i="9"/>
  <c r="T239" i="9"/>
  <c r="N239" i="9"/>
  <c r="O239" i="9" s="1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K231" i="9" s="1"/>
  <c r="H231" i="9"/>
  <c r="F231" i="9"/>
  <c r="E231" i="9"/>
  <c r="D231" i="9"/>
  <c r="G231" i="9" s="1"/>
  <c r="S230" i="9"/>
  <c r="R230" i="9"/>
  <c r="T230" i="9" s="1"/>
  <c r="Q230" i="9"/>
  <c r="P230" i="9"/>
  <c r="L230" i="9"/>
  <c r="J230" i="9"/>
  <c r="U230" i="9" s="1"/>
  <c r="H230" i="9"/>
  <c r="F230" i="9"/>
  <c r="E230" i="9"/>
  <c r="M230" i="9" s="1"/>
  <c r="D230" i="9"/>
  <c r="G230" i="9" s="1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U224" i="9" s="1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L216" i="9"/>
  <c r="M216" i="9" s="1"/>
  <c r="J216" i="9"/>
  <c r="H216" i="9"/>
  <c r="F216" i="9"/>
  <c r="G216" i="9" s="1"/>
  <c r="E216" i="9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Q205" i="9"/>
  <c r="P205" i="9"/>
  <c r="L205" i="9"/>
  <c r="J205" i="9"/>
  <c r="H205" i="9"/>
  <c r="F205" i="9"/>
  <c r="E205" i="9"/>
  <c r="D205" i="9"/>
  <c r="I205" i="9" s="1"/>
  <c r="S204" i="9"/>
  <c r="R204" i="9"/>
  <c r="Q204" i="9"/>
  <c r="P204" i="9"/>
  <c r="U204" i="9" s="1"/>
  <c r="L204" i="9"/>
  <c r="M204" i="9" s="1"/>
  <c r="J204" i="9"/>
  <c r="H204" i="9"/>
  <c r="F204" i="9"/>
  <c r="E204" i="9"/>
  <c r="K204" i="9" s="1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U198" i="9" s="1"/>
  <c r="L198" i="9"/>
  <c r="J198" i="9"/>
  <c r="H198" i="9"/>
  <c r="F198" i="9"/>
  <c r="E198" i="9"/>
  <c r="K198" i="9" s="1"/>
  <c r="D198" i="9"/>
  <c r="I198" i="9" s="1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T191" i="9"/>
  <c r="S191" i="9"/>
  <c r="R191" i="9"/>
  <c r="Q191" i="9"/>
  <c r="P191" i="9"/>
  <c r="U191" i="9" s="1"/>
  <c r="L191" i="9"/>
  <c r="M191" i="9" s="1"/>
  <c r="J191" i="9"/>
  <c r="H191" i="9"/>
  <c r="I191" i="9" s="1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L185" i="9"/>
  <c r="K185" i="9"/>
  <c r="J185" i="9"/>
  <c r="H185" i="9"/>
  <c r="F185" i="9"/>
  <c r="E185" i="9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P179" i="9"/>
  <c r="U179" i="9" s="1"/>
  <c r="L179" i="9"/>
  <c r="J179" i="9"/>
  <c r="H179" i="9"/>
  <c r="I179" i="9" s="1"/>
  <c r="F179" i="9"/>
  <c r="N179" i="9" s="1"/>
  <c r="E179" i="9"/>
  <c r="D179" i="9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U170" i="9" s="1"/>
  <c r="M170" i="9"/>
  <c r="L170" i="9"/>
  <c r="J170" i="9"/>
  <c r="H170" i="9"/>
  <c r="N170" i="9" s="1"/>
  <c r="F170" i="9"/>
  <c r="E170" i="9"/>
  <c r="D170" i="9"/>
  <c r="G170" i="9" s="1"/>
  <c r="S169" i="9"/>
  <c r="R169" i="9"/>
  <c r="Q169" i="9"/>
  <c r="P169" i="9"/>
  <c r="U169" i="9" s="1"/>
  <c r="L169" i="9"/>
  <c r="J169" i="9"/>
  <c r="H169" i="9"/>
  <c r="F169" i="9"/>
  <c r="G169" i="9" s="1"/>
  <c r="E169" i="9"/>
  <c r="K169" i="9" s="1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T163" i="9" s="1"/>
  <c r="Q163" i="9"/>
  <c r="P163" i="9"/>
  <c r="L163" i="9"/>
  <c r="J163" i="9"/>
  <c r="K163" i="9" s="1"/>
  <c r="H163" i="9"/>
  <c r="F163" i="9"/>
  <c r="G163" i="9" s="1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L157" i="9"/>
  <c r="J157" i="9"/>
  <c r="N157" i="9" s="1"/>
  <c r="H157" i="9"/>
  <c r="F157" i="9"/>
  <c r="E157" i="9"/>
  <c r="M157" i="9" s="1"/>
  <c r="D157" i="9"/>
  <c r="I157" i="9" s="1"/>
  <c r="U156" i="9"/>
  <c r="T156" i="9"/>
  <c r="N156" i="9"/>
  <c r="O156" i="9" s="1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N154" i="9"/>
  <c r="O154" i="9" s="1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Q150" i="9"/>
  <c r="P150" i="9"/>
  <c r="L150" i="9"/>
  <c r="J150" i="9"/>
  <c r="H150" i="9"/>
  <c r="F150" i="9"/>
  <c r="E150" i="9"/>
  <c r="D150" i="9"/>
  <c r="I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L144" i="9"/>
  <c r="J144" i="9"/>
  <c r="H144" i="9"/>
  <c r="F144" i="9"/>
  <c r="G144" i="9" s="1"/>
  <c r="E144" i="9"/>
  <c r="D144" i="9"/>
  <c r="I144" i="9" s="1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T137" i="9" s="1"/>
  <c r="Q137" i="9"/>
  <c r="P137" i="9"/>
  <c r="U137" i="9" s="1"/>
  <c r="L137" i="9"/>
  <c r="J137" i="9"/>
  <c r="H137" i="9"/>
  <c r="F137" i="9"/>
  <c r="E137" i="9"/>
  <c r="K137" i="9" s="1"/>
  <c r="D137" i="9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S132" i="9"/>
  <c r="R132" i="9"/>
  <c r="Q132" i="9"/>
  <c r="P132" i="9"/>
  <c r="L132" i="9"/>
  <c r="J132" i="9"/>
  <c r="H132" i="9"/>
  <c r="F132" i="9"/>
  <c r="N132" i="9" s="1"/>
  <c r="E132" i="9"/>
  <c r="D132" i="9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P126" i="9"/>
  <c r="U126" i="9" s="1"/>
  <c r="L126" i="9"/>
  <c r="J126" i="9"/>
  <c r="H126" i="9"/>
  <c r="I126" i="9" s="1"/>
  <c r="F126" i="9"/>
  <c r="N126" i="9" s="1"/>
  <c r="E126" i="9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T121" i="9" s="1"/>
  <c r="Q121" i="9"/>
  <c r="P121" i="9"/>
  <c r="L121" i="9"/>
  <c r="J121" i="9"/>
  <c r="K121" i="9" s="1"/>
  <c r="H121" i="9"/>
  <c r="F121" i="9"/>
  <c r="E121" i="9"/>
  <c r="M121" i="9" s="1"/>
  <c r="D121" i="9"/>
  <c r="I121" i="9" s="1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N113" i="9"/>
  <c r="O113" i="9" s="1"/>
  <c r="M113" i="9"/>
  <c r="K113" i="9"/>
  <c r="I113" i="9"/>
  <c r="G113" i="9"/>
  <c r="S112" i="9"/>
  <c r="R112" i="9"/>
  <c r="T112" i="9" s="1"/>
  <c r="Q112" i="9"/>
  <c r="P112" i="9"/>
  <c r="L112" i="9"/>
  <c r="J112" i="9"/>
  <c r="U112" i="9" s="1"/>
  <c r="H112" i="9"/>
  <c r="F112" i="9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U106" i="9" s="1"/>
  <c r="L106" i="9"/>
  <c r="J106" i="9"/>
  <c r="H106" i="9"/>
  <c r="F106" i="9"/>
  <c r="G106" i="9" s="1"/>
  <c r="E106" i="9"/>
  <c r="K106" i="9" s="1"/>
  <c r="D106" i="9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L102" i="9"/>
  <c r="J102" i="9"/>
  <c r="H102" i="9"/>
  <c r="F102" i="9"/>
  <c r="E102" i="9"/>
  <c r="D102" i="9"/>
  <c r="G102" i="9" s="1"/>
  <c r="S101" i="9"/>
  <c r="R101" i="9"/>
  <c r="Q101" i="9"/>
  <c r="P101" i="9"/>
  <c r="U101" i="9" s="1"/>
  <c r="L101" i="9"/>
  <c r="J101" i="9"/>
  <c r="H101" i="9"/>
  <c r="G101" i="9"/>
  <c r="F101" i="9"/>
  <c r="N101" i="9" s="1"/>
  <c r="O101" i="9" s="1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U96" i="9"/>
  <c r="T96" i="9"/>
  <c r="S96" i="9"/>
  <c r="R96" i="9"/>
  <c r="Q96" i="9"/>
  <c r="P96" i="9"/>
  <c r="L96" i="9"/>
  <c r="J96" i="9"/>
  <c r="H96" i="9"/>
  <c r="F96" i="9"/>
  <c r="N96" i="9" s="1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P91" i="9"/>
  <c r="L91" i="9"/>
  <c r="K91" i="9"/>
  <c r="J91" i="9"/>
  <c r="H91" i="9"/>
  <c r="F91" i="9"/>
  <c r="G91" i="9" s="1"/>
  <c r="E91" i="9"/>
  <c r="D91" i="9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Q85" i="9"/>
  <c r="P85" i="9"/>
  <c r="L85" i="9"/>
  <c r="J85" i="9"/>
  <c r="H85" i="9"/>
  <c r="F85" i="9"/>
  <c r="E85" i="9"/>
  <c r="D85" i="9"/>
  <c r="G85" i="9" s="1"/>
  <c r="S84" i="9"/>
  <c r="R84" i="9"/>
  <c r="T84" i="9" s="1"/>
  <c r="Q84" i="9"/>
  <c r="P84" i="9"/>
  <c r="L84" i="9"/>
  <c r="J84" i="9"/>
  <c r="K84" i="9" s="1"/>
  <c r="H84" i="9"/>
  <c r="F84" i="9"/>
  <c r="E84" i="9"/>
  <c r="M84" i="9" s="1"/>
  <c r="D84" i="9"/>
  <c r="G84" i="9" s="1"/>
  <c r="U83" i="9"/>
  <c r="T83" i="9"/>
  <c r="N83" i="9"/>
  <c r="O83" i="9" s="1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U78" i="9"/>
  <c r="T78" i="9"/>
  <c r="S78" i="9"/>
  <c r="R78" i="9"/>
  <c r="Q78" i="9"/>
  <c r="P78" i="9"/>
  <c r="L78" i="9"/>
  <c r="M78" i="9" s="1"/>
  <c r="J78" i="9"/>
  <c r="H78" i="9"/>
  <c r="F78" i="9"/>
  <c r="E78" i="9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T70" i="9"/>
  <c r="S70" i="9"/>
  <c r="R70" i="9"/>
  <c r="Q70" i="9"/>
  <c r="P70" i="9"/>
  <c r="U70" i="9" s="1"/>
  <c r="L70" i="9"/>
  <c r="K70" i="9"/>
  <c r="J70" i="9"/>
  <c r="H70" i="9"/>
  <c r="F70" i="9"/>
  <c r="N70" i="9" s="1"/>
  <c r="O70" i="9" s="1"/>
  <c r="E70" i="9"/>
  <c r="M70" i="9" s="1"/>
  <c r="D70" i="9"/>
  <c r="I70" i="9" s="1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T63" i="9"/>
  <c r="S63" i="9"/>
  <c r="R63" i="9"/>
  <c r="Q63" i="9"/>
  <c r="P63" i="9"/>
  <c r="U63" i="9" s="1"/>
  <c r="L63" i="9"/>
  <c r="J63" i="9"/>
  <c r="H63" i="9"/>
  <c r="I63" i="9" s="1"/>
  <c r="F63" i="9"/>
  <c r="N63" i="9" s="1"/>
  <c r="E63" i="9"/>
  <c r="D63" i="9"/>
  <c r="U62" i="9"/>
  <c r="T62" i="9"/>
  <c r="O62" i="9"/>
  <c r="N62" i="9"/>
  <c r="M62" i="9"/>
  <c r="K62" i="9"/>
  <c r="I62" i="9"/>
  <c r="G62" i="9"/>
  <c r="U61" i="9"/>
  <c r="T61" i="9"/>
  <c r="O61" i="9"/>
  <c r="N61" i="9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T58" i="9" s="1"/>
  <c r="Q58" i="9"/>
  <c r="P58" i="9"/>
  <c r="N58" i="9"/>
  <c r="O58" i="9" s="1"/>
  <c r="L58" i="9"/>
  <c r="J58" i="9"/>
  <c r="H58" i="9"/>
  <c r="F58" i="9"/>
  <c r="E58" i="9"/>
  <c r="K58" i="9" s="1"/>
  <c r="D58" i="9"/>
  <c r="I58" i="9" s="1"/>
  <c r="U57" i="9"/>
  <c r="T57" i="9"/>
  <c r="N57" i="9"/>
  <c r="O57" i="9" s="1"/>
  <c r="M57" i="9"/>
  <c r="K57" i="9"/>
  <c r="I57" i="9"/>
  <c r="G57" i="9"/>
  <c r="S54" i="9"/>
  <c r="R54" i="9"/>
  <c r="Q54" i="9"/>
  <c r="P54" i="9"/>
  <c r="L54" i="9"/>
  <c r="J54" i="9"/>
  <c r="H54" i="9"/>
  <c r="F54" i="9"/>
  <c r="E54" i="9"/>
  <c r="D54" i="9"/>
  <c r="S53" i="9"/>
  <c r="R53" i="9"/>
  <c r="Q53" i="9"/>
  <c r="P53" i="9"/>
  <c r="L53" i="9"/>
  <c r="J53" i="9"/>
  <c r="U53" i="9" s="1"/>
  <c r="H53" i="9"/>
  <c r="F53" i="9"/>
  <c r="E53" i="9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Q47" i="9"/>
  <c r="P47" i="9"/>
  <c r="U47" i="9" s="1"/>
  <c r="L47" i="9"/>
  <c r="M47" i="9" s="1"/>
  <c r="J47" i="9"/>
  <c r="H47" i="9"/>
  <c r="F47" i="9"/>
  <c r="G47" i="9" s="1"/>
  <c r="E47" i="9"/>
  <c r="K47" i="9" s="1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T40" i="9" s="1"/>
  <c r="R40" i="9"/>
  <c r="Q40" i="9"/>
  <c r="P40" i="9"/>
  <c r="U40" i="9" s="1"/>
  <c r="L40" i="9"/>
  <c r="J40" i="9"/>
  <c r="H40" i="9"/>
  <c r="I40" i="9" s="1"/>
  <c r="F40" i="9"/>
  <c r="N40" i="9" s="1"/>
  <c r="O40" i="9" s="1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U35" i="9" s="1"/>
  <c r="L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U27" i="9" s="1"/>
  <c r="L27" i="9"/>
  <c r="J27" i="9"/>
  <c r="I27" i="9"/>
  <c r="H27" i="9"/>
  <c r="F27" i="9"/>
  <c r="E27" i="9"/>
  <c r="M27" i="9" s="1"/>
  <c r="D27" i="9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S19" i="9"/>
  <c r="R19" i="9"/>
  <c r="Q19" i="9"/>
  <c r="P19" i="9"/>
  <c r="U19" i="9" s="1"/>
  <c r="L19" i="9"/>
  <c r="J19" i="9"/>
  <c r="H19" i="9"/>
  <c r="F19" i="9"/>
  <c r="G19" i="9" s="1"/>
  <c r="E19" i="9"/>
  <c r="D19" i="9"/>
  <c r="I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P10" i="9"/>
  <c r="L10" i="9"/>
  <c r="J10" i="9"/>
  <c r="U10" i="9" s="1"/>
  <c r="H10" i="9"/>
  <c r="I10" i="9" s="1"/>
  <c r="F10" i="9"/>
  <c r="N10" i="9" s="1"/>
  <c r="E10" i="9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U339" i="8" s="1"/>
  <c r="L339" i="8"/>
  <c r="J339" i="8"/>
  <c r="H339" i="8"/>
  <c r="F339" i="8"/>
  <c r="N339" i="8" s="1"/>
  <c r="E339" i="8"/>
  <c r="K339" i="8" s="1"/>
  <c r="D339" i="8"/>
  <c r="U338" i="8"/>
  <c r="T338" i="8"/>
  <c r="S338" i="8"/>
  <c r="R338" i="8"/>
  <c r="Q338" i="8"/>
  <c r="P338" i="8"/>
  <c r="L338" i="8"/>
  <c r="J338" i="8"/>
  <c r="H338" i="8"/>
  <c r="F338" i="8"/>
  <c r="E338" i="8"/>
  <c r="D338" i="8"/>
  <c r="S337" i="8"/>
  <c r="T337" i="8" s="1"/>
  <c r="R337" i="8"/>
  <c r="Q337" i="8"/>
  <c r="P337" i="8"/>
  <c r="U337" i="8" s="1"/>
  <c r="L337" i="8"/>
  <c r="J337" i="8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R332" i="8"/>
  <c r="T332" i="8" s="1"/>
  <c r="Q332" i="8"/>
  <c r="P332" i="8"/>
  <c r="L332" i="8"/>
  <c r="J332" i="8"/>
  <c r="I332" i="8"/>
  <c r="H332" i="8"/>
  <c r="F332" i="8"/>
  <c r="E332" i="8"/>
  <c r="M332" i="8" s="1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K323" i="8" s="1"/>
  <c r="H323" i="8"/>
  <c r="F323" i="8"/>
  <c r="E323" i="8"/>
  <c r="M323" i="8" s="1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T317" i="8"/>
  <c r="S317" i="8"/>
  <c r="R317" i="8"/>
  <c r="Q317" i="8"/>
  <c r="P317" i="8"/>
  <c r="L317" i="8"/>
  <c r="J317" i="8"/>
  <c r="H317" i="8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T310" i="8" s="1"/>
  <c r="Q310" i="8"/>
  <c r="P310" i="8"/>
  <c r="L310" i="8"/>
  <c r="J310" i="8"/>
  <c r="H310" i="8"/>
  <c r="F310" i="8"/>
  <c r="E310" i="8"/>
  <c r="M310" i="8" s="1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U303" i="8" s="1"/>
  <c r="L303" i="8"/>
  <c r="J303" i="8"/>
  <c r="H303" i="8"/>
  <c r="F303" i="8"/>
  <c r="E303" i="8"/>
  <c r="D303" i="8"/>
  <c r="U302" i="8"/>
  <c r="T302" i="8"/>
  <c r="O302" i="8"/>
  <c r="N302" i="8"/>
  <c r="M302" i="8"/>
  <c r="K302" i="8"/>
  <c r="I302" i="8"/>
  <c r="G302" i="8"/>
  <c r="S299" i="8"/>
  <c r="R299" i="8"/>
  <c r="T299" i="8" s="1"/>
  <c r="Q299" i="8"/>
  <c r="P299" i="8"/>
  <c r="L299" i="8"/>
  <c r="J299" i="8"/>
  <c r="U299" i="8" s="1"/>
  <c r="H299" i="8"/>
  <c r="F299" i="8"/>
  <c r="E299" i="8"/>
  <c r="M299" i="8" s="1"/>
  <c r="D299" i="8"/>
  <c r="I299" i="8" s="1"/>
  <c r="S298" i="8"/>
  <c r="R298" i="8"/>
  <c r="T298" i="8" s="1"/>
  <c r="Q298" i="8"/>
  <c r="P298" i="8"/>
  <c r="U298" i="8" s="1"/>
  <c r="L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L292" i="8"/>
  <c r="J292" i="8"/>
  <c r="H292" i="8"/>
  <c r="G292" i="8"/>
  <c r="F292" i="8"/>
  <c r="N292" i="8" s="1"/>
  <c r="O292" i="8" s="1"/>
  <c r="E292" i="8"/>
  <c r="D292" i="8"/>
  <c r="I292" i="8" s="1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L285" i="8"/>
  <c r="J285" i="8"/>
  <c r="K285" i="8" s="1"/>
  <c r="H285" i="8"/>
  <c r="G285" i="8"/>
  <c r="F285" i="8"/>
  <c r="E285" i="8"/>
  <c r="D285" i="8"/>
  <c r="I285" i="8" s="1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U275" i="8"/>
  <c r="S275" i="8"/>
  <c r="T275" i="8" s="1"/>
  <c r="R275" i="8"/>
  <c r="Q275" i="8"/>
  <c r="P275" i="8"/>
  <c r="L275" i="8"/>
  <c r="J275" i="8"/>
  <c r="H275" i="8"/>
  <c r="F275" i="8"/>
  <c r="E275" i="8"/>
  <c r="K275" i="8" s="1"/>
  <c r="D275" i="8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U267" i="8"/>
  <c r="S267" i="8"/>
  <c r="R267" i="8"/>
  <c r="Q267" i="8"/>
  <c r="P267" i="8"/>
  <c r="L267" i="8"/>
  <c r="J267" i="8"/>
  <c r="H267" i="8"/>
  <c r="F267" i="8"/>
  <c r="G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L260" i="8"/>
  <c r="J260" i="8"/>
  <c r="H260" i="8"/>
  <c r="F260" i="8"/>
  <c r="E260" i="8"/>
  <c r="M260" i="8" s="1"/>
  <c r="D260" i="8"/>
  <c r="S259" i="8"/>
  <c r="R259" i="8"/>
  <c r="T259" i="8" s="1"/>
  <c r="Q259" i="8"/>
  <c r="P259" i="8"/>
  <c r="U259" i="8" s="1"/>
  <c r="L259" i="8"/>
  <c r="J259" i="8"/>
  <c r="H259" i="8"/>
  <c r="F259" i="8"/>
  <c r="E259" i="8"/>
  <c r="M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T254" i="8"/>
  <c r="S254" i="8"/>
  <c r="R254" i="8"/>
  <c r="Q254" i="8"/>
  <c r="P254" i="8"/>
  <c r="U254" i="8" s="1"/>
  <c r="L254" i="8"/>
  <c r="J254" i="8"/>
  <c r="H254" i="8"/>
  <c r="F254" i="8"/>
  <c r="E254" i="8"/>
  <c r="M254" i="8" s="1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U247" i="8"/>
  <c r="S247" i="8"/>
  <c r="R247" i="8"/>
  <c r="T247" i="8" s="1"/>
  <c r="Q247" i="8"/>
  <c r="P247" i="8"/>
  <c r="L247" i="8"/>
  <c r="J247" i="8"/>
  <c r="H247" i="8"/>
  <c r="F247" i="8"/>
  <c r="E247" i="8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F240" i="8"/>
  <c r="E240" i="8"/>
  <c r="D240" i="8"/>
  <c r="I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T231" i="8" s="1"/>
  <c r="Q231" i="8"/>
  <c r="P231" i="8"/>
  <c r="L231" i="8"/>
  <c r="J231" i="8"/>
  <c r="I231" i="8"/>
  <c r="H231" i="8"/>
  <c r="F231" i="8"/>
  <c r="E231" i="8"/>
  <c r="D231" i="8"/>
  <c r="S230" i="8"/>
  <c r="R230" i="8"/>
  <c r="T230" i="8" s="1"/>
  <c r="Q230" i="8"/>
  <c r="P230" i="8"/>
  <c r="L230" i="8"/>
  <c r="J230" i="8"/>
  <c r="U230" i="8" s="1"/>
  <c r="H230" i="8"/>
  <c r="F230" i="8"/>
  <c r="E230" i="8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U224" i="8"/>
  <c r="S224" i="8"/>
  <c r="R224" i="8"/>
  <c r="Q224" i="8"/>
  <c r="P224" i="8"/>
  <c r="L224" i="8"/>
  <c r="J224" i="8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L216" i="8"/>
  <c r="J216" i="8"/>
  <c r="H216" i="8"/>
  <c r="F216" i="8"/>
  <c r="G216" i="8" s="1"/>
  <c r="E216" i="8"/>
  <c r="D216" i="8"/>
  <c r="I216" i="8" s="1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L205" i="8"/>
  <c r="J205" i="8"/>
  <c r="K205" i="8" s="1"/>
  <c r="H205" i="8"/>
  <c r="I205" i="8" s="1"/>
  <c r="F205" i="8"/>
  <c r="E205" i="8"/>
  <c r="M205" i="8" s="1"/>
  <c r="D205" i="8"/>
  <c r="G205" i="8" s="1"/>
  <c r="T204" i="8"/>
  <c r="S204" i="8"/>
  <c r="R204" i="8"/>
  <c r="Q204" i="8"/>
  <c r="P204" i="8"/>
  <c r="L204" i="8"/>
  <c r="J204" i="8"/>
  <c r="H204" i="8"/>
  <c r="F204" i="8"/>
  <c r="E204" i="8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U198" i="8"/>
  <c r="S198" i="8"/>
  <c r="T198" i="8" s="1"/>
  <c r="R198" i="8"/>
  <c r="Q198" i="8"/>
  <c r="P198" i="8"/>
  <c r="L198" i="8"/>
  <c r="M198" i="8" s="1"/>
  <c r="J198" i="8"/>
  <c r="H198" i="8"/>
  <c r="F198" i="8"/>
  <c r="N198" i="8" s="1"/>
  <c r="O198" i="8" s="1"/>
  <c r="E198" i="8"/>
  <c r="K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T191" i="8" s="1"/>
  <c r="R191" i="8"/>
  <c r="Q191" i="8"/>
  <c r="P191" i="8"/>
  <c r="U191" i="8" s="1"/>
  <c r="M191" i="8"/>
  <c r="L191" i="8"/>
  <c r="J191" i="8"/>
  <c r="H191" i="8"/>
  <c r="G191" i="8"/>
  <c r="F191" i="8"/>
  <c r="E191" i="8"/>
  <c r="K191" i="8" s="1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L185" i="8"/>
  <c r="J185" i="8"/>
  <c r="I185" i="8"/>
  <c r="H185" i="8"/>
  <c r="F185" i="8"/>
  <c r="E185" i="8"/>
  <c r="M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P179" i="8"/>
  <c r="L179" i="8"/>
  <c r="J179" i="8"/>
  <c r="I179" i="8"/>
  <c r="H179" i="8"/>
  <c r="F179" i="8"/>
  <c r="E179" i="8"/>
  <c r="M179" i="8" s="1"/>
  <c r="D179" i="8"/>
  <c r="G179" i="8" s="1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M170" i="8" s="1"/>
  <c r="D170" i="8"/>
  <c r="I170" i="8" s="1"/>
  <c r="T169" i="8"/>
  <c r="S169" i="8"/>
  <c r="R169" i="8"/>
  <c r="Q169" i="8"/>
  <c r="P169" i="8"/>
  <c r="U169" i="8" s="1"/>
  <c r="M169" i="8"/>
  <c r="L169" i="8"/>
  <c r="J169" i="8"/>
  <c r="H169" i="8"/>
  <c r="F169" i="8"/>
  <c r="N169" i="8" s="1"/>
  <c r="E169" i="8"/>
  <c r="K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L163" i="8"/>
  <c r="J163" i="8"/>
  <c r="H163" i="8"/>
  <c r="F163" i="8"/>
  <c r="E163" i="8"/>
  <c r="M163" i="8" s="1"/>
  <c r="D163" i="8"/>
  <c r="I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T157" i="8" s="1"/>
  <c r="R157" i="8"/>
  <c r="Q157" i="8"/>
  <c r="P157" i="8"/>
  <c r="L157" i="8"/>
  <c r="J157" i="8"/>
  <c r="H157" i="8"/>
  <c r="F157" i="8"/>
  <c r="N157" i="8" s="1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T150" i="8" s="1"/>
  <c r="R150" i="8"/>
  <c r="Q150" i="8"/>
  <c r="P150" i="8"/>
  <c r="U150" i="8" s="1"/>
  <c r="L150" i="8"/>
  <c r="M150" i="8" s="1"/>
  <c r="J150" i="8"/>
  <c r="H150" i="8"/>
  <c r="F150" i="8"/>
  <c r="N150" i="8" s="1"/>
  <c r="E150" i="8"/>
  <c r="K150" i="8" s="1"/>
  <c r="D150" i="8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N146" i="8"/>
  <c r="O146" i="8" s="1"/>
  <c r="M146" i="8"/>
  <c r="K146" i="8"/>
  <c r="I146" i="8"/>
  <c r="G146" i="8"/>
  <c r="U145" i="8"/>
  <c r="T145" i="8"/>
  <c r="N145" i="8"/>
  <c r="O145" i="8" s="1"/>
  <c r="M145" i="8"/>
  <c r="K145" i="8"/>
  <c r="I145" i="8"/>
  <c r="G145" i="8"/>
  <c r="S144" i="8"/>
  <c r="R144" i="8"/>
  <c r="Q144" i="8"/>
  <c r="P144" i="8"/>
  <c r="L144" i="8"/>
  <c r="J144" i="8"/>
  <c r="H144" i="8"/>
  <c r="F144" i="8"/>
  <c r="E144" i="8"/>
  <c r="D144" i="8"/>
  <c r="G144" i="8" s="1"/>
  <c r="U143" i="8"/>
  <c r="T143" i="8"/>
  <c r="N143" i="8"/>
  <c r="O143" i="8" s="1"/>
  <c r="M143" i="8"/>
  <c r="K143" i="8"/>
  <c r="I143" i="8"/>
  <c r="G143" i="8"/>
  <c r="U142" i="8"/>
  <c r="T142" i="8"/>
  <c r="N142" i="8"/>
  <c r="O142" i="8" s="1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F137" i="8"/>
  <c r="E137" i="8"/>
  <c r="D137" i="8"/>
  <c r="G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N132" i="8" s="1"/>
  <c r="H132" i="8"/>
  <c r="F132" i="8"/>
  <c r="E132" i="8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P126" i="8"/>
  <c r="L126" i="8"/>
  <c r="J126" i="8"/>
  <c r="U126" i="8" s="1"/>
  <c r="H126" i="8"/>
  <c r="F126" i="8"/>
  <c r="N126" i="8" s="1"/>
  <c r="E126" i="8"/>
  <c r="O126" i="8" s="1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H121" i="8"/>
  <c r="I121" i="8" s="1"/>
  <c r="F121" i="8"/>
  <c r="E121" i="8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N117" i="8"/>
  <c r="O117" i="8" s="1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Q112" i="8"/>
  <c r="P112" i="8"/>
  <c r="U112" i="8" s="1"/>
  <c r="L112" i="8"/>
  <c r="J112" i="8"/>
  <c r="I112" i="8"/>
  <c r="H112" i="8"/>
  <c r="F112" i="8"/>
  <c r="N112" i="8" s="1"/>
  <c r="O112" i="8" s="1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P106" i="8"/>
  <c r="L106" i="8"/>
  <c r="J106" i="8"/>
  <c r="H106" i="8"/>
  <c r="F106" i="8"/>
  <c r="E106" i="8"/>
  <c r="D106" i="8"/>
  <c r="G106" i="8" s="1"/>
  <c r="U105" i="8"/>
  <c r="T105" i="8"/>
  <c r="O105" i="8"/>
  <c r="N105" i="8"/>
  <c r="M105" i="8"/>
  <c r="K105" i="8"/>
  <c r="I105" i="8"/>
  <c r="G105" i="8"/>
  <c r="S102" i="8"/>
  <c r="T102" i="8" s="1"/>
  <c r="R102" i="8"/>
  <c r="Q102" i="8"/>
  <c r="P102" i="8"/>
  <c r="L102" i="8"/>
  <c r="K102" i="8"/>
  <c r="J102" i="8"/>
  <c r="H102" i="8"/>
  <c r="F102" i="8"/>
  <c r="N102" i="8" s="1"/>
  <c r="E102" i="8"/>
  <c r="D102" i="8"/>
  <c r="I102" i="8" s="1"/>
  <c r="T101" i="8"/>
  <c r="S101" i="8"/>
  <c r="R101" i="8"/>
  <c r="Q101" i="8"/>
  <c r="P101" i="8"/>
  <c r="U101" i="8" s="1"/>
  <c r="L101" i="8"/>
  <c r="J101" i="8"/>
  <c r="H101" i="8"/>
  <c r="F101" i="8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N98" i="8"/>
  <c r="O98" i="8" s="1"/>
  <c r="M98" i="8"/>
  <c r="K98" i="8"/>
  <c r="I98" i="8"/>
  <c r="G98" i="8"/>
  <c r="U97" i="8"/>
  <c r="T97" i="8"/>
  <c r="O97" i="8"/>
  <c r="N97" i="8"/>
  <c r="M97" i="8"/>
  <c r="K97" i="8"/>
  <c r="I97" i="8"/>
  <c r="G97" i="8"/>
  <c r="T96" i="8"/>
  <c r="S96" i="8"/>
  <c r="R96" i="8"/>
  <c r="Q96" i="8"/>
  <c r="P96" i="8"/>
  <c r="U96" i="8" s="1"/>
  <c r="L96" i="8"/>
  <c r="K96" i="8"/>
  <c r="J96" i="8"/>
  <c r="H96" i="8"/>
  <c r="F96" i="8"/>
  <c r="E96" i="8"/>
  <c r="D96" i="8"/>
  <c r="I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Q91" i="8"/>
  <c r="P91" i="8"/>
  <c r="U91" i="8" s="1"/>
  <c r="L91" i="8"/>
  <c r="J91" i="8"/>
  <c r="H91" i="8"/>
  <c r="F91" i="8"/>
  <c r="E91" i="8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U85" i="8" s="1"/>
  <c r="L85" i="8"/>
  <c r="J85" i="8"/>
  <c r="H85" i="8"/>
  <c r="F85" i="8"/>
  <c r="E85" i="8"/>
  <c r="K85" i="8" s="1"/>
  <c r="D85" i="8"/>
  <c r="I85" i="8" s="1"/>
  <c r="S84" i="8"/>
  <c r="R84" i="8"/>
  <c r="Q84" i="8"/>
  <c r="P84" i="8"/>
  <c r="L84" i="8"/>
  <c r="J84" i="8"/>
  <c r="H84" i="8"/>
  <c r="I84" i="8" s="1"/>
  <c r="F84" i="8"/>
  <c r="G84" i="8" s="1"/>
  <c r="E84" i="8"/>
  <c r="K84" i="8" s="1"/>
  <c r="D84" i="8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P78" i="8"/>
  <c r="L78" i="8"/>
  <c r="J78" i="8"/>
  <c r="H78" i="8"/>
  <c r="F78" i="8"/>
  <c r="E78" i="8"/>
  <c r="M78" i="8" s="1"/>
  <c r="D78" i="8"/>
  <c r="I78" i="8" s="1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L70" i="8"/>
  <c r="J70" i="8"/>
  <c r="H70" i="8"/>
  <c r="I70" i="8" s="1"/>
  <c r="F70" i="8"/>
  <c r="N70" i="8" s="1"/>
  <c r="E70" i="8"/>
  <c r="D70" i="8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N64" i="8"/>
  <c r="O64" i="8" s="1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N63" i="8" s="1"/>
  <c r="E63" i="8"/>
  <c r="O63" i="8" s="1"/>
  <c r="D63" i="8"/>
  <c r="G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L58" i="8"/>
  <c r="J58" i="8"/>
  <c r="U58" i="8" s="1"/>
  <c r="H58" i="8"/>
  <c r="F58" i="8"/>
  <c r="N58" i="8" s="1"/>
  <c r="E58" i="8"/>
  <c r="O58" i="8" s="1"/>
  <c r="D58" i="8"/>
  <c r="U57" i="8"/>
  <c r="T57" i="8"/>
  <c r="O57" i="8"/>
  <c r="N57" i="8"/>
  <c r="M57" i="8"/>
  <c r="K57" i="8"/>
  <c r="I57" i="8"/>
  <c r="G57" i="8"/>
  <c r="T54" i="8"/>
  <c r="S54" i="8"/>
  <c r="R54" i="8"/>
  <c r="Q54" i="8"/>
  <c r="P54" i="8"/>
  <c r="L54" i="8"/>
  <c r="J54" i="8"/>
  <c r="H54" i="8"/>
  <c r="F54" i="8"/>
  <c r="N54" i="8" s="1"/>
  <c r="E54" i="8"/>
  <c r="D54" i="8"/>
  <c r="I54" i="8" s="1"/>
  <c r="S53" i="8"/>
  <c r="R53" i="8"/>
  <c r="T53" i="8" s="1"/>
  <c r="Q53" i="8"/>
  <c r="P53" i="8"/>
  <c r="L53" i="8"/>
  <c r="J53" i="8"/>
  <c r="K53" i="8" s="1"/>
  <c r="H53" i="8"/>
  <c r="F53" i="8"/>
  <c r="E53" i="8"/>
  <c r="M53" i="8" s="1"/>
  <c r="D53" i="8"/>
  <c r="U52" i="8"/>
  <c r="T52" i="8"/>
  <c r="N52" i="8"/>
  <c r="O52" i="8" s="1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T47" i="8" s="1"/>
  <c r="Q47" i="8"/>
  <c r="P47" i="8"/>
  <c r="U47" i="8" s="1"/>
  <c r="L47" i="8"/>
  <c r="J47" i="8"/>
  <c r="H47" i="8"/>
  <c r="F47" i="8"/>
  <c r="E47" i="8"/>
  <c r="D47" i="8"/>
  <c r="G47" i="8" s="1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T40" i="8" s="1"/>
  <c r="Q40" i="8"/>
  <c r="P40" i="8"/>
  <c r="L40" i="8"/>
  <c r="J40" i="8"/>
  <c r="H40" i="8"/>
  <c r="F40" i="8"/>
  <c r="E40" i="8"/>
  <c r="D40" i="8"/>
  <c r="I40" i="8" s="1"/>
  <c r="U39" i="8"/>
  <c r="T39" i="8"/>
  <c r="O39" i="8"/>
  <c r="N39" i="8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T35" i="8" s="1"/>
  <c r="R35" i="8"/>
  <c r="Q35" i="8"/>
  <c r="P35" i="8"/>
  <c r="L35" i="8"/>
  <c r="J35" i="8"/>
  <c r="U35" i="8" s="1"/>
  <c r="H35" i="8"/>
  <c r="F35" i="8"/>
  <c r="E35" i="8"/>
  <c r="K35" i="8" s="1"/>
  <c r="D35" i="8"/>
  <c r="U34" i="8"/>
  <c r="T34" i="8"/>
  <c r="N34" i="8"/>
  <c r="O34" i="8" s="1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Q27" i="8"/>
  <c r="P27" i="8"/>
  <c r="L27" i="8"/>
  <c r="J27" i="8"/>
  <c r="H27" i="8"/>
  <c r="I27" i="8" s="1"/>
  <c r="F27" i="8"/>
  <c r="E27" i="8"/>
  <c r="M27" i="8" s="1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N20" i="8"/>
  <c r="O20" i="8" s="1"/>
  <c r="M20" i="8"/>
  <c r="K20" i="8"/>
  <c r="I20" i="8"/>
  <c r="G20" i="8"/>
  <c r="S19" i="8"/>
  <c r="R19" i="8"/>
  <c r="Q19" i="8"/>
  <c r="P19" i="8"/>
  <c r="L19" i="8"/>
  <c r="J19" i="8"/>
  <c r="H19" i="8"/>
  <c r="I19" i="8" s="1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N12" i="8"/>
  <c r="O12" i="8" s="1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T10" i="8" s="1"/>
  <c r="Q10" i="8"/>
  <c r="P10" i="8"/>
  <c r="L10" i="8"/>
  <c r="J10" i="8"/>
  <c r="U10" i="8" s="1"/>
  <c r="H10" i="8"/>
  <c r="F10" i="8"/>
  <c r="E10" i="8"/>
  <c r="D10" i="8"/>
  <c r="I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T339" i="7" s="1"/>
  <c r="R339" i="7"/>
  <c r="Q339" i="7"/>
  <c r="P339" i="7"/>
  <c r="U339" i="7" s="1"/>
  <c r="L339" i="7"/>
  <c r="J339" i="7"/>
  <c r="H339" i="7"/>
  <c r="F339" i="7"/>
  <c r="N339" i="7" s="1"/>
  <c r="E339" i="7"/>
  <c r="O339" i="7" s="1"/>
  <c r="D339" i="7"/>
  <c r="T338" i="7"/>
  <c r="S338" i="7"/>
  <c r="R338" i="7"/>
  <c r="Q338" i="7"/>
  <c r="P338" i="7"/>
  <c r="L338" i="7"/>
  <c r="J338" i="7"/>
  <c r="H338" i="7"/>
  <c r="N338" i="7" s="1"/>
  <c r="F338" i="7"/>
  <c r="E338" i="7"/>
  <c r="D338" i="7"/>
  <c r="S337" i="7"/>
  <c r="R337" i="7"/>
  <c r="T337" i="7" s="1"/>
  <c r="Q337" i="7"/>
  <c r="P337" i="7"/>
  <c r="U337" i="7" s="1"/>
  <c r="L337" i="7"/>
  <c r="J337" i="7"/>
  <c r="H337" i="7"/>
  <c r="F337" i="7"/>
  <c r="N337" i="7" s="1"/>
  <c r="E337" i="7"/>
  <c r="M337" i="7" s="1"/>
  <c r="D337" i="7"/>
  <c r="G337" i="7" s="1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T332" i="7" s="1"/>
  <c r="Q332" i="7"/>
  <c r="P332" i="7"/>
  <c r="U332" i="7" s="1"/>
  <c r="L332" i="7"/>
  <c r="J332" i="7"/>
  <c r="H332" i="7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T323" i="7" s="1"/>
  <c r="R323" i="7"/>
  <c r="Q323" i="7"/>
  <c r="P323" i="7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T317" i="7" s="1"/>
  <c r="R317" i="7"/>
  <c r="Q317" i="7"/>
  <c r="P317" i="7"/>
  <c r="L317" i="7"/>
  <c r="J317" i="7"/>
  <c r="U317" i="7" s="1"/>
  <c r="H317" i="7"/>
  <c r="F317" i="7"/>
  <c r="N317" i="7" s="1"/>
  <c r="E317" i="7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L310" i="7"/>
  <c r="J310" i="7"/>
  <c r="H310" i="7"/>
  <c r="F310" i="7"/>
  <c r="E310" i="7"/>
  <c r="M310" i="7" s="1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U303" i="7" s="1"/>
  <c r="L303" i="7"/>
  <c r="J303" i="7"/>
  <c r="H303" i="7"/>
  <c r="F303" i="7"/>
  <c r="E303" i="7"/>
  <c r="D303" i="7"/>
  <c r="I303" i="7" s="1"/>
  <c r="U302" i="7"/>
  <c r="T302" i="7"/>
  <c r="N302" i="7"/>
  <c r="O302" i="7" s="1"/>
  <c r="M302" i="7"/>
  <c r="K302" i="7"/>
  <c r="I302" i="7"/>
  <c r="G302" i="7"/>
  <c r="S299" i="7"/>
  <c r="T299" i="7" s="1"/>
  <c r="R299" i="7"/>
  <c r="Q299" i="7"/>
  <c r="P299" i="7"/>
  <c r="L299" i="7"/>
  <c r="J299" i="7"/>
  <c r="K299" i="7" s="1"/>
  <c r="H299" i="7"/>
  <c r="F299" i="7"/>
  <c r="N299" i="7" s="1"/>
  <c r="E299" i="7"/>
  <c r="D299" i="7"/>
  <c r="S298" i="7"/>
  <c r="R298" i="7"/>
  <c r="T298" i="7" s="1"/>
  <c r="Q298" i="7"/>
  <c r="P298" i="7"/>
  <c r="U298" i="7" s="1"/>
  <c r="L298" i="7"/>
  <c r="J298" i="7"/>
  <c r="H298" i="7"/>
  <c r="F298" i="7"/>
  <c r="N298" i="7" s="1"/>
  <c r="E298" i="7"/>
  <c r="M298" i="7" s="1"/>
  <c r="D298" i="7"/>
  <c r="I298" i="7" s="1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U292" i="7" s="1"/>
  <c r="L292" i="7"/>
  <c r="J292" i="7"/>
  <c r="H292" i="7"/>
  <c r="F292" i="7"/>
  <c r="E292" i="7"/>
  <c r="M292" i="7" s="1"/>
  <c r="D292" i="7"/>
  <c r="I292" i="7" s="1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T285" i="7" s="1"/>
  <c r="Q285" i="7"/>
  <c r="P285" i="7"/>
  <c r="L285" i="7"/>
  <c r="J285" i="7"/>
  <c r="H285" i="7"/>
  <c r="F285" i="7"/>
  <c r="N285" i="7" s="1"/>
  <c r="E285" i="7"/>
  <c r="D285" i="7"/>
  <c r="G285" i="7" s="1"/>
  <c r="U284" i="7"/>
  <c r="T284" i="7"/>
  <c r="N284" i="7"/>
  <c r="O284" i="7" s="1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U275" i="7" s="1"/>
  <c r="L275" i="7"/>
  <c r="J275" i="7"/>
  <c r="H275" i="7"/>
  <c r="F275" i="7"/>
  <c r="N275" i="7" s="1"/>
  <c r="E275" i="7"/>
  <c r="O275" i="7" s="1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T267" i="7"/>
  <c r="S267" i="7"/>
  <c r="R267" i="7"/>
  <c r="Q267" i="7"/>
  <c r="P267" i="7"/>
  <c r="U267" i="7" s="1"/>
  <c r="L267" i="7"/>
  <c r="J267" i="7"/>
  <c r="H267" i="7"/>
  <c r="N267" i="7" s="1"/>
  <c r="F267" i="7"/>
  <c r="E267" i="7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T260" i="7" s="1"/>
  <c r="Q260" i="7"/>
  <c r="P260" i="7"/>
  <c r="U260" i="7" s="1"/>
  <c r="L260" i="7"/>
  <c r="J260" i="7"/>
  <c r="H260" i="7"/>
  <c r="F260" i="7"/>
  <c r="E260" i="7"/>
  <c r="D260" i="7"/>
  <c r="G260" i="7" s="1"/>
  <c r="S259" i="7"/>
  <c r="R259" i="7"/>
  <c r="T259" i="7" s="1"/>
  <c r="Q259" i="7"/>
  <c r="P259" i="7"/>
  <c r="U259" i="7" s="1"/>
  <c r="L259" i="7"/>
  <c r="J259" i="7"/>
  <c r="H259" i="7"/>
  <c r="F259" i="7"/>
  <c r="G259" i="7" s="1"/>
  <c r="E259" i="7"/>
  <c r="M259" i="7" s="1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L254" i="7"/>
  <c r="J254" i="7"/>
  <c r="H254" i="7"/>
  <c r="F254" i="7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N250" i="7"/>
  <c r="O250" i="7" s="1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T247" i="7" s="1"/>
  <c r="Q247" i="7"/>
  <c r="P247" i="7"/>
  <c r="L247" i="7"/>
  <c r="J247" i="7"/>
  <c r="H247" i="7"/>
  <c r="F247" i="7"/>
  <c r="E247" i="7"/>
  <c r="D247" i="7"/>
  <c r="I247" i="7" s="1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L240" i="7"/>
  <c r="J240" i="7"/>
  <c r="H240" i="7"/>
  <c r="F240" i="7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J231" i="7"/>
  <c r="H231" i="7"/>
  <c r="F231" i="7"/>
  <c r="E231" i="7"/>
  <c r="D231" i="7"/>
  <c r="S230" i="7"/>
  <c r="R230" i="7"/>
  <c r="T230" i="7" s="1"/>
  <c r="Q230" i="7"/>
  <c r="P230" i="7"/>
  <c r="L230" i="7"/>
  <c r="J230" i="7"/>
  <c r="U230" i="7" s="1"/>
  <c r="H230" i="7"/>
  <c r="F230" i="7"/>
  <c r="N230" i="7" s="1"/>
  <c r="E230" i="7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N226" i="7"/>
  <c r="O226" i="7" s="1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L224" i="7"/>
  <c r="J224" i="7"/>
  <c r="H224" i="7"/>
  <c r="N224" i="7" s="1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T216" i="7"/>
  <c r="S216" i="7"/>
  <c r="R216" i="7"/>
  <c r="Q216" i="7"/>
  <c r="P216" i="7"/>
  <c r="L216" i="7"/>
  <c r="J216" i="7"/>
  <c r="H216" i="7"/>
  <c r="F216" i="7"/>
  <c r="G216" i="7" s="1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H205" i="7"/>
  <c r="I205" i="7" s="1"/>
  <c r="F205" i="7"/>
  <c r="G205" i="7" s="1"/>
  <c r="E205" i="7"/>
  <c r="M205" i="7" s="1"/>
  <c r="D205" i="7"/>
  <c r="S204" i="7"/>
  <c r="R204" i="7"/>
  <c r="T204" i="7" s="1"/>
  <c r="Q204" i="7"/>
  <c r="P204" i="7"/>
  <c r="L204" i="7"/>
  <c r="J204" i="7"/>
  <c r="U204" i="7" s="1"/>
  <c r="H204" i="7"/>
  <c r="F204" i="7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L198" i="7"/>
  <c r="J198" i="7"/>
  <c r="U198" i="7" s="1"/>
  <c r="H198" i="7"/>
  <c r="F198" i="7"/>
  <c r="E198" i="7"/>
  <c r="D198" i="7"/>
  <c r="I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T191" i="7" s="1"/>
  <c r="Q191" i="7"/>
  <c r="P191" i="7"/>
  <c r="U191" i="7" s="1"/>
  <c r="L191" i="7"/>
  <c r="J191" i="7"/>
  <c r="H191" i="7"/>
  <c r="F191" i="7"/>
  <c r="N191" i="7" s="1"/>
  <c r="E191" i="7"/>
  <c r="M191" i="7" s="1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L185" i="7"/>
  <c r="K185" i="7"/>
  <c r="J185" i="7"/>
  <c r="H185" i="7"/>
  <c r="I185" i="7" s="1"/>
  <c r="F185" i="7"/>
  <c r="E185" i="7"/>
  <c r="D185" i="7"/>
  <c r="G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T179" i="7" s="1"/>
  <c r="Q179" i="7"/>
  <c r="P179" i="7"/>
  <c r="U179" i="7" s="1"/>
  <c r="L179" i="7"/>
  <c r="J179" i="7"/>
  <c r="H179" i="7"/>
  <c r="F179" i="7"/>
  <c r="E179" i="7"/>
  <c r="K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U170" i="7"/>
  <c r="S170" i="7"/>
  <c r="R170" i="7"/>
  <c r="T170" i="7" s="1"/>
  <c r="Q170" i="7"/>
  <c r="P170" i="7"/>
  <c r="N170" i="7"/>
  <c r="L170" i="7"/>
  <c r="K170" i="7"/>
  <c r="J170" i="7"/>
  <c r="H170" i="7"/>
  <c r="F170" i="7"/>
  <c r="E170" i="7"/>
  <c r="O170" i="7" s="1"/>
  <c r="D170" i="7"/>
  <c r="I170" i="7" s="1"/>
  <c r="U169" i="7"/>
  <c r="S169" i="7"/>
  <c r="T169" i="7" s="1"/>
  <c r="R169" i="7"/>
  <c r="Q169" i="7"/>
  <c r="P169" i="7"/>
  <c r="M169" i="7"/>
  <c r="L169" i="7"/>
  <c r="J169" i="7"/>
  <c r="H169" i="7"/>
  <c r="N169" i="7" s="1"/>
  <c r="F169" i="7"/>
  <c r="E169" i="7"/>
  <c r="D169" i="7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J163" i="7"/>
  <c r="N163" i="7" s="1"/>
  <c r="O163" i="7" s="1"/>
  <c r="H163" i="7"/>
  <c r="F163" i="7"/>
  <c r="E163" i="7"/>
  <c r="M163" i="7" s="1"/>
  <c r="D163" i="7"/>
  <c r="G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T157" i="7" s="1"/>
  <c r="R157" i="7"/>
  <c r="Q157" i="7"/>
  <c r="P157" i="7"/>
  <c r="L157" i="7"/>
  <c r="J157" i="7"/>
  <c r="U157" i="7" s="1"/>
  <c r="H157" i="7"/>
  <c r="F157" i="7"/>
  <c r="E157" i="7"/>
  <c r="K157" i="7" s="1"/>
  <c r="D157" i="7"/>
  <c r="G157" i="7" s="1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L150" i="7"/>
  <c r="M150" i="7" s="1"/>
  <c r="J150" i="7"/>
  <c r="H150" i="7"/>
  <c r="F150" i="7"/>
  <c r="N150" i="7" s="1"/>
  <c r="E150" i="7"/>
  <c r="K150" i="7" s="1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N146" i="7"/>
  <c r="O146" i="7" s="1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T144" i="7" s="1"/>
  <c r="R144" i="7"/>
  <c r="Q144" i="7"/>
  <c r="P144" i="7"/>
  <c r="L144" i="7"/>
  <c r="M144" i="7" s="1"/>
  <c r="J144" i="7"/>
  <c r="U144" i="7" s="1"/>
  <c r="H144" i="7"/>
  <c r="F144" i="7"/>
  <c r="N144" i="7" s="1"/>
  <c r="E144" i="7"/>
  <c r="D144" i="7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L137" i="7"/>
  <c r="J137" i="7"/>
  <c r="K137" i="7" s="1"/>
  <c r="I137" i="7"/>
  <c r="H137" i="7"/>
  <c r="F137" i="7"/>
  <c r="G137" i="7" s="1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T132" i="7" s="1"/>
  <c r="Q132" i="7"/>
  <c r="P132" i="7"/>
  <c r="L132" i="7"/>
  <c r="J132" i="7"/>
  <c r="H132" i="7"/>
  <c r="F132" i="7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N129" i="7"/>
  <c r="O129" i="7" s="1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T126" i="7" s="1"/>
  <c r="Q126" i="7"/>
  <c r="P126" i="7"/>
  <c r="L126" i="7"/>
  <c r="J126" i="7"/>
  <c r="U126" i="7" s="1"/>
  <c r="H126" i="7"/>
  <c r="F126" i="7"/>
  <c r="E126" i="7"/>
  <c r="K126" i="7" s="1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T121" i="7" s="1"/>
  <c r="Q121" i="7"/>
  <c r="P121" i="7"/>
  <c r="U121" i="7" s="1"/>
  <c r="N121" i="7"/>
  <c r="L121" i="7"/>
  <c r="J121" i="7"/>
  <c r="H121" i="7"/>
  <c r="F121" i="7"/>
  <c r="E121" i="7"/>
  <c r="K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Q112" i="7"/>
  <c r="P112" i="7"/>
  <c r="L112" i="7"/>
  <c r="J112" i="7"/>
  <c r="K112" i="7" s="1"/>
  <c r="H112" i="7"/>
  <c r="F112" i="7"/>
  <c r="E112" i="7"/>
  <c r="M112" i="7" s="1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S106" i="7"/>
  <c r="R106" i="7"/>
  <c r="T106" i="7" s="1"/>
  <c r="Q106" i="7"/>
  <c r="P106" i="7"/>
  <c r="L106" i="7"/>
  <c r="J106" i="7"/>
  <c r="U106" i="7" s="1"/>
  <c r="H106" i="7"/>
  <c r="I106" i="7" s="1"/>
  <c r="F106" i="7"/>
  <c r="E106" i="7"/>
  <c r="M106" i="7" s="1"/>
  <c r="D106" i="7"/>
  <c r="U105" i="7"/>
  <c r="T105" i="7"/>
  <c r="O105" i="7"/>
  <c r="N105" i="7"/>
  <c r="M105" i="7"/>
  <c r="K105" i="7"/>
  <c r="I105" i="7"/>
  <c r="G105" i="7"/>
  <c r="S102" i="7"/>
  <c r="R102" i="7"/>
  <c r="T102" i="7" s="1"/>
  <c r="Q102" i="7"/>
  <c r="P102" i="7"/>
  <c r="L102" i="7"/>
  <c r="M102" i="7" s="1"/>
  <c r="J102" i="7"/>
  <c r="U102" i="7" s="1"/>
  <c r="H102" i="7"/>
  <c r="F102" i="7"/>
  <c r="E102" i="7"/>
  <c r="K102" i="7" s="1"/>
  <c r="D102" i="7"/>
  <c r="I102" i="7" s="1"/>
  <c r="S101" i="7"/>
  <c r="R101" i="7"/>
  <c r="T101" i="7" s="1"/>
  <c r="Q101" i="7"/>
  <c r="P101" i="7"/>
  <c r="L101" i="7"/>
  <c r="J101" i="7"/>
  <c r="U101" i="7" s="1"/>
  <c r="H101" i="7"/>
  <c r="N101" i="7" s="1"/>
  <c r="F101" i="7"/>
  <c r="E101" i="7"/>
  <c r="K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U96" i="7" s="1"/>
  <c r="L96" i="7"/>
  <c r="J96" i="7"/>
  <c r="K96" i="7" s="1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O94" i="7"/>
  <c r="N94" i="7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O92" i="7"/>
  <c r="N92" i="7"/>
  <c r="M92" i="7"/>
  <c r="K92" i="7"/>
  <c r="I92" i="7"/>
  <c r="G92" i="7"/>
  <c r="S91" i="7"/>
  <c r="R91" i="7"/>
  <c r="T91" i="7" s="1"/>
  <c r="Q91" i="7"/>
  <c r="P91" i="7"/>
  <c r="U91" i="7" s="1"/>
  <c r="L91" i="7"/>
  <c r="J91" i="7"/>
  <c r="H91" i="7"/>
  <c r="F91" i="7"/>
  <c r="N91" i="7" s="1"/>
  <c r="E91" i="7"/>
  <c r="K91" i="7" s="1"/>
  <c r="D91" i="7"/>
  <c r="I91" i="7" s="1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T85" i="7" s="1"/>
  <c r="R85" i="7"/>
  <c r="Q85" i="7"/>
  <c r="P85" i="7"/>
  <c r="L85" i="7"/>
  <c r="J85" i="7"/>
  <c r="K85" i="7" s="1"/>
  <c r="H85" i="7"/>
  <c r="G85" i="7"/>
  <c r="F85" i="7"/>
  <c r="E85" i="7"/>
  <c r="D85" i="7"/>
  <c r="I85" i="7" s="1"/>
  <c r="S84" i="7"/>
  <c r="R84" i="7"/>
  <c r="Q84" i="7"/>
  <c r="P84" i="7"/>
  <c r="U84" i="7" s="1"/>
  <c r="L84" i="7"/>
  <c r="J84" i="7"/>
  <c r="H84" i="7"/>
  <c r="F84" i="7"/>
  <c r="N84" i="7" s="1"/>
  <c r="E84" i="7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R78" i="7"/>
  <c r="T78" i="7" s="1"/>
  <c r="Q78" i="7"/>
  <c r="P78" i="7"/>
  <c r="L78" i="7"/>
  <c r="J78" i="7"/>
  <c r="H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L70" i="7"/>
  <c r="J70" i="7"/>
  <c r="U70" i="7" s="1"/>
  <c r="H70" i="7"/>
  <c r="F70" i="7"/>
  <c r="E70" i="7"/>
  <c r="D70" i="7"/>
  <c r="I70" i="7" s="1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N67" i="7"/>
  <c r="O67" i="7" s="1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S63" i="7"/>
  <c r="R63" i="7"/>
  <c r="Q63" i="7"/>
  <c r="P63" i="7"/>
  <c r="U63" i="7" s="1"/>
  <c r="L63" i="7"/>
  <c r="K63" i="7"/>
  <c r="J63" i="7"/>
  <c r="H63" i="7"/>
  <c r="F63" i="7"/>
  <c r="E63" i="7"/>
  <c r="D63" i="7"/>
  <c r="G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L58" i="7"/>
  <c r="J58" i="7"/>
  <c r="H58" i="7"/>
  <c r="F58" i="7"/>
  <c r="E58" i="7"/>
  <c r="D58" i="7"/>
  <c r="G58" i="7" s="1"/>
  <c r="U57" i="7"/>
  <c r="T57" i="7"/>
  <c r="O57" i="7"/>
  <c r="N57" i="7"/>
  <c r="M57" i="7"/>
  <c r="K57" i="7"/>
  <c r="I57" i="7"/>
  <c r="G57" i="7"/>
  <c r="S54" i="7"/>
  <c r="R54" i="7"/>
  <c r="Q54" i="7"/>
  <c r="P54" i="7"/>
  <c r="L54" i="7"/>
  <c r="J54" i="7"/>
  <c r="H54" i="7"/>
  <c r="F54" i="7"/>
  <c r="E54" i="7"/>
  <c r="K54" i="7" s="1"/>
  <c r="D54" i="7"/>
  <c r="I54" i="7" s="1"/>
  <c r="S53" i="7"/>
  <c r="R53" i="7"/>
  <c r="T53" i="7" s="1"/>
  <c r="Q53" i="7"/>
  <c r="P53" i="7"/>
  <c r="U53" i="7" s="1"/>
  <c r="L53" i="7"/>
  <c r="J53" i="7"/>
  <c r="H53" i="7"/>
  <c r="F53" i="7"/>
  <c r="E53" i="7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T47" i="7" s="1"/>
  <c r="R47" i="7"/>
  <c r="Q47" i="7"/>
  <c r="P47" i="7"/>
  <c r="L47" i="7"/>
  <c r="J47" i="7"/>
  <c r="H47" i="7"/>
  <c r="G47" i="7"/>
  <c r="F47" i="7"/>
  <c r="E47" i="7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I40" i="7"/>
  <c r="H40" i="7"/>
  <c r="F40" i="7"/>
  <c r="E40" i="7"/>
  <c r="D40" i="7"/>
  <c r="G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T35" i="7" s="1"/>
  <c r="Q35" i="7"/>
  <c r="P35" i="7"/>
  <c r="U35" i="7" s="1"/>
  <c r="L35" i="7"/>
  <c r="J35" i="7"/>
  <c r="H35" i="7"/>
  <c r="F35" i="7"/>
  <c r="E35" i="7"/>
  <c r="K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U27" i="7"/>
  <c r="S27" i="7"/>
  <c r="T27" i="7" s="1"/>
  <c r="R27" i="7"/>
  <c r="Q27" i="7"/>
  <c r="P27" i="7"/>
  <c r="L27" i="7"/>
  <c r="J27" i="7"/>
  <c r="H27" i="7"/>
  <c r="F27" i="7"/>
  <c r="E27" i="7"/>
  <c r="K27" i="7" s="1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N22" i="7"/>
  <c r="O22" i="7" s="1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T19" i="7"/>
  <c r="S19" i="7"/>
  <c r="R19" i="7"/>
  <c r="Q19" i="7"/>
  <c r="P19" i="7"/>
  <c r="U19" i="7" s="1"/>
  <c r="L19" i="7"/>
  <c r="K19" i="7"/>
  <c r="J19" i="7"/>
  <c r="H19" i="7"/>
  <c r="F19" i="7"/>
  <c r="E19" i="7"/>
  <c r="D19" i="7"/>
  <c r="G19" i="7" s="1"/>
  <c r="U18" i="7"/>
  <c r="T18" i="7"/>
  <c r="N18" i="7"/>
  <c r="O18" i="7" s="1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U10" i="7" s="1"/>
  <c r="L10" i="7"/>
  <c r="J10" i="7"/>
  <c r="H10" i="7"/>
  <c r="F10" i="7"/>
  <c r="E10" i="7"/>
  <c r="K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D339" i="6"/>
  <c r="S338" i="6"/>
  <c r="R338" i="6"/>
  <c r="T338" i="6" s="1"/>
  <c r="Q338" i="6"/>
  <c r="P338" i="6"/>
  <c r="L338" i="6"/>
  <c r="J338" i="6"/>
  <c r="U338" i="6" s="1"/>
  <c r="H338" i="6"/>
  <c r="F338" i="6"/>
  <c r="E338" i="6"/>
  <c r="D338" i="6"/>
  <c r="S337" i="6"/>
  <c r="T337" i="6" s="1"/>
  <c r="R337" i="6"/>
  <c r="Q337" i="6"/>
  <c r="P337" i="6"/>
  <c r="L337" i="6"/>
  <c r="J337" i="6"/>
  <c r="H337" i="6"/>
  <c r="F337" i="6"/>
  <c r="N337" i="6" s="1"/>
  <c r="O337" i="6" s="1"/>
  <c r="E337" i="6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I332" i="6" s="1"/>
  <c r="F332" i="6"/>
  <c r="G332" i="6" s="1"/>
  <c r="E332" i="6"/>
  <c r="M332" i="6" s="1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Q323" i="6"/>
  <c r="P323" i="6"/>
  <c r="L323" i="6"/>
  <c r="J323" i="6"/>
  <c r="H323" i="6"/>
  <c r="F323" i="6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T317" i="6" s="1"/>
  <c r="R317" i="6"/>
  <c r="Q317" i="6"/>
  <c r="P317" i="6"/>
  <c r="L317" i="6"/>
  <c r="J317" i="6"/>
  <c r="H317" i="6"/>
  <c r="F317" i="6"/>
  <c r="E317" i="6"/>
  <c r="K317" i="6" s="1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H310" i="6"/>
  <c r="F310" i="6"/>
  <c r="E310" i="6"/>
  <c r="M310" i="6" s="1"/>
  <c r="D310" i="6"/>
  <c r="I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L303" i="6"/>
  <c r="J303" i="6"/>
  <c r="K303" i="6" s="1"/>
  <c r="H303" i="6"/>
  <c r="F303" i="6"/>
  <c r="E303" i="6"/>
  <c r="M303" i="6" s="1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J299" i="6"/>
  <c r="H299" i="6"/>
  <c r="F299" i="6"/>
  <c r="E299" i="6"/>
  <c r="D299" i="6"/>
  <c r="S298" i="6"/>
  <c r="R298" i="6"/>
  <c r="T298" i="6" s="1"/>
  <c r="Q298" i="6"/>
  <c r="P298" i="6"/>
  <c r="L298" i="6"/>
  <c r="J298" i="6"/>
  <c r="U298" i="6" s="1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F292" i="6"/>
  <c r="N292" i="6" s="1"/>
  <c r="E292" i="6"/>
  <c r="D292" i="6"/>
  <c r="I292" i="6" s="1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L285" i="6"/>
  <c r="J285" i="6"/>
  <c r="K285" i="6" s="1"/>
  <c r="H285" i="6"/>
  <c r="F285" i="6"/>
  <c r="E285" i="6"/>
  <c r="M285" i="6" s="1"/>
  <c r="D285" i="6"/>
  <c r="G285" i="6" s="1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U275" i="6" s="1"/>
  <c r="L275" i="6"/>
  <c r="J275" i="6"/>
  <c r="H275" i="6"/>
  <c r="F275" i="6"/>
  <c r="E275" i="6"/>
  <c r="D275" i="6"/>
  <c r="U274" i="6"/>
  <c r="T274" i="6"/>
  <c r="O274" i="6"/>
  <c r="N274" i="6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T267" i="6" s="1"/>
  <c r="Q267" i="6"/>
  <c r="P267" i="6"/>
  <c r="L267" i="6"/>
  <c r="J267" i="6"/>
  <c r="U267" i="6" s="1"/>
  <c r="H267" i="6"/>
  <c r="F267" i="6"/>
  <c r="E267" i="6"/>
  <c r="K267" i="6" s="1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O264" i="6"/>
  <c r="N264" i="6"/>
  <c r="M264" i="6"/>
  <c r="K264" i="6"/>
  <c r="I264" i="6"/>
  <c r="G264" i="6"/>
  <c r="U263" i="6"/>
  <c r="T263" i="6"/>
  <c r="O263" i="6"/>
  <c r="N263" i="6"/>
  <c r="M263" i="6"/>
  <c r="K263" i="6"/>
  <c r="I263" i="6"/>
  <c r="G263" i="6"/>
  <c r="U260" i="6"/>
  <c r="S260" i="6"/>
  <c r="R260" i="6"/>
  <c r="T260" i="6" s="1"/>
  <c r="Q260" i="6"/>
  <c r="P260" i="6"/>
  <c r="L260" i="6"/>
  <c r="J260" i="6"/>
  <c r="H260" i="6"/>
  <c r="F260" i="6"/>
  <c r="E260" i="6"/>
  <c r="D260" i="6"/>
  <c r="S259" i="6"/>
  <c r="R259" i="6"/>
  <c r="T259" i="6" s="1"/>
  <c r="Q259" i="6"/>
  <c r="P259" i="6"/>
  <c r="L259" i="6"/>
  <c r="J259" i="6"/>
  <c r="H259" i="6"/>
  <c r="F259" i="6"/>
  <c r="E259" i="6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H254" i="6"/>
  <c r="F254" i="6"/>
  <c r="E254" i="6"/>
  <c r="D254" i="6"/>
  <c r="U253" i="6"/>
  <c r="T253" i="6"/>
  <c r="O253" i="6"/>
  <c r="N253" i="6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O249" i="6"/>
  <c r="N249" i="6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Q247" i="6"/>
  <c r="P247" i="6"/>
  <c r="L247" i="6"/>
  <c r="J247" i="6"/>
  <c r="U247" i="6" s="1"/>
  <c r="H247" i="6"/>
  <c r="F247" i="6"/>
  <c r="E247" i="6"/>
  <c r="K247" i="6" s="1"/>
  <c r="D247" i="6"/>
  <c r="U246" i="6"/>
  <c r="T246" i="6"/>
  <c r="N246" i="6"/>
  <c r="O246" i="6" s="1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N240" i="6"/>
  <c r="L240" i="6"/>
  <c r="J240" i="6"/>
  <c r="H240" i="6"/>
  <c r="F240" i="6"/>
  <c r="E240" i="6"/>
  <c r="M240" i="6" s="1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O238" i="6"/>
  <c r="N238" i="6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O236" i="6"/>
  <c r="N236" i="6"/>
  <c r="M236" i="6"/>
  <c r="K236" i="6"/>
  <c r="I236" i="6"/>
  <c r="G236" i="6"/>
  <c r="U235" i="6"/>
  <c r="T235" i="6"/>
  <c r="O235" i="6"/>
  <c r="N235" i="6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T231" i="6" s="1"/>
  <c r="Q231" i="6"/>
  <c r="P231" i="6"/>
  <c r="L231" i="6"/>
  <c r="K231" i="6"/>
  <c r="J231" i="6"/>
  <c r="H231" i="6"/>
  <c r="I231" i="6" s="1"/>
  <c r="F231" i="6"/>
  <c r="G231" i="6" s="1"/>
  <c r="E231" i="6"/>
  <c r="M231" i="6" s="1"/>
  <c r="D231" i="6"/>
  <c r="S230" i="6"/>
  <c r="R230" i="6"/>
  <c r="T230" i="6" s="1"/>
  <c r="Q230" i="6"/>
  <c r="P230" i="6"/>
  <c r="L230" i="6"/>
  <c r="J230" i="6"/>
  <c r="K230" i="6" s="1"/>
  <c r="H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O228" i="6"/>
  <c r="N228" i="6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T224" i="6"/>
  <c r="S224" i="6"/>
  <c r="R224" i="6"/>
  <c r="Q224" i="6"/>
  <c r="P224" i="6"/>
  <c r="L224" i="6"/>
  <c r="J224" i="6"/>
  <c r="H224" i="6"/>
  <c r="F224" i="6"/>
  <c r="N224" i="6" s="1"/>
  <c r="E224" i="6"/>
  <c r="K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H216" i="6"/>
  <c r="F216" i="6"/>
  <c r="N216" i="6" s="1"/>
  <c r="E216" i="6"/>
  <c r="M216" i="6" s="1"/>
  <c r="D216" i="6"/>
  <c r="I216" i="6" s="1"/>
  <c r="U215" i="6"/>
  <c r="T215" i="6"/>
  <c r="O215" i="6"/>
  <c r="N215" i="6"/>
  <c r="M215" i="6"/>
  <c r="K215" i="6"/>
  <c r="I215" i="6"/>
  <c r="G215" i="6"/>
  <c r="U214" i="6"/>
  <c r="T214" i="6"/>
  <c r="O214" i="6"/>
  <c r="N214" i="6"/>
  <c r="M214" i="6"/>
  <c r="K214" i="6"/>
  <c r="I214" i="6"/>
  <c r="G214" i="6"/>
  <c r="U213" i="6"/>
  <c r="T213" i="6"/>
  <c r="O213" i="6"/>
  <c r="N213" i="6"/>
  <c r="M213" i="6"/>
  <c r="K213" i="6"/>
  <c r="I213" i="6"/>
  <c r="G213" i="6"/>
  <c r="U212" i="6"/>
  <c r="T212" i="6"/>
  <c r="O212" i="6"/>
  <c r="N212" i="6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O210" i="6"/>
  <c r="N210" i="6"/>
  <c r="M210" i="6"/>
  <c r="K210" i="6"/>
  <c r="I210" i="6"/>
  <c r="G210" i="6"/>
  <c r="U209" i="6"/>
  <c r="T209" i="6"/>
  <c r="O209" i="6"/>
  <c r="N209" i="6"/>
  <c r="M209" i="6"/>
  <c r="K209" i="6"/>
  <c r="I209" i="6"/>
  <c r="G209" i="6"/>
  <c r="U208" i="6"/>
  <c r="T208" i="6"/>
  <c r="O208" i="6"/>
  <c r="N208" i="6"/>
  <c r="M208" i="6"/>
  <c r="K208" i="6"/>
  <c r="I208" i="6"/>
  <c r="G208" i="6"/>
  <c r="S205" i="6"/>
  <c r="R205" i="6"/>
  <c r="T205" i="6" s="1"/>
  <c r="Q205" i="6"/>
  <c r="P205" i="6"/>
  <c r="L205" i="6"/>
  <c r="J205" i="6"/>
  <c r="K205" i="6" s="1"/>
  <c r="H205" i="6"/>
  <c r="I205" i="6" s="1"/>
  <c r="F205" i="6"/>
  <c r="E205" i="6"/>
  <c r="M205" i="6" s="1"/>
  <c r="D205" i="6"/>
  <c r="S204" i="6"/>
  <c r="R204" i="6"/>
  <c r="T204" i="6" s="1"/>
  <c r="Q204" i="6"/>
  <c r="P204" i="6"/>
  <c r="L204" i="6"/>
  <c r="J204" i="6"/>
  <c r="K204" i="6" s="1"/>
  <c r="H204" i="6"/>
  <c r="I204" i="6" s="1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E198" i="6"/>
  <c r="D198" i="6"/>
  <c r="U197" i="6"/>
  <c r="T197" i="6"/>
  <c r="N197" i="6"/>
  <c r="O197" i="6" s="1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T191" i="6"/>
  <c r="S191" i="6"/>
  <c r="R191" i="6"/>
  <c r="Q191" i="6"/>
  <c r="P191" i="6"/>
  <c r="U191" i="6" s="1"/>
  <c r="L191" i="6"/>
  <c r="J191" i="6"/>
  <c r="H191" i="6"/>
  <c r="N191" i="6" s="1"/>
  <c r="O191" i="6" s="1"/>
  <c r="F191" i="6"/>
  <c r="G191" i="6" s="1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T185" i="6" s="1"/>
  <c r="Q185" i="6"/>
  <c r="P185" i="6"/>
  <c r="L185" i="6"/>
  <c r="K185" i="6"/>
  <c r="J185" i="6"/>
  <c r="H185" i="6"/>
  <c r="I185" i="6" s="1"/>
  <c r="F185" i="6"/>
  <c r="G185" i="6" s="1"/>
  <c r="E185" i="6"/>
  <c r="M185" i="6" s="1"/>
  <c r="D185" i="6"/>
  <c r="U184" i="6"/>
  <c r="T184" i="6"/>
  <c r="N184" i="6"/>
  <c r="O184" i="6" s="1"/>
  <c r="M184" i="6"/>
  <c r="K184" i="6"/>
  <c r="I184" i="6"/>
  <c r="G184" i="6"/>
  <c r="U183" i="6"/>
  <c r="T183" i="6"/>
  <c r="N183" i="6"/>
  <c r="O183" i="6" s="1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U179" i="6" s="1"/>
  <c r="L179" i="6"/>
  <c r="J179" i="6"/>
  <c r="H179" i="6"/>
  <c r="I179" i="6" s="1"/>
  <c r="F179" i="6"/>
  <c r="E179" i="6"/>
  <c r="D179" i="6"/>
  <c r="U178" i="6"/>
  <c r="T178" i="6"/>
  <c r="N178" i="6"/>
  <c r="O178" i="6" s="1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T170" i="6"/>
  <c r="S170" i="6"/>
  <c r="R170" i="6"/>
  <c r="Q170" i="6"/>
  <c r="P170" i="6"/>
  <c r="L170" i="6"/>
  <c r="J170" i="6"/>
  <c r="H170" i="6"/>
  <c r="F170" i="6"/>
  <c r="N170" i="6" s="1"/>
  <c r="E170" i="6"/>
  <c r="K170" i="6" s="1"/>
  <c r="D170" i="6"/>
  <c r="T169" i="6"/>
  <c r="S169" i="6"/>
  <c r="R169" i="6"/>
  <c r="Q169" i="6"/>
  <c r="P169" i="6"/>
  <c r="U169" i="6" s="1"/>
  <c r="L169" i="6"/>
  <c r="J169" i="6"/>
  <c r="H169" i="6"/>
  <c r="N169" i="6" s="1"/>
  <c r="O169" i="6" s="1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O167" i="6"/>
  <c r="N167" i="6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O165" i="6"/>
  <c r="N165" i="6"/>
  <c r="M165" i="6"/>
  <c r="K165" i="6"/>
  <c r="I165" i="6"/>
  <c r="G165" i="6"/>
  <c r="U164" i="6"/>
  <c r="T164" i="6"/>
  <c r="O164" i="6"/>
  <c r="N164" i="6"/>
  <c r="M164" i="6"/>
  <c r="K164" i="6"/>
  <c r="I164" i="6"/>
  <c r="G164" i="6"/>
  <c r="S163" i="6"/>
  <c r="R163" i="6"/>
  <c r="Q163" i="6"/>
  <c r="P163" i="6"/>
  <c r="U163" i="6" s="1"/>
  <c r="L163" i="6"/>
  <c r="J163" i="6"/>
  <c r="H163" i="6"/>
  <c r="I163" i="6" s="1"/>
  <c r="F163" i="6"/>
  <c r="G163" i="6" s="1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P157" i="6"/>
  <c r="U157" i="6" s="1"/>
  <c r="L157" i="6"/>
  <c r="J157" i="6"/>
  <c r="H157" i="6"/>
  <c r="F157" i="6"/>
  <c r="N157" i="6" s="1"/>
  <c r="E157" i="6"/>
  <c r="O157" i="6" s="1"/>
  <c r="D157" i="6"/>
  <c r="U156" i="6"/>
  <c r="T156" i="6"/>
  <c r="N156" i="6"/>
  <c r="O156" i="6" s="1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T150" i="6"/>
  <c r="S150" i="6"/>
  <c r="R150" i="6"/>
  <c r="Q150" i="6"/>
  <c r="P150" i="6"/>
  <c r="L150" i="6"/>
  <c r="J150" i="6"/>
  <c r="H150" i="6"/>
  <c r="F150" i="6"/>
  <c r="N150" i="6" s="1"/>
  <c r="E150" i="6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O147" i="6"/>
  <c r="N147" i="6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T144" i="6" s="1"/>
  <c r="R144" i="6"/>
  <c r="Q144" i="6"/>
  <c r="P144" i="6"/>
  <c r="U144" i="6" s="1"/>
  <c r="L144" i="6"/>
  <c r="J144" i="6"/>
  <c r="H144" i="6"/>
  <c r="F144" i="6"/>
  <c r="N144" i="6" s="1"/>
  <c r="E144" i="6"/>
  <c r="D144" i="6"/>
  <c r="I144" i="6" s="1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O141" i="6"/>
  <c r="N141" i="6"/>
  <c r="M141" i="6"/>
  <c r="K141" i="6"/>
  <c r="I141" i="6"/>
  <c r="G141" i="6"/>
  <c r="U140" i="6"/>
  <c r="T140" i="6"/>
  <c r="O140" i="6"/>
  <c r="N140" i="6"/>
  <c r="M140" i="6"/>
  <c r="K140" i="6"/>
  <c r="I140" i="6"/>
  <c r="G140" i="6"/>
  <c r="U139" i="6"/>
  <c r="T139" i="6"/>
  <c r="O139" i="6"/>
  <c r="N139" i="6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L137" i="6"/>
  <c r="J137" i="6"/>
  <c r="K137" i="6" s="1"/>
  <c r="H137" i="6"/>
  <c r="F137" i="6"/>
  <c r="E137" i="6"/>
  <c r="M137" i="6" s="1"/>
  <c r="D137" i="6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P132" i="6"/>
  <c r="L132" i="6"/>
  <c r="J132" i="6"/>
  <c r="K132" i="6" s="1"/>
  <c r="H132" i="6"/>
  <c r="I132" i="6" s="1"/>
  <c r="F132" i="6"/>
  <c r="N132" i="6" s="1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L126" i="6"/>
  <c r="J126" i="6"/>
  <c r="U126" i="6" s="1"/>
  <c r="H126" i="6"/>
  <c r="F126" i="6"/>
  <c r="E126" i="6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H121" i="6"/>
  <c r="F121" i="6"/>
  <c r="E121" i="6"/>
  <c r="D121" i="6"/>
  <c r="I121" i="6" s="1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N115" i="6"/>
  <c r="O115" i="6" s="1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T112" i="6" s="1"/>
  <c r="Q112" i="6"/>
  <c r="P112" i="6"/>
  <c r="U112" i="6" s="1"/>
  <c r="L112" i="6"/>
  <c r="J112" i="6"/>
  <c r="H112" i="6"/>
  <c r="I112" i="6" s="1"/>
  <c r="F112" i="6"/>
  <c r="E112" i="6"/>
  <c r="M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T106" i="6" s="1"/>
  <c r="Q106" i="6"/>
  <c r="P106" i="6"/>
  <c r="U106" i="6" s="1"/>
  <c r="L106" i="6"/>
  <c r="J106" i="6"/>
  <c r="H106" i="6"/>
  <c r="I106" i="6" s="1"/>
  <c r="F106" i="6"/>
  <c r="E106" i="6"/>
  <c r="K106" i="6" s="1"/>
  <c r="D106" i="6"/>
  <c r="G106" i="6" s="1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L102" i="6"/>
  <c r="J102" i="6"/>
  <c r="U102" i="6" s="1"/>
  <c r="H102" i="6"/>
  <c r="F102" i="6"/>
  <c r="E102" i="6"/>
  <c r="D102" i="6"/>
  <c r="S101" i="6"/>
  <c r="R101" i="6"/>
  <c r="T101" i="6" s="1"/>
  <c r="Q101" i="6"/>
  <c r="P101" i="6"/>
  <c r="U101" i="6" s="1"/>
  <c r="L101" i="6"/>
  <c r="J101" i="6"/>
  <c r="H101" i="6"/>
  <c r="F101" i="6"/>
  <c r="E101" i="6"/>
  <c r="D101" i="6"/>
  <c r="I101" i="6" s="1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N98" i="6"/>
  <c r="O98" i="6" s="1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T96" i="6" s="1"/>
  <c r="Q96" i="6"/>
  <c r="P96" i="6"/>
  <c r="L96" i="6"/>
  <c r="J96" i="6"/>
  <c r="I96" i="6"/>
  <c r="H96" i="6"/>
  <c r="F96" i="6"/>
  <c r="N96" i="6" s="1"/>
  <c r="E96" i="6"/>
  <c r="M96" i="6" s="1"/>
  <c r="D96" i="6"/>
  <c r="G96" i="6" s="1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S91" i="6"/>
  <c r="R91" i="6"/>
  <c r="Q91" i="6"/>
  <c r="P91" i="6"/>
  <c r="L91" i="6"/>
  <c r="J91" i="6"/>
  <c r="H91" i="6"/>
  <c r="F91" i="6"/>
  <c r="E91" i="6"/>
  <c r="K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J85" i="6"/>
  <c r="U85" i="6" s="1"/>
  <c r="H85" i="6"/>
  <c r="F85" i="6"/>
  <c r="E85" i="6"/>
  <c r="K85" i="6" s="1"/>
  <c r="D85" i="6"/>
  <c r="T84" i="6"/>
  <c r="S84" i="6"/>
  <c r="R84" i="6"/>
  <c r="Q84" i="6"/>
  <c r="P84" i="6"/>
  <c r="U84" i="6" s="1"/>
  <c r="L84" i="6"/>
  <c r="K84" i="6"/>
  <c r="J84" i="6"/>
  <c r="H84" i="6"/>
  <c r="F84" i="6"/>
  <c r="E84" i="6"/>
  <c r="D84" i="6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N80" i="6"/>
  <c r="O80" i="6" s="1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P78" i="6"/>
  <c r="L78" i="6"/>
  <c r="J78" i="6"/>
  <c r="H78" i="6"/>
  <c r="F78" i="6"/>
  <c r="E78" i="6"/>
  <c r="K78" i="6" s="1"/>
  <c r="D78" i="6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T70" i="6" s="1"/>
  <c r="R70" i="6"/>
  <c r="Q70" i="6"/>
  <c r="P70" i="6"/>
  <c r="L70" i="6"/>
  <c r="J70" i="6"/>
  <c r="U70" i="6" s="1"/>
  <c r="H70" i="6"/>
  <c r="F70" i="6"/>
  <c r="E70" i="6"/>
  <c r="M70" i="6" s="1"/>
  <c r="D70" i="6"/>
  <c r="G70" i="6" s="1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N66" i="6"/>
  <c r="O66" i="6" s="1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N64" i="6"/>
  <c r="O64" i="6" s="1"/>
  <c r="M64" i="6"/>
  <c r="K64" i="6"/>
  <c r="I64" i="6"/>
  <c r="G64" i="6"/>
  <c r="S63" i="6"/>
  <c r="R63" i="6"/>
  <c r="T63" i="6" s="1"/>
  <c r="Q63" i="6"/>
  <c r="P63" i="6"/>
  <c r="L63" i="6"/>
  <c r="J63" i="6"/>
  <c r="U63" i="6" s="1"/>
  <c r="H63" i="6"/>
  <c r="F63" i="6"/>
  <c r="E63" i="6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L58" i="6"/>
  <c r="J58" i="6"/>
  <c r="H58" i="6"/>
  <c r="F58" i="6"/>
  <c r="E58" i="6"/>
  <c r="K58" i="6" s="1"/>
  <c r="D58" i="6"/>
  <c r="U57" i="6"/>
  <c r="T57" i="6"/>
  <c r="N57" i="6"/>
  <c r="O57" i="6" s="1"/>
  <c r="M57" i="6"/>
  <c r="K57" i="6"/>
  <c r="I57" i="6"/>
  <c r="G57" i="6"/>
  <c r="S54" i="6"/>
  <c r="R54" i="6"/>
  <c r="Q54" i="6"/>
  <c r="P54" i="6"/>
  <c r="L54" i="6"/>
  <c r="J54" i="6"/>
  <c r="H54" i="6"/>
  <c r="F54" i="6"/>
  <c r="E54" i="6"/>
  <c r="D54" i="6"/>
  <c r="I54" i="6" s="1"/>
  <c r="U53" i="6"/>
  <c r="S53" i="6"/>
  <c r="R53" i="6"/>
  <c r="Q53" i="6"/>
  <c r="P53" i="6"/>
  <c r="L53" i="6"/>
  <c r="J53" i="6"/>
  <c r="H53" i="6"/>
  <c r="F53" i="6"/>
  <c r="E53" i="6"/>
  <c r="K53" i="6" s="1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P47" i="6"/>
  <c r="U47" i="6" s="1"/>
  <c r="L47" i="6"/>
  <c r="J47" i="6"/>
  <c r="I47" i="6"/>
  <c r="H47" i="6"/>
  <c r="F47" i="6"/>
  <c r="N47" i="6" s="1"/>
  <c r="E47" i="6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Q40" i="6"/>
  <c r="P40" i="6"/>
  <c r="L40" i="6"/>
  <c r="K40" i="6"/>
  <c r="J40" i="6"/>
  <c r="I40" i="6"/>
  <c r="H40" i="6"/>
  <c r="G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U35" i="6"/>
  <c r="S35" i="6"/>
  <c r="R35" i="6"/>
  <c r="T35" i="6" s="1"/>
  <c r="Q35" i="6"/>
  <c r="P35" i="6"/>
  <c r="L35" i="6"/>
  <c r="J35" i="6"/>
  <c r="H35" i="6"/>
  <c r="F35" i="6"/>
  <c r="E35" i="6"/>
  <c r="M35" i="6" s="1"/>
  <c r="D35" i="6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T27" i="6" s="1"/>
  <c r="Q27" i="6"/>
  <c r="P27" i="6"/>
  <c r="U27" i="6" s="1"/>
  <c r="L27" i="6"/>
  <c r="J27" i="6"/>
  <c r="K27" i="6" s="1"/>
  <c r="H27" i="6"/>
  <c r="F27" i="6"/>
  <c r="N27" i="6" s="1"/>
  <c r="O27" i="6" s="1"/>
  <c r="E27" i="6"/>
  <c r="D27" i="6"/>
  <c r="I27" i="6" s="1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T19" i="6" s="1"/>
  <c r="R19" i="6"/>
  <c r="Q19" i="6"/>
  <c r="P19" i="6"/>
  <c r="U19" i="6" s="1"/>
  <c r="L19" i="6"/>
  <c r="J19" i="6"/>
  <c r="I19" i="6"/>
  <c r="H19" i="6"/>
  <c r="G19" i="6"/>
  <c r="F19" i="6"/>
  <c r="E19" i="6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U10" i="6"/>
  <c r="S10" i="6"/>
  <c r="R10" i="6"/>
  <c r="Q10" i="6"/>
  <c r="P10" i="6"/>
  <c r="L10" i="6"/>
  <c r="J10" i="6"/>
  <c r="I10" i="6"/>
  <c r="H10" i="6"/>
  <c r="G10" i="6"/>
  <c r="F10" i="6"/>
  <c r="N10" i="6" s="1"/>
  <c r="E10" i="6"/>
  <c r="M10" i="6" s="1"/>
  <c r="D10" i="6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T339" i="5" s="1"/>
  <c r="Q339" i="5"/>
  <c r="P339" i="5"/>
  <c r="L339" i="5"/>
  <c r="J339" i="5"/>
  <c r="K339" i="5" s="1"/>
  <c r="H339" i="5"/>
  <c r="F339" i="5"/>
  <c r="E339" i="5"/>
  <c r="D339" i="5"/>
  <c r="G339" i="5" s="1"/>
  <c r="S338" i="5"/>
  <c r="R338" i="5"/>
  <c r="Q338" i="5"/>
  <c r="P338" i="5"/>
  <c r="L338" i="5"/>
  <c r="J338" i="5"/>
  <c r="H338" i="5"/>
  <c r="F338" i="5"/>
  <c r="N338" i="5" s="1"/>
  <c r="E338" i="5"/>
  <c r="O338" i="5" s="1"/>
  <c r="D338" i="5"/>
  <c r="S337" i="5"/>
  <c r="R337" i="5"/>
  <c r="T337" i="5" s="1"/>
  <c r="Q337" i="5"/>
  <c r="P337" i="5"/>
  <c r="L337" i="5"/>
  <c r="J337" i="5"/>
  <c r="H337" i="5"/>
  <c r="F337" i="5"/>
  <c r="E337" i="5"/>
  <c r="D337" i="5"/>
  <c r="I337" i="5" s="1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L332" i="5"/>
  <c r="J332" i="5"/>
  <c r="K332" i="5" s="1"/>
  <c r="H332" i="5"/>
  <c r="I332" i="5" s="1"/>
  <c r="F332" i="5"/>
  <c r="E332" i="5"/>
  <c r="M332" i="5" s="1"/>
  <c r="D332" i="5"/>
  <c r="G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P323" i="5"/>
  <c r="U323" i="5" s="1"/>
  <c r="L323" i="5"/>
  <c r="J323" i="5"/>
  <c r="H323" i="5"/>
  <c r="F323" i="5"/>
  <c r="N323" i="5" s="1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L317" i="5"/>
  <c r="J317" i="5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T310" i="5" s="1"/>
  <c r="R310" i="5"/>
  <c r="Q310" i="5"/>
  <c r="P310" i="5"/>
  <c r="U310" i="5" s="1"/>
  <c r="L310" i="5"/>
  <c r="J310" i="5"/>
  <c r="H310" i="5"/>
  <c r="F310" i="5"/>
  <c r="N310" i="5" s="1"/>
  <c r="E310" i="5"/>
  <c r="K310" i="5" s="1"/>
  <c r="D310" i="5"/>
  <c r="U309" i="5"/>
  <c r="T309" i="5"/>
  <c r="O309" i="5"/>
  <c r="N309" i="5"/>
  <c r="M309" i="5"/>
  <c r="K309" i="5"/>
  <c r="I309" i="5"/>
  <c r="G309" i="5"/>
  <c r="U308" i="5"/>
  <c r="T308" i="5"/>
  <c r="O308" i="5"/>
  <c r="N308" i="5"/>
  <c r="M308" i="5"/>
  <c r="K308" i="5"/>
  <c r="I308" i="5"/>
  <c r="G308" i="5"/>
  <c r="U307" i="5"/>
  <c r="T307" i="5"/>
  <c r="O307" i="5"/>
  <c r="N307" i="5"/>
  <c r="M307" i="5"/>
  <c r="K307" i="5"/>
  <c r="I307" i="5"/>
  <c r="G307" i="5"/>
  <c r="U306" i="5"/>
  <c r="T306" i="5"/>
  <c r="O306" i="5"/>
  <c r="N306" i="5"/>
  <c r="M306" i="5"/>
  <c r="K306" i="5"/>
  <c r="I306" i="5"/>
  <c r="G306" i="5"/>
  <c r="U305" i="5"/>
  <c r="T305" i="5"/>
  <c r="O305" i="5"/>
  <c r="N305" i="5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L303" i="5"/>
  <c r="J303" i="5"/>
  <c r="K303" i="5" s="1"/>
  <c r="H303" i="5"/>
  <c r="F303" i="5"/>
  <c r="E303" i="5"/>
  <c r="M303" i="5" s="1"/>
  <c r="D303" i="5"/>
  <c r="I303" i="5" s="1"/>
  <c r="U302" i="5"/>
  <c r="T302" i="5"/>
  <c r="N302" i="5"/>
  <c r="O302" i="5" s="1"/>
  <c r="M302" i="5"/>
  <c r="K302" i="5"/>
  <c r="I302" i="5"/>
  <c r="G302" i="5"/>
  <c r="S299" i="5"/>
  <c r="R299" i="5"/>
  <c r="Q299" i="5"/>
  <c r="P299" i="5"/>
  <c r="U299" i="5" s="1"/>
  <c r="L299" i="5"/>
  <c r="J299" i="5"/>
  <c r="H299" i="5"/>
  <c r="F299" i="5"/>
  <c r="E299" i="5"/>
  <c r="D299" i="5"/>
  <c r="S298" i="5"/>
  <c r="R298" i="5"/>
  <c r="T298" i="5" s="1"/>
  <c r="Q298" i="5"/>
  <c r="P298" i="5"/>
  <c r="L298" i="5"/>
  <c r="J298" i="5"/>
  <c r="H298" i="5"/>
  <c r="F298" i="5"/>
  <c r="E298" i="5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J292" i="5"/>
  <c r="H292" i="5"/>
  <c r="F292" i="5"/>
  <c r="E292" i="5"/>
  <c r="D292" i="5"/>
  <c r="I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K285" i="5" s="1"/>
  <c r="H285" i="5"/>
  <c r="F285" i="5"/>
  <c r="E285" i="5"/>
  <c r="M285" i="5" s="1"/>
  <c r="D285" i="5"/>
  <c r="I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T275" i="5" s="1"/>
  <c r="Q275" i="5"/>
  <c r="P275" i="5"/>
  <c r="L275" i="5"/>
  <c r="J275" i="5"/>
  <c r="K275" i="5" s="1"/>
  <c r="H275" i="5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U267" i="5" s="1"/>
  <c r="L267" i="5"/>
  <c r="J267" i="5"/>
  <c r="H267" i="5"/>
  <c r="F267" i="5"/>
  <c r="N267" i="5" s="1"/>
  <c r="E267" i="5"/>
  <c r="O267" i="5" s="1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P260" i="5"/>
  <c r="U260" i="5" s="1"/>
  <c r="L260" i="5"/>
  <c r="J260" i="5"/>
  <c r="H260" i="5"/>
  <c r="F260" i="5"/>
  <c r="N260" i="5" s="1"/>
  <c r="E260" i="5"/>
  <c r="M260" i="5" s="1"/>
  <c r="D260" i="5"/>
  <c r="S259" i="5"/>
  <c r="R259" i="5"/>
  <c r="T259" i="5" s="1"/>
  <c r="Q259" i="5"/>
  <c r="P259" i="5"/>
  <c r="U259" i="5" s="1"/>
  <c r="L259" i="5"/>
  <c r="K259" i="5"/>
  <c r="J259" i="5"/>
  <c r="H259" i="5"/>
  <c r="F259" i="5"/>
  <c r="N259" i="5" s="1"/>
  <c r="E259" i="5"/>
  <c r="M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L254" i="5"/>
  <c r="J254" i="5"/>
  <c r="K254" i="5" s="1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U240" i="5" s="1"/>
  <c r="L240" i="5"/>
  <c r="J240" i="5"/>
  <c r="K240" i="5" s="1"/>
  <c r="H240" i="5"/>
  <c r="F240" i="5"/>
  <c r="E240" i="5"/>
  <c r="D240" i="5"/>
  <c r="I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T231" i="5" s="1"/>
  <c r="R231" i="5"/>
  <c r="Q231" i="5"/>
  <c r="P231" i="5"/>
  <c r="U231" i="5" s="1"/>
  <c r="L231" i="5"/>
  <c r="J231" i="5"/>
  <c r="H231" i="5"/>
  <c r="F231" i="5"/>
  <c r="N231" i="5" s="1"/>
  <c r="E231" i="5"/>
  <c r="D231" i="5"/>
  <c r="S230" i="5"/>
  <c r="R230" i="5"/>
  <c r="T230" i="5" s="1"/>
  <c r="Q230" i="5"/>
  <c r="P230" i="5"/>
  <c r="L230" i="5"/>
  <c r="J230" i="5"/>
  <c r="K230" i="5" s="1"/>
  <c r="H230" i="5"/>
  <c r="F230" i="5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T224" i="5"/>
  <c r="S224" i="5"/>
  <c r="R224" i="5"/>
  <c r="Q224" i="5"/>
  <c r="P224" i="5"/>
  <c r="U224" i="5" s="1"/>
  <c r="L224" i="5"/>
  <c r="J224" i="5"/>
  <c r="H224" i="5"/>
  <c r="F224" i="5"/>
  <c r="N224" i="5" s="1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T216" i="5" s="1"/>
  <c r="Q216" i="5"/>
  <c r="P216" i="5"/>
  <c r="L216" i="5"/>
  <c r="J216" i="5"/>
  <c r="K216" i="5" s="1"/>
  <c r="H216" i="5"/>
  <c r="F216" i="5"/>
  <c r="E216" i="5"/>
  <c r="M216" i="5" s="1"/>
  <c r="D216" i="5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T205" i="5"/>
  <c r="S205" i="5"/>
  <c r="R205" i="5"/>
  <c r="Q205" i="5"/>
  <c r="P205" i="5"/>
  <c r="U205" i="5" s="1"/>
  <c r="L205" i="5"/>
  <c r="J205" i="5"/>
  <c r="H205" i="5"/>
  <c r="F205" i="5"/>
  <c r="N205" i="5" s="1"/>
  <c r="E205" i="5"/>
  <c r="M205" i="5" s="1"/>
  <c r="D205" i="5"/>
  <c r="S204" i="5"/>
  <c r="R204" i="5"/>
  <c r="T204" i="5" s="1"/>
  <c r="Q204" i="5"/>
  <c r="P204" i="5"/>
  <c r="U204" i="5" s="1"/>
  <c r="L204" i="5"/>
  <c r="J204" i="5"/>
  <c r="H204" i="5"/>
  <c r="F204" i="5"/>
  <c r="G204" i="5" s="1"/>
  <c r="E204" i="5"/>
  <c r="M204" i="5" s="1"/>
  <c r="D204" i="5"/>
  <c r="U203" i="5"/>
  <c r="T203" i="5"/>
  <c r="O203" i="5"/>
  <c r="N203" i="5"/>
  <c r="M203" i="5"/>
  <c r="K203" i="5"/>
  <c r="I203" i="5"/>
  <c r="G203" i="5"/>
  <c r="U202" i="5"/>
  <c r="T202" i="5"/>
  <c r="N202" i="5"/>
  <c r="O202" i="5" s="1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S198" i="5"/>
  <c r="R198" i="5"/>
  <c r="T198" i="5" s="1"/>
  <c r="Q198" i="5"/>
  <c r="P198" i="5"/>
  <c r="L198" i="5"/>
  <c r="J198" i="5"/>
  <c r="H198" i="5"/>
  <c r="F198" i="5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Q191" i="5"/>
  <c r="P191" i="5"/>
  <c r="L191" i="5"/>
  <c r="J191" i="5"/>
  <c r="H191" i="5"/>
  <c r="F191" i="5"/>
  <c r="G191" i="5" s="1"/>
  <c r="E191" i="5"/>
  <c r="D191" i="5"/>
  <c r="U190" i="5"/>
  <c r="T190" i="5"/>
  <c r="O190" i="5"/>
  <c r="N190" i="5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O188" i="5"/>
  <c r="N188" i="5"/>
  <c r="M188" i="5"/>
  <c r="K188" i="5"/>
  <c r="I188" i="5"/>
  <c r="G188" i="5"/>
  <c r="U187" i="5"/>
  <c r="T187" i="5"/>
  <c r="O187" i="5"/>
  <c r="N187" i="5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L185" i="5"/>
  <c r="J185" i="5"/>
  <c r="H185" i="5"/>
  <c r="I185" i="5" s="1"/>
  <c r="F185" i="5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P179" i="5"/>
  <c r="L179" i="5"/>
  <c r="J179" i="5"/>
  <c r="K179" i="5" s="1"/>
  <c r="H179" i="5"/>
  <c r="F179" i="5"/>
  <c r="E179" i="5"/>
  <c r="M179" i="5" s="1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T170" i="5" s="1"/>
  <c r="R170" i="5"/>
  <c r="Q170" i="5"/>
  <c r="P170" i="5"/>
  <c r="L170" i="5"/>
  <c r="J170" i="5"/>
  <c r="H170" i="5"/>
  <c r="F170" i="5"/>
  <c r="E170" i="5"/>
  <c r="M170" i="5" s="1"/>
  <c r="D170" i="5"/>
  <c r="S169" i="5"/>
  <c r="R169" i="5"/>
  <c r="T169" i="5" s="1"/>
  <c r="Q169" i="5"/>
  <c r="P169" i="5"/>
  <c r="L169" i="5"/>
  <c r="J169" i="5"/>
  <c r="K169" i="5" s="1"/>
  <c r="H169" i="5"/>
  <c r="F169" i="5"/>
  <c r="E169" i="5"/>
  <c r="M169" i="5" s="1"/>
  <c r="D169" i="5"/>
  <c r="I169" i="5" s="1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U163" i="5" s="1"/>
  <c r="L163" i="5"/>
  <c r="J163" i="5"/>
  <c r="H163" i="5"/>
  <c r="F163" i="5"/>
  <c r="N163" i="5" s="1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O159" i="5"/>
  <c r="N159" i="5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L157" i="5"/>
  <c r="J157" i="5"/>
  <c r="H157" i="5"/>
  <c r="F157" i="5"/>
  <c r="G157" i="5" s="1"/>
  <c r="E157" i="5"/>
  <c r="M157" i="5" s="1"/>
  <c r="D157" i="5"/>
  <c r="U156" i="5"/>
  <c r="T156" i="5"/>
  <c r="O156" i="5"/>
  <c r="N156" i="5"/>
  <c r="M156" i="5"/>
  <c r="K156" i="5"/>
  <c r="I156" i="5"/>
  <c r="G156" i="5"/>
  <c r="U155" i="5"/>
  <c r="T155" i="5"/>
  <c r="N155" i="5"/>
  <c r="O155" i="5" s="1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R150" i="5"/>
  <c r="T150" i="5" s="1"/>
  <c r="Q150" i="5"/>
  <c r="P150" i="5"/>
  <c r="L150" i="5"/>
  <c r="J150" i="5"/>
  <c r="H150" i="5"/>
  <c r="F150" i="5"/>
  <c r="E150" i="5"/>
  <c r="D150" i="5"/>
  <c r="G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N147" i="5"/>
  <c r="O147" i="5" s="1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L144" i="5"/>
  <c r="J144" i="5"/>
  <c r="H144" i="5"/>
  <c r="F144" i="5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T137" i="5" s="1"/>
  <c r="R137" i="5"/>
  <c r="Q137" i="5"/>
  <c r="P137" i="5"/>
  <c r="U137" i="5" s="1"/>
  <c r="L137" i="5"/>
  <c r="M137" i="5" s="1"/>
  <c r="J137" i="5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U132" i="5" s="1"/>
  <c r="L132" i="5"/>
  <c r="J132" i="5"/>
  <c r="H132" i="5"/>
  <c r="F132" i="5"/>
  <c r="E132" i="5"/>
  <c r="K132" i="5" s="1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O129" i="5"/>
  <c r="N129" i="5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T126" i="5" s="1"/>
  <c r="Q126" i="5"/>
  <c r="P126" i="5"/>
  <c r="U126" i="5" s="1"/>
  <c r="L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T121" i="5" s="1"/>
  <c r="R121" i="5"/>
  <c r="Q121" i="5"/>
  <c r="P121" i="5"/>
  <c r="L121" i="5"/>
  <c r="J121" i="5"/>
  <c r="U121" i="5" s="1"/>
  <c r="H121" i="5"/>
  <c r="N121" i="5" s="1"/>
  <c r="O121" i="5" s="1"/>
  <c r="F121" i="5"/>
  <c r="E121" i="5"/>
  <c r="M121" i="5" s="1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N118" i="5"/>
  <c r="O118" i="5" s="1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N116" i="5"/>
  <c r="O116" i="5" s="1"/>
  <c r="M116" i="5"/>
  <c r="K116" i="5"/>
  <c r="I116" i="5"/>
  <c r="G116" i="5"/>
  <c r="U115" i="5"/>
  <c r="T115" i="5"/>
  <c r="N115" i="5"/>
  <c r="O115" i="5" s="1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N113" i="5"/>
  <c r="O113" i="5" s="1"/>
  <c r="M113" i="5"/>
  <c r="K113" i="5"/>
  <c r="I113" i="5"/>
  <c r="G113" i="5"/>
  <c r="S112" i="5"/>
  <c r="T112" i="5" s="1"/>
  <c r="R112" i="5"/>
  <c r="Q112" i="5"/>
  <c r="P112" i="5"/>
  <c r="U112" i="5" s="1"/>
  <c r="L112" i="5"/>
  <c r="J112" i="5"/>
  <c r="H112" i="5"/>
  <c r="I112" i="5" s="1"/>
  <c r="F112" i="5"/>
  <c r="N112" i="5" s="1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L106" i="5"/>
  <c r="J106" i="5"/>
  <c r="H106" i="5"/>
  <c r="I106" i="5" s="1"/>
  <c r="F106" i="5"/>
  <c r="E106" i="5"/>
  <c r="M106" i="5" s="1"/>
  <c r="D106" i="5"/>
  <c r="G106" i="5" s="1"/>
  <c r="U105" i="5"/>
  <c r="T105" i="5"/>
  <c r="N105" i="5"/>
  <c r="O105" i="5" s="1"/>
  <c r="M105" i="5"/>
  <c r="K105" i="5"/>
  <c r="I105" i="5"/>
  <c r="G105" i="5"/>
  <c r="T102" i="5"/>
  <c r="S102" i="5"/>
  <c r="R102" i="5"/>
  <c r="Q102" i="5"/>
  <c r="P102" i="5"/>
  <c r="L102" i="5"/>
  <c r="J102" i="5"/>
  <c r="H102" i="5"/>
  <c r="F102" i="5"/>
  <c r="N102" i="5" s="1"/>
  <c r="E102" i="5"/>
  <c r="D102" i="5"/>
  <c r="T101" i="5"/>
  <c r="S101" i="5"/>
  <c r="R101" i="5"/>
  <c r="Q101" i="5"/>
  <c r="P101" i="5"/>
  <c r="U101" i="5" s="1"/>
  <c r="L101" i="5"/>
  <c r="J101" i="5"/>
  <c r="H101" i="5"/>
  <c r="F101" i="5"/>
  <c r="N101" i="5" s="1"/>
  <c r="E101" i="5"/>
  <c r="M101" i="5" s="1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U96" i="5" s="1"/>
  <c r="L96" i="5"/>
  <c r="J96" i="5"/>
  <c r="H96" i="5"/>
  <c r="I96" i="5" s="1"/>
  <c r="F96" i="5"/>
  <c r="G96" i="5" s="1"/>
  <c r="E96" i="5"/>
  <c r="D96" i="5"/>
  <c r="U95" i="5"/>
  <c r="T95" i="5"/>
  <c r="N95" i="5"/>
  <c r="O95" i="5" s="1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T91" i="5" s="1"/>
  <c r="Q91" i="5"/>
  <c r="P91" i="5"/>
  <c r="L91" i="5"/>
  <c r="J91" i="5"/>
  <c r="H91" i="5"/>
  <c r="G91" i="5"/>
  <c r="F91" i="5"/>
  <c r="E91" i="5"/>
  <c r="M91" i="5" s="1"/>
  <c r="D91" i="5"/>
  <c r="I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T85" i="5" s="1"/>
  <c r="R85" i="5"/>
  <c r="Q85" i="5"/>
  <c r="P85" i="5"/>
  <c r="U85" i="5" s="1"/>
  <c r="L85" i="5"/>
  <c r="J85" i="5"/>
  <c r="H85" i="5"/>
  <c r="F85" i="5"/>
  <c r="E85" i="5"/>
  <c r="K85" i="5" s="1"/>
  <c r="D85" i="5"/>
  <c r="S84" i="5"/>
  <c r="R84" i="5"/>
  <c r="T84" i="5" s="1"/>
  <c r="Q84" i="5"/>
  <c r="P84" i="5"/>
  <c r="L84" i="5"/>
  <c r="J84" i="5"/>
  <c r="U84" i="5" s="1"/>
  <c r="H84" i="5"/>
  <c r="F84" i="5"/>
  <c r="E84" i="5"/>
  <c r="M84" i="5" s="1"/>
  <c r="D84" i="5"/>
  <c r="I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L78" i="5"/>
  <c r="J78" i="5"/>
  <c r="H78" i="5"/>
  <c r="F78" i="5"/>
  <c r="E78" i="5"/>
  <c r="D78" i="5"/>
  <c r="G78" i="5" s="1"/>
  <c r="U77" i="5"/>
  <c r="T77" i="5"/>
  <c r="N77" i="5"/>
  <c r="O77" i="5" s="1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T70" i="5" s="1"/>
  <c r="Q70" i="5"/>
  <c r="P70" i="5"/>
  <c r="U70" i="5" s="1"/>
  <c r="L70" i="5"/>
  <c r="J70" i="5"/>
  <c r="H70" i="5"/>
  <c r="F70" i="5"/>
  <c r="N70" i="5" s="1"/>
  <c r="E70" i="5"/>
  <c r="D70" i="5"/>
  <c r="I70" i="5" s="1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S63" i="5"/>
  <c r="R63" i="5"/>
  <c r="T63" i="5" s="1"/>
  <c r="Q63" i="5"/>
  <c r="P63" i="5"/>
  <c r="L63" i="5"/>
  <c r="J63" i="5"/>
  <c r="K63" i="5" s="1"/>
  <c r="H63" i="5"/>
  <c r="F63" i="5"/>
  <c r="E63" i="5"/>
  <c r="D63" i="5"/>
  <c r="I63" i="5" s="1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T58" i="5"/>
  <c r="S58" i="5"/>
  <c r="R58" i="5"/>
  <c r="Q58" i="5"/>
  <c r="P58" i="5"/>
  <c r="L58" i="5"/>
  <c r="J58" i="5"/>
  <c r="H58" i="5"/>
  <c r="F58" i="5"/>
  <c r="N58" i="5" s="1"/>
  <c r="E58" i="5"/>
  <c r="D58" i="5"/>
  <c r="I58" i="5" s="1"/>
  <c r="U57" i="5"/>
  <c r="T57" i="5"/>
  <c r="N57" i="5"/>
  <c r="O57" i="5" s="1"/>
  <c r="M57" i="5"/>
  <c r="K57" i="5"/>
  <c r="I57" i="5"/>
  <c r="G57" i="5"/>
  <c r="S54" i="5"/>
  <c r="R54" i="5"/>
  <c r="Q54" i="5"/>
  <c r="P54" i="5"/>
  <c r="L54" i="5"/>
  <c r="J54" i="5"/>
  <c r="H54" i="5"/>
  <c r="F54" i="5"/>
  <c r="E54" i="5"/>
  <c r="D54" i="5"/>
  <c r="G54" i="5" s="1"/>
  <c r="S53" i="5"/>
  <c r="R53" i="5"/>
  <c r="Q53" i="5"/>
  <c r="P53" i="5"/>
  <c r="U53" i="5" s="1"/>
  <c r="L53" i="5"/>
  <c r="J53" i="5"/>
  <c r="H53" i="5"/>
  <c r="F53" i="5"/>
  <c r="N53" i="5" s="1"/>
  <c r="E53" i="5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T47" i="5"/>
  <c r="S47" i="5"/>
  <c r="R47" i="5"/>
  <c r="Q47" i="5"/>
  <c r="P47" i="5"/>
  <c r="U47" i="5" s="1"/>
  <c r="L47" i="5"/>
  <c r="J47" i="5"/>
  <c r="H47" i="5"/>
  <c r="F47" i="5"/>
  <c r="N47" i="5" s="1"/>
  <c r="E47" i="5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N44" i="5"/>
  <c r="O44" i="5" s="1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T40" i="5"/>
  <c r="S40" i="5"/>
  <c r="R40" i="5"/>
  <c r="Q40" i="5"/>
  <c r="P40" i="5"/>
  <c r="U40" i="5" s="1"/>
  <c r="L40" i="5"/>
  <c r="J40" i="5"/>
  <c r="H40" i="5"/>
  <c r="F40" i="5"/>
  <c r="N40" i="5" s="1"/>
  <c r="E40" i="5"/>
  <c r="M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O36" i="5"/>
  <c r="N36" i="5"/>
  <c r="M36" i="5"/>
  <c r="K36" i="5"/>
  <c r="I36" i="5"/>
  <c r="G36" i="5"/>
  <c r="S35" i="5"/>
  <c r="R35" i="5"/>
  <c r="T35" i="5" s="1"/>
  <c r="Q35" i="5"/>
  <c r="P35" i="5"/>
  <c r="L35" i="5"/>
  <c r="J35" i="5"/>
  <c r="K35" i="5" s="1"/>
  <c r="H35" i="5"/>
  <c r="F35" i="5"/>
  <c r="E35" i="5"/>
  <c r="D35" i="5"/>
  <c r="I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T27" i="5" s="1"/>
  <c r="Q27" i="5"/>
  <c r="P27" i="5"/>
  <c r="U27" i="5" s="1"/>
  <c r="L27" i="5"/>
  <c r="J27" i="5"/>
  <c r="H27" i="5"/>
  <c r="I27" i="5" s="1"/>
  <c r="F27" i="5"/>
  <c r="G27" i="5" s="1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T19" i="5"/>
  <c r="S19" i="5"/>
  <c r="R19" i="5"/>
  <c r="Q19" i="5"/>
  <c r="P19" i="5"/>
  <c r="U19" i="5" s="1"/>
  <c r="L19" i="5"/>
  <c r="J19" i="5"/>
  <c r="H19" i="5"/>
  <c r="F19" i="5"/>
  <c r="N19" i="5" s="1"/>
  <c r="E19" i="5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T10" i="5" s="1"/>
  <c r="Q10" i="5"/>
  <c r="P10" i="5"/>
  <c r="L10" i="5"/>
  <c r="J10" i="5"/>
  <c r="U10" i="5" s="1"/>
  <c r="H10" i="5"/>
  <c r="F10" i="5"/>
  <c r="E10" i="5"/>
  <c r="M10" i="5" s="1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J339" i="4"/>
  <c r="K339" i="4" s="1"/>
  <c r="H339" i="4"/>
  <c r="F339" i="4"/>
  <c r="N339" i="4" s="1"/>
  <c r="E339" i="4"/>
  <c r="M339" i="4" s="1"/>
  <c r="D339" i="4"/>
  <c r="T338" i="4"/>
  <c r="S338" i="4"/>
  <c r="R338" i="4"/>
  <c r="Q338" i="4"/>
  <c r="P338" i="4"/>
  <c r="U338" i="4" s="1"/>
  <c r="L338" i="4"/>
  <c r="J338" i="4"/>
  <c r="H338" i="4"/>
  <c r="F338" i="4"/>
  <c r="N338" i="4" s="1"/>
  <c r="E338" i="4"/>
  <c r="D338" i="4"/>
  <c r="S337" i="4"/>
  <c r="R337" i="4"/>
  <c r="T337" i="4" s="1"/>
  <c r="Q337" i="4"/>
  <c r="P337" i="4"/>
  <c r="L337" i="4"/>
  <c r="J337" i="4"/>
  <c r="H337" i="4"/>
  <c r="F337" i="4"/>
  <c r="E337" i="4"/>
  <c r="D337" i="4"/>
  <c r="I337" i="4" s="1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L332" i="4"/>
  <c r="J332" i="4"/>
  <c r="K332" i="4" s="1"/>
  <c r="H332" i="4"/>
  <c r="F332" i="4"/>
  <c r="E332" i="4"/>
  <c r="M332" i="4" s="1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P323" i="4"/>
  <c r="U323" i="4" s="1"/>
  <c r="L323" i="4"/>
  <c r="J323" i="4"/>
  <c r="H323" i="4"/>
  <c r="F323" i="4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L317" i="4"/>
  <c r="J317" i="4"/>
  <c r="H317" i="4"/>
  <c r="F317" i="4"/>
  <c r="E317" i="4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T310" i="4" s="1"/>
  <c r="Q310" i="4"/>
  <c r="P310" i="4"/>
  <c r="L310" i="4"/>
  <c r="J310" i="4"/>
  <c r="H310" i="4"/>
  <c r="F310" i="4"/>
  <c r="E310" i="4"/>
  <c r="M310" i="4" s="1"/>
  <c r="D310" i="4"/>
  <c r="I310" i="4" s="1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P303" i="4"/>
  <c r="U303" i="4" s="1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U299" i="4" s="1"/>
  <c r="L299" i="4"/>
  <c r="J299" i="4"/>
  <c r="K299" i="4" s="1"/>
  <c r="H299" i="4"/>
  <c r="F299" i="4"/>
  <c r="N299" i="4" s="1"/>
  <c r="E299" i="4"/>
  <c r="D299" i="4"/>
  <c r="T298" i="4"/>
  <c r="S298" i="4"/>
  <c r="R298" i="4"/>
  <c r="Q298" i="4"/>
  <c r="P298" i="4"/>
  <c r="U298" i="4" s="1"/>
  <c r="L298" i="4"/>
  <c r="J298" i="4"/>
  <c r="H298" i="4"/>
  <c r="F298" i="4"/>
  <c r="N298" i="4" s="1"/>
  <c r="E298" i="4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T292" i="4" s="1"/>
  <c r="Q292" i="4"/>
  <c r="P292" i="4"/>
  <c r="L292" i="4"/>
  <c r="J292" i="4"/>
  <c r="H292" i="4"/>
  <c r="F292" i="4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T285" i="4" s="1"/>
  <c r="R285" i="4"/>
  <c r="Q285" i="4"/>
  <c r="P285" i="4"/>
  <c r="U285" i="4" s="1"/>
  <c r="L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U275" i="4" s="1"/>
  <c r="L275" i="4"/>
  <c r="K275" i="4"/>
  <c r="J275" i="4"/>
  <c r="H275" i="4"/>
  <c r="F275" i="4"/>
  <c r="N275" i="4" s="1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F267" i="4"/>
  <c r="E267" i="4"/>
  <c r="D267" i="4"/>
  <c r="G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P260" i="4"/>
  <c r="L260" i="4"/>
  <c r="J260" i="4"/>
  <c r="H260" i="4"/>
  <c r="F260" i="4"/>
  <c r="N260" i="4" s="1"/>
  <c r="E260" i="4"/>
  <c r="D260" i="4"/>
  <c r="S259" i="4"/>
  <c r="R259" i="4"/>
  <c r="T259" i="4" s="1"/>
  <c r="Q259" i="4"/>
  <c r="P259" i="4"/>
  <c r="L259" i="4"/>
  <c r="J259" i="4"/>
  <c r="K259" i="4" s="1"/>
  <c r="H259" i="4"/>
  <c r="F259" i="4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T254" i="4"/>
  <c r="S254" i="4"/>
  <c r="R254" i="4"/>
  <c r="Q254" i="4"/>
  <c r="P254" i="4"/>
  <c r="U254" i="4" s="1"/>
  <c r="L254" i="4"/>
  <c r="J254" i="4"/>
  <c r="H254" i="4"/>
  <c r="F254" i="4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G247" i="4" s="1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M240" i="4"/>
  <c r="L240" i="4"/>
  <c r="J240" i="4"/>
  <c r="H240" i="4"/>
  <c r="F240" i="4"/>
  <c r="N240" i="4" s="1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K231" i="4" s="1"/>
  <c r="H231" i="4"/>
  <c r="F231" i="4"/>
  <c r="N231" i="4" s="1"/>
  <c r="O231" i="4" s="1"/>
  <c r="E231" i="4"/>
  <c r="D231" i="4"/>
  <c r="I231" i="4" s="1"/>
  <c r="S230" i="4"/>
  <c r="T230" i="4" s="1"/>
  <c r="R230" i="4"/>
  <c r="Q230" i="4"/>
  <c r="P230" i="4"/>
  <c r="L230" i="4"/>
  <c r="J230" i="4"/>
  <c r="H230" i="4"/>
  <c r="F230" i="4"/>
  <c r="E230" i="4"/>
  <c r="D230" i="4"/>
  <c r="U229" i="4"/>
  <c r="T229" i="4"/>
  <c r="O229" i="4"/>
  <c r="N229" i="4"/>
  <c r="M229" i="4"/>
  <c r="K229" i="4"/>
  <c r="I229" i="4"/>
  <c r="G229" i="4"/>
  <c r="U228" i="4"/>
  <c r="T228" i="4"/>
  <c r="O228" i="4"/>
  <c r="N228" i="4"/>
  <c r="M228" i="4"/>
  <c r="K228" i="4"/>
  <c r="I228" i="4"/>
  <c r="G228" i="4"/>
  <c r="U227" i="4"/>
  <c r="T227" i="4"/>
  <c r="O227" i="4"/>
  <c r="N227" i="4"/>
  <c r="M227" i="4"/>
  <c r="K227" i="4"/>
  <c r="I227" i="4"/>
  <c r="G227" i="4"/>
  <c r="U226" i="4"/>
  <c r="T226" i="4"/>
  <c r="O226" i="4"/>
  <c r="N226" i="4"/>
  <c r="M226" i="4"/>
  <c r="K226" i="4"/>
  <c r="I226" i="4"/>
  <c r="G226" i="4"/>
  <c r="U225" i="4"/>
  <c r="T225" i="4"/>
  <c r="O225" i="4"/>
  <c r="N225" i="4"/>
  <c r="M225" i="4"/>
  <c r="K225" i="4"/>
  <c r="I225" i="4"/>
  <c r="G225" i="4"/>
  <c r="S224" i="4"/>
  <c r="R224" i="4"/>
  <c r="Q224" i="4"/>
  <c r="P224" i="4"/>
  <c r="L224" i="4"/>
  <c r="M224" i="4" s="1"/>
  <c r="J224" i="4"/>
  <c r="H224" i="4"/>
  <c r="F224" i="4"/>
  <c r="E224" i="4"/>
  <c r="D224" i="4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T216" i="4" s="1"/>
  <c r="Q216" i="4"/>
  <c r="P216" i="4"/>
  <c r="L216" i="4"/>
  <c r="J216" i="4"/>
  <c r="H216" i="4"/>
  <c r="F216" i="4"/>
  <c r="N216" i="4" s="1"/>
  <c r="E216" i="4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T205" i="4" s="1"/>
  <c r="Q205" i="4"/>
  <c r="P205" i="4"/>
  <c r="L205" i="4"/>
  <c r="J205" i="4"/>
  <c r="K205" i="4" s="1"/>
  <c r="H205" i="4"/>
  <c r="F205" i="4"/>
  <c r="E205" i="4"/>
  <c r="D205" i="4"/>
  <c r="G205" i="4" s="1"/>
  <c r="S204" i="4"/>
  <c r="R204" i="4"/>
  <c r="T204" i="4" s="1"/>
  <c r="Q204" i="4"/>
  <c r="P204" i="4"/>
  <c r="L204" i="4"/>
  <c r="K204" i="4"/>
  <c r="J204" i="4"/>
  <c r="I204" i="4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U198" i="4" s="1"/>
  <c r="L198" i="4"/>
  <c r="J198" i="4"/>
  <c r="H198" i="4"/>
  <c r="F198" i="4"/>
  <c r="N198" i="4" s="1"/>
  <c r="E198" i="4"/>
  <c r="D198" i="4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L191" i="4"/>
  <c r="M191" i="4" s="1"/>
  <c r="J191" i="4"/>
  <c r="H191" i="4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H185" i="4"/>
  <c r="F185" i="4"/>
  <c r="E185" i="4"/>
  <c r="D185" i="4"/>
  <c r="U184" i="4"/>
  <c r="T184" i="4"/>
  <c r="O184" i="4"/>
  <c r="N184" i="4"/>
  <c r="M184" i="4"/>
  <c r="K184" i="4"/>
  <c r="I184" i="4"/>
  <c r="G184" i="4"/>
  <c r="U183" i="4"/>
  <c r="T183" i="4"/>
  <c r="O183" i="4"/>
  <c r="N183" i="4"/>
  <c r="M183" i="4"/>
  <c r="K183" i="4"/>
  <c r="I183" i="4"/>
  <c r="G183" i="4"/>
  <c r="U182" i="4"/>
  <c r="T182" i="4"/>
  <c r="O182" i="4"/>
  <c r="N182" i="4"/>
  <c r="M182" i="4"/>
  <c r="K182" i="4"/>
  <c r="I182" i="4"/>
  <c r="G182" i="4"/>
  <c r="U181" i="4"/>
  <c r="T181" i="4"/>
  <c r="O181" i="4"/>
  <c r="N181" i="4"/>
  <c r="M181" i="4"/>
  <c r="K181" i="4"/>
  <c r="I181" i="4"/>
  <c r="G181" i="4"/>
  <c r="U180" i="4"/>
  <c r="T180" i="4"/>
  <c r="O180" i="4"/>
  <c r="N180" i="4"/>
  <c r="M180" i="4"/>
  <c r="K180" i="4"/>
  <c r="I180" i="4"/>
  <c r="G180" i="4"/>
  <c r="S179" i="4"/>
  <c r="T179" i="4" s="1"/>
  <c r="R179" i="4"/>
  <c r="Q179" i="4"/>
  <c r="P179" i="4"/>
  <c r="L179" i="4"/>
  <c r="J179" i="4"/>
  <c r="H179" i="4"/>
  <c r="F179" i="4"/>
  <c r="E179" i="4"/>
  <c r="K179" i="4" s="1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L170" i="4"/>
  <c r="J170" i="4"/>
  <c r="H170" i="4"/>
  <c r="F170" i="4"/>
  <c r="E170" i="4"/>
  <c r="D170" i="4"/>
  <c r="T169" i="4"/>
  <c r="S169" i="4"/>
  <c r="R169" i="4"/>
  <c r="Q169" i="4"/>
  <c r="P169" i="4"/>
  <c r="U169" i="4" s="1"/>
  <c r="L169" i="4"/>
  <c r="J169" i="4"/>
  <c r="H169" i="4"/>
  <c r="G169" i="4"/>
  <c r="F169" i="4"/>
  <c r="E169" i="4"/>
  <c r="M169" i="4" s="1"/>
  <c r="D169" i="4"/>
  <c r="U168" i="4"/>
  <c r="T168" i="4"/>
  <c r="O168" i="4"/>
  <c r="N168" i="4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S163" i="4"/>
  <c r="T163" i="4" s="1"/>
  <c r="R163" i="4"/>
  <c r="Q163" i="4"/>
  <c r="P163" i="4"/>
  <c r="L163" i="4"/>
  <c r="J163" i="4"/>
  <c r="H163" i="4"/>
  <c r="F163" i="4"/>
  <c r="E163" i="4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S157" i="4"/>
  <c r="R157" i="4"/>
  <c r="T157" i="4" s="1"/>
  <c r="Q157" i="4"/>
  <c r="P157" i="4"/>
  <c r="L157" i="4"/>
  <c r="J157" i="4"/>
  <c r="H157" i="4"/>
  <c r="F157" i="4"/>
  <c r="E157" i="4"/>
  <c r="D157" i="4"/>
  <c r="U156" i="4"/>
  <c r="T156" i="4"/>
  <c r="O156" i="4"/>
  <c r="N156" i="4"/>
  <c r="M156" i="4"/>
  <c r="K156" i="4"/>
  <c r="I156" i="4"/>
  <c r="G156" i="4"/>
  <c r="U155" i="4"/>
  <c r="T155" i="4"/>
  <c r="O155" i="4"/>
  <c r="N155" i="4"/>
  <c r="M155" i="4"/>
  <c r="K155" i="4"/>
  <c r="I155" i="4"/>
  <c r="G155" i="4"/>
  <c r="U154" i="4"/>
  <c r="T154" i="4"/>
  <c r="O154" i="4"/>
  <c r="N154" i="4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S150" i="4"/>
  <c r="R150" i="4"/>
  <c r="Q150" i="4"/>
  <c r="P150" i="4"/>
  <c r="L150" i="4"/>
  <c r="J150" i="4"/>
  <c r="H150" i="4"/>
  <c r="F150" i="4"/>
  <c r="E150" i="4"/>
  <c r="K150" i="4" s="1"/>
  <c r="D150" i="4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U144" i="4"/>
  <c r="S144" i="4"/>
  <c r="R144" i="4"/>
  <c r="T144" i="4" s="1"/>
  <c r="Q144" i="4"/>
  <c r="P144" i="4"/>
  <c r="L144" i="4"/>
  <c r="J144" i="4"/>
  <c r="H144" i="4"/>
  <c r="F144" i="4"/>
  <c r="N144" i="4" s="1"/>
  <c r="E144" i="4"/>
  <c r="K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U137" i="4" s="1"/>
  <c r="L137" i="4"/>
  <c r="K137" i="4"/>
  <c r="J137" i="4"/>
  <c r="H137" i="4"/>
  <c r="F137" i="4"/>
  <c r="N137" i="4" s="1"/>
  <c r="O137" i="4" s="1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U132" i="4" s="1"/>
  <c r="L132" i="4"/>
  <c r="J132" i="4"/>
  <c r="H132" i="4"/>
  <c r="I132" i="4" s="1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O130" i="4"/>
  <c r="N130" i="4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O128" i="4"/>
  <c r="N128" i="4"/>
  <c r="M128" i="4"/>
  <c r="K128" i="4"/>
  <c r="I128" i="4"/>
  <c r="G128" i="4"/>
  <c r="U127" i="4"/>
  <c r="T127" i="4"/>
  <c r="O127" i="4"/>
  <c r="N127" i="4"/>
  <c r="M127" i="4"/>
  <c r="K127" i="4"/>
  <c r="I127" i="4"/>
  <c r="G127" i="4"/>
  <c r="S126" i="4"/>
  <c r="T126" i="4" s="1"/>
  <c r="R126" i="4"/>
  <c r="Q126" i="4"/>
  <c r="P126" i="4"/>
  <c r="L126" i="4"/>
  <c r="J126" i="4"/>
  <c r="H126" i="4"/>
  <c r="G126" i="4"/>
  <c r="F126" i="4"/>
  <c r="E126" i="4"/>
  <c r="K126" i="4" s="1"/>
  <c r="D126" i="4"/>
  <c r="I126" i="4" s="1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U121" i="4" s="1"/>
  <c r="L121" i="4"/>
  <c r="J121" i="4"/>
  <c r="I121" i="4"/>
  <c r="H121" i="4"/>
  <c r="G121" i="4"/>
  <c r="F121" i="4"/>
  <c r="N121" i="4" s="1"/>
  <c r="E121" i="4"/>
  <c r="D121" i="4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L112" i="4"/>
  <c r="J112" i="4"/>
  <c r="H112" i="4"/>
  <c r="G112" i="4"/>
  <c r="F112" i="4"/>
  <c r="E112" i="4"/>
  <c r="M112" i="4" s="1"/>
  <c r="D112" i="4"/>
  <c r="U111" i="4"/>
  <c r="T111" i="4"/>
  <c r="O111" i="4"/>
  <c r="N111" i="4"/>
  <c r="M111" i="4"/>
  <c r="K111" i="4"/>
  <c r="I111" i="4"/>
  <c r="G111" i="4"/>
  <c r="U110" i="4"/>
  <c r="T110" i="4"/>
  <c r="O110" i="4"/>
  <c r="N110" i="4"/>
  <c r="M110" i="4"/>
  <c r="K110" i="4"/>
  <c r="I110" i="4"/>
  <c r="G110" i="4"/>
  <c r="U109" i="4"/>
  <c r="T109" i="4"/>
  <c r="O109" i="4"/>
  <c r="N109" i="4"/>
  <c r="M109" i="4"/>
  <c r="K109" i="4"/>
  <c r="I109" i="4"/>
  <c r="G109" i="4"/>
  <c r="U108" i="4"/>
  <c r="T108" i="4"/>
  <c r="O108" i="4"/>
  <c r="N108" i="4"/>
  <c r="M108" i="4"/>
  <c r="K108" i="4"/>
  <c r="I108" i="4"/>
  <c r="G108" i="4"/>
  <c r="U107" i="4"/>
  <c r="T107" i="4"/>
  <c r="O107" i="4"/>
  <c r="N107" i="4"/>
  <c r="M107" i="4"/>
  <c r="K107" i="4"/>
  <c r="I107" i="4"/>
  <c r="G107" i="4"/>
  <c r="U106" i="4"/>
  <c r="S106" i="4"/>
  <c r="R106" i="4"/>
  <c r="T106" i="4" s="1"/>
  <c r="Q106" i="4"/>
  <c r="P106" i="4"/>
  <c r="L106" i="4"/>
  <c r="J106" i="4"/>
  <c r="H106" i="4"/>
  <c r="F106" i="4"/>
  <c r="N106" i="4" s="1"/>
  <c r="E106" i="4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P102" i="4"/>
  <c r="U102" i="4" s="1"/>
  <c r="L102" i="4"/>
  <c r="K102" i="4"/>
  <c r="J102" i="4"/>
  <c r="H102" i="4"/>
  <c r="F102" i="4"/>
  <c r="N102" i="4" s="1"/>
  <c r="O102" i="4" s="1"/>
  <c r="E102" i="4"/>
  <c r="D102" i="4"/>
  <c r="U101" i="4"/>
  <c r="S101" i="4"/>
  <c r="R101" i="4"/>
  <c r="Q101" i="4"/>
  <c r="P101" i="4"/>
  <c r="L101" i="4"/>
  <c r="J101" i="4"/>
  <c r="I101" i="4"/>
  <c r="H101" i="4"/>
  <c r="G101" i="4"/>
  <c r="F101" i="4"/>
  <c r="N101" i="4" s="1"/>
  <c r="E101" i="4"/>
  <c r="K101" i="4" s="1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P96" i="4"/>
  <c r="L96" i="4"/>
  <c r="J96" i="4"/>
  <c r="H96" i="4"/>
  <c r="G96" i="4"/>
  <c r="F96" i="4"/>
  <c r="E96" i="4"/>
  <c r="K96" i="4" s="1"/>
  <c r="D96" i="4"/>
  <c r="I96" i="4" s="1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U91" i="4"/>
  <c r="S91" i="4"/>
  <c r="T91" i="4" s="1"/>
  <c r="R91" i="4"/>
  <c r="Q91" i="4"/>
  <c r="P91" i="4"/>
  <c r="L91" i="4"/>
  <c r="J91" i="4"/>
  <c r="I91" i="4"/>
  <c r="H91" i="4"/>
  <c r="F91" i="4"/>
  <c r="N91" i="4" s="1"/>
  <c r="E91" i="4"/>
  <c r="D91" i="4"/>
  <c r="G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K85" i="4"/>
  <c r="J85" i="4"/>
  <c r="H85" i="4"/>
  <c r="F85" i="4"/>
  <c r="E85" i="4"/>
  <c r="D85" i="4"/>
  <c r="U84" i="4"/>
  <c r="S84" i="4"/>
  <c r="R84" i="4"/>
  <c r="Q84" i="4"/>
  <c r="P84" i="4"/>
  <c r="L84" i="4"/>
  <c r="J84" i="4"/>
  <c r="I84" i="4"/>
  <c r="H84" i="4"/>
  <c r="G84" i="4"/>
  <c r="F84" i="4"/>
  <c r="E84" i="4"/>
  <c r="K84" i="4" s="1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P78" i="4"/>
  <c r="L78" i="4"/>
  <c r="J78" i="4"/>
  <c r="H78" i="4"/>
  <c r="G78" i="4"/>
  <c r="F78" i="4"/>
  <c r="E78" i="4"/>
  <c r="D78" i="4"/>
  <c r="I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O75" i="4"/>
  <c r="N75" i="4"/>
  <c r="M75" i="4"/>
  <c r="K75" i="4"/>
  <c r="I75" i="4"/>
  <c r="G75" i="4"/>
  <c r="U74" i="4"/>
  <c r="T74" i="4"/>
  <c r="O74" i="4"/>
  <c r="N74" i="4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O72" i="4"/>
  <c r="N72" i="4"/>
  <c r="M72" i="4"/>
  <c r="K72" i="4"/>
  <c r="I72" i="4"/>
  <c r="G72" i="4"/>
  <c r="U71" i="4"/>
  <c r="T71" i="4"/>
  <c r="O71" i="4"/>
  <c r="N71" i="4"/>
  <c r="M71" i="4"/>
  <c r="K71" i="4"/>
  <c r="I71" i="4"/>
  <c r="G71" i="4"/>
  <c r="U70" i="4"/>
  <c r="S70" i="4"/>
  <c r="R70" i="4"/>
  <c r="T70" i="4" s="1"/>
  <c r="Q70" i="4"/>
  <c r="P70" i="4"/>
  <c r="L70" i="4"/>
  <c r="J70" i="4"/>
  <c r="I70" i="4"/>
  <c r="H70" i="4"/>
  <c r="F70" i="4"/>
  <c r="N70" i="4" s="1"/>
  <c r="E70" i="4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P63" i="4"/>
  <c r="U63" i="4" s="1"/>
  <c r="L63" i="4"/>
  <c r="K63" i="4"/>
  <c r="J63" i="4"/>
  <c r="H63" i="4"/>
  <c r="F63" i="4"/>
  <c r="N63" i="4" s="1"/>
  <c r="O63" i="4" s="1"/>
  <c r="E63" i="4"/>
  <c r="M63" i="4" s="1"/>
  <c r="D63" i="4"/>
  <c r="I63" i="4" s="1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U58" i="4"/>
  <c r="S58" i="4"/>
  <c r="R58" i="4"/>
  <c r="T58" i="4" s="1"/>
  <c r="Q58" i="4"/>
  <c r="P58" i="4"/>
  <c r="L58" i="4"/>
  <c r="J58" i="4"/>
  <c r="H58" i="4"/>
  <c r="F58" i="4"/>
  <c r="E58" i="4"/>
  <c r="D58" i="4"/>
  <c r="U57" i="4"/>
  <c r="T57" i="4"/>
  <c r="N57" i="4"/>
  <c r="O57" i="4" s="1"/>
  <c r="M57" i="4"/>
  <c r="K57" i="4"/>
  <c r="I57" i="4"/>
  <c r="G57" i="4"/>
  <c r="S54" i="4"/>
  <c r="R54" i="4"/>
  <c r="T54" i="4" s="1"/>
  <c r="Q54" i="4"/>
  <c r="P54" i="4"/>
  <c r="U54" i="4" s="1"/>
  <c r="L54" i="4"/>
  <c r="K54" i="4"/>
  <c r="J54" i="4"/>
  <c r="H54" i="4"/>
  <c r="F54" i="4"/>
  <c r="E54" i="4"/>
  <c r="M54" i="4" s="1"/>
  <c r="D54" i="4"/>
  <c r="S53" i="4"/>
  <c r="R53" i="4"/>
  <c r="T53" i="4" s="1"/>
  <c r="Q53" i="4"/>
  <c r="P53" i="4"/>
  <c r="U53" i="4" s="1"/>
  <c r="L53" i="4"/>
  <c r="J53" i="4"/>
  <c r="H53" i="4"/>
  <c r="I53" i="4" s="1"/>
  <c r="F53" i="4"/>
  <c r="E53" i="4"/>
  <c r="D53" i="4"/>
  <c r="G53" i="4" s="1"/>
  <c r="U52" i="4"/>
  <c r="T52" i="4"/>
  <c r="O52" i="4"/>
  <c r="N52" i="4"/>
  <c r="M52" i="4"/>
  <c r="K52" i="4"/>
  <c r="I52" i="4"/>
  <c r="G52" i="4"/>
  <c r="U51" i="4"/>
  <c r="T51" i="4"/>
  <c r="O51" i="4"/>
  <c r="N51" i="4"/>
  <c r="M51" i="4"/>
  <c r="K51" i="4"/>
  <c r="I51" i="4"/>
  <c r="G51" i="4"/>
  <c r="U50" i="4"/>
  <c r="T50" i="4"/>
  <c r="O50" i="4"/>
  <c r="N50" i="4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O48" i="4"/>
  <c r="N48" i="4"/>
  <c r="M48" i="4"/>
  <c r="K48" i="4"/>
  <c r="I48" i="4"/>
  <c r="G48" i="4"/>
  <c r="S47" i="4"/>
  <c r="T47" i="4" s="1"/>
  <c r="R47" i="4"/>
  <c r="Q47" i="4"/>
  <c r="P47" i="4"/>
  <c r="L47" i="4"/>
  <c r="J47" i="4"/>
  <c r="H47" i="4"/>
  <c r="G47" i="4"/>
  <c r="F47" i="4"/>
  <c r="E47" i="4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U40" i="4" s="1"/>
  <c r="L40" i="4"/>
  <c r="J40" i="4"/>
  <c r="I40" i="4"/>
  <c r="H40" i="4"/>
  <c r="G40" i="4"/>
  <c r="F40" i="4"/>
  <c r="N40" i="4" s="1"/>
  <c r="E40" i="4"/>
  <c r="K40" i="4" s="1"/>
  <c r="D40" i="4"/>
  <c r="U39" i="4"/>
  <c r="T39" i="4"/>
  <c r="O39" i="4"/>
  <c r="N39" i="4"/>
  <c r="M39" i="4"/>
  <c r="K39" i="4"/>
  <c r="I39" i="4"/>
  <c r="G39" i="4"/>
  <c r="U38" i="4"/>
  <c r="T38" i="4"/>
  <c r="O38" i="4"/>
  <c r="N38" i="4"/>
  <c r="M38" i="4"/>
  <c r="K38" i="4"/>
  <c r="I38" i="4"/>
  <c r="G38" i="4"/>
  <c r="U37" i="4"/>
  <c r="T37" i="4"/>
  <c r="O37" i="4"/>
  <c r="N37" i="4"/>
  <c r="M37" i="4"/>
  <c r="K37" i="4"/>
  <c r="I37" i="4"/>
  <c r="G37" i="4"/>
  <c r="U36" i="4"/>
  <c r="T36" i="4"/>
  <c r="O36" i="4"/>
  <c r="N36" i="4"/>
  <c r="M36" i="4"/>
  <c r="K36" i="4"/>
  <c r="I36" i="4"/>
  <c r="G36" i="4"/>
  <c r="S35" i="4"/>
  <c r="R35" i="4"/>
  <c r="Q35" i="4"/>
  <c r="P35" i="4"/>
  <c r="L35" i="4"/>
  <c r="J35" i="4"/>
  <c r="H35" i="4"/>
  <c r="G35" i="4"/>
  <c r="F35" i="4"/>
  <c r="E35" i="4"/>
  <c r="M35" i="4" s="1"/>
  <c r="D35" i="4"/>
  <c r="U34" i="4"/>
  <c r="T34" i="4"/>
  <c r="O34" i="4"/>
  <c r="N34" i="4"/>
  <c r="M34" i="4"/>
  <c r="K34" i="4"/>
  <c r="I34" i="4"/>
  <c r="G34" i="4"/>
  <c r="U33" i="4"/>
  <c r="T33" i="4"/>
  <c r="O33" i="4"/>
  <c r="N33" i="4"/>
  <c r="M33" i="4"/>
  <c r="K33" i="4"/>
  <c r="I33" i="4"/>
  <c r="G33" i="4"/>
  <c r="U32" i="4"/>
  <c r="T32" i="4"/>
  <c r="O32" i="4"/>
  <c r="N32" i="4"/>
  <c r="M32" i="4"/>
  <c r="K32" i="4"/>
  <c r="I32" i="4"/>
  <c r="G32" i="4"/>
  <c r="U31" i="4"/>
  <c r="T31" i="4"/>
  <c r="O31" i="4"/>
  <c r="N31" i="4"/>
  <c r="M31" i="4"/>
  <c r="K31" i="4"/>
  <c r="I31" i="4"/>
  <c r="G31" i="4"/>
  <c r="U30" i="4"/>
  <c r="T30" i="4"/>
  <c r="O30" i="4"/>
  <c r="N30" i="4"/>
  <c r="M30" i="4"/>
  <c r="K30" i="4"/>
  <c r="I30" i="4"/>
  <c r="G30" i="4"/>
  <c r="U29" i="4"/>
  <c r="T29" i="4"/>
  <c r="O29" i="4"/>
  <c r="N29" i="4"/>
  <c r="M29" i="4"/>
  <c r="K29" i="4"/>
  <c r="I29" i="4"/>
  <c r="G29" i="4"/>
  <c r="U28" i="4"/>
  <c r="T28" i="4"/>
  <c r="O28" i="4"/>
  <c r="N28" i="4"/>
  <c r="M28" i="4"/>
  <c r="K28" i="4"/>
  <c r="I28" i="4"/>
  <c r="G28" i="4"/>
  <c r="U27" i="4"/>
  <c r="S27" i="4"/>
  <c r="R27" i="4"/>
  <c r="Q27" i="4"/>
  <c r="P27" i="4"/>
  <c r="L27" i="4"/>
  <c r="J27" i="4"/>
  <c r="I27" i="4"/>
  <c r="H27" i="4"/>
  <c r="F27" i="4"/>
  <c r="N27" i="4" s="1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P19" i="4"/>
  <c r="U19" i="4" s="1"/>
  <c r="L19" i="4"/>
  <c r="K19" i="4"/>
  <c r="J19" i="4"/>
  <c r="H19" i="4"/>
  <c r="F19" i="4"/>
  <c r="N19" i="4" s="1"/>
  <c r="O19" i="4" s="1"/>
  <c r="E19" i="4"/>
  <c r="D19" i="4"/>
  <c r="I19" i="4" s="1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U10" i="4"/>
  <c r="S10" i="4"/>
  <c r="R10" i="4"/>
  <c r="Q10" i="4"/>
  <c r="P10" i="4"/>
  <c r="L10" i="4"/>
  <c r="J10" i="4"/>
  <c r="I10" i="4"/>
  <c r="H10" i="4"/>
  <c r="G10" i="4"/>
  <c r="F10" i="4"/>
  <c r="N10" i="4" s="1"/>
  <c r="E10" i="4"/>
  <c r="K10" i="4" s="1"/>
  <c r="D10" i="4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S339" i="3"/>
  <c r="R339" i="3"/>
  <c r="Q339" i="3"/>
  <c r="P339" i="3"/>
  <c r="L339" i="3"/>
  <c r="J339" i="3"/>
  <c r="H339" i="3"/>
  <c r="F339" i="3"/>
  <c r="E339" i="3"/>
  <c r="D339" i="3"/>
  <c r="S338" i="3"/>
  <c r="R338" i="3"/>
  <c r="T338" i="3" s="1"/>
  <c r="Q338" i="3"/>
  <c r="P338" i="3"/>
  <c r="L338" i="3"/>
  <c r="J338" i="3"/>
  <c r="U338" i="3" s="1"/>
  <c r="H338" i="3"/>
  <c r="F338" i="3"/>
  <c r="E338" i="3"/>
  <c r="M338" i="3" s="1"/>
  <c r="D338" i="3"/>
  <c r="I338" i="3" s="1"/>
  <c r="S337" i="3"/>
  <c r="T337" i="3" s="1"/>
  <c r="R337" i="3"/>
  <c r="Q337" i="3"/>
  <c r="P337" i="3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P332" i="3"/>
  <c r="U332" i="3" s="1"/>
  <c r="L332" i="3"/>
  <c r="J332" i="3"/>
  <c r="H332" i="3"/>
  <c r="I332" i="3" s="1"/>
  <c r="F332" i="3"/>
  <c r="G332" i="3" s="1"/>
  <c r="E332" i="3"/>
  <c r="D332" i="3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L323" i="3"/>
  <c r="J323" i="3"/>
  <c r="K323" i="3" s="1"/>
  <c r="H323" i="3"/>
  <c r="F323" i="3"/>
  <c r="N323" i="3" s="1"/>
  <c r="E323" i="3"/>
  <c r="D323" i="3"/>
  <c r="I323" i="3" s="1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T317" i="3" s="1"/>
  <c r="Q317" i="3"/>
  <c r="P317" i="3"/>
  <c r="L317" i="3"/>
  <c r="J317" i="3"/>
  <c r="U317" i="3" s="1"/>
  <c r="H317" i="3"/>
  <c r="F317" i="3"/>
  <c r="E317" i="3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R310" i="3"/>
  <c r="T310" i="3" s="1"/>
  <c r="Q310" i="3"/>
  <c r="P310" i="3"/>
  <c r="L310" i="3"/>
  <c r="J310" i="3"/>
  <c r="H310" i="3"/>
  <c r="F310" i="3"/>
  <c r="E310" i="3"/>
  <c r="M310" i="3" s="1"/>
  <c r="D310" i="3"/>
  <c r="G310" i="3" s="1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U303" i="3" s="1"/>
  <c r="L303" i="3"/>
  <c r="J303" i="3"/>
  <c r="K303" i="3" s="1"/>
  <c r="H303" i="3"/>
  <c r="F303" i="3"/>
  <c r="N303" i="3" s="1"/>
  <c r="O303" i="3" s="1"/>
  <c r="E303" i="3"/>
  <c r="D303" i="3"/>
  <c r="U302" i="3"/>
  <c r="T302" i="3"/>
  <c r="N302" i="3"/>
  <c r="O302" i="3" s="1"/>
  <c r="M302" i="3"/>
  <c r="K302" i="3"/>
  <c r="I302" i="3"/>
  <c r="G302" i="3"/>
  <c r="S299" i="3"/>
  <c r="R299" i="3"/>
  <c r="Q299" i="3"/>
  <c r="P299" i="3"/>
  <c r="U299" i="3" s="1"/>
  <c r="L299" i="3"/>
  <c r="J299" i="3"/>
  <c r="H299" i="3"/>
  <c r="F299" i="3"/>
  <c r="E299" i="3"/>
  <c r="D299" i="3"/>
  <c r="T298" i="3"/>
  <c r="S298" i="3"/>
  <c r="R298" i="3"/>
  <c r="Q298" i="3"/>
  <c r="P298" i="3"/>
  <c r="L298" i="3"/>
  <c r="J298" i="3"/>
  <c r="H298" i="3"/>
  <c r="F298" i="3"/>
  <c r="N298" i="3" s="1"/>
  <c r="E298" i="3"/>
  <c r="M298" i="3" s="1"/>
  <c r="D298" i="3"/>
  <c r="I298" i="3" s="1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R292" i="3"/>
  <c r="T292" i="3" s="1"/>
  <c r="Q292" i="3"/>
  <c r="P292" i="3"/>
  <c r="U292" i="3" s="1"/>
  <c r="L292" i="3"/>
  <c r="J292" i="3"/>
  <c r="H292" i="3"/>
  <c r="F292" i="3"/>
  <c r="E292" i="3"/>
  <c r="D292" i="3"/>
  <c r="G292" i="3" s="1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P285" i="3"/>
  <c r="L285" i="3"/>
  <c r="J285" i="3"/>
  <c r="H285" i="3"/>
  <c r="I285" i="3" s="1"/>
  <c r="G285" i="3"/>
  <c r="F285" i="3"/>
  <c r="E285" i="3"/>
  <c r="D285" i="3"/>
  <c r="U284" i="3"/>
  <c r="T284" i="3"/>
  <c r="N284" i="3"/>
  <c r="O284" i="3" s="1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P275" i="3"/>
  <c r="L275" i="3"/>
  <c r="J275" i="3"/>
  <c r="I275" i="3"/>
  <c r="H275" i="3"/>
  <c r="F275" i="3"/>
  <c r="N275" i="3" s="1"/>
  <c r="E275" i="3"/>
  <c r="D275" i="3"/>
  <c r="G275" i="3" s="1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U267" i="3" s="1"/>
  <c r="L267" i="3"/>
  <c r="J267" i="3"/>
  <c r="H267" i="3"/>
  <c r="F267" i="3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U260" i="3" s="1"/>
  <c r="L260" i="3"/>
  <c r="J260" i="3"/>
  <c r="H260" i="3"/>
  <c r="F260" i="3"/>
  <c r="E260" i="3"/>
  <c r="D260" i="3"/>
  <c r="G260" i="3" s="1"/>
  <c r="T259" i="3"/>
  <c r="S259" i="3"/>
  <c r="R259" i="3"/>
  <c r="Q259" i="3"/>
  <c r="P259" i="3"/>
  <c r="U259" i="3" s="1"/>
  <c r="L259" i="3"/>
  <c r="K259" i="3"/>
  <c r="J259" i="3"/>
  <c r="H259" i="3"/>
  <c r="F259" i="3"/>
  <c r="E259" i="3"/>
  <c r="D259" i="3"/>
  <c r="G259" i="3" s="1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R254" i="3"/>
  <c r="Q254" i="3"/>
  <c r="P254" i="3"/>
  <c r="L254" i="3"/>
  <c r="J254" i="3"/>
  <c r="I254" i="3"/>
  <c r="H254" i="3"/>
  <c r="F254" i="3"/>
  <c r="N254" i="3" s="1"/>
  <c r="E254" i="3"/>
  <c r="D254" i="3"/>
  <c r="G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N248" i="3"/>
  <c r="O248" i="3" s="1"/>
  <c r="M248" i="3"/>
  <c r="K248" i="3"/>
  <c r="I248" i="3"/>
  <c r="G248" i="3"/>
  <c r="S247" i="3"/>
  <c r="R247" i="3"/>
  <c r="Q247" i="3"/>
  <c r="P247" i="3"/>
  <c r="U247" i="3" s="1"/>
  <c r="L247" i="3"/>
  <c r="J247" i="3"/>
  <c r="H247" i="3"/>
  <c r="F247" i="3"/>
  <c r="E247" i="3"/>
  <c r="M247" i="3" s="1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G240" i="3" s="1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T231" i="3" s="1"/>
  <c r="Q231" i="3"/>
  <c r="P231" i="3"/>
  <c r="L231" i="3"/>
  <c r="J231" i="3"/>
  <c r="H231" i="3"/>
  <c r="G231" i="3"/>
  <c r="F231" i="3"/>
  <c r="E231" i="3"/>
  <c r="M231" i="3" s="1"/>
  <c r="D231" i="3"/>
  <c r="S230" i="3"/>
  <c r="R230" i="3"/>
  <c r="Q230" i="3"/>
  <c r="P230" i="3"/>
  <c r="U230" i="3" s="1"/>
  <c r="L230" i="3"/>
  <c r="J230" i="3"/>
  <c r="H230" i="3"/>
  <c r="F230" i="3"/>
  <c r="N230" i="3" s="1"/>
  <c r="E230" i="3"/>
  <c r="K230" i="3" s="1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Q224" i="3"/>
  <c r="P224" i="3"/>
  <c r="L224" i="3"/>
  <c r="K224" i="3"/>
  <c r="J224" i="3"/>
  <c r="H224" i="3"/>
  <c r="F224" i="3"/>
  <c r="E224" i="3"/>
  <c r="M224" i="3" s="1"/>
  <c r="D224" i="3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N218" i="3"/>
  <c r="O218" i="3" s="1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T216" i="3" s="1"/>
  <c r="R216" i="3"/>
  <c r="Q216" i="3"/>
  <c r="P216" i="3"/>
  <c r="L216" i="3"/>
  <c r="J216" i="3"/>
  <c r="U216" i="3" s="1"/>
  <c r="I216" i="3"/>
  <c r="H216" i="3"/>
  <c r="F216" i="3"/>
  <c r="N216" i="3" s="1"/>
  <c r="O216" i="3" s="1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T205" i="3" s="1"/>
  <c r="Q205" i="3"/>
  <c r="P205" i="3"/>
  <c r="L205" i="3"/>
  <c r="J205" i="3"/>
  <c r="K205" i="3" s="1"/>
  <c r="H205" i="3"/>
  <c r="F205" i="3"/>
  <c r="N205" i="3" s="1"/>
  <c r="O205" i="3" s="1"/>
  <c r="E205" i="3"/>
  <c r="D205" i="3"/>
  <c r="S204" i="3"/>
  <c r="T204" i="3" s="1"/>
  <c r="R204" i="3"/>
  <c r="Q204" i="3"/>
  <c r="P204" i="3"/>
  <c r="L204" i="3"/>
  <c r="M204" i="3" s="1"/>
  <c r="J204" i="3"/>
  <c r="H204" i="3"/>
  <c r="I204" i="3" s="1"/>
  <c r="F204" i="3"/>
  <c r="E204" i="3"/>
  <c r="K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U198" i="3" s="1"/>
  <c r="L198" i="3"/>
  <c r="M198" i="3" s="1"/>
  <c r="J198" i="3"/>
  <c r="K198" i="3" s="1"/>
  <c r="H198" i="3"/>
  <c r="F198" i="3"/>
  <c r="E198" i="3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T191" i="3" s="1"/>
  <c r="Q191" i="3"/>
  <c r="P191" i="3"/>
  <c r="L191" i="3"/>
  <c r="J191" i="3"/>
  <c r="H191" i="3"/>
  <c r="G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T185" i="3" s="1"/>
  <c r="Q185" i="3"/>
  <c r="P185" i="3"/>
  <c r="U185" i="3" s="1"/>
  <c r="L185" i="3"/>
  <c r="K185" i="3"/>
  <c r="J185" i="3"/>
  <c r="H185" i="3"/>
  <c r="F185" i="3"/>
  <c r="E185" i="3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R179" i="3"/>
  <c r="Q179" i="3"/>
  <c r="P179" i="3"/>
  <c r="U179" i="3" s="1"/>
  <c r="L179" i="3"/>
  <c r="J179" i="3"/>
  <c r="H179" i="3"/>
  <c r="F179" i="3"/>
  <c r="E179" i="3"/>
  <c r="D179" i="3"/>
  <c r="I179" i="3" s="1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T170" i="3" s="1"/>
  <c r="Q170" i="3"/>
  <c r="P170" i="3"/>
  <c r="U170" i="3" s="1"/>
  <c r="L170" i="3"/>
  <c r="J170" i="3"/>
  <c r="H170" i="3"/>
  <c r="F170" i="3"/>
  <c r="E170" i="3"/>
  <c r="K170" i="3" s="1"/>
  <c r="D170" i="3"/>
  <c r="S169" i="3"/>
  <c r="R169" i="3"/>
  <c r="Q169" i="3"/>
  <c r="P169" i="3"/>
  <c r="L169" i="3"/>
  <c r="J169" i="3"/>
  <c r="H169" i="3"/>
  <c r="F169" i="3"/>
  <c r="N169" i="3" s="1"/>
  <c r="E169" i="3"/>
  <c r="D169" i="3"/>
  <c r="I169" i="3" s="1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N163" i="3"/>
  <c r="L163" i="3"/>
  <c r="J163" i="3"/>
  <c r="I163" i="3"/>
  <c r="H163" i="3"/>
  <c r="G163" i="3"/>
  <c r="F163" i="3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O159" i="3"/>
  <c r="N159" i="3"/>
  <c r="M159" i="3"/>
  <c r="K159" i="3"/>
  <c r="I159" i="3"/>
  <c r="G159" i="3"/>
  <c r="U158" i="3"/>
  <c r="T158" i="3"/>
  <c r="O158" i="3"/>
  <c r="N158" i="3"/>
  <c r="M158" i="3"/>
  <c r="K158" i="3"/>
  <c r="I158" i="3"/>
  <c r="G158" i="3"/>
  <c r="T157" i="3"/>
  <c r="S157" i="3"/>
  <c r="R157" i="3"/>
  <c r="Q157" i="3"/>
  <c r="P157" i="3"/>
  <c r="U157" i="3" s="1"/>
  <c r="L157" i="3"/>
  <c r="J157" i="3"/>
  <c r="H157" i="3"/>
  <c r="I157" i="3" s="1"/>
  <c r="F157" i="3"/>
  <c r="E157" i="3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T150" i="3"/>
  <c r="S150" i="3"/>
  <c r="R150" i="3"/>
  <c r="Q150" i="3"/>
  <c r="P150" i="3"/>
  <c r="U150" i="3" s="1"/>
  <c r="L150" i="3"/>
  <c r="J150" i="3"/>
  <c r="H150" i="3"/>
  <c r="F150" i="3"/>
  <c r="E150" i="3"/>
  <c r="M150" i="3" s="1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N146" i="3"/>
  <c r="O146" i="3" s="1"/>
  <c r="M146" i="3"/>
  <c r="K146" i="3"/>
  <c r="I146" i="3"/>
  <c r="G146" i="3"/>
  <c r="U145" i="3"/>
  <c r="T145" i="3"/>
  <c r="N145" i="3"/>
  <c r="O145" i="3" s="1"/>
  <c r="M145" i="3"/>
  <c r="K145" i="3"/>
  <c r="I145" i="3"/>
  <c r="G145" i="3"/>
  <c r="S144" i="3"/>
  <c r="R144" i="3"/>
  <c r="Q144" i="3"/>
  <c r="P144" i="3"/>
  <c r="L144" i="3"/>
  <c r="J144" i="3"/>
  <c r="H144" i="3"/>
  <c r="F144" i="3"/>
  <c r="N144" i="3" s="1"/>
  <c r="E144" i="3"/>
  <c r="D144" i="3"/>
  <c r="I144" i="3" s="1"/>
  <c r="U143" i="3"/>
  <c r="T143" i="3"/>
  <c r="N143" i="3"/>
  <c r="O143" i="3" s="1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T137" i="3" s="1"/>
  <c r="Q137" i="3"/>
  <c r="P137" i="3"/>
  <c r="N137" i="3"/>
  <c r="L137" i="3"/>
  <c r="J137" i="3"/>
  <c r="I137" i="3"/>
  <c r="H137" i="3"/>
  <c r="G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T132" i="3"/>
  <c r="S132" i="3"/>
  <c r="R132" i="3"/>
  <c r="Q132" i="3"/>
  <c r="P132" i="3"/>
  <c r="U132" i="3" s="1"/>
  <c r="L132" i="3"/>
  <c r="J132" i="3"/>
  <c r="H132" i="3"/>
  <c r="F132" i="3"/>
  <c r="E132" i="3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E126" i="3"/>
  <c r="M126" i="3" s="1"/>
  <c r="D126" i="3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P121" i="3"/>
  <c r="L121" i="3"/>
  <c r="J121" i="3"/>
  <c r="H121" i="3"/>
  <c r="F121" i="3"/>
  <c r="E121" i="3"/>
  <c r="D121" i="3"/>
  <c r="I121" i="3" s="1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L112" i="3"/>
  <c r="J112" i="3"/>
  <c r="H112" i="3"/>
  <c r="F112" i="3"/>
  <c r="E112" i="3"/>
  <c r="D112" i="3"/>
  <c r="G112" i="3" s="1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S106" i="3"/>
  <c r="R106" i="3"/>
  <c r="Q106" i="3"/>
  <c r="P106" i="3"/>
  <c r="U106" i="3" s="1"/>
  <c r="L106" i="3"/>
  <c r="J106" i="3"/>
  <c r="K106" i="3" s="1"/>
  <c r="H106" i="3"/>
  <c r="F106" i="3"/>
  <c r="N106" i="3" s="1"/>
  <c r="O106" i="3" s="1"/>
  <c r="E106" i="3"/>
  <c r="D106" i="3"/>
  <c r="I106" i="3" s="1"/>
  <c r="U105" i="3"/>
  <c r="T105" i="3"/>
  <c r="N105" i="3"/>
  <c r="O105" i="3" s="1"/>
  <c r="M105" i="3"/>
  <c r="K105" i="3"/>
  <c r="I105" i="3"/>
  <c r="G105" i="3"/>
  <c r="S102" i="3"/>
  <c r="R102" i="3"/>
  <c r="T102" i="3" s="1"/>
  <c r="Q102" i="3"/>
  <c r="P102" i="3"/>
  <c r="L102" i="3"/>
  <c r="J102" i="3"/>
  <c r="H102" i="3"/>
  <c r="F102" i="3"/>
  <c r="E102" i="3"/>
  <c r="D102" i="3"/>
  <c r="I102" i="3" s="1"/>
  <c r="S101" i="3"/>
  <c r="R101" i="3"/>
  <c r="T101" i="3" s="1"/>
  <c r="Q101" i="3"/>
  <c r="P101" i="3"/>
  <c r="U101" i="3" s="1"/>
  <c r="L101" i="3"/>
  <c r="K101" i="3"/>
  <c r="J101" i="3"/>
  <c r="H101" i="3"/>
  <c r="F101" i="3"/>
  <c r="E101" i="3"/>
  <c r="M101" i="3" s="1"/>
  <c r="D101" i="3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F96" i="3"/>
  <c r="N96" i="3" s="1"/>
  <c r="E96" i="3"/>
  <c r="D96" i="3"/>
  <c r="U95" i="3"/>
  <c r="T95" i="3"/>
  <c r="N95" i="3"/>
  <c r="O95" i="3" s="1"/>
  <c r="M95" i="3"/>
  <c r="K95" i="3"/>
  <c r="I95" i="3"/>
  <c r="G95" i="3"/>
  <c r="U94" i="3"/>
  <c r="T94" i="3"/>
  <c r="N94" i="3"/>
  <c r="O94" i="3" s="1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R91" i="3"/>
  <c r="Q91" i="3"/>
  <c r="P91" i="3"/>
  <c r="L91" i="3"/>
  <c r="J91" i="3"/>
  <c r="H91" i="3"/>
  <c r="F91" i="3"/>
  <c r="N91" i="3" s="1"/>
  <c r="O91" i="3" s="1"/>
  <c r="E91" i="3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T85" i="3"/>
  <c r="S85" i="3"/>
  <c r="R85" i="3"/>
  <c r="Q85" i="3"/>
  <c r="P85" i="3"/>
  <c r="U85" i="3" s="1"/>
  <c r="L85" i="3"/>
  <c r="J85" i="3"/>
  <c r="H85" i="3"/>
  <c r="F85" i="3"/>
  <c r="N85" i="3" s="1"/>
  <c r="E85" i="3"/>
  <c r="D85" i="3"/>
  <c r="I85" i="3" s="1"/>
  <c r="S84" i="3"/>
  <c r="R84" i="3"/>
  <c r="Q84" i="3"/>
  <c r="P84" i="3"/>
  <c r="U84" i="3" s="1"/>
  <c r="L84" i="3"/>
  <c r="J84" i="3"/>
  <c r="K84" i="3" s="1"/>
  <c r="H84" i="3"/>
  <c r="F84" i="3"/>
  <c r="N84" i="3" s="1"/>
  <c r="O84" i="3" s="1"/>
  <c r="E84" i="3"/>
  <c r="D84" i="3"/>
  <c r="I84" i="3" s="1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U78" i="3" s="1"/>
  <c r="L78" i="3"/>
  <c r="J78" i="3"/>
  <c r="H78" i="3"/>
  <c r="I78" i="3" s="1"/>
  <c r="F78" i="3"/>
  <c r="E78" i="3"/>
  <c r="D78" i="3"/>
  <c r="G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T70" i="3" s="1"/>
  <c r="Q70" i="3"/>
  <c r="P70" i="3"/>
  <c r="U70" i="3" s="1"/>
  <c r="L70" i="3"/>
  <c r="J70" i="3"/>
  <c r="K70" i="3" s="1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T63" i="3"/>
  <c r="S63" i="3"/>
  <c r="R63" i="3"/>
  <c r="Q63" i="3"/>
  <c r="P63" i="3"/>
  <c r="U63" i="3" s="1"/>
  <c r="L63" i="3"/>
  <c r="J63" i="3"/>
  <c r="H63" i="3"/>
  <c r="F63" i="3"/>
  <c r="N63" i="3" s="1"/>
  <c r="E63" i="3"/>
  <c r="D63" i="3"/>
  <c r="I63" i="3" s="1"/>
  <c r="U62" i="3"/>
  <c r="T62" i="3"/>
  <c r="O62" i="3"/>
  <c r="N62" i="3"/>
  <c r="M62" i="3"/>
  <c r="K62" i="3"/>
  <c r="I62" i="3"/>
  <c r="G62" i="3"/>
  <c r="U61" i="3"/>
  <c r="T61" i="3"/>
  <c r="N61" i="3"/>
  <c r="O61" i="3" s="1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T58" i="3"/>
  <c r="S58" i="3"/>
  <c r="R58" i="3"/>
  <c r="Q58" i="3"/>
  <c r="P58" i="3"/>
  <c r="U58" i="3" s="1"/>
  <c r="L58" i="3"/>
  <c r="J58" i="3"/>
  <c r="H58" i="3"/>
  <c r="G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D54" i="3"/>
  <c r="G54" i="3" s="1"/>
  <c r="S53" i="3"/>
  <c r="R53" i="3"/>
  <c r="Q53" i="3"/>
  <c r="P53" i="3"/>
  <c r="U53" i="3" s="1"/>
  <c r="L53" i="3"/>
  <c r="J53" i="3"/>
  <c r="H53" i="3"/>
  <c r="F53" i="3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E47" i="3"/>
  <c r="K47" i="3" s="1"/>
  <c r="D47" i="3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N42" i="3"/>
  <c r="O42" i="3" s="1"/>
  <c r="M42" i="3"/>
  <c r="K42" i="3"/>
  <c r="I42" i="3"/>
  <c r="G42" i="3"/>
  <c r="U41" i="3"/>
  <c r="T41" i="3"/>
  <c r="N41" i="3"/>
  <c r="O41" i="3" s="1"/>
  <c r="M41" i="3"/>
  <c r="K41" i="3"/>
  <c r="I41" i="3"/>
  <c r="G41" i="3"/>
  <c r="S40" i="3"/>
  <c r="R40" i="3"/>
  <c r="Q40" i="3"/>
  <c r="P40" i="3"/>
  <c r="L40" i="3"/>
  <c r="J40" i="3"/>
  <c r="U40" i="3" s="1"/>
  <c r="H40" i="3"/>
  <c r="F40" i="3"/>
  <c r="E40" i="3"/>
  <c r="M40" i="3" s="1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L35" i="3"/>
  <c r="J35" i="3"/>
  <c r="H35" i="3"/>
  <c r="F35" i="3"/>
  <c r="E35" i="3"/>
  <c r="D35" i="3"/>
  <c r="G35" i="3" s="1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N32" i="3"/>
  <c r="O32" i="3" s="1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S27" i="3"/>
  <c r="R27" i="3"/>
  <c r="T27" i="3" s="1"/>
  <c r="Q27" i="3"/>
  <c r="P27" i="3"/>
  <c r="L27" i="3"/>
  <c r="J27" i="3"/>
  <c r="K27" i="3" s="1"/>
  <c r="H27" i="3"/>
  <c r="I27" i="3" s="1"/>
  <c r="F27" i="3"/>
  <c r="E27" i="3"/>
  <c r="M27" i="3" s="1"/>
  <c r="D27" i="3"/>
  <c r="G27" i="3" s="1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L19" i="3"/>
  <c r="J19" i="3"/>
  <c r="H19" i="3"/>
  <c r="F19" i="3"/>
  <c r="E19" i="3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N16" i="3"/>
  <c r="O16" i="3" s="1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N14" i="3"/>
  <c r="O14" i="3" s="1"/>
  <c r="M14" i="3"/>
  <c r="K14" i="3"/>
  <c r="I14" i="3"/>
  <c r="G14" i="3"/>
  <c r="U13" i="3"/>
  <c r="T13" i="3"/>
  <c r="N13" i="3"/>
  <c r="O13" i="3" s="1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T10" i="3" s="1"/>
  <c r="Q10" i="3"/>
  <c r="P10" i="3"/>
  <c r="L10" i="3"/>
  <c r="J10" i="3"/>
  <c r="U10" i="3" s="1"/>
  <c r="H10" i="3"/>
  <c r="F10" i="3"/>
  <c r="E10" i="3"/>
  <c r="M10" i="3" s="1"/>
  <c r="D10" i="3"/>
  <c r="I10" i="3" s="1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R339" i="2"/>
  <c r="T339" i="2" s="1"/>
  <c r="Q339" i="2"/>
  <c r="P339" i="2"/>
  <c r="L339" i="2"/>
  <c r="J339" i="2"/>
  <c r="K339" i="2" s="1"/>
  <c r="H339" i="2"/>
  <c r="F339" i="2"/>
  <c r="E339" i="2"/>
  <c r="D339" i="2"/>
  <c r="I339" i="2" s="1"/>
  <c r="S338" i="2"/>
  <c r="T338" i="2" s="1"/>
  <c r="R338" i="2"/>
  <c r="Q338" i="2"/>
  <c r="P338" i="2"/>
  <c r="L338" i="2"/>
  <c r="J338" i="2"/>
  <c r="U338" i="2" s="1"/>
  <c r="H338" i="2"/>
  <c r="F338" i="2"/>
  <c r="E338" i="2"/>
  <c r="D338" i="2"/>
  <c r="T337" i="2"/>
  <c r="S337" i="2"/>
  <c r="R337" i="2"/>
  <c r="Q337" i="2"/>
  <c r="P337" i="2"/>
  <c r="U337" i="2" s="1"/>
  <c r="L337" i="2"/>
  <c r="J337" i="2"/>
  <c r="H337" i="2"/>
  <c r="N337" i="2" s="1"/>
  <c r="O337" i="2" s="1"/>
  <c r="F337" i="2"/>
  <c r="E337" i="2"/>
  <c r="M337" i="2" s="1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P332" i="2"/>
  <c r="U332" i="2" s="1"/>
  <c r="L332" i="2"/>
  <c r="J332" i="2"/>
  <c r="H332" i="2"/>
  <c r="I332" i="2" s="1"/>
  <c r="F332" i="2"/>
  <c r="G332" i="2" s="1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P323" i="2"/>
  <c r="U323" i="2" s="1"/>
  <c r="L323" i="2"/>
  <c r="J323" i="2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F317" i="2"/>
  <c r="E317" i="2"/>
  <c r="K317" i="2" s="1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T310" i="2"/>
  <c r="S310" i="2"/>
  <c r="R310" i="2"/>
  <c r="Q310" i="2"/>
  <c r="P310" i="2"/>
  <c r="U310" i="2" s="1"/>
  <c r="L310" i="2"/>
  <c r="J310" i="2"/>
  <c r="H310" i="2"/>
  <c r="F310" i="2"/>
  <c r="G310" i="2" s="1"/>
  <c r="E310" i="2"/>
  <c r="M310" i="2" s="1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U303" i="2" s="1"/>
  <c r="L303" i="2"/>
  <c r="J303" i="2"/>
  <c r="K303" i="2" s="1"/>
  <c r="H303" i="2"/>
  <c r="F303" i="2"/>
  <c r="G303" i="2" s="1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U299" i="2" s="1"/>
  <c r="L299" i="2"/>
  <c r="J299" i="2"/>
  <c r="H299" i="2"/>
  <c r="F299" i="2"/>
  <c r="E299" i="2"/>
  <c r="D299" i="2"/>
  <c r="T298" i="2"/>
  <c r="S298" i="2"/>
  <c r="R298" i="2"/>
  <c r="Q298" i="2"/>
  <c r="P298" i="2"/>
  <c r="L298" i="2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L292" i="2"/>
  <c r="J292" i="2"/>
  <c r="H292" i="2"/>
  <c r="F292" i="2"/>
  <c r="E292" i="2"/>
  <c r="M292" i="2" s="1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U275" i="2" s="1"/>
  <c r="L275" i="2"/>
  <c r="J275" i="2"/>
  <c r="H275" i="2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F267" i="2"/>
  <c r="E267" i="2"/>
  <c r="K267" i="2" s="1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J260" i="2"/>
  <c r="H260" i="2"/>
  <c r="F260" i="2"/>
  <c r="E260" i="2"/>
  <c r="M260" i="2" s="1"/>
  <c r="D260" i="2"/>
  <c r="I260" i="2" s="1"/>
  <c r="S259" i="2"/>
  <c r="R259" i="2"/>
  <c r="T259" i="2" s="1"/>
  <c r="Q259" i="2"/>
  <c r="P259" i="2"/>
  <c r="U259" i="2" s="1"/>
  <c r="L259" i="2"/>
  <c r="J259" i="2"/>
  <c r="K259" i="2" s="1"/>
  <c r="H259" i="2"/>
  <c r="I259" i="2" s="1"/>
  <c r="F259" i="2"/>
  <c r="G259" i="2" s="1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L254" i="2"/>
  <c r="J254" i="2"/>
  <c r="K254" i="2" s="1"/>
  <c r="H254" i="2"/>
  <c r="F254" i="2"/>
  <c r="E254" i="2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T247" i="2"/>
  <c r="S247" i="2"/>
  <c r="R247" i="2"/>
  <c r="Q247" i="2"/>
  <c r="P247" i="2"/>
  <c r="U247" i="2" s="1"/>
  <c r="L247" i="2"/>
  <c r="J247" i="2"/>
  <c r="H247" i="2"/>
  <c r="F247" i="2"/>
  <c r="N247" i="2" s="1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T240" i="2" s="1"/>
  <c r="R240" i="2"/>
  <c r="Q240" i="2"/>
  <c r="P240" i="2"/>
  <c r="L240" i="2"/>
  <c r="J240" i="2"/>
  <c r="N240" i="2" s="1"/>
  <c r="O240" i="2" s="1"/>
  <c r="H240" i="2"/>
  <c r="F240" i="2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T231" i="2" s="1"/>
  <c r="Q231" i="2"/>
  <c r="P231" i="2"/>
  <c r="L231" i="2"/>
  <c r="J231" i="2"/>
  <c r="K231" i="2" s="1"/>
  <c r="H231" i="2"/>
  <c r="F231" i="2"/>
  <c r="E231" i="2"/>
  <c r="M231" i="2" s="1"/>
  <c r="D231" i="2"/>
  <c r="S230" i="2"/>
  <c r="R230" i="2"/>
  <c r="T230" i="2" s="1"/>
  <c r="Q230" i="2"/>
  <c r="P230" i="2"/>
  <c r="L230" i="2"/>
  <c r="J230" i="2"/>
  <c r="K230" i="2" s="1"/>
  <c r="H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T224" i="2" s="1"/>
  <c r="Q224" i="2"/>
  <c r="P224" i="2"/>
  <c r="L224" i="2"/>
  <c r="J224" i="2"/>
  <c r="U224" i="2" s="1"/>
  <c r="H224" i="2"/>
  <c r="F224" i="2"/>
  <c r="E224" i="2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T216" i="2" s="1"/>
  <c r="Q216" i="2"/>
  <c r="P216" i="2"/>
  <c r="L216" i="2"/>
  <c r="J216" i="2"/>
  <c r="H216" i="2"/>
  <c r="F216" i="2"/>
  <c r="E216" i="2"/>
  <c r="D216" i="2"/>
  <c r="I216" i="2" s="1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J205" i="2"/>
  <c r="H205" i="2"/>
  <c r="F205" i="2"/>
  <c r="E205" i="2"/>
  <c r="M205" i="2" s="1"/>
  <c r="D205" i="2"/>
  <c r="I205" i="2" s="1"/>
  <c r="S204" i="2"/>
  <c r="R204" i="2"/>
  <c r="Q204" i="2"/>
  <c r="P204" i="2"/>
  <c r="L204" i="2"/>
  <c r="J204" i="2"/>
  <c r="H204" i="2"/>
  <c r="F204" i="2"/>
  <c r="N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L198" i="2"/>
  <c r="J198" i="2"/>
  <c r="H198" i="2"/>
  <c r="F198" i="2"/>
  <c r="E198" i="2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T191" i="2" s="1"/>
  <c r="Q191" i="2"/>
  <c r="P191" i="2"/>
  <c r="L191" i="2"/>
  <c r="J191" i="2"/>
  <c r="H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E185" i="2"/>
  <c r="M185" i="2" s="1"/>
  <c r="D185" i="2"/>
  <c r="U184" i="2"/>
  <c r="T184" i="2"/>
  <c r="O184" i="2"/>
  <c r="N184" i="2"/>
  <c r="M184" i="2"/>
  <c r="K184" i="2"/>
  <c r="I184" i="2"/>
  <c r="G184" i="2"/>
  <c r="U183" i="2"/>
  <c r="T183" i="2"/>
  <c r="O183" i="2"/>
  <c r="N183" i="2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Q179" i="2"/>
  <c r="P179" i="2"/>
  <c r="L179" i="2"/>
  <c r="M179" i="2" s="1"/>
  <c r="J179" i="2"/>
  <c r="H179" i="2"/>
  <c r="F179" i="2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M170" i="2"/>
  <c r="L170" i="2"/>
  <c r="J170" i="2"/>
  <c r="U170" i="2" s="1"/>
  <c r="H170" i="2"/>
  <c r="F170" i="2"/>
  <c r="N170" i="2" s="1"/>
  <c r="E170" i="2"/>
  <c r="K170" i="2" s="1"/>
  <c r="D170" i="2"/>
  <c r="S169" i="2"/>
  <c r="T169" i="2" s="1"/>
  <c r="R169" i="2"/>
  <c r="Q169" i="2"/>
  <c r="P169" i="2"/>
  <c r="U169" i="2" s="1"/>
  <c r="N169" i="2"/>
  <c r="L169" i="2"/>
  <c r="J169" i="2"/>
  <c r="H169" i="2"/>
  <c r="F169" i="2"/>
  <c r="G169" i="2" s="1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P163" i="2"/>
  <c r="L163" i="2"/>
  <c r="J163" i="2"/>
  <c r="I163" i="2"/>
  <c r="H163" i="2"/>
  <c r="F163" i="2"/>
  <c r="G163" i="2" s="1"/>
  <c r="E163" i="2"/>
  <c r="M163" i="2" s="1"/>
  <c r="D163" i="2"/>
  <c r="U162" i="2"/>
  <c r="T162" i="2"/>
  <c r="O162" i="2"/>
  <c r="N162" i="2"/>
  <c r="M162" i="2"/>
  <c r="K162" i="2"/>
  <c r="I162" i="2"/>
  <c r="G162" i="2"/>
  <c r="U161" i="2"/>
  <c r="T161" i="2"/>
  <c r="O161" i="2"/>
  <c r="N161" i="2"/>
  <c r="M161" i="2"/>
  <c r="K161" i="2"/>
  <c r="I161" i="2"/>
  <c r="G161" i="2"/>
  <c r="U160" i="2"/>
  <c r="T160" i="2"/>
  <c r="O160" i="2"/>
  <c r="N160" i="2"/>
  <c r="M160" i="2"/>
  <c r="K160" i="2"/>
  <c r="I160" i="2"/>
  <c r="G160" i="2"/>
  <c r="U159" i="2"/>
  <c r="T159" i="2"/>
  <c r="O159" i="2"/>
  <c r="N159" i="2"/>
  <c r="M159" i="2"/>
  <c r="K159" i="2"/>
  <c r="I159" i="2"/>
  <c r="G159" i="2"/>
  <c r="U158" i="2"/>
  <c r="T158" i="2"/>
  <c r="O158" i="2"/>
  <c r="N158" i="2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F157" i="2"/>
  <c r="E157" i="2"/>
  <c r="D157" i="2"/>
  <c r="G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M150" i="2"/>
  <c r="L150" i="2"/>
  <c r="J150" i="2"/>
  <c r="H150" i="2"/>
  <c r="F150" i="2"/>
  <c r="N150" i="2" s="1"/>
  <c r="E150" i="2"/>
  <c r="D150" i="2"/>
  <c r="I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U144" i="2" s="1"/>
  <c r="L144" i="2"/>
  <c r="J144" i="2"/>
  <c r="H144" i="2"/>
  <c r="F144" i="2"/>
  <c r="E144" i="2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Q137" i="2"/>
  <c r="P137" i="2"/>
  <c r="L137" i="2"/>
  <c r="J137" i="2"/>
  <c r="H137" i="2"/>
  <c r="I137" i="2" s="1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P132" i="2"/>
  <c r="L132" i="2"/>
  <c r="J132" i="2"/>
  <c r="K132" i="2" s="1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T126" i="2"/>
  <c r="S126" i="2"/>
  <c r="R126" i="2"/>
  <c r="Q126" i="2"/>
  <c r="P126" i="2"/>
  <c r="U126" i="2" s="1"/>
  <c r="L126" i="2"/>
  <c r="J126" i="2"/>
  <c r="H126" i="2"/>
  <c r="F126" i="2"/>
  <c r="N126" i="2" s="1"/>
  <c r="E126" i="2"/>
  <c r="K126" i="2" s="1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P121" i="2"/>
  <c r="L121" i="2"/>
  <c r="K121" i="2"/>
  <c r="J121" i="2"/>
  <c r="H121" i="2"/>
  <c r="F121" i="2"/>
  <c r="E121" i="2"/>
  <c r="M121" i="2" s="1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U112" i="2" s="1"/>
  <c r="L112" i="2"/>
  <c r="J112" i="2"/>
  <c r="H112" i="2"/>
  <c r="I112" i="2" s="1"/>
  <c r="F112" i="2"/>
  <c r="E112" i="2"/>
  <c r="D112" i="2"/>
  <c r="G112" i="2" s="1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L106" i="2"/>
  <c r="J106" i="2"/>
  <c r="K106" i="2" s="1"/>
  <c r="H106" i="2"/>
  <c r="F106" i="2"/>
  <c r="E106" i="2"/>
  <c r="D106" i="2"/>
  <c r="I106" i="2" s="1"/>
  <c r="U105" i="2"/>
  <c r="T105" i="2"/>
  <c r="N105" i="2"/>
  <c r="O105" i="2" s="1"/>
  <c r="M105" i="2"/>
  <c r="K105" i="2"/>
  <c r="I105" i="2"/>
  <c r="G105" i="2"/>
  <c r="U102" i="2"/>
  <c r="S102" i="2"/>
  <c r="R102" i="2"/>
  <c r="T102" i="2" s="1"/>
  <c r="Q102" i="2"/>
  <c r="P102" i="2"/>
  <c r="L102" i="2"/>
  <c r="J102" i="2"/>
  <c r="H102" i="2"/>
  <c r="F102" i="2"/>
  <c r="E102" i="2"/>
  <c r="K102" i="2" s="1"/>
  <c r="D102" i="2"/>
  <c r="S101" i="2"/>
  <c r="T101" i="2" s="1"/>
  <c r="R101" i="2"/>
  <c r="Q101" i="2"/>
  <c r="P101" i="2"/>
  <c r="L101" i="2"/>
  <c r="J101" i="2"/>
  <c r="H101" i="2"/>
  <c r="F101" i="2"/>
  <c r="N101" i="2" s="1"/>
  <c r="O101" i="2" s="1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T96" i="2" s="1"/>
  <c r="Q96" i="2"/>
  <c r="P96" i="2"/>
  <c r="L96" i="2"/>
  <c r="J96" i="2"/>
  <c r="H96" i="2"/>
  <c r="F96" i="2"/>
  <c r="E96" i="2"/>
  <c r="D96" i="2"/>
  <c r="G96" i="2" s="1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T91" i="2" s="1"/>
  <c r="Q91" i="2"/>
  <c r="P91" i="2"/>
  <c r="U91" i="2" s="1"/>
  <c r="L91" i="2"/>
  <c r="J91" i="2"/>
  <c r="K91" i="2" s="1"/>
  <c r="H91" i="2"/>
  <c r="F91" i="2"/>
  <c r="N91" i="2" s="1"/>
  <c r="O91" i="2" s="1"/>
  <c r="E91" i="2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U85" i="2"/>
  <c r="S85" i="2"/>
  <c r="R85" i="2"/>
  <c r="T85" i="2" s="1"/>
  <c r="Q85" i="2"/>
  <c r="P85" i="2"/>
  <c r="L85" i="2"/>
  <c r="J85" i="2"/>
  <c r="H85" i="2"/>
  <c r="F85" i="2"/>
  <c r="E85" i="2"/>
  <c r="K85" i="2" s="1"/>
  <c r="D85" i="2"/>
  <c r="S84" i="2"/>
  <c r="T84" i="2" s="1"/>
  <c r="R84" i="2"/>
  <c r="Q84" i="2"/>
  <c r="P84" i="2"/>
  <c r="L84" i="2"/>
  <c r="J84" i="2"/>
  <c r="H84" i="2"/>
  <c r="F84" i="2"/>
  <c r="N84" i="2" s="1"/>
  <c r="O84" i="2" s="1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U78" i="2" s="1"/>
  <c r="L78" i="2"/>
  <c r="J78" i="2"/>
  <c r="H78" i="2"/>
  <c r="I78" i="2" s="1"/>
  <c r="F78" i="2"/>
  <c r="E78" i="2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H70" i="2"/>
  <c r="F70" i="2"/>
  <c r="N70" i="2" s="1"/>
  <c r="O70" i="2" s="1"/>
  <c r="E70" i="2"/>
  <c r="M70" i="2" s="1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T63" i="2" s="1"/>
  <c r="Q63" i="2"/>
  <c r="P63" i="2"/>
  <c r="U63" i="2" s="1"/>
  <c r="L63" i="2"/>
  <c r="J63" i="2"/>
  <c r="H63" i="2"/>
  <c r="F63" i="2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T58" i="2" s="1"/>
  <c r="R58" i="2"/>
  <c r="Q58" i="2"/>
  <c r="P58" i="2"/>
  <c r="U58" i="2" s="1"/>
  <c r="L58" i="2"/>
  <c r="K58" i="2"/>
  <c r="J58" i="2"/>
  <c r="H58" i="2"/>
  <c r="F58" i="2"/>
  <c r="E58" i="2"/>
  <c r="M58" i="2" s="1"/>
  <c r="D58" i="2"/>
  <c r="U57" i="2"/>
  <c r="T57" i="2"/>
  <c r="N57" i="2"/>
  <c r="O57" i="2" s="1"/>
  <c r="M57" i="2"/>
  <c r="K57" i="2"/>
  <c r="I57" i="2"/>
  <c r="G57" i="2"/>
  <c r="S54" i="2"/>
  <c r="R54" i="2"/>
  <c r="T54" i="2" s="1"/>
  <c r="Q54" i="2"/>
  <c r="P54" i="2"/>
  <c r="L54" i="2"/>
  <c r="J54" i="2"/>
  <c r="H54" i="2"/>
  <c r="F54" i="2"/>
  <c r="E54" i="2"/>
  <c r="D54" i="2"/>
  <c r="G54" i="2" s="1"/>
  <c r="S53" i="2"/>
  <c r="R53" i="2"/>
  <c r="T53" i="2" s="1"/>
  <c r="Q53" i="2"/>
  <c r="P53" i="2"/>
  <c r="U53" i="2" s="1"/>
  <c r="L53" i="2"/>
  <c r="J53" i="2"/>
  <c r="K53" i="2" s="1"/>
  <c r="H53" i="2"/>
  <c r="F53" i="2"/>
  <c r="N53" i="2" s="1"/>
  <c r="O53" i="2" s="1"/>
  <c r="E53" i="2"/>
  <c r="D53" i="2"/>
  <c r="I53" i="2" s="1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T47" i="2" s="1"/>
  <c r="R47" i="2"/>
  <c r="Q47" i="2"/>
  <c r="P47" i="2"/>
  <c r="U47" i="2" s="1"/>
  <c r="L47" i="2"/>
  <c r="J47" i="2"/>
  <c r="H47" i="2"/>
  <c r="F47" i="2"/>
  <c r="E47" i="2"/>
  <c r="K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T40" i="2" s="1"/>
  <c r="R40" i="2"/>
  <c r="Q40" i="2"/>
  <c r="P40" i="2"/>
  <c r="L40" i="2"/>
  <c r="J40" i="2"/>
  <c r="H40" i="2"/>
  <c r="F40" i="2"/>
  <c r="E40" i="2"/>
  <c r="M40" i="2" s="1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T35" i="2" s="1"/>
  <c r="Q35" i="2"/>
  <c r="P35" i="2"/>
  <c r="U35" i="2" s="1"/>
  <c r="L35" i="2"/>
  <c r="J35" i="2"/>
  <c r="H35" i="2"/>
  <c r="F35" i="2"/>
  <c r="N35" i="2" s="1"/>
  <c r="E35" i="2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H27" i="2"/>
  <c r="F27" i="2"/>
  <c r="E27" i="2"/>
  <c r="M27" i="2" s="1"/>
  <c r="D27" i="2"/>
  <c r="I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T19" i="2"/>
  <c r="S19" i="2"/>
  <c r="R19" i="2"/>
  <c r="Q19" i="2"/>
  <c r="P19" i="2"/>
  <c r="U19" i="2" s="1"/>
  <c r="L19" i="2"/>
  <c r="J19" i="2"/>
  <c r="H19" i="2"/>
  <c r="F19" i="2"/>
  <c r="N19" i="2" s="1"/>
  <c r="E19" i="2"/>
  <c r="D19" i="2"/>
  <c r="I19" i="2" s="1"/>
  <c r="U18" i="2"/>
  <c r="T18" i="2"/>
  <c r="O18" i="2"/>
  <c r="N18" i="2"/>
  <c r="M18" i="2"/>
  <c r="K18" i="2"/>
  <c r="I18" i="2"/>
  <c r="G18" i="2"/>
  <c r="U17" i="2"/>
  <c r="T17" i="2"/>
  <c r="O17" i="2"/>
  <c r="N17" i="2"/>
  <c r="M17" i="2"/>
  <c r="K17" i="2"/>
  <c r="I17" i="2"/>
  <c r="G17" i="2"/>
  <c r="U16" i="2"/>
  <c r="T16" i="2"/>
  <c r="O16" i="2"/>
  <c r="N16" i="2"/>
  <c r="M16" i="2"/>
  <c r="K16" i="2"/>
  <c r="I16" i="2"/>
  <c r="G16" i="2"/>
  <c r="U15" i="2"/>
  <c r="T15" i="2"/>
  <c r="O15" i="2"/>
  <c r="N15" i="2"/>
  <c r="M15" i="2"/>
  <c r="K15" i="2"/>
  <c r="I15" i="2"/>
  <c r="G15" i="2"/>
  <c r="U14" i="2"/>
  <c r="T14" i="2"/>
  <c r="O14" i="2"/>
  <c r="N14" i="2"/>
  <c r="M14" i="2"/>
  <c r="K14" i="2"/>
  <c r="I14" i="2"/>
  <c r="G14" i="2"/>
  <c r="U13" i="2"/>
  <c r="T13" i="2"/>
  <c r="O13" i="2"/>
  <c r="N13" i="2"/>
  <c r="M13" i="2"/>
  <c r="K13" i="2"/>
  <c r="I13" i="2"/>
  <c r="G13" i="2"/>
  <c r="U12" i="2"/>
  <c r="T12" i="2"/>
  <c r="O12" i="2"/>
  <c r="N12" i="2"/>
  <c r="M12" i="2"/>
  <c r="K12" i="2"/>
  <c r="I12" i="2"/>
  <c r="G12" i="2"/>
  <c r="U11" i="2"/>
  <c r="T11" i="2"/>
  <c r="O11" i="2"/>
  <c r="N11" i="2"/>
  <c r="M11" i="2"/>
  <c r="K11" i="2"/>
  <c r="I11" i="2"/>
  <c r="G11" i="2"/>
  <c r="S10" i="2"/>
  <c r="R10" i="2"/>
  <c r="Q10" i="2"/>
  <c r="P10" i="2"/>
  <c r="U10" i="2" s="1"/>
  <c r="L10" i="2"/>
  <c r="J10" i="2"/>
  <c r="H10" i="2"/>
  <c r="F10" i="2"/>
  <c r="E10" i="2"/>
  <c r="D10" i="2"/>
  <c r="I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Q339" i="1"/>
  <c r="P339" i="1"/>
  <c r="U339" i="1" s="1"/>
  <c r="L339" i="1"/>
  <c r="J339" i="1"/>
  <c r="H339" i="1"/>
  <c r="F339" i="1"/>
  <c r="E339" i="1"/>
  <c r="D339" i="1"/>
  <c r="G339" i="1" s="1"/>
  <c r="S338" i="1"/>
  <c r="R338" i="1"/>
  <c r="Q338" i="1"/>
  <c r="P338" i="1"/>
  <c r="L338" i="1"/>
  <c r="J338" i="1"/>
  <c r="H338" i="1"/>
  <c r="F338" i="1"/>
  <c r="E338" i="1"/>
  <c r="D338" i="1"/>
  <c r="T337" i="1"/>
  <c r="S337" i="1"/>
  <c r="R337" i="1"/>
  <c r="Q337" i="1"/>
  <c r="P337" i="1"/>
  <c r="L337" i="1"/>
  <c r="J337" i="1"/>
  <c r="H337" i="1"/>
  <c r="F337" i="1"/>
  <c r="N337" i="1" s="1"/>
  <c r="O337" i="1" s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T332" i="1" s="1"/>
  <c r="R332" i="1"/>
  <c r="Q332" i="1"/>
  <c r="P332" i="1"/>
  <c r="L332" i="1"/>
  <c r="J332" i="1"/>
  <c r="H332" i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P323" i="1"/>
  <c r="L323" i="1"/>
  <c r="J323" i="1"/>
  <c r="K323" i="1" s="1"/>
  <c r="H323" i="1"/>
  <c r="F323" i="1"/>
  <c r="N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Q310" i="1"/>
  <c r="P310" i="1"/>
  <c r="L310" i="1"/>
  <c r="J310" i="1"/>
  <c r="H310" i="1"/>
  <c r="F310" i="1"/>
  <c r="E310" i="1"/>
  <c r="K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T303" i="1"/>
  <c r="S303" i="1"/>
  <c r="R303" i="1"/>
  <c r="Q303" i="1"/>
  <c r="P303" i="1"/>
  <c r="U303" i="1" s="1"/>
  <c r="L303" i="1"/>
  <c r="J303" i="1"/>
  <c r="H303" i="1"/>
  <c r="N303" i="1" s="1"/>
  <c r="O303" i="1" s="1"/>
  <c r="F303" i="1"/>
  <c r="E303" i="1"/>
  <c r="D303" i="1"/>
  <c r="U302" i="1"/>
  <c r="T302" i="1"/>
  <c r="N302" i="1"/>
  <c r="O302" i="1" s="1"/>
  <c r="M302" i="1"/>
  <c r="K302" i="1"/>
  <c r="I302" i="1"/>
  <c r="G302" i="1"/>
  <c r="S299" i="1"/>
  <c r="R299" i="1"/>
  <c r="Q299" i="1"/>
  <c r="P299" i="1"/>
  <c r="L299" i="1"/>
  <c r="J299" i="1"/>
  <c r="H299" i="1"/>
  <c r="F299" i="1"/>
  <c r="N299" i="1" s="1"/>
  <c r="E299" i="1"/>
  <c r="K299" i="1" s="1"/>
  <c r="D299" i="1"/>
  <c r="S298" i="1"/>
  <c r="R298" i="1"/>
  <c r="T298" i="1" s="1"/>
  <c r="Q298" i="1"/>
  <c r="P298" i="1"/>
  <c r="L298" i="1"/>
  <c r="J298" i="1"/>
  <c r="H298" i="1"/>
  <c r="F298" i="1"/>
  <c r="E298" i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U292" i="1" s="1"/>
  <c r="L292" i="1"/>
  <c r="J292" i="1"/>
  <c r="H292" i="1"/>
  <c r="F292" i="1"/>
  <c r="E292" i="1"/>
  <c r="K292" i="1" s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T285" i="1"/>
  <c r="S285" i="1"/>
  <c r="R285" i="1"/>
  <c r="Q285" i="1"/>
  <c r="P285" i="1"/>
  <c r="U285" i="1" s="1"/>
  <c r="L285" i="1"/>
  <c r="J285" i="1"/>
  <c r="H285" i="1"/>
  <c r="N285" i="1" s="1"/>
  <c r="O285" i="1" s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T275" i="1" s="1"/>
  <c r="R275" i="1"/>
  <c r="Q275" i="1"/>
  <c r="P275" i="1"/>
  <c r="L275" i="1"/>
  <c r="J275" i="1"/>
  <c r="H275" i="1"/>
  <c r="F275" i="1"/>
  <c r="N275" i="1" s="1"/>
  <c r="E275" i="1"/>
  <c r="K275" i="1" s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P267" i="1"/>
  <c r="L267" i="1"/>
  <c r="J267" i="1"/>
  <c r="H267" i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L260" i="1"/>
  <c r="J260" i="1"/>
  <c r="H260" i="1"/>
  <c r="F260" i="1"/>
  <c r="E260" i="1"/>
  <c r="D260" i="1"/>
  <c r="S259" i="1"/>
  <c r="R259" i="1"/>
  <c r="T259" i="1" s="1"/>
  <c r="Q259" i="1"/>
  <c r="P259" i="1"/>
  <c r="U259" i="1" s="1"/>
  <c r="L259" i="1"/>
  <c r="J259" i="1"/>
  <c r="H259" i="1"/>
  <c r="F259" i="1"/>
  <c r="E259" i="1"/>
  <c r="M259" i="1" s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T254" i="1"/>
  <c r="S254" i="1"/>
  <c r="R254" i="1"/>
  <c r="Q254" i="1"/>
  <c r="P254" i="1"/>
  <c r="U254" i="1" s="1"/>
  <c r="L254" i="1"/>
  <c r="J254" i="1"/>
  <c r="K254" i="1" s="1"/>
  <c r="H254" i="1"/>
  <c r="F254" i="1"/>
  <c r="E254" i="1"/>
  <c r="D254" i="1"/>
  <c r="G254" i="1" s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T247" i="1" s="1"/>
  <c r="Q247" i="1"/>
  <c r="P247" i="1"/>
  <c r="L247" i="1"/>
  <c r="J247" i="1"/>
  <c r="K247" i="1" s="1"/>
  <c r="H247" i="1"/>
  <c r="F247" i="1"/>
  <c r="E247" i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T240" i="1" s="1"/>
  <c r="Q240" i="1"/>
  <c r="P240" i="1"/>
  <c r="L240" i="1"/>
  <c r="J240" i="1"/>
  <c r="H240" i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R231" i="1"/>
  <c r="T231" i="1" s="1"/>
  <c r="Q231" i="1"/>
  <c r="P231" i="1"/>
  <c r="N231" i="1"/>
  <c r="O231" i="1" s="1"/>
  <c r="L231" i="1"/>
  <c r="J231" i="1"/>
  <c r="H231" i="1"/>
  <c r="F231" i="1"/>
  <c r="E231" i="1"/>
  <c r="D231" i="1"/>
  <c r="S230" i="1"/>
  <c r="T230" i="1" s="1"/>
  <c r="R230" i="1"/>
  <c r="Q230" i="1"/>
  <c r="P230" i="1"/>
  <c r="U230" i="1" s="1"/>
  <c r="L230" i="1"/>
  <c r="K230" i="1"/>
  <c r="J230" i="1"/>
  <c r="H230" i="1"/>
  <c r="F230" i="1"/>
  <c r="N230" i="1" s="1"/>
  <c r="O230" i="1" s="1"/>
  <c r="E230" i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K224" i="1" s="1"/>
  <c r="H224" i="1"/>
  <c r="F224" i="1"/>
  <c r="E224" i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R216" i="1"/>
  <c r="T216" i="1" s="1"/>
  <c r="Q216" i="1"/>
  <c r="P216" i="1"/>
  <c r="L216" i="1"/>
  <c r="J216" i="1"/>
  <c r="H216" i="1"/>
  <c r="F216" i="1"/>
  <c r="E216" i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T205" i="1"/>
  <c r="S205" i="1"/>
  <c r="R205" i="1"/>
  <c r="Q205" i="1"/>
  <c r="P205" i="1"/>
  <c r="U205" i="1" s="1"/>
  <c r="L205" i="1"/>
  <c r="J205" i="1"/>
  <c r="H205" i="1"/>
  <c r="F205" i="1"/>
  <c r="N205" i="1" s="1"/>
  <c r="O205" i="1" s="1"/>
  <c r="E205" i="1"/>
  <c r="D205" i="1"/>
  <c r="T204" i="1"/>
  <c r="S204" i="1"/>
  <c r="R204" i="1"/>
  <c r="Q204" i="1"/>
  <c r="P204" i="1"/>
  <c r="U204" i="1" s="1"/>
  <c r="L204" i="1"/>
  <c r="J204" i="1"/>
  <c r="H204" i="1"/>
  <c r="N204" i="1" s="1"/>
  <c r="F204" i="1"/>
  <c r="E204" i="1"/>
  <c r="K204" i="1" s="1"/>
  <c r="D204" i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L198" i="1"/>
  <c r="K198" i="1"/>
  <c r="J198" i="1"/>
  <c r="H198" i="1"/>
  <c r="F198" i="1"/>
  <c r="N198" i="1" s="1"/>
  <c r="E198" i="1"/>
  <c r="D198" i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Q191" i="1"/>
  <c r="P191" i="1"/>
  <c r="L191" i="1"/>
  <c r="J191" i="1"/>
  <c r="H191" i="1"/>
  <c r="F191" i="1"/>
  <c r="E191" i="1"/>
  <c r="M191" i="1" s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R185" i="1"/>
  <c r="Q185" i="1"/>
  <c r="P185" i="1"/>
  <c r="U185" i="1" s="1"/>
  <c r="N185" i="1"/>
  <c r="O185" i="1" s="1"/>
  <c r="L185" i="1"/>
  <c r="J185" i="1"/>
  <c r="H185" i="1"/>
  <c r="F185" i="1"/>
  <c r="E185" i="1"/>
  <c r="D185" i="1"/>
  <c r="I185" i="1" s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R179" i="1"/>
  <c r="T179" i="1" s="1"/>
  <c r="Q179" i="1"/>
  <c r="P179" i="1"/>
  <c r="L179" i="1"/>
  <c r="K179" i="1"/>
  <c r="J179" i="1"/>
  <c r="H179" i="1"/>
  <c r="F179" i="1"/>
  <c r="N179" i="1" s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O175" i="1"/>
  <c r="N175" i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U170" i="1"/>
  <c r="S170" i="1"/>
  <c r="R170" i="1"/>
  <c r="T170" i="1" s="1"/>
  <c r="Q170" i="1"/>
  <c r="P170" i="1"/>
  <c r="M170" i="1"/>
  <c r="L170" i="1"/>
  <c r="J170" i="1"/>
  <c r="H170" i="1"/>
  <c r="F170" i="1"/>
  <c r="E170" i="1"/>
  <c r="K170" i="1" s="1"/>
  <c r="D170" i="1"/>
  <c r="S169" i="1"/>
  <c r="R169" i="1"/>
  <c r="Q169" i="1"/>
  <c r="P169" i="1"/>
  <c r="L169" i="1"/>
  <c r="J169" i="1"/>
  <c r="U169" i="1" s="1"/>
  <c r="H169" i="1"/>
  <c r="G169" i="1"/>
  <c r="F169" i="1"/>
  <c r="E169" i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T163" i="1" s="1"/>
  <c r="Q163" i="1"/>
  <c r="P163" i="1"/>
  <c r="L163" i="1"/>
  <c r="J163" i="1"/>
  <c r="K163" i="1" s="1"/>
  <c r="H163" i="1"/>
  <c r="F163" i="1"/>
  <c r="E163" i="1"/>
  <c r="M163" i="1" s="1"/>
  <c r="D163" i="1"/>
  <c r="U162" i="1"/>
  <c r="T162" i="1"/>
  <c r="N162" i="1"/>
  <c r="O162" i="1" s="1"/>
  <c r="M162" i="1"/>
  <c r="K162" i="1"/>
  <c r="I162" i="1"/>
  <c r="G162" i="1"/>
  <c r="U161" i="1"/>
  <c r="T161" i="1"/>
  <c r="N161" i="1"/>
  <c r="O161" i="1" s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L157" i="1"/>
  <c r="J157" i="1"/>
  <c r="K157" i="1" s="1"/>
  <c r="H157" i="1"/>
  <c r="I157" i="1" s="1"/>
  <c r="F157" i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Q150" i="1"/>
  <c r="P150" i="1"/>
  <c r="L150" i="1"/>
  <c r="J150" i="1"/>
  <c r="H150" i="1"/>
  <c r="F150" i="1"/>
  <c r="E150" i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T144" i="1"/>
  <c r="S144" i="1"/>
  <c r="R144" i="1"/>
  <c r="Q144" i="1"/>
  <c r="P144" i="1"/>
  <c r="L144" i="1"/>
  <c r="J144" i="1"/>
  <c r="H144" i="1"/>
  <c r="F144" i="1"/>
  <c r="E144" i="1"/>
  <c r="D144" i="1"/>
  <c r="I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T137" i="1" s="1"/>
  <c r="Q137" i="1"/>
  <c r="P137" i="1"/>
  <c r="U137" i="1" s="1"/>
  <c r="L137" i="1"/>
  <c r="J137" i="1"/>
  <c r="K137" i="1" s="1"/>
  <c r="H137" i="1"/>
  <c r="I137" i="1" s="1"/>
  <c r="F137" i="1"/>
  <c r="E137" i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U132" i="1" s="1"/>
  <c r="L132" i="1"/>
  <c r="J132" i="1"/>
  <c r="H132" i="1"/>
  <c r="I132" i="1" s="1"/>
  <c r="F132" i="1"/>
  <c r="E132" i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L126" i="1"/>
  <c r="J126" i="1"/>
  <c r="H126" i="1"/>
  <c r="F126" i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U121" i="1"/>
  <c r="S121" i="1"/>
  <c r="R121" i="1"/>
  <c r="T121" i="1" s="1"/>
  <c r="Q121" i="1"/>
  <c r="P121" i="1"/>
  <c r="L121" i="1"/>
  <c r="J121" i="1"/>
  <c r="H121" i="1"/>
  <c r="F121" i="1"/>
  <c r="E121" i="1"/>
  <c r="K121" i="1" s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R112" i="1"/>
  <c r="Q112" i="1"/>
  <c r="P112" i="1"/>
  <c r="U112" i="1" s="1"/>
  <c r="L112" i="1"/>
  <c r="J112" i="1"/>
  <c r="H112" i="1"/>
  <c r="F112" i="1"/>
  <c r="G112" i="1" s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U106" i="1" s="1"/>
  <c r="L106" i="1"/>
  <c r="J106" i="1"/>
  <c r="K106" i="1" s="1"/>
  <c r="H106" i="1"/>
  <c r="F106" i="1"/>
  <c r="N106" i="1" s="1"/>
  <c r="E106" i="1"/>
  <c r="D106" i="1"/>
  <c r="U105" i="1"/>
  <c r="T105" i="1"/>
  <c r="N105" i="1"/>
  <c r="O105" i="1" s="1"/>
  <c r="M105" i="1"/>
  <c r="K105" i="1"/>
  <c r="I105" i="1"/>
  <c r="G105" i="1"/>
  <c r="S102" i="1"/>
  <c r="R102" i="1"/>
  <c r="T102" i="1" s="1"/>
  <c r="Q102" i="1"/>
  <c r="P102" i="1"/>
  <c r="L102" i="1"/>
  <c r="J102" i="1"/>
  <c r="U102" i="1" s="1"/>
  <c r="H102" i="1"/>
  <c r="F102" i="1"/>
  <c r="E102" i="1"/>
  <c r="D102" i="1"/>
  <c r="T101" i="1"/>
  <c r="S101" i="1"/>
  <c r="R101" i="1"/>
  <c r="Q101" i="1"/>
  <c r="P101" i="1"/>
  <c r="U101" i="1" s="1"/>
  <c r="L101" i="1"/>
  <c r="J101" i="1"/>
  <c r="H101" i="1"/>
  <c r="F101" i="1"/>
  <c r="N101" i="1" s="1"/>
  <c r="E101" i="1"/>
  <c r="K101" i="1" s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L96" i="1"/>
  <c r="J96" i="1"/>
  <c r="K96" i="1" s="1"/>
  <c r="H96" i="1"/>
  <c r="F96" i="1"/>
  <c r="E96" i="1"/>
  <c r="M96" i="1" s="1"/>
  <c r="D96" i="1"/>
  <c r="U95" i="1"/>
  <c r="T95" i="1"/>
  <c r="N95" i="1"/>
  <c r="O95" i="1" s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P91" i="1"/>
  <c r="L91" i="1"/>
  <c r="J91" i="1"/>
  <c r="K91" i="1" s="1"/>
  <c r="H91" i="1"/>
  <c r="F91" i="1"/>
  <c r="E91" i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P85" i="1"/>
  <c r="L85" i="1"/>
  <c r="J85" i="1"/>
  <c r="H85" i="1"/>
  <c r="F85" i="1"/>
  <c r="E85" i="1"/>
  <c r="D85" i="1"/>
  <c r="S84" i="1"/>
  <c r="R84" i="1"/>
  <c r="T84" i="1" s="1"/>
  <c r="Q84" i="1"/>
  <c r="P84" i="1"/>
  <c r="U84" i="1" s="1"/>
  <c r="L84" i="1"/>
  <c r="J84" i="1"/>
  <c r="H84" i="1"/>
  <c r="F84" i="1"/>
  <c r="E84" i="1"/>
  <c r="D84" i="1"/>
  <c r="I84" i="1" s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L78" i="1"/>
  <c r="J78" i="1"/>
  <c r="K78" i="1" s="1"/>
  <c r="H78" i="1"/>
  <c r="I78" i="1" s="1"/>
  <c r="F78" i="1"/>
  <c r="G78" i="1" s="1"/>
  <c r="E78" i="1"/>
  <c r="M78" i="1" s="1"/>
  <c r="D78" i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P70" i="1"/>
  <c r="L70" i="1"/>
  <c r="J70" i="1"/>
  <c r="H70" i="1"/>
  <c r="F70" i="1"/>
  <c r="E70" i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R63" i="1"/>
  <c r="Q63" i="1"/>
  <c r="P63" i="1"/>
  <c r="L63" i="1"/>
  <c r="J63" i="1"/>
  <c r="H63" i="1"/>
  <c r="F63" i="1"/>
  <c r="E63" i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T58" i="1"/>
  <c r="S58" i="1"/>
  <c r="R58" i="1"/>
  <c r="Q58" i="1"/>
  <c r="P58" i="1"/>
  <c r="L58" i="1"/>
  <c r="J58" i="1"/>
  <c r="H58" i="1"/>
  <c r="F58" i="1"/>
  <c r="N58" i="1" s="1"/>
  <c r="O58" i="1" s="1"/>
  <c r="E58" i="1"/>
  <c r="D58" i="1"/>
  <c r="I58" i="1" s="1"/>
  <c r="U57" i="1"/>
  <c r="T57" i="1"/>
  <c r="N57" i="1"/>
  <c r="O57" i="1" s="1"/>
  <c r="M57" i="1"/>
  <c r="K57" i="1"/>
  <c r="I57" i="1"/>
  <c r="G57" i="1"/>
  <c r="S54" i="1"/>
  <c r="R54" i="1"/>
  <c r="Q54" i="1"/>
  <c r="P54" i="1"/>
  <c r="U54" i="1" s="1"/>
  <c r="L54" i="1"/>
  <c r="J54" i="1"/>
  <c r="H54" i="1"/>
  <c r="I54" i="1" s="1"/>
  <c r="F54" i="1"/>
  <c r="E54" i="1"/>
  <c r="M54" i="1" s="1"/>
  <c r="D54" i="1"/>
  <c r="S53" i="1"/>
  <c r="R53" i="1"/>
  <c r="T53" i="1" s="1"/>
  <c r="Q53" i="1"/>
  <c r="P53" i="1"/>
  <c r="L53" i="1"/>
  <c r="J53" i="1"/>
  <c r="K53" i="1" s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S47" i="1"/>
  <c r="R47" i="1"/>
  <c r="T47" i="1" s="1"/>
  <c r="Q47" i="1"/>
  <c r="P47" i="1"/>
  <c r="L47" i="1"/>
  <c r="J47" i="1"/>
  <c r="U47" i="1" s="1"/>
  <c r="H47" i="1"/>
  <c r="F47" i="1"/>
  <c r="N47" i="1" s="1"/>
  <c r="E47" i="1"/>
  <c r="D47" i="1"/>
  <c r="I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T40" i="1" s="1"/>
  <c r="R40" i="1"/>
  <c r="Q40" i="1"/>
  <c r="P40" i="1"/>
  <c r="L40" i="1"/>
  <c r="J40" i="1"/>
  <c r="H40" i="1"/>
  <c r="F40" i="1"/>
  <c r="E40" i="1"/>
  <c r="D40" i="1"/>
  <c r="I40" i="1" s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N36" i="1"/>
  <c r="O36" i="1" s="1"/>
  <c r="M36" i="1"/>
  <c r="K36" i="1"/>
  <c r="I36" i="1"/>
  <c r="G36" i="1"/>
  <c r="S35" i="1"/>
  <c r="R35" i="1"/>
  <c r="T35" i="1" s="1"/>
  <c r="Q35" i="1"/>
  <c r="P35" i="1"/>
  <c r="L35" i="1"/>
  <c r="J35" i="1"/>
  <c r="K35" i="1" s="1"/>
  <c r="H35" i="1"/>
  <c r="I35" i="1" s="1"/>
  <c r="F35" i="1"/>
  <c r="E35" i="1"/>
  <c r="D35" i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T27" i="1" s="1"/>
  <c r="Q27" i="1"/>
  <c r="P27" i="1"/>
  <c r="U27" i="1" s="1"/>
  <c r="L27" i="1"/>
  <c r="J27" i="1"/>
  <c r="H27" i="1"/>
  <c r="F27" i="1"/>
  <c r="N27" i="1" s="1"/>
  <c r="E27" i="1"/>
  <c r="D27" i="1"/>
  <c r="G27" i="1" s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S19" i="1"/>
  <c r="R19" i="1"/>
  <c r="Q19" i="1"/>
  <c r="P19" i="1"/>
  <c r="L19" i="1"/>
  <c r="J19" i="1"/>
  <c r="H19" i="1"/>
  <c r="F19" i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U10" i="1" s="1"/>
  <c r="L10" i="1"/>
  <c r="J10" i="1"/>
  <c r="H10" i="1"/>
  <c r="F10" i="1"/>
  <c r="E10" i="1"/>
  <c r="D10" i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K78" i="7" l="1"/>
  <c r="N91" i="1"/>
  <c r="N19" i="1"/>
  <c r="O19" i="1" s="1"/>
  <c r="U40" i="1"/>
  <c r="G54" i="1"/>
  <c r="K58" i="1"/>
  <c r="U70" i="1"/>
  <c r="N85" i="1"/>
  <c r="O85" i="1" s="1"/>
  <c r="U144" i="1"/>
  <c r="T150" i="1"/>
  <c r="M144" i="2"/>
  <c r="K144" i="2"/>
  <c r="N132" i="3"/>
  <c r="N157" i="3"/>
  <c r="I54" i="4"/>
  <c r="G54" i="4"/>
  <c r="K121" i="4"/>
  <c r="M121" i="4"/>
  <c r="M157" i="4"/>
  <c r="K157" i="4"/>
  <c r="U19" i="1"/>
  <c r="O27" i="1"/>
  <c r="U35" i="1"/>
  <c r="U53" i="1"/>
  <c r="K54" i="1"/>
  <c r="N63" i="1"/>
  <c r="G70" i="1"/>
  <c r="T70" i="1"/>
  <c r="U85" i="1"/>
  <c r="T112" i="1"/>
  <c r="N132" i="1"/>
  <c r="N254" i="1"/>
  <c r="I58" i="4"/>
  <c r="N240" i="5"/>
  <c r="O240" i="5" s="1"/>
  <c r="G240" i="5"/>
  <c r="K40" i="1"/>
  <c r="N78" i="1"/>
  <c r="O78" i="1" s="1"/>
  <c r="U91" i="1"/>
  <c r="M112" i="1"/>
  <c r="I126" i="1"/>
  <c r="G163" i="1"/>
  <c r="I85" i="4"/>
  <c r="G85" i="4"/>
  <c r="I191" i="4"/>
  <c r="G191" i="4"/>
  <c r="N40" i="11"/>
  <c r="O40" i="11" s="1"/>
  <c r="G40" i="11"/>
  <c r="I10" i="1"/>
  <c r="N40" i="1"/>
  <c r="O40" i="1" s="1"/>
  <c r="G53" i="1"/>
  <c r="N70" i="1"/>
  <c r="O70" i="1" s="1"/>
  <c r="U78" i="1"/>
  <c r="K84" i="1"/>
  <c r="I102" i="1"/>
  <c r="I121" i="1"/>
  <c r="K132" i="1"/>
  <c r="N144" i="1"/>
  <c r="M10" i="2"/>
  <c r="K10" i="2"/>
  <c r="M47" i="4"/>
  <c r="K47" i="4"/>
  <c r="M78" i="4"/>
  <c r="K78" i="4"/>
  <c r="G230" i="3"/>
  <c r="I230" i="3"/>
  <c r="M259" i="6"/>
  <c r="K259" i="6"/>
  <c r="K10" i="1"/>
  <c r="N10" i="1"/>
  <c r="O10" i="1" s="1"/>
  <c r="K27" i="1"/>
  <c r="M35" i="1"/>
  <c r="U58" i="1"/>
  <c r="N84" i="1"/>
  <c r="G91" i="1"/>
  <c r="T91" i="1"/>
  <c r="N96" i="1"/>
  <c r="O96" i="1" s="1"/>
  <c r="G106" i="1"/>
  <c r="I112" i="1"/>
  <c r="U191" i="1"/>
  <c r="T198" i="1"/>
  <c r="N224" i="1"/>
  <c r="K163" i="2"/>
  <c r="N163" i="2"/>
  <c r="O163" i="2" s="1"/>
  <c r="O132" i="1"/>
  <c r="I54" i="16"/>
  <c r="G54" i="16"/>
  <c r="I91" i="16"/>
  <c r="G91" i="16"/>
  <c r="I19" i="1"/>
  <c r="T19" i="1"/>
  <c r="N35" i="1"/>
  <c r="O35" i="1" s="1"/>
  <c r="N53" i="1"/>
  <c r="T54" i="1"/>
  <c r="I63" i="1"/>
  <c r="T63" i="1"/>
  <c r="K70" i="1"/>
  <c r="T78" i="1"/>
  <c r="I85" i="1"/>
  <c r="T85" i="1"/>
  <c r="O91" i="1"/>
  <c r="T27" i="4"/>
  <c r="N179" i="4"/>
  <c r="I179" i="4"/>
  <c r="U96" i="1"/>
  <c r="I101" i="1"/>
  <c r="G132" i="1"/>
  <c r="T132" i="1"/>
  <c r="G137" i="1"/>
  <c r="U163" i="1"/>
  <c r="T169" i="1"/>
  <c r="M205" i="1"/>
  <c r="O224" i="1"/>
  <c r="N240" i="1"/>
  <c r="N298" i="1"/>
  <c r="O298" i="1" s="1"/>
  <c r="G299" i="1"/>
  <c r="N54" i="2"/>
  <c r="I70" i="2"/>
  <c r="T70" i="2"/>
  <c r="I84" i="2"/>
  <c r="U96" i="2"/>
  <c r="I101" i="2"/>
  <c r="N106" i="2"/>
  <c r="O106" i="2" s="1"/>
  <c r="I126" i="2"/>
  <c r="M132" i="2"/>
  <c r="M157" i="2"/>
  <c r="I170" i="2"/>
  <c r="N191" i="2"/>
  <c r="O191" i="2" s="1"/>
  <c r="K205" i="2"/>
  <c r="N216" i="2"/>
  <c r="O216" i="2" s="1"/>
  <c r="I230" i="2"/>
  <c r="U231" i="2"/>
  <c r="G240" i="2"/>
  <c r="U254" i="2"/>
  <c r="U260" i="2"/>
  <c r="G285" i="2"/>
  <c r="U292" i="2"/>
  <c r="I310" i="2"/>
  <c r="K338" i="2"/>
  <c r="U339" i="2"/>
  <c r="U19" i="3"/>
  <c r="U35" i="3"/>
  <c r="I91" i="3"/>
  <c r="G96" i="3"/>
  <c r="U102" i="3"/>
  <c r="K126" i="3"/>
  <c r="K150" i="3"/>
  <c r="O157" i="3"/>
  <c r="N185" i="3"/>
  <c r="O185" i="3" s="1"/>
  <c r="N198" i="3"/>
  <c r="K247" i="3"/>
  <c r="N259" i="3"/>
  <c r="O259" i="3" s="1"/>
  <c r="K267" i="3"/>
  <c r="M285" i="3"/>
  <c r="N292" i="3"/>
  <c r="O292" i="3" s="1"/>
  <c r="N317" i="3"/>
  <c r="M332" i="3"/>
  <c r="M337" i="3"/>
  <c r="G27" i="4"/>
  <c r="N58" i="4"/>
  <c r="G106" i="4"/>
  <c r="G144" i="4"/>
  <c r="U216" i="4"/>
  <c r="I35" i="6"/>
  <c r="T292" i="1"/>
  <c r="T299" i="1"/>
  <c r="T310" i="1"/>
  <c r="U323" i="1"/>
  <c r="K332" i="1"/>
  <c r="T339" i="1"/>
  <c r="T27" i="2"/>
  <c r="U40" i="2"/>
  <c r="I54" i="2"/>
  <c r="N58" i="2"/>
  <c r="O58" i="2" s="1"/>
  <c r="M84" i="2"/>
  <c r="M101" i="2"/>
  <c r="N132" i="2"/>
  <c r="O132" i="2" s="1"/>
  <c r="N179" i="2"/>
  <c r="O179" i="2" s="1"/>
  <c r="T185" i="2"/>
  <c r="O204" i="2"/>
  <c r="T204" i="2"/>
  <c r="K275" i="2"/>
  <c r="I285" i="2"/>
  <c r="K298" i="2"/>
  <c r="U317" i="2"/>
  <c r="K332" i="2"/>
  <c r="N338" i="2"/>
  <c r="I40" i="3"/>
  <c r="T40" i="3"/>
  <c r="N58" i="3"/>
  <c r="N70" i="3"/>
  <c r="O70" i="3" s="1"/>
  <c r="K85" i="3"/>
  <c r="M91" i="3"/>
  <c r="T91" i="3"/>
  <c r="O96" i="3"/>
  <c r="N101" i="3"/>
  <c r="O101" i="3" s="1"/>
  <c r="U121" i="3"/>
  <c r="K137" i="3"/>
  <c r="K144" i="3"/>
  <c r="U144" i="3"/>
  <c r="K163" i="3"/>
  <c r="K169" i="3"/>
  <c r="U169" i="3"/>
  <c r="N191" i="3"/>
  <c r="N204" i="3"/>
  <c r="M216" i="3"/>
  <c r="N224" i="3"/>
  <c r="N285" i="3"/>
  <c r="O285" i="3" s="1"/>
  <c r="T285" i="3"/>
  <c r="N337" i="3"/>
  <c r="O337" i="3" s="1"/>
  <c r="K339" i="3"/>
  <c r="T10" i="4"/>
  <c r="U47" i="4"/>
  <c r="G58" i="4"/>
  <c r="U78" i="4"/>
  <c r="T101" i="4"/>
  <c r="N132" i="4"/>
  <c r="O132" i="4" s="1"/>
  <c r="N150" i="4"/>
  <c r="O150" i="4" s="1"/>
  <c r="K163" i="4"/>
  <c r="N169" i="4"/>
  <c r="K144" i="1"/>
  <c r="N150" i="1"/>
  <c r="U157" i="1"/>
  <c r="N169" i="1"/>
  <c r="T191" i="1"/>
  <c r="U267" i="1"/>
  <c r="N292" i="1"/>
  <c r="T323" i="1"/>
  <c r="U332" i="1"/>
  <c r="N339" i="1"/>
  <c r="N10" i="2"/>
  <c r="O10" i="2" s="1"/>
  <c r="T10" i="2"/>
  <c r="N27" i="2"/>
  <c r="O27" i="2" s="1"/>
  <c r="K63" i="2"/>
  <c r="T78" i="2"/>
  <c r="I85" i="2"/>
  <c r="I102" i="2"/>
  <c r="T112" i="2"/>
  <c r="U137" i="2"/>
  <c r="N144" i="2"/>
  <c r="O144" i="2" s="1"/>
  <c r="T144" i="2"/>
  <c r="T157" i="2"/>
  <c r="G185" i="2"/>
  <c r="T198" i="2"/>
  <c r="K224" i="2"/>
  <c r="O254" i="2"/>
  <c r="N267" i="2"/>
  <c r="I299" i="2"/>
  <c r="T299" i="2"/>
  <c r="I323" i="2"/>
  <c r="T323" i="2"/>
  <c r="I337" i="2"/>
  <c r="K19" i="3"/>
  <c r="N40" i="3"/>
  <c r="I53" i="3"/>
  <c r="T53" i="3"/>
  <c r="G91" i="3"/>
  <c r="I96" i="3"/>
  <c r="K102" i="3"/>
  <c r="M121" i="3"/>
  <c r="T121" i="3"/>
  <c r="I126" i="3"/>
  <c r="O137" i="3"/>
  <c r="G144" i="3"/>
  <c r="T144" i="3"/>
  <c r="O163" i="3"/>
  <c r="G169" i="3"/>
  <c r="T169" i="3"/>
  <c r="M170" i="3"/>
  <c r="U224" i="3"/>
  <c r="T230" i="3"/>
  <c r="K231" i="3"/>
  <c r="I247" i="3"/>
  <c r="T260" i="3"/>
  <c r="I267" i="3"/>
  <c r="I299" i="3"/>
  <c r="T299" i="3"/>
  <c r="N310" i="3"/>
  <c r="O310" i="3" s="1"/>
  <c r="K332" i="3"/>
  <c r="U339" i="3"/>
  <c r="K35" i="4"/>
  <c r="T40" i="4"/>
  <c r="N47" i="4"/>
  <c r="O47" i="4" s="1"/>
  <c r="G63" i="4"/>
  <c r="T63" i="4"/>
  <c r="N78" i="4"/>
  <c r="O78" i="4" s="1"/>
  <c r="T78" i="4"/>
  <c r="M85" i="4"/>
  <c r="U96" i="4"/>
  <c r="K112" i="4"/>
  <c r="U126" i="4"/>
  <c r="N157" i="4"/>
  <c r="I170" i="4"/>
  <c r="T170" i="4"/>
  <c r="I185" i="4"/>
  <c r="N224" i="4"/>
  <c r="O224" i="4" s="1"/>
  <c r="N191" i="1"/>
  <c r="U240" i="1"/>
  <c r="G35" i="2"/>
  <c r="N40" i="2"/>
  <c r="O40" i="2" s="1"/>
  <c r="U54" i="2"/>
  <c r="N63" i="2"/>
  <c r="K70" i="2"/>
  <c r="O78" i="2"/>
  <c r="N96" i="2"/>
  <c r="U106" i="2"/>
  <c r="U121" i="2"/>
  <c r="I185" i="2"/>
  <c r="U191" i="2"/>
  <c r="U216" i="2"/>
  <c r="N224" i="2"/>
  <c r="G231" i="2"/>
  <c r="N254" i="2"/>
  <c r="N260" i="2"/>
  <c r="O260" i="2" s="1"/>
  <c r="U285" i="2"/>
  <c r="N292" i="2"/>
  <c r="O292" i="2" s="1"/>
  <c r="U298" i="2"/>
  <c r="O299" i="2"/>
  <c r="N339" i="2"/>
  <c r="O339" i="2" s="1"/>
  <c r="N10" i="3"/>
  <c r="N19" i="3"/>
  <c r="U27" i="3"/>
  <c r="N35" i="3"/>
  <c r="N102" i="3"/>
  <c r="N121" i="3"/>
  <c r="M137" i="3"/>
  <c r="M163" i="3"/>
  <c r="G179" i="3"/>
  <c r="U191" i="3"/>
  <c r="N240" i="3"/>
  <c r="U298" i="3"/>
  <c r="G303" i="3"/>
  <c r="N338" i="3"/>
  <c r="N54" i="4"/>
  <c r="O54" i="4" s="1"/>
  <c r="G70" i="4"/>
  <c r="N85" i="4"/>
  <c r="O85" i="4" s="1"/>
  <c r="M96" i="4"/>
  <c r="I102" i="4"/>
  <c r="I106" i="4"/>
  <c r="M126" i="4"/>
  <c r="I137" i="4"/>
  <c r="I144" i="4"/>
  <c r="O170" i="4"/>
  <c r="M185" i="4"/>
  <c r="M323" i="4"/>
  <c r="I96" i="1"/>
  <c r="N102" i="1"/>
  <c r="O106" i="1"/>
  <c r="K112" i="1"/>
  <c r="N121" i="1"/>
  <c r="O121" i="1" s="1"/>
  <c r="N126" i="1"/>
  <c r="U150" i="1"/>
  <c r="G157" i="1"/>
  <c r="T157" i="1"/>
  <c r="I163" i="1"/>
  <c r="M169" i="1"/>
  <c r="N170" i="1"/>
  <c r="M185" i="1"/>
  <c r="T185" i="1"/>
  <c r="N216" i="1"/>
  <c r="U224" i="1"/>
  <c r="M230" i="1"/>
  <c r="N259" i="1"/>
  <c r="O259" i="1" s="1"/>
  <c r="I267" i="1"/>
  <c r="T267" i="1"/>
  <c r="U310" i="1"/>
  <c r="T317" i="1"/>
  <c r="K337" i="1"/>
  <c r="U338" i="1"/>
  <c r="K339" i="1"/>
  <c r="K19" i="2"/>
  <c r="K27" i="2"/>
  <c r="O35" i="2"/>
  <c r="I47" i="2"/>
  <c r="M53" i="2"/>
  <c r="N78" i="2"/>
  <c r="K84" i="2"/>
  <c r="N85" i="2"/>
  <c r="M91" i="2"/>
  <c r="I96" i="2"/>
  <c r="K101" i="2"/>
  <c r="N102" i="2"/>
  <c r="N112" i="2"/>
  <c r="O112" i="2" s="1"/>
  <c r="I121" i="2"/>
  <c r="U132" i="2"/>
  <c r="G137" i="2"/>
  <c r="T137" i="2"/>
  <c r="K150" i="2"/>
  <c r="N157" i="2"/>
  <c r="O157" i="2" s="1"/>
  <c r="U163" i="2"/>
  <c r="K169" i="2"/>
  <c r="U179" i="2"/>
  <c r="K185" i="2"/>
  <c r="N198" i="2"/>
  <c r="K204" i="2"/>
  <c r="G205" i="2"/>
  <c r="I231" i="2"/>
  <c r="U240" i="2"/>
  <c r="K247" i="2"/>
  <c r="U267" i="2"/>
  <c r="I275" i="2"/>
  <c r="T275" i="2"/>
  <c r="N299" i="2"/>
  <c r="M303" i="2"/>
  <c r="N323" i="2"/>
  <c r="T332" i="2"/>
  <c r="I47" i="3"/>
  <c r="N53" i="3"/>
  <c r="O53" i="3" s="1"/>
  <c r="T54" i="3"/>
  <c r="K58" i="3"/>
  <c r="K63" i="3"/>
  <c r="T78" i="3"/>
  <c r="M84" i="3"/>
  <c r="K91" i="3"/>
  <c r="M106" i="3"/>
  <c r="T106" i="3"/>
  <c r="N112" i="3"/>
  <c r="N126" i="3"/>
  <c r="O126" i="3" s="1"/>
  <c r="N150" i="3"/>
  <c r="O150" i="3" s="1"/>
  <c r="I170" i="3"/>
  <c r="M179" i="3"/>
  <c r="T179" i="3"/>
  <c r="M185" i="3"/>
  <c r="I191" i="3"/>
  <c r="O198" i="3"/>
  <c r="M205" i="3"/>
  <c r="I231" i="3"/>
  <c r="N247" i="3"/>
  <c r="T247" i="3"/>
  <c r="U254" i="3"/>
  <c r="N260" i="3"/>
  <c r="N267" i="3"/>
  <c r="T267" i="3"/>
  <c r="U275" i="3"/>
  <c r="K285" i="3"/>
  <c r="N299" i="3"/>
  <c r="M303" i="3"/>
  <c r="O323" i="3"/>
  <c r="U337" i="3"/>
  <c r="I339" i="3"/>
  <c r="T339" i="3"/>
  <c r="M19" i="4"/>
  <c r="I35" i="4"/>
  <c r="U35" i="4"/>
  <c r="O70" i="4"/>
  <c r="T85" i="4"/>
  <c r="N96" i="4"/>
  <c r="O96" i="4" s="1"/>
  <c r="T96" i="4"/>
  <c r="M102" i="4"/>
  <c r="I112" i="4"/>
  <c r="U112" i="4"/>
  <c r="N126" i="4"/>
  <c r="O126" i="4" s="1"/>
  <c r="M137" i="4"/>
  <c r="U150" i="4"/>
  <c r="I163" i="4"/>
  <c r="G163" i="4"/>
  <c r="N170" i="4"/>
  <c r="N185" i="4"/>
  <c r="O185" i="4" s="1"/>
  <c r="N205" i="4"/>
  <c r="O205" i="4" s="1"/>
  <c r="M216" i="4"/>
  <c r="T303" i="4"/>
  <c r="K54" i="5"/>
  <c r="M332" i="1"/>
  <c r="M332" i="2"/>
  <c r="K191" i="3"/>
  <c r="U231" i="3"/>
  <c r="I259" i="3"/>
  <c r="O53" i="4"/>
  <c r="M163" i="4"/>
  <c r="I78" i="6"/>
  <c r="G78" i="6"/>
  <c r="U126" i="1"/>
  <c r="M137" i="1"/>
  <c r="N157" i="1"/>
  <c r="O157" i="1" s="1"/>
  <c r="G179" i="1"/>
  <c r="U179" i="1"/>
  <c r="I198" i="1"/>
  <c r="U198" i="1"/>
  <c r="U216" i="1"/>
  <c r="I224" i="1"/>
  <c r="U231" i="1"/>
  <c r="K240" i="1"/>
  <c r="K259" i="1"/>
  <c r="U275" i="1"/>
  <c r="K285" i="1"/>
  <c r="U299" i="1"/>
  <c r="K303" i="1"/>
  <c r="N332" i="1"/>
  <c r="O332" i="1" s="1"/>
  <c r="I338" i="1"/>
  <c r="T338" i="1"/>
  <c r="I35" i="2"/>
  <c r="K40" i="2"/>
  <c r="N47" i="2"/>
  <c r="I58" i="2"/>
  <c r="U84" i="2"/>
  <c r="U101" i="2"/>
  <c r="M106" i="2"/>
  <c r="N121" i="2"/>
  <c r="O121" i="2" s="1"/>
  <c r="T121" i="2"/>
  <c r="I132" i="2"/>
  <c r="T132" i="2"/>
  <c r="N137" i="2"/>
  <c r="O137" i="2" s="1"/>
  <c r="T163" i="2"/>
  <c r="I169" i="2"/>
  <c r="G179" i="2"/>
  <c r="T179" i="2"/>
  <c r="M191" i="2"/>
  <c r="U198" i="2"/>
  <c r="M216" i="2"/>
  <c r="M240" i="2"/>
  <c r="N275" i="2"/>
  <c r="M285" i="2"/>
  <c r="K299" i="2"/>
  <c r="I303" i="2"/>
  <c r="N317" i="2"/>
  <c r="K323" i="2"/>
  <c r="N27" i="3"/>
  <c r="O27" i="3" s="1"/>
  <c r="N47" i="3"/>
  <c r="K53" i="3"/>
  <c r="N54" i="3"/>
  <c r="I70" i="3"/>
  <c r="N78" i="3"/>
  <c r="T84" i="3"/>
  <c r="U91" i="3"/>
  <c r="I101" i="3"/>
  <c r="G106" i="3"/>
  <c r="K121" i="3"/>
  <c r="G132" i="3"/>
  <c r="N170" i="3"/>
  <c r="N179" i="3"/>
  <c r="G185" i="3"/>
  <c r="G198" i="3"/>
  <c r="U204" i="3"/>
  <c r="I205" i="3"/>
  <c r="I224" i="3"/>
  <c r="N231" i="3"/>
  <c r="O231" i="3" s="1"/>
  <c r="K254" i="3"/>
  <c r="T254" i="3"/>
  <c r="M259" i="3"/>
  <c r="K275" i="3"/>
  <c r="T275" i="3"/>
  <c r="U285" i="3"/>
  <c r="K299" i="3"/>
  <c r="I303" i="3"/>
  <c r="U310" i="3"/>
  <c r="M317" i="3"/>
  <c r="T332" i="3"/>
  <c r="G337" i="3"/>
  <c r="N339" i="3"/>
  <c r="G19" i="4"/>
  <c r="T19" i="4"/>
  <c r="N35" i="4"/>
  <c r="O35" i="4" s="1"/>
  <c r="T35" i="4"/>
  <c r="N53" i="4"/>
  <c r="K58" i="4"/>
  <c r="N84" i="4"/>
  <c r="T84" i="4"/>
  <c r="G102" i="4"/>
  <c r="T102" i="4"/>
  <c r="N112" i="4"/>
  <c r="O112" i="4" s="1"/>
  <c r="T112" i="4"/>
  <c r="G132" i="4"/>
  <c r="G137" i="4"/>
  <c r="G150" i="4"/>
  <c r="T150" i="4"/>
  <c r="N163" i="4"/>
  <c r="O163" i="4" s="1"/>
  <c r="I53" i="6"/>
  <c r="U247" i="4"/>
  <c r="U259" i="4"/>
  <c r="I275" i="4"/>
  <c r="G298" i="4"/>
  <c r="U310" i="4"/>
  <c r="N337" i="4"/>
  <c r="O337" i="4" s="1"/>
  <c r="G338" i="4"/>
  <c r="N10" i="5"/>
  <c r="N54" i="5"/>
  <c r="U63" i="5"/>
  <c r="U102" i="5"/>
  <c r="N106" i="5"/>
  <c r="O106" i="5" s="1"/>
  <c r="G137" i="5"/>
  <c r="G169" i="5"/>
  <c r="U185" i="5"/>
  <c r="U198" i="5"/>
  <c r="N254" i="5"/>
  <c r="N275" i="5"/>
  <c r="N285" i="5"/>
  <c r="U292" i="5"/>
  <c r="U298" i="5"/>
  <c r="N303" i="5"/>
  <c r="O303" i="5" s="1"/>
  <c r="N337" i="5"/>
  <c r="O337" i="5" s="1"/>
  <c r="N35" i="6"/>
  <c r="N53" i="6"/>
  <c r="O53" i="6" s="1"/>
  <c r="N102" i="6"/>
  <c r="O102" i="6" s="1"/>
  <c r="G137" i="6"/>
  <c r="U150" i="6"/>
  <c r="G179" i="6"/>
  <c r="U157" i="4"/>
  <c r="I169" i="4"/>
  <c r="U170" i="4"/>
  <c r="G179" i="4"/>
  <c r="U179" i="4"/>
  <c r="K185" i="4"/>
  <c r="N191" i="4"/>
  <c r="N230" i="4"/>
  <c r="N254" i="4"/>
  <c r="U267" i="4"/>
  <c r="M275" i="4"/>
  <c r="K285" i="4"/>
  <c r="O298" i="4"/>
  <c r="K303" i="4"/>
  <c r="K323" i="4"/>
  <c r="N332" i="4"/>
  <c r="O332" i="4" s="1"/>
  <c r="O338" i="4"/>
  <c r="U35" i="5"/>
  <c r="M58" i="5"/>
  <c r="O70" i="5"/>
  <c r="U78" i="5"/>
  <c r="G132" i="5"/>
  <c r="U144" i="5"/>
  <c r="I157" i="5"/>
  <c r="G163" i="5"/>
  <c r="G179" i="5"/>
  <c r="G185" i="5"/>
  <c r="K191" i="5"/>
  <c r="I204" i="5"/>
  <c r="G216" i="5"/>
  <c r="U230" i="5"/>
  <c r="M240" i="5"/>
  <c r="T240" i="5"/>
  <c r="N247" i="5"/>
  <c r="O247" i="5" s="1"/>
  <c r="I260" i="5"/>
  <c r="T260" i="5"/>
  <c r="I267" i="5"/>
  <c r="T267" i="5"/>
  <c r="I310" i="5"/>
  <c r="N317" i="5"/>
  <c r="O317" i="5" s="1"/>
  <c r="N332" i="5"/>
  <c r="O332" i="5" s="1"/>
  <c r="I338" i="5"/>
  <c r="T338" i="5"/>
  <c r="U339" i="5"/>
  <c r="T10" i="6"/>
  <c r="M27" i="6"/>
  <c r="G35" i="6"/>
  <c r="G53" i="6"/>
  <c r="T53" i="6"/>
  <c r="N58" i="6"/>
  <c r="O58" i="6" s="1"/>
  <c r="N85" i="6"/>
  <c r="O85" i="6" s="1"/>
  <c r="U96" i="6"/>
  <c r="N106" i="6"/>
  <c r="O106" i="6" s="1"/>
  <c r="G112" i="6"/>
  <c r="I137" i="6"/>
  <c r="G157" i="6"/>
  <c r="T157" i="6"/>
  <c r="M163" i="6"/>
  <c r="T163" i="6"/>
  <c r="G254" i="6"/>
  <c r="I254" i="6"/>
  <c r="O19" i="8"/>
  <c r="I292" i="4"/>
  <c r="I299" i="4"/>
  <c r="I339" i="4"/>
  <c r="K101" i="5"/>
  <c r="K106" i="5"/>
  <c r="N137" i="5"/>
  <c r="O137" i="5" s="1"/>
  <c r="K157" i="5"/>
  <c r="N185" i="5"/>
  <c r="I230" i="5"/>
  <c r="O260" i="5"/>
  <c r="K292" i="5"/>
  <c r="O310" i="5"/>
  <c r="G27" i="6"/>
  <c r="K70" i="6"/>
  <c r="M78" i="6"/>
  <c r="U78" i="6"/>
  <c r="I84" i="6"/>
  <c r="O96" i="6"/>
  <c r="K101" i="6"/>
  <c r="O144" i="6"/>
  <c r="I169" i="6"/>
  <c r="O299" i="6"/>
  <c r="K254" i="7"/>
  <c r="N337" i="8"/>
  <c r="O337" i="8" s="1"/>
  <c r="G337" i="8"/>
  <c r="T224" i="4"/>
  <c r="I240" i="4"/>
  <c r="U240" i="4"/>
  <c r="N247" i="4"/>
  <c r="O247" i="4" s="1"/>
  <c r="K254" i="4"/>
  <c r="N259" i="4"/>
  <c r="O259" i="4" s="1"/>
  <c r="M299" i="4"/>
  <c r="T299" i="4"/>
  <c r="U317" i="4"/>
  <c r="I19" i="5"/>
  <c r="G35" i="5"/>
  <c r="I40" i="5"/>
  <c r="I47" i="5"/>
  <c r="I53" i="5"/>
  <c r="T53" i="5"/>
  <c r="U58" i="5"/>
  <c r="N63" i="5"/>
  <c r="O63" i="5" s="1"/>
  <c r="N84" i="5"/>
  <c r="U91" i="5"/>
  <c r="I102" i="5"/>
  <c r="K121" i="5"/>
  <c r="I126" i="5"/>
  <c r="I137" i="5"/>
  <c r="N169" i="5"/>
  <c r="O169" i="5" s="1"/>
  <c r="N198" i="5"/>
  <c r="I205" i="5"/>
  <c r="I224" i="5"/>
  <c r="M230" i="5"/>
  <c r="U254" i="5"/>
  <c r="U275" i="5"/>
  <c r="N292" i="5"/>
  <c r="O292" i="5" s="1"/>
  <c r="N298" i="5"/>
  <c r="U337" i="5"/>
  <c r="K10" i="6"/>
  <c r="O19" i="6"/>
  <c r="M40" i="6"/>
  <c r="G47" i="6"/>
  <c r="T47" i="6"/>
  <c r="U54" i="6"/>
  <c r="N63" i="6"/>
  <c r="N78" i="6"/>
  <c r="O78" i="6" s="1"/>
  <c r="M84" i="6"/>
  <c r="N101" i="6"/>
  <c r="N121" i="6"/>
  <c r="O121" i="6" s="1"/>
  <c r="G132" i="6"/>
  <c r="I157" i="6"/>
  <c r="M169" i="6"/>
  <c r="U170" i="6"/>
  <c r="M260" i="6"/>
  <c r="I96" i="7"/>
  <c r="G303" i="8"/>
  <c r="I303" i="8"/>
  <c r="G230" i="4"/>
  <c r="K240" i="4"/>
  <c r="I260" i="4"/>
  <c r="T260" i="4"/>
  <c r="T323" i="4"/>
  <c r="U332" i="4"/>
  <c r="K19" i="5"/>
  <c r="K47" i="5"/>
  <c r="U54" i="5"/>
  <c r="N78" i="5"/>
  <c r="O78" i="5" s="1"/>
  <c r="I85" i="5"/>
  <c r="K102" i="5"/>
  <c r="U106" i="5"/>
  <c r="G112" i="5"/>
  <c r="K126" i="5"/>
  <c r="I144" i="5"/>
  <c r="T144" i="5"/>
  <c r="U150" i="5"/>
  <c r="U157" i="5"/>
  <c r="U169" i="5"/>
  <c r="U170" i="5"/>
  <c r="U179" i="5"/>
  <c r="I191" i="5"/>
  <c r="T191" i="5"/>
  <c r="K204" i="5"/>
  <c r="U216" i="5"/>
  <c r="O224" i="5"/>
  <c r="G230" i="5"/>
  <c r="I231" i="5"/>
  <c r="U247" i="5"/>
  <c r="I259" i="5"/>
  <c r="K260" i="5"/>
  <c r="U285" i="5"/>
  <c r="G299" i="5"/>
  <c r="T299" i="5"/>
  <c r="U303" i="5"/>
  <c r="U317" i="5"/>
  <c r="G323" i="5"/>
  <c r="T323" i="5"/>
  <c r="U332" i="5"/>
  <c r="U338" i="5"/>
  <c r="N339" i="5"/>
  <c r="O339" i="5" s="1"/>
  <c r="N19" i="6"/>
  <c r="N40" i="6"/>
  <c r="O40" i="6" s="1"/>
  <c r="K54" i="6"/>
  <c r="U58" i="6"/>
  <c r="N84" i="6"/>
  <c r="O84" i="6" s="1"/>
  <c r="U137" i="6"/>
  <c r="K157" i="6"/>
  <c r="K163" i="6"/>
  <c r="G169" i="6"/>
  <c r="U230" i="6"/>
  <c r="T240" i="6"/>
  <c r="I275" i="6"/>
  <c r="M191" i="5"/>
  <c r="M231" i="5"/>
  <c r="N54" i="6"/>
  <c r="K78" i="8"/>
  <c r="N78" i="8"/>
  <c r="O78" i="8" s="1"/>
  <c r="I224" i="8"/>
  <c r="G224" i="8"/>
  <c r="I254" i="4"/>
  <c r="O285" i="4"/>
  <c r="N303" i="4"/>
  <c r="O303" i="4" s="1"/>
  <c r="N323" i="4"/>
  <c r="M337" i="4"/>
  <c r="O54" i="5"/>
  <c r="T54" i="5"/>
  <c r="N85" i="5"/>
  <c r="N91" i="5"/>
  <c r="O91" i="5" s="1"/>
  <c r="T106" i="5"/>
  <c r="I121" i="5"/>
  <c r="I179" i="5"/>
  <c r="N204" i="5"/>
  <c r="O204" i="5" s="1"/>
  <c r="I216" i="5"/>
  <c r="I247" i="5"/>
  <c r="O254" i="5"/>
  <c r="O275" i="5"/>
  <c r="N299" i="5"/>
  <c r="I317" i="5"/>
  <c r="K337" i="5"/>
  <c r="O10" i="6"/>
  <c r="T40" i="6"/>
  <c r="M53" i="6"/>
  <c r="G54" i="6"/>
  <c r="I58" i="6"/>
  <c r="I85" i="6"/>
  <c r="I91" i="6"/>
  <c r="M102" i="6"/>
  <c r="M126" i="6"/>
  <c r="T137" i="6"/>
  <c r="G230" i="6"/>
  <c r="I230" i="6"/>
  <c r="T247" i="6"/>
  <c r="M47" i="7"/>
  <c r="K47" i="7"/>
  <c r="U247" i="7"/>
  <c r="N247" i="7"/>
  <c r="N198" i="6"/>
  <c r="U205" i="6"/>
  <c r="U231" i="6"/>
  <c r="T275" i="6"/>
  <c r="N298" i="6"/>
  <c r="U303" i="6"/>
  <c r="G310" i="6"/>
  <c r="N338" i="6"/>
  <c r="N19" i="7"/>
  <c r="O19" i="7" s="1"/>
  <c r="N40" i="7"/>
  <c r="N53" i="7"/>
  <c r="N63" i="7"/>
  <c r="O63" i="7" s="1"/>
  <c r="U78" i="7"/>
  <c r="M85" i="7"/>
  <c r="N102" i="7"/>
  <c r="O102" i="7" s="1"/>
  <c r="I144" i="7"/>
  <c r="M157" i="7"/>
  <c r="K169" i="7"/>
  <c r="N198" i="7"/>
  <c r="N204" i="7"/>
  <c r="O204" i="7" s="1"/>
  <c r="I216" i="7"/>
  <c r="M224" i="7"/>
  <c r="I231" i="7"/>
  <c r="G240" i="7"/>
  <c r="U254" i="7"/>
  <c r="K259" i="7"/>
  <c r="M267" i="7"/>
  <c r="K275" i="7"/>
  <c r="I285" i="7"/>
  <c r="U310" i="7"/>
  <c r="I317" i="7"/>
  <c r="I332" i="7"/>
  <c r="M338" i="7"/>
  <c r="N10" i="8"/>
  <c r="I47" i="8"/>
  <c r="N53" i="8"/>
  <c r="O53" i="8" s="1"/>
  <c r="K63" i="8"/>
  <c r="N84" i="8"/>
  <c r="N91" i="8"/>
  <c r="N101" i="8"/>
  <c r="M137" i="8"/>
  <c r="M144" i="8"/>
  <c r="U170" i="8"/>
  <c r="K53" i="9"/>
  <c r="M53" i="9"/>
  <c r="G53" i="10"/>
  <c r="N204" i="6"/>
  <c r="I259" i="6"/>
  <c r="I260" i="6"/>
  <c r="I285" i="6"/>
  <c r="I299" i="6"/>
  <c r="T299" i="6"/>
  <c r="I323" i="6"/>
  <c r="T323" i="6"/>
  <c r="U337" i="6"/>
  <c r="I339" i="6"/>
  <c r="T339" i="6"/>
  <c r="I47" i="7"/>
  <c r="U47" i="7"/>
  <c r="U54" i="7"/>
  <c r="I58" i="7"/>
  <c r="T63" i="7"/>
  <c r="I78" i="7"/>
  <c r="K84" i="7"/>
  <c r="N85" i="7"/>
  <c r="O85" i="7" s="1"/>
  <c r="G96" i="7"/>
  <c r="I101" i="7"/>
  <c r="G106" i="7"/>
  <c r="M121" i="7"/>
  <c r="I126" i="7"/>
  <c r="U132" i="7"/>
  <c r="M137" i="7"/>
  <c r="K144" i="7"/>
  <c r="I163" i="7"/>
  <c r="M179" i="7"/>
  <c r="T205" i="7"/>
  <c r="T224" i="7"/>
  <c r="K231" i="7"/>
  <c r="K285" i="7"/>
  <c r="O299" i="7"/>
  <c r="K303" i="7"/>
  <c r="M317" i="7"/>
  <c r="K332" i="7"/>
  <c r="G19" i="8"/>
  <c r="T19" i="8"/>
  <c r="T27" i="8"/>
  <c r="I35" i="8"/>
  <c r="U40" i="8"/>
  <c r="K47" i="8"/>
  <c r="I53" i="8"/>
  <c r="K54" i="8"/>
  <c r="U70" i="8"/>
  <c r="U84" i="8"/>
  <c r="U102" i="8"/>
  <c r="K106" i="8"/>
  <c r="I132" i="8"/>
  <c r="K163" i="8"/>
  <c r="T204" i="9"/>
  <c r="O275" i="9"/>
  <c r="T179" i="6"/>
  <c r="I191" i="6"/>
  <c r="G205" i="6"/>
  <c r="N247" i="6"/>
  <c r="N260" i="6"/>
  <c r="N299" i="6"/>
  <c r="T332" i="6"/>
  <c r="M337" i="6"/>
  <c r="G10" i="7"/>
  <c r="I27" i="7"/>
  <c r="I35" i="7"/>
  <c r="N47" i="7"/>
  <c r="O47" i="7" s="1"/>
  <c r="T54" i="7"/>
  <c r="K70" i="7"/>
  <c r="N78" i="7"/>
  <c r="O78" i="7" s="1"/>
  <c r="N126" i="7"/>
  <c r="O126" i="7" s="1"/>
  <c r="K163" i="7"/>
  <c r="G179" i="7"/>
  <c r="N185" i="7"/>
  <c r="O185" i="7" s="1"/>
  <c r="K191" i="7"/>
  <c r="U224" i="7"/>
  <c r="K230" i="7"/>
  <c r="N254" i="7"/>
  <c r="O254" i="7" s="1"/>
  <c r="N323" i="7"/>
  <c r="O323" i="7" s="1"/>
  <c r="U338" i="7"/>
  <c r="N19" i="8"/>
  <c r="N27" i="8"/>
  <c r="O27" i="8" s="1"/>
  <c r="N35" i="8"/>
  <c r="I58" i="8"/>
  <c r="T58" i="8"/>
  <c r="T70" i="8"/>
  <c r="T84" i="8"/>
  <c r="M85" i="8"/>
  <c r="M91" i="8"/>
  <c r="M101" i="8"/>
  <c r="O102" i="8"/>
  <c r="U106" i="8"/>
  <c r="K137" i="8"/>
  <c r="U144" i="8"/>
  <c r="M157" i="8"/>
  <c r="K185" i="8"/>
  <c r="I191" i="8"/>
  <c r="I230" i="8"/>
  <c r="N247" i="8"/>
  <c r="M303" i="8"/>
  <c r="K303" i="8"/>
  <c r="N54" i="9"/>
  <c r="I240" i="9"/>
  <c r="G240" i="9"/>
  <c r="M70" i="10"/>
  <c r="K70" i="10"/>
  <c r="N285" i="10"/>
  <c r="O285" i="10" s="1"/>
  <c r="G285" i="10"/>
  <c r="U285" i="6"/>
  <c r="G303" i="6"/>
  <c r="U310" i="6"/>
  <c r="O10" i="7"/>
  <c r="N54" i="7"/>
  <c r="U58" i="7"/>
  <c r="N70" i="7"/>
  <c r="G84" i="7"/>
  <c r="G132" i="7"/>
  <c r="U240" i="7"/>
  <c r="G310" i="7"/>
  <c r="U53" i="8"/>
  <c r="U231" i="8"/>
  <c r="N275" i="8"/>
  <c r="U323" i="8"/>
  <c r="T198" i="9"/>
  <c r="I58" i="10"/>
  <c r="T254" i="6"/>
  <c r="U259" i="6"/>
  <c r="I303" i="6"/>
  <c r="N317" i="6"/>
  <c r="K323" i="6"/>
  <c r="K339" i="6"/>
  <c r="N10" i="7"/>
  <c r="T10" i="7"/>
  <c r="N27" i="7"/>
  <c r="O27" i="7" s="1"/>
  <c r="N35" i="7"/>
  <c r="O35" i="7" s="1"/>
  <c r="T84" i="7"/>
  <c r="M132" i="7"/>
  <c r="O150" i="7"/>
  <c r="K205" i="7"/>
  <c r="M285" i="7"/>
  <c r="M303" i="7"/>
  <c r="K323" i="7"/>
  <c r="K19" i="8"/>
  <c r="K27" i="8"/>
  <c r="U78" i="8"/>
  <c r="M132" i="9"/>
  <c r="K132" i="9"/>
  <c r="T58" i="10"/>
  <c r="I96" i="10"/>
  <c r="M292" i="6"/>
  <c r="I19" i="7"/>
  <c r="I63" i="7"/>
  <c r="M101" i="7"/>
  <c r="U216" i="7"/>
  <c r="M231" i="7"/>
  <c r="I260" i="7"/>
  <c r="O285" i="7"/>
  <c r="G292" i="7"/>
  <c r="G303" i="7"/>
  <c r="M332" i="7"/>
  <c r="O337" i="7"/>
  <c r="O47" i="8"/>
  <c r="U54" i="8"/>
  <c r="G91" i="8"/>
  <c r="T91" i="8"/>
  <c r="M106" i="8"/>
  <c r="T106" i="8"/>
  <c r="G112" i="8"/>
  <c r="U121" i="8"/>
  <c r="O132" i="8"/>
  <c r="K132" i="8"/>
  <c r="I150" i="8"/>
  <c r="N170" i="8"/>
  <c r="O170" i="8" s="1"/>
  <c r="M231" i="8"/>
  <c r="K231" i="8"/>
  <c r="I298" i="8"/>
  <c r="G298" i="8"/>
  <c r="I35" i="9"/>
  <c r="G35" i="9"/>
  <c r="O132" i="9"/>
  <c r="K179" i="6"/>
  <c r="U185" i="6"/>
  <c r="K198" i="6"/>
  <c r="G204" i="6"/>
  <c r="U224" i="6"/>
  <c r="N230" i="6"/>
  <c r="N267" i="6"/>
  <c r="G275" i="6"/>
  <c r="K298" i="6"/>
  <c r="U317" i="6"/>
  <c r="U323" i="6"/>
  <c r="K332" i="6"/>
  <c r="K338" i="6"/>
  <c r="U339" i="6"/>
  <c r="I10" i="7"/>
  <c r="M19" i="7"/>
  <c r="K53" i="7"/>
  <c r="N58" i="7"/>
  <c r="O58" i="7" s="1"/>
  <c r="M63" i="7"/>
  <c r="U85" i="7"/>
  <c r="G112" i="7"/>
  <c r="M126" i="7"/>
  <c r="I169" i="7"/>
  <c r="M185" i="7"/>
  <c r="K204" i="7"/>
  <c r="I224" i="7"/>
  <c r="G231" i="7"/>
  <c r="N240" i="7"/>
  <c r="O240" i="7" s="1"/>
  <c r="M247" i="7"/>
  <c r="M260" i="7"/>
  <c r="I267" i="7"/>
  <c r="U299" i="7"/>
  <c r="U323" i="7"/>
  <c r="G332" i="7"/>
  <c r="I338" i="7"/>
  <c r="K339" i="7"/>
  <c r="O10" i="8"/>
  <c r="U19" i="8"/>
  <c r="U27" i="8"/>
  <c r="N40" i="8"/>
  <c r="O40" i="8" s="1"/>
  <c r="N47" i="8"/>
  <c r="K70" i="8"/>
  <c r="G78" i="8"/>
  <c r="T78" i="8"/>
  <c r="N85" i="8"/>
  <c r="N96" i="8"/>
  <c r="O96" i="8" s="1"/>
  <c r="K101" i="8"/>
  <c r="N106" i="8"/>
  <c r="M112" i="8"/>
  <c r="T112" i="8"/>
  <c r="M121" i="8"/>
  <c r="T137" i="8"/>
  <c r="T144" i="8"/>
  <c r="N231" i="8"/>
  <c r="O231" i="8" s="1"/>
  <c r="G231" i="8"/>
  <c r="I260" i="8"/>
  <c r="G260" i="8"/>
  <c r="U54" i="9"/>
  <c r="G91" i="10"/>
  <c r="K112" i="8"/>
  <c r="N121" i="8"/>
  <c r="I126" i="8"/>
  <c r="T126" i="8"/>
  <c r="N137" i="8"/>
  <c r="O137" i="8" s="1"/>
  <c r="N144" i="8"/>
  <c r="N191" i="8"/>
  <c r="O191" i="8" s="1"/>
  <c r="M204" i="8"/>
  <c r="N224" i="8"/>
  <c r="T224" i="8"/>
  <c r="N254" i="8"/>
  <c r="I267" i="8"/>
  <c r="T267" i="8"/>
  <c r="M285" i="8"/>
  <c r="N298" i="8"/>
  <c r="T303" i="8"/>
  <c r="U310" i="8"/>
  <c r="N323" i="8"/>
  <c r="U332" i="8"/>
  <c r="T27" i="9"/>
  <c r="T54" i="9"/>
  <c r="N84" i="9"/>
  <c r="O84" i="9" s="1"/>
  <c r="I91" i="9"/>
  <c r="M101" i="9"/>
  <c r="T101" i="9"/>
  <c r="U102" i="9"/>
  <c r="N112" i="9"/>
  <c r="O112" i="9" s="1"/>
  <c r="G121" i="9"/>
  <c r="T169" i="9"/>
  <c r="T179" i="9"/>
  <c r="I185" i="9"/>
  <c r="G204" i="9"/>
  <c r="G205" i="9"/>
  <c r="N224" i="9"/>
  <c r="K259" i="9"/>
  <c r="K260" i="9"/>
  <c r="N267" i="9"/>
  <c r="N285" i="9"/>
  <c r="O285" i="9" s="1"/>
  <c r="N298" i="9"/>
  <c r="O298" i="9" s="1"/>
  <c r="U310" i="9"/>
  <c r="I338" i="9"/>
  <c r="T338" i="9"/>
  <c r="U339" i="9"/>
  <c r="U35" i="10"/>
  <c r="N78" i="10"/>
  <c r="O78" i="10" s="1"/>
  <c r="T78" i="10"/>
  <c r="M96" i="10"/>
  <c r="G121" i="10"/>
  <c r="G144" i="10"/>
  <c r="T163" i="10"/>
  <c r="U169" i="10"/>
  <c r="N254" i="10"/>
  <c r="N298" i="10"/>
  <c r="N170" i="12"/>
  <c r="N285" i="8"/>
  <c r="O285" i="8" s="1"/>
  <c r="T285" i="8"/>
  <c r="I310" i="8"/>
  <c r="N338" i="8"/>
  <c r="O338" i="8" s="1"/>
  <c r="K19" i="9"/>
  <c r="T19" i="9"/>
  <c r="T47" i="9"/>
  <c r="I54" i="9"/>
  <c r="N78" i="9"/>
  <c r="T85" i="9"/>
  <c r="M91" i="9"/>
  <c r="T91" i="9"/>
  <c r="U132" i="9"/>
  <c r="T150" i="9"/>
  <c r="N231" i="9"/>
  <c r="O231" i="9" s="1"/>
  <c r="T247" i="9"/>
  <c r="N260" i="9"/>
  <c r="T275" i="9"/>
  <c r="T299" i="9"/>
  <c r="N317" i="9"/>
  <c r="O317" i="9" s="1"/>
  <c r="N58" i="10"/>
  <c r="T85" i="10"/>
  <c r="O91" i="10"/>
  <c r="T91" i="10"/>
  <c r="M163" i="10"/>
  <c r="K163" i="10"/>
  <c r="M185" i="10"/>
  <c r="T285" i="10"/>
  <c r="I10" i="11"/>
  <c r="G10" i="11"/>
  <c r="N126" i="11"/>
  <c r="I198" i="8"/>
  <c r="U204" i="8"/>
  <c r="U216" i="8"/>
  <c r="M230" i="8"/>
  <c r="N240" i="8"/>
  <c r="G247" i="8"/>
  <c r="K254" i="8"/>
  <c r="I275" i="8"/>
  <c r="U292" i="8"/>
  <c r="N310" i="8"/>
  <c r="O310" i="8" s="1"/>
  <c r="G317" i="8"/>
  <c r="N332" i="8"/>
  <c r="O332" i="8" s="1"/>
  <c r="I339" i="8"/>
  <c r="K27" i="9"/>
  <c r="M35" i="9"/>
  <c r="N53" i="9"/>
  <c r="O53" i="9" s="1"/>
  <c r="M58" i="9"/>
  <c r="U58" i="9"/>
  <c r="N85" i="9"/>
  <c r="O85" i="9" s="1"/>
  <c r="I106" i="9"/>
  <c r="G132" i="9"/>
  <c r="N204" i="9"/>
  <c r="U254" i="9"/>
  <c r="N275" i="9"/>
  <c r="I303" i="9"/>
  <c r="K310" i="9"/>
  <c r="U337" i="9"/>
  <c r="O339" i="9"/>
  <c r="U63" i="10"/>
  <c r="N70" i="10"/>
  <c r="O70" i="10" s="1"/>
  <c r="K84" i="10"/>
  <c r="G101" i="10"/>
  <c r="U106" i="10"/>
  <c r="I163" i="10"/>
  <c r="M169" i="10"/>
  <c r="U224" i="10"/>
  <c r="O323" i="10"/>
  <c r="G54" i="11"/>
  <c r="I54" i="11"/>
  <c r="U157" i="8"/>
  <c r="G163" i="8"/>
  <c r="T179" i="8"/>
  <c r="N230" i="8"/>
  <c r="O247" i="8"/>
  <c r="G259" i="8"/>
  <c r="U260" i="8"/>
  <c r="M275" i="8"/>
  <c r="M292" i="8"/>
  <c r="N299" i="8"/>
  <c r="G310" i="8"/>
  <c r="O317" i="8"/>
  <c r="M337" i="8"/>
  <c r="M339" i="8"/>
  <c r="T339" i="8"/>
  <c r="N35" i="9"/>
  <c r="O35" i="9" s="1"/>
  <c r="T35" i="9"/>
  <c r="M40" i="9"/>
  <c r="T53" i="9"/>
  <c r="G58" i="9"/>
  <c r="I85" i="9"/>
  <c r="U91" i="9"/>
  <c r="K96" i="9"/>
  <c r="K101" i="9"/>
  <c r="M106" i="9"/>
  <c r="T106" i="9"/>
  <c r="U121" i="9"/>
  <c r="G126" i="9"/>
  <c r="T126" i="9"/>
  <c r="I132" i="9"/>
  <c r="T132" i="9"/>
  <c r="M144" i="9"/>
  <c r="T144" i="9"/>
  <c r="M163" i="9"/>
  <c r="T170" i="9"/>
  <c r="K179" i="9"/>
  <c r="U185" i="9"/>
  <c r="N198" i="9"/>
  <c r="U231" i="9"/>
  <c r="T240" i="9"/>
  <c r="I259" i="9"/>
  <c r="M303" i="9"/>
  <c r="N310" i="9"/>
  <c r="G323" i="9"/>
  <c r="U338" i="9"/>
  <c r="N339" i="9"/>
  <c r="G10" i="10"/>
  <c r="G19" i="10"/>
  <c r="U27" i="10"/>
  <c r="I53" i="10"/>
  <c r="T54" i="10"/>
  <c r="G70" i="10"/>
  <c r="T70" i="10"/>
  <c r="G84" i="10"/>
  <c r="U85" i="10"/>
  <c r="I91" i="10"/>
  <c r="M112" i="10"/>
  <c r="T112" i="10"/>
  <c r="N121" i="10"/>
  <c r="O121" i="10" s="1"/>
  <c r="T132" i="10"/>
  <c r="M137" i="10"/>
  <c r="T137" i="10"/>
  <c r="N144" i="10"/>
  <c r="O144" i="10" s="1"/>
  <c r="O179" i="11"/>
  <c r="K179" i="11"/>
  <c r="M10" i="9"/>
  <c r="I102" i="9"/>
  <c r="M179" i="9"/>
  <c r="N216" i="9"/>
  <c r="T224" i="9"/>
  <c r="I231" i="9"/>
  <c r="M259" i="9"/>
  <c r="T259" i="9"/>
  <c r="U285" i="9"/>
  <c r="T303" i="9"/>
  <c r="M40" i="10"/>
  <c r="K47" i="10"/>
  <c r="K96" i="10"/>
  <c r="U102" i="10"/>
  <c r="T106" i="10"/>
  <c r="N126" i="10"/>
  <c r="N132" i="10"/>
  <c r="N150" i="10"/>
  <c r="K170" i="10"/>
  <c r="K185" i="10"/>
  <c r="U247" i="10"/>
  <c r="T267" i="10"/>
  <c r="K53" i="11"/>
  <c r="U53" i="11"/>
  <c r="O84" i="11"/>
  <c r="K84" i="11"/>
  <c r="N298" i="11"/>
  <c r="O298" i="11" s="1"/>
  <c r="K332" i="8"/>
  <c r="O10" i="9"/>
  <c r="T10" i="9"/>
  <c r="N27" i="9"/>
  <c r="O27" i="9" s="1"/>
  <c r="G40" i="9"/>
  <c r="I84" i="9"/>
  <c r="M150" i="9"/>
  <c r="M198" i="9"/>
  <c r="O224" i="9"/>
  <c r="I298" i="9"/>
  <c r="N27" i="10"/>
  <c r="O27" i="10" s="1"/>
  <c r="K35" i="10"/>
  <c r="M85" i="10"/>
  <c r="I144" i="10"/>
  <c r="O204" i="10"/>
  <c r="G254" i="10"/>
  <c r="I254" i="10"/>
  <c r="U179" i="8"/>
  <c r="G185" i="8"/>
  <c r="G204" i="8"/>
  <c r="O224" i="8"/>
  <c r="U240" i="8"/>
  <c r="K259" i="8"/>
  <c r="N260" i="8"/>
  <c r="O260" i="8" s="1"/>
  <c r="U285" i="8"/>
  <c r="O298" i="8"/>
  <c r="K299" i="8"/>
  <c r="N303" i="8"/>
  <c r="O303" i="8" s="1"/>
  <c r="G338" i="8"/>
  <c r="G10" i="9"/>
  <c r="G27" i="9"/>
  <c r="O54" i="9"/>
  <c r="U85" i="9"/>
  <c r="I101" i="9"/>
  <c r="K112" i="9"/>
  <c r="N137" i="9"/>
  <c r="K170" i="9"/>
  <c r="T205" i="9"/>
  <c r="U216" i="9"/>
  <c r="U275" i="9"/>
  <c r="T285" i="9"/>
  <c r="T298" i="9"/>
  <c r="U299" i="9"/>
  <c r="I317" i="9"/>
  <c r="T317" i="9"/>
  <c r="T332" i="9"/>
  <c r="N337" i="9"/>
  <c r="O337" i="9" s="1"/>
  <c r="G27" i="10"/>
  <c r="G58" i="10"/>
  <c r="T63" i="10"/>
  <c r="M78" i="10"/>
  <c r="U91" i="10"/>
  <c r="G106" i="10"/>
  <c r="T198" i="10"/>
  <c r="I216" i="10"/>
  <c r="I240" i="10"/>
  <c r="M224" i="11"/>
  <c r="K224" i="11"/>
  <c r="U317" i="10"/>
  <c r="O337" i="10"/>
  <c r="N338" i="10"/>
  <c r="N53" i="11"/>
  <c r="N85" i="11"/>
  <c r="G91" i="11"/>
  <c r="N102" i="11"/>
  <c r="I137" i="11"/>
  <c r="N170" i="11"/>
  <c r="O204" i="11"/>
  <c r="I231" i="11"/>
  <c r="G240" i="11"/>
  <c r="O275" i="11"/>
  <c r="N292" i="11"/>
  <c r="U317" i="11"/>
  <c r="N19" i="12"/>
  <c r="O47" i="12"/>
  <c r="N70" i="12"/>
  <c r="O70" i="12" s="1"/>
  <c r="U101" i="12"/>
  <c r="N102" i="12"/>
  <c r="U121" i="12"/>
  <c r="O247" i="12"/>
  <c r="N267" i="12"/>
  <c r="O267" i="12" s="1"/>
  <c r="G317" i="12"/>
  <c r="N323" i="12"/>
  <c r="N247" i="13"/>
  <c r="G247" i="13"/>
  <c r="N170" i="14"/>
  <c r="U230" i="10"/>
  <c r="O254" i="10"/>
  <c r="T254" i="10"/>
  <c r="M259" i="10"/>
  <c r="M285" i="10"/>
  <c r="T339" i="10"/>
  <c r="U10" i="11"/>
  <c r="G78" i="11"/>
  <c r="N96" i="11"/>
  <c r="O96" i="11" s="1"/>
  <c r="G112" i="11"/>
  <c r="G144" i="11"/>
  <c r="T144" i="11"/>
  <c r="N204" i="11"/>
  <c r="U216" i="11"/>
  <c r="N275" i="11"/>
  <c r="O285" i="11"/>
  <c r="U323" i="11"/>
  <c r="T332" i="11"/>
  <c r="N35" i="12"/>
  <c r="N47" i="12"/>
  <c r="N54" i="12"/>
  <c r="G63" i="12"/>
  <c r="T63" i="12"/>
  <c r="G106" i="12"/>
  <c r="U126" i="12"/>
  <c r="I137" i="12"/>
  <c r="K144" i="12"/>
  <c r="T150" i="12"/>
  <c r="T170" i="12"/>
  <c r="N191" i="12"/>
  <c r="N216" i="12"/>
  <c r="U224" i="12"/>
  <c r="N247" i="12"/>
  <c r="K254" i="12"/>
  <c r="K259" i="12"/>
  <c r="U275" i="12"/>
  <c r="U292" i="12"/>
  <c r="T298" i="12"/>
  <c r="O317" i="12"/>
  <c r="N78" i="13"/>
  <c r="T179" i="13"/>
  <c r="U191" i="13"/>
  <c r="N231" i="13"/>
  <c r="O231" i="13" s="1"/>
  <c r="K231" i="13"/>
  <c r="O54" i="11"/>
  <c r="K47" i="12"/>
  <c r="K106" i="12"/>
  <c r="O150" i="12"/>
  <c r="N163" i="12"/>
  <c r="O163" i="12" s="1"/>
  <c r="U169" i="12"/>
  <c r="O40" i="13"/>
  <c r="M259" i="13"/>
  <c r="K259" i="13"/>
  <c r="I157" i="10"/>
  <c r="G169" i="10"/>
  <c r="G185" i="10"/>
  <c r="N198" i="10"/>
  <c r="N204" i="10"/>
  <c r="U205" i="10"/>
  <c r="O230" i="10"/>
  <c r="U231" i="10"/>
  <c r="I259" i="10"/>
  <c r="N267" i="10"/>
  <c r="I285" i="10"/>
  <c r="I292" i="10"/>
  <c r="G299" i="10"/>
  <c r="N323" i="10"/>
  <c r="N10" i="11"/>
  <c r="O10" i="11" s="1"/>
  <c r="N27" i="11"/>
  <c r="O27" i="11" s="1"/>
  <c r="T27" i="11"/>
  <c r="N54" i="11"/>
  <c r="I70" i="11"/>
  <c r="T84" i="11"/>
  <c r="N91" i="11"/>
  <c r="K121" i="11"/>
  <c r="K132" i="11"/>
  <c r="K137" i="11"/>
  <c r="N163" i="11"/>
  <c r="O163" i="11" s="1"/>
  <c r="M185" i="11"/>
  <c r="N191" i="11"/>
  <c r="O191" i="11" s="1"/>
  <c r="K231" i="11"/>
  <c r="M259" i="11"/>
  <c r="U267" i="11"/>
  <c r="I303" i="11"/>
  <c r="I317" i="11"/>
  <c r="I332" i="11"/>
  <c r="O10" i="12"/>
  <c r="U19" i="12"/>
  <c r="O27" i="12"/>
  <c r="I63" i="12"/>
  <c r="K78" i="12"/>
  <c r="O84" i="12"/>
  <c r="K96" i="12"/>
  <c r="I101" i="12"/>
  <c r="U102" i="12"/>
  <c r="I121" i="12"/>
  <c r="N230" i="12"/>
  <c r="N240" i="12"/>
  <c r="O240" i="12" s="1"/>
  <c r="U267" i="12"/>
  <c r="M275" i="12"/>
  <c r="M299" i="12"/>
  <c r="U54" i="13"/>
  <c r="U63" i="13"/>
  <c r="I205" i="13"/>
  <c r="K157" i="10"/>
  <c r="T179" i="10"/>
  <c r="I185" i="10"/>
  <c r="I191" i="10"/>
  <c r="K224" i="10"/>
  <c r="N230" i="10"/>
  <c r="K247" i="10"/>
  <c r="M260" i="10"/>
  <c r="G275" i="10"/>
  <c r="M292" i="10"/>
  <c r="T303" i="10"/>
  <c r="K317" i="10"/>
  <c r="M332" i="10"/>
  <c r="K339" i="10"/>
  <c r="K47" i="11"/>
  <c r="T47" i="11"/>
  <c r="M58" i="11"/>
  <c r="O70" i="11"/>
  <c r="I78" i="11"/>
  <c r="I112" i="11"/>
  <c r="K157" i="11"/>
  <c r="U170" i="11"/>
  <c r="U204" i="11"/>
  <c r="N216" i="11"/>
  <c r="K247" i="11"/>
  <c r="N259" i="11"/>
  <c r="O259" i="11" s="1"/>
  <c r="G260" i="11"/>
  <c r="T260" i="11"/>
  <c r="I267" i="11"/>
  <c r="U275" i="11"/>
  <c r="U298" i="11"/>
  <c r="M303" i="11"/>
  <c r="G310" i="11"/>
  <c r="M317" i="11"/>
  <c r="N323" i="11"/>
  <c r="O323" i="11" s="1"/>
  <c r="K332" i="11"/>
  <c r="N337" i="11"/>
  <c r="N10" i="12"/>
  <c r="I27" i="12"/>
  <c r="U47" i="12"/>
  <c r="T53" i="12"/>
  <c r="K63" i="12"/>
  <c r="U70" i="12"/>
  <c r="N78" i="12"/>
  <c r="N84" i="12"/>
  <c r="G85" i="12"/>
  <c r="T85" i="12"/>
  <c r="M91" i="12"/>
  <c r="N96" i="12"/>
  <c r="U106" i="12"/>
  <c r="I112" i="12"/>
  <c r="N126" i="12"/>
  <c r="K132" i="12"/>
  <c r="M144" i="12"/>
  <c r="K150" i="12"/>
  <c r="U157" i="12"/>
  <c r="K169" i="12"/>
  <c r="T169" i="12"/>
  <c r="M170" i="12"/>
  <c r="U179" i="12"/>
  <c r="U185" i="12"/>
  <c r="I191" i="12"/>
  <c r="N198" i="12"/>
  <c r="N204" i="12"/>
  <c r="U216" i="12"/>
  <c r="N224" i="12"/>
  <c r="O224" i="12" s="1"/>
  <c r="M231" i="12"/>
  <c r="U247" i="12"/>
  <c r="I254" i="12"/>
  <c r="T259" i="12"/>
  <c r="M10" i="13"/>
  <c r="K10" i="13"/>
  <c r="T101" i="13"/>
  <c r="G144" i="13"/>
  <c r="I144" i="13"/>
  <c r="G157" i="13"/>
  <c r="I157" i="13"/>
  <c r="M205" i="13"/>
  <c r="K205" i="13"/>
  <c r="N150" i="14"/>
  <c r="N157" i="14"/>
  <c r="O157" i="14" s="1"/>
  <c r="N179" i="10"/>
  <c r="O179" i="10" s="1"/>
  <c r="M191" i="10"/>
  <c r="I204" i="10"/>
  <c r="M205" i="10"/>
  <c r="T205" i="10"/>
  <c r="N224" i="10"/>
  <c r="I230" i="10"/>
  <c r="M231" i="10"/>
  <c r="T231" i="10"/>
  <c r="N247" i="10"/>
  <c r="K259" i="10"/>
  <c r="T275" i="10"/>
  <c r="K285" i="10"/>
  <c r="M303" i="10"/>
  <c r="N317" i="10"/>
  <c r="K323" i="10"/>
  <c r="I53" i="11"/>
  <c r="N58" i="11"/>
  <c r="O58" i="11" s="1"/>
  <c r="N70" i="11"/>
  <c r="U78" i="11"/>
  <c r="G85" i="11"/>
  <c r="N101" i="11"/>
  <c r="T102" i="11"/>
  <c r="K112" i="11"/>
  <c r="I170" i="11"/>
  <c r="N198" i="11"/>
  <c r="K205" i="11"/>
  <c r="O230" i="11"/>
  <c r="U231" i="11"/>
  <c r="U240" i="11"/>
  <c r="K254" i="11"/>
  <c r="O260" i="11"/>
  <c r="M267" i="11"/>
  <c r="T267" i="11"/>
  <c r="I298" i="11"/>
  <c r="K299" i="11"/>
  <c r="N303" i="11"/>
  <c r="O303" i="11" s="1"/>
  <c r="N317" i="11"/>
  <c r="K339" i="11"/>
  <c r="G19" i="12"/>
  <c r="T19" i="12"/>
  <c r="K27" i="12"/>
  <c r="M53" i="12"/>
  <c r="U58" i="12"/>
  <c r="N91" i="12"/>
  <c r="O91" i="12" s="1"/>
  <c r="N101" i="12"/>
  <c r="O101" i="12" s="1"/>
  <c r="G102" i="12"/>
  <c r="T102" i="12"/>
  <c r="K112" i="12"/>
  <c r="N121" i="12"/>
  <c r="O121" i="12" s="1"/>
  <c r="I126" i="12"/>
  <c r="M150" i="12"/>
  <c r="M163" i="12"/>
  <c r="T163" i="12"/>
  <c r="G169" i="12"/>
  <c r="G179" i="12"/>
  <c r="K204" i="12"/>
  <c r="K230" i="12"/>
  <c r="N231" i="12"/>
  <c r="O231" i="12" s="1"/>
  <c r="M254" i="12"/>
  <c r="M259" i="12"/>
  <c r="N339" i="12"/>
  <c r="N10" i="13"/>
  <c r="O10" i="13" s="1"/>
  <c r="G96" i="13"/>
  <c r="T96" i="13"/>
  <c r="M101" i="13"/>
  <c r="K101" i="13"/>
  <c r="K137" i="13"/>
  <c r="T247" i="13"/>
  <c r="T285" i="13"/>
  <c r="O298" i="13"/>
  <c r="K338" i="10"/>
  <c r="K19" i="11"/>
  <c r="K27" i="11"/>
  <c r="N35" i="11"/>
  <c r="O35" i="11" s="1"/>
  <c r="T35" i="11"/>
  <c r="O53" i="11"/>
  <c r="M84" i="11"/>
  <c r="T106" i="11"/>
  <c r="T170" i="11"/>
  <c r="N230" i="11"/>
  <c r="N260" i="11"/>
  <c r="N267" i="11"/>
  <c r="K285" i="11"/>
  <c r="M298" i="11"/>
  <c r="I338" i="11"/>
  <c r="I35" i="12"/>
  <c r="T47" i="12"/>
  <c r="N53" i="12"/>
  <c r="O53" i="12" s="1"/>
  <c r="I54" i="12"/>
  <c r="T70" i="12"/>
  <c r="N85" i="12"/>
  <c r="O85" i="12" s="1"/>
  <c r="O102" i="12"/>
  <c r="T106" i="12"/>
  <c r="N112" i="12"/>
  <c r="O112" i="12" s="1"/>
  <c r="N132" i="12"/>
  <c r="O132" i="12" s="1"/>
  <c r="O157" i="12"/>
  <c r="T157" i="12"/>
  <c r="I170" i="12"/>
  <c r="O179" i="12"/>
  <c r="T179" i="12"/>
  <c r="M185" i="12"/>
  <c r="T185" i="12"/>
  <c r="T216" i="12"/>
  <c r="T247" i="12"/>
  <c r="I260" i="12"/>
  <c r="T260" i="12"/>
  <c r="N285" i="12"/>
  <c r="O285" i="12" s="1"/>
  <c r="N303" i="12"/>
  <c r="O303" i="12" s="1"/>
  <c r="T91" i="13"/>
  <c r="O96" i="13"/>
  <c r="G101" i="13"/>
  <c r="N101" i="13"/>
  <c r="O101" i="13" s="1"/>
  <c r="N259" i="12"/>
  <c r="O259" i="12" s="1"/>
  <c r="G267" i="12"/>
  <c r="U317" i="12"/>
  <c r="I323" i="12"/>
  <c r="N338" i="12"/>
  <c r="O338" i="12" s="1"/>
  <c r="I339" i="12"/>
  <c r="U10" i="13"/>
  <c r="M27" i="13"/>
  <c r="G35" i="13"/>
  <c r="T35" i="13"/>
  <c r="U53" i="13"/>
  <c r="N54" i="13"/>
  <c r="O54" i="13" s="1"/>
  <c r="M58" i="13"/>
  <c r="N63" i="13"/>
  <c r="M84" i="13"/>
  <c r="T84" i="13"/>
  <c r="U96" i="13"/>
  <c r="I106" i="13"/>
  <c r="T106" i="13"/>
  <c r="N144" i="13"/>
  <c r="U170" i="13"/>
  <c r="N191" i="13"/>
  <c r="O191" i="13" s="1"/>
  <c r="N204" i="13"/>
  <c r="G231" i="13"/>
  <c r="T254" i="13"/>
  <c r="K260" i="13"/>
  <c r="I267" i="13"/>
  <c r="G303" i="13"/>
  <c r="G323" i="13"/>
  <c r="K332" i="13"/>
  <c r="I338" i="13"/>
  <c r="T338" i="13"/>
  <c r="N19" i="14"/>
  <c r="M27" i="14"/>
  <c r="I35" i="14"/>
  <c r="U40" i="14"/>
  <c r="N54" i="14"/>
  <c r="G63" i="14"/>
  <c r="T63" i="14"/>
  <c r="U84" i="14"/>
  <c r="K85" i="14"/>
  <c r="I106" i="14"/>
  <c r="U121" i="14"/>
  <c r="K137" i="14"/>
  <c r="T157" i="14"/>
  <c r="K170" i="14"/>
  <c r="K185" i="14"/>
  <c r="N191" i="14"/>
  <c r="O191" i="14" s="1"/>
  <c r="I204" i="14"/>
  <c r="T204" i="14"/>
  <c r="K205" i="14"/>
  <c r="G216" i="14"/>
  <c r="M231" i="14"/>
  <c r="U260" i="14"/>
  <c r="M10" i="15"/>
  <c r="K10" i="15"/>
  <c r="G247" i="15"/>
  <c r="N247" i="15"/>
  <c r="O247" i="15" s="1"/>
  <c r="G112" i="16"/>
  <c r="I112" i="16"/>
  <c r="T323" i="12"/>
  <c r="T339" i="12"/>
  <c r="N27" i="13"/>
  <c r="O27" i="13" s="1"/>
  <c r="O35" i="13"/>
  <c r="T40" i="13"/>
  <c r="I47" i="13"/>
  <c r="I54" i="13"/>
  <c r="N58" i="13"/>
  <c r="O58" i="13" s="1"/>
  <c r="U70" i="13"/>
  <c r="G78" i="13"/>
  <c r="T78" i="13"/>
  <c r="O106" i="13"/>
  <c r="G112" i="13"/>
  <c r="T112" i="13"/>
  <c r="M121" i="13"/>
  <c r="T121" i="13"/>
  <c r="U132" i="13"/>
  <c r="T137" i="13"/>
  <c r="M144" i="13"/>
  <c r="N157" i="13"/>
  <c r="N163" i="13"/>
  <c r="O163" i="13" s="1"/>
  <c r="N169" i="13"/>
  <c r="O169" i="13" s="1"/>
  <c r="G179" i="13"/>
  <c r="N185" i="13"/>
  <c r="O185" i="13" s="1"/>
  <c r="I191" i="13"/>
  <c r="U198" i="13"/>
  <c r="I204" i="13"/>
  <c r="U205" i="13"/>
  <c r="T231" i="13"/>
  <c r="N254" i="13"/>
  <c r="N260" i="13"/>
  <c r="O267" i="13"/>
  <c r="T267" i="13"/>
  <c r="I298" i="13"/>
  <c r="T298" i="13"/>
  <c r="O323" i="13"/>
  <c r="O338" i="13"/>
  <c r="U339" i="13"/>
  <c r="U10" i="14"/>
  <c r="I19" i="14"/>
  <c r="N27" i="14"/>
  <c r="O27" i="14" s="1"/>
  <c r="K35" i="14"/>
  <c r="U47" i="14"/>
  <c r="U53" i="14"/>
  <c r="I58" i="14"/>
  <c r="T58" i="14"/>
  <c r="O63" i="14"/>
  <c r="K70" i="14"/>
  <c r="K101" i="14"/>
  <c r="N102" i="14"/>
  <c r="O102" i="14" s="1"/>
  <c r="U126" i="14"/>
  <c r="U132" i="14"/>
  <c r="I254" i="14"/>
  <c r="T254" i="14"/>
  <c r="N275" i="14"/>
  <c r="K27" i="15"/>
  <c r="M91" i="15"/>
  <c r="K91" i="15"/>
  <c r="I285" i="15"/>
  <c r="I19" i="15"/>
  <c r="G19" i="15"/>
  <c r="O54" i="15"/>
  <c r="G259" i="13"/>
  <c r="G317" i="13"/>
  <c r="U19" i="14"/>
  <c r="G132" i="14"/>
  <c r="G169" i="14"/>
  <c r="G260" i="14"/>
  <c r="M84" i="15"/>
  <c r="K84" i="15"/>
  <c r="U85" i="15"/>
  <c r="I126" i="15"/>
  <c r="N19" i="16"/>
  <c r="O19" i="16" s="1"/>
  <c r="G19" i="16"/>
  <c r="K70" i="16"/>
  <c r="M70" i="16"/>
  <c r="U303" i="16"/>
  <c r="U254" i="12"/>
  <c r="T275" i="12"/>
  <c r="U285" i="12"/>
  <c r="I292" i="12"/>
  <c r="T292" i="12"/>
  <c r="N298" i="12"/>
  <c r="O298" i="12" s="1"/>
  <c r="I299" i="12"/>
  <c r="U303" i="12"/>
  <c r="I310" i="12"/>
  <c r="T310" i="12"/>
  <c r="M332" i="12"/>
  <c r="M337" i="12"/>
  <c r="K40" i="13"/>
  <c r="M53" i="13"/>
  <c r="U58" i="13"/>
  <c r="T70" i="13"/>
  <c r="N84" i="13"/>
  <c r="O84" i="13" s="1"/>
  <c r="N91" i="13"/>
  <c r="O91" i="13" s="1"/>
  <c r="I96" i="13"/>
  <c r="K112" i="13"/>
  <c r="K121" i="13"/>
  <c r="T150" i="13"/>
  <c r="N170" i="13"/>
  <c r="O170" i="13" s="1"/>
  <c r="I179" i="13"/>
  <c r="U185" i="13"/>
  <c r="I198" i="13"/>
  <c r="U204" i="13"/>
  <c r="I216" i="13"/>
  <c r="I224" i="13"/>
  <c r="N230" i="13"/>
  <c r="O230" i="13" s="1"/>
  <c r="N240" i="13"/>
  <c r="O240" i="13" s="1"/>
  <c r="T259" i="13"/>
  <c r="G275" i="13"/>
  <c r="T299" i="13"/>
  <c r="U303" i="13"/>
  <c r="N310" i="13"/>
  <c r="K323" i="13"/>
  <c r="G332" i="13"/>
  <c r="T332" i="13"/>
  <c r="K337" i="13"/>
  <c r="I339" i="13"/>
  <c r="N10" i="14"/>
  <c r="U27" i="14"/>
  <c r="N47" i="14"/>
  <c r="N53" i="14"/>
  <c r="O53" i="14" s="1"/>
  <c r="K58" i="14"/>
  <c r="O85" i="14"/>
  <c r="G91" i="14"/>
  <c r="T101" i="14"/>
  <c r="U102" i="14"/>
  <c r="N126" i="14"/>
  <c r="G137" i="14"/>
  <c r="T137" i="14"/>
  <c r="G185" i="14"/>
  <c r="U191" i="14"/>
  <c r="G205" i="14"/>
  <c r="N216" i="14"/>
  <c r="O216" i="14" s="1"/>
  <c r="I230" i="14"/>
  <c r="T230" i="14"/>
  <c r="U231" i="14"/>
  <c r="M240" i="14"/>
  <c r="I260" i="14"/>
  <c r="K303" i="14"/>
  <c r="G254" i="16"/>
  <c r="N254" i="16"/>
  <c r="O254" i="16" s="1"/>
  <c r="U35" i="13"/>
  <c r="M70" i="13"/>
  <c r="U84" i="13"/>
  <c r="K170" i="13"/>
  <c r="M185" i="13"/>
  <c r="I230" i="13"/>
  <c r="U254" i="13"/>
  <c r="I299" i="13"/>
  <c r="K40" i="14"/>
  <c r="I47" i="14"/>
  <c r="U63" i="14"/>
  <c r="M70" i="14"/>
  <c r="K84" i="14"/>
  <c r="U106" i="14"/>
  <c r="K121" i="14"/>
  <c r="I126" i="14"/>
  <c r="K132" i="14"/>
  <c r="I137" i="14"/>
  <c r="I150" i="14"/>
  <c r="I185" i="14"/>
  <c r="I205" i="14"/>
  <c r="U216" i="14"/>
  <c r="G240" i="14"/>
  <c r="U259" i="14"/>
  <c r="N47" i="16"/>
  <c r="O47" i="16" s="1"/>
  <c r="G47" i="16"/>
  <c r="N275" i="12"/>
  <c r="N292" i="12"/>
  <c r="O292" i="12" s="1"/>
  <c r="N310" i="12"/>
  <c r="O310" i="12" s="1"/>
  <c r="U323" i="12"/>
  <c r="U339" i="12"/>
  <c r="I27" i="13"/>
  <c r="K63" i="13"/>
  <c r="N70" i="13"/>
  <c r="O70" i="13" s="1"/>
  <c r="U91" i="13"/>
  <c r="N102" i="13"/>
  <c r="U121" i="13"/>
  <c r="N132" i="13"/>
  <c r="G137" i="13"/>
  <c r="K191" i="13"/>
  <c r="U231" i="13"/>
  <c r="N275" i="13"/>
  <c r="O275" i="13" s="1"/>
  <c r="M303" i="13"/>
  <c r="U323" i="13"/>
  <c r="K10" i="14"/>
  <c r="I27" i="14"/>
  <c r="K47" i="14"/>
  <c r="K53" i="14"/>
  <c r="K54" i="14"/>
  <c r="O70" i="14"/>
  <c r="I85" i="14"/>
  <c r="K91" i="14"/>
  <c r="K126" i="14"/>
  <c r="O144" i="14"/>
  <c r="K150" i="14"/>
  <c r="I170" i="14"/>
  <c r="M191" i="14"/>
  <c r="N198" i="14"/>
  <c r="O198" i="14" s="1"/>
  <c r="M216" i="14"/>
  <c r="N224" i="14"/>
  <c r="N230" i="14"/>
  <c r="O230" i="14" s="1"/>
  <c r="T231" i="14"/>
  <c r="I240" i="14"/>
  <c r="I275" i="14"/>
  <c r="T275" i="14"/>
  <c r="M292" i="14"/>
  <c r="I310" i="14"/>
  <c r="N317" i="14"/>
  <c r="K338" i="14"/>
  <c r="T10" i="15"/>
  <c r="M40" i="15"/>
  <c r="T40" i="15"/>
  <c r="I47" i="15"/>
  <c r="N106" i="15"/>
  <c r="O106" i="15" s="1"/>
  <c r="T106" i="15"/>
  <c r="N112" i="15"/>
  <c r="T126" i="15"/>
  <c r="T157" i="15"/>
  <c r="T163" i="15"/>
  <c r="G169" i="15"/>
  <c r="T169" i="15"/>
  <c r="N185" i="15"/>
  <c r="O185" i="15" s="1"/>
  <c r="N216" i="15"/>
  <c r="N260" i="15"/>
  <c r="G267" i="15"/>
  <c r="T285" i="15"/>
  <c r="U298" i="15"/>
  <c r="N299" i="15"/>
  <c r="O310" i="15"/>
  <c r="U337" i="15"/>
  <c r="T27" i="16"/>
  <c r="M35" i="16"/>
  <c r="K54" i="16"/>
  <c r="T58" i="16"/>
  <c r="T85" i="16"/>
  <c r="N96" i="16"/>
  <c r="O96" i="16" s="1"/>
  <c r="I126" i="16"/>
  <c r="M132" i="16"/>
  <c r="M137" i="16"/>
  <c r="M157" i="16"/>
  <c r="U157" i="16"/>
  <c r="G170" i="16"/>
  <c r="U198" i="16"/>
  <c r="G224" i="16"/>
  <c r="G240" i="16"/>
  <c r="G275" i="16"/>
  <c r="T275" i="16"/>
  <c r="N292" i="16"/>
  <c r="O292" i="16" s="1"/>
  <c r="T298" i="16"/>
  <c r="N303" i="16"/>
  <c r="I317" i="16"/>
  <c r="N332" i="16"/>
  <c r="O332" i="16" s="1"/>
  <c r="O337" i="16"/>
  <c r="U338" i="16"/>
  <c r="N338" i="14"/>
  <c r="U84" i="15"/>
  <c r="N126" i="15"/>
  <c r="O126" i="15" s="1"/>
  <c r="N157" i="15"/>
  <c r="I169" i="15"/>
  <c r="K179" i="15"/>
  <c r="T198" i="15"/>
  <c r="N204" i="15"/>
  <c r="I216" i="15"/>
  <c r="T247" i="15"/>
  <c r="N254" i="15"/>
  <c r="I260" i="15"/>
  <c r="N310" i="15"/>
  <c r="N323" i="15"/>
  <c r="O323" i="15" s="1"/>
  <c r="U19" i="16"/>
  <c r="N35" i="16"/>
  <c r="O35" i="16" s="1"/>
  <c r="U47" i="16"/>
  <c r="N58" i="16"/>
  <c r="O58" i="16" s="1"/>
  <c r="M106" i="16"/>
  <c r="N132" i="16"/>
  <c r="O132" i="16" s="1"/>
  <c r="U137" i="16"/>
  <c r="I144" i="16"/>
  <c r="K150" i="16"/>
  <c r="U169" i="16"/>
  <c r="N205" i="16"/>
  <c r="U216" i="16"/>
  <c r="I247" i="16"/>
  <c r="M254" i="16"/>
  <c r="U254" i="16"/>
  <c r="I260" i="16"/>
  <c r="N298" i="16"/>
  <c r="O298" i="16" s="1"/>
  <c r="M323" i="16"/>
  <c r="T323" i="16"/>
  <c r="N337" i="16"/>
  <c r="K339" i="16"/>
  <c r="G292" i="14"/>
  <c r="G332" i="14"/>
  <c r="I337" i="14"/>
  <c r="I339" i="14"/>
  <c r="K19" i="15"/>
  <c r="N27" i="15"/>
  <c r="O27" i="15" s="1"/>
  <c r="T27" i="15"/>
  <c r="I40" i="15"/>
  <c r="M47" i="15"/>
  <c r="N54" i="15"/>
  <c r="T63" i="15"/>
  <c r="N78" i="15"/>
  <c r="O78" i="15" s="1"/>
  <c r="N84" i="15"/>
  <c r="O84" i="15" s="1"/>
  <c r="N91" i="15"/>
  <c r="O91" i="15" s="1"/>
  <c r="T96" i="15"/>
  <c r="I121" i="15"/>
  <c r="G132" i="15"/>
  <c r="M144" i="15"/>
  <c r="U157" i="15"/>
  <c r="I163" i="15"/>
  <c r="K169" i="15"/>
  <c r="T170" i="15"/>
  <c r="U191" i="15"/>
  <c r="T205" i="15"/>
  <c r="G224" i="15"/>
  <c r="U292" i="15"/>
  <c r="M303" i="15"/>
  <c r="T303" i="15"/>
  <c r="M317" i="15"/>
  <c r="T332" i="15"/>
  <c r="T19" i="16"/>
  <c r="T47" i="16"/>
  <c r="I58" i="16"/>
  <c r="N70" i="16"/>
  <c r="O70" i="16" s="1"/>
  <c r="N84" i="16"/>
  <c r="O84" i="16" s="1"/>
  <c r="G101" i="16"/>
  <c r="U102" i="16"/>
  <c r="N106" i="16"/>
  <c r="O106" i="16" s="1"/>
  <c r="K112" i="16"/>
  <c r="T121" i="16"/>
  <c r="U126" i="16"/>
  <c r="K132" i="16"/>
  <c r="I157" i="16"/>
  <c r="I163" i="16"/>
  <c r="M169" i="16"/>
  <c r="I170" i="16"/>
  <c r="N185" i="16"/>
  <c r="U204" i="16"/>
  <c r="I205" i="16"/>
  <c r="N231" i="16"/>
  <c r="O231" i="16" s="1"/>
  <c r="T254" i="16"/>
  <c r="G267" i="16"/>
  <c r="K285" i="16"/>
  <c r="M299" i="16"/>
  <c r="N339" i="16"/>
  <c r="O339" i="16" s="1"/>
  <c r="M285" i="14"/>
  <c r="U303" i="14"/>
  <c r="I332" i="14"/>
  <c r="N19" i="15"/>
  <c r="O19" i="15" s="1"/>
  <c r="M58" i="15"/>
  <c r="T58" i="15"/>
  <c r="K63" i="15"/>
  <c r="M102" i="15"/>
  <c r="U126" i="15"/>
  <c r="U198" i="15"/>
  <c r="U216" i="15"/>
  <c r="I240" i="15"/>
  <c r="U247" i="15"/>
  <c r="M259" i="15"/>
  <c r="U260" i="15"/>
  <c r="N267" i="15"/>
  <c r="O267" i="15" s="1"/>
  <c r="K275" i="15"/>
  <c r="K285" i="15"/>
  <c r="I298" i="15"/>
  <c r="T298" i="15"/>
  <c r="G303" i="15"/>
  <c r="G317" i="15"/>
  <c r="M332" i="15"/>
  <c r="G10" i="16"/>
  <c r="G40" i="16"/>
  <c r="N54" i="16"/>
  <c r="O54" i="16" s="1"/>
  <c r="O63" i="16"/>
  <c r="T70" i="16"/>
  <c r="K85" i="16"/>
  <c r="N91" i="16"/>
  <c r="O101" i="16"/>
  <c r="T101" i="16"/>
  <c r="N121" i="16"/>
  <c r="O121" i="16" s="1"/>
  <c r="G150" i="16"/>
  <c r="K163" i="16"/>
  <c r="O179" i="16"/>
  <c r="N230" i="16"/>
  <c r="O230" i="16" s="1"/>
  <c r="U247" i="16"/>
  <c r="T267" i="16"/>
  <c r="N285" i="16"/>
  <c r="G299" i="16"/>
  <c r="T299" i="16"/>
  <c r="G285" i="14"/>
  <c r="G337" i="14"/>
  <c r="T19" i="15"/>
  <c r="G35" i="15"/>
  <c r="I54" i="15"/>
  <c r="N58" i="15"/>
  <c r="O58" i="15" s="1"/>
  <c r="I78" i="15"/>
  <c r="I84" i="15"/>
  <c r="G101" i="15"/>
  <c r="N102" i="15"/>
  <c r="O102" i="15" s="1"/>
  <c r="T102" i="15"/>
  <c r="M106" i="15"/>
  <c r="N121" i="15"/>
  <c r="O121" i="15" s="1"/>
  <c r="T121" i="15"/>
  <c r="U137" i="15"/>
  <c r="O157" i="15"/>
  <c r="U169" i="15"/>
  <c r="G191" i="15"/>
  <c r="U224" i="15"/>
  <c r="N275" i="15"/>
  <c r="G292" i="15"/>
  <c r="M298" i="15"/>
  <c r="I337" i="15"/>
  <c r="I338" i="15"/>
  <c r="O10" i="16"/>
  <c r="T10" i="16"/>
  <c r="M27" i="16"/>
  <c r="O40" i="16"/>
  <c r="T40" i="16"/>
  <c r="T91" i="16"/>
  <c r="N101" i="16"/>
  <c r="N163" i="16"/>
  <c r="O163" i="16" s="1"/>
  <c r="M204" i="16"/>
  <c r="T204" i="16"/>
  <c r="N267" i="16"/>
  <c r="M339" i="16"/>
  <c r="O35" i="15"/>
  <c r="K85" i="15"/>
  <c r="O101" i="15"/>
  <c r="N137" i="15"/>
  <c r="O137" i="15" s="1"/>
  <c r="M179" i="15"/>
  <c r="M338" i="15"/>
  <c r="I96" i="16"/>
  <c r="I292" i="16"/>
  <c r="I310" i="16"/>
  <c r="K317" i="14"/>
  <c r="K339" i="14"/>
  <c r="N10" i="15"/>
  <c r="O10" i="15" s="1"/>
  <c r="N35" i="15"/>
  <c r="N53" i="15"/>
  <c r="O53" i="15" s="1"/>
  <c r="T53" i="15"/>
  <c r="N70" i="15"/>
  <c r="O70" i="15" s="1"/>
  <c r="T70" i="15"/>
  <c r="U96" i="15"/>
  <c r="N101" i="15"/>
  <c r="G126" i="15"/>
  <c r="G137" i="15"/>
  <c r="T144" i="15"/>
  <c r="I157" i="15"/>
  <c r="N179" i="15"/>
  <c r="O179" i="15" s="1"/>
  <c r="N191" i="15"/>
  <c r="O191" i="15" s="1"/>
  <c r="O216" i="15"/>
  <c r="O224" i="15"/>
  <c r="O260" i="15"/>
  <c r="T267" i="15"/>
  <c r="N292" i="15"/>
  <c r="O292" i="15" s="1"/>
  <c r="K299" i="15"/>
  <c r="G310" i="15"/>
  <c r="G338" i="15"/>
  <c r="G78" i="16"/>
  <c r="T78" i="16"/>
  <c r="O85" i="16"/>
  <c r="M96" i="16"/>
  <c r="K121" i="16"/>
  <c r="O169" i="16"/>
  <c r="G216" i="16"/>
  <c r="M275" i="16"/>
  <c r="M292" i="16"/>
  <c r="K303" i="16"/>
  <c r="U323" i="16"/>
  <c r="K332" i="16"/>
  <c r="I337" i="16"/>
  <c r="I106" i="16"/>
  <c r="T106" i="16"/>
  <c r="G121" i="16"/>
  <c r="N126" i="16"/>
  <c r="G132" i="16"/>
  <c r="U132" i="16"/>
  <c r="M144" i="16"/>
  <c r="G169" i="16"/>
  <c r="N170" i="16"/>
  <c r="G204" i="16"/>
  <c r="N224" i="16"/>
  <c r="O224" i="16" s="1"/>
  <c r="N240" i="16"/>
  <c r="O240" i="16" s="1"/>
  <c r="N260" i="16"/>
  <c r="O260" i="16" s="1"/>
  <c r="U310" i="16"/>
  <c r="K310" i="16"/>
  <c r="K10" i="16"/>
  <c r="O27" i="16"/>
  <c r="K40" i="16"/>
  <c r="O53" i="16"/>
  <c r="K58" i="16"/>
  <c r="K84" i="16"/>
  <c r="O91" i="16"/>
  <c r="K101" i="16"/>
  <c r="K198" i="16"/>
  <c r="K247" i="16"/>
  <c r="O126" i="16"/>
  <c r="K102" i="16"/>
  <c r="M112" i="16"/>
  <c r="T132" i="16"/>
  <c r="O144" i="16"/>
  <c r="O150" i="16"/>
  <c r="G163" i="16"/>
  <c r="N198" i="16"/>
  <c r="O198" i="16" s="1"/>
  <c r="N247" i="16"/>
  <c r="O247" i="16" s="1"/>
  <c r="O267" i="16"/>
  <c r="K267" i="16"/>
  <c r="K298" i="16"/>
  <c r="U337" i="16"/>
  <c r="K337" i="16"/>
  <c r="N338" i="16"/>
  <c r="O338" i="16" s="1"/>
  <c r="M10" i="16"/>
  <c r="M40" i="16"/>
  <c r="M58" i="16"/>
  <c r="M84" i="16"/>
  <c r="M101" i="16"/>
  <c r="U240" i="16"/>
  <c r="K240" i="16"/>
  <c r="U260" i="16"/>
  <c r="K260" i="16"/>
  <c r="O170" i="16"/>
  <c r="O112" i="16"/>
  <c r="K126" i="16"/>
  <c r="K170" i="16"/>
  <c r="N191" i="16"/>
  <c r="K205" i="16"/>
  <c r="O205" i="16"/>
  <c r="U292" i="16"/>
  <c r="K292" i="16"/>
  <c r="K224" i="16"/>
  <c r="K53" i="16"/>
  <c r="I150" i="16"/>
  <c r="K185" i="16"/>
  <c r="O185" i="16"/>
  <c r="M224" i="16"/>
  <c r="I231" i="16"/>
  <c r="I259" i="16"/>
  <c r="N275" i="16"/>
  <c r="O275" i="16" s="1"/>
  <c r="N299" i="16"/>
  <c r="O299" i="16" s="1"/>
  <c r="N310" i="16"/>
  <c r="O310" i="16" s="1"/>
  <c r="N323" i="16"/>
  <c r="O323" i="16" s="1"/>
  <c r="I332" i="16"/>
  <c r="G332" i="16"/>
  <c r="N102" i="16"/>
  <c r="O102" i="16" s="1"/>
  <c r="U106" i="16"/>
  <c r="M126" i="16"/>
  <c r="O137" i="16"/>
  <c r="M170" i="16"/>
  <c r="M247" i="16"/>
  <c r="I285" i="16"/>
  <c r="I303" i="16"/>
  <c r="M231" i="16"/>
  <c r="M259" i="16"/>
  <c r="M285" i="16"/>
  <c r="M303" i="16"/>
  <c r="M332" i="16"/>
  <c r="O259" i="16"/>
  <c r="O285" i="16"/>
  <c r="O303" i="16"/>
  <c r="M337" i="16"/>
  <c r="M317" i="16"/>
  <c r="G337" i="16"/>
  <c r="M338" i="16"/>
  <c r="M85" i="15"/>
  <c r="N47" i="15"/>
  <c r="O47" i="15" s="1"/>
  <c r="N63" i="15"/>
  <c r="O63" i="15" s="1"/>
  <c r="N85" i="15"/>
  <c r="O85" i="15" s="1"/>
  <c r="K96" i="15"/>
  <c r="M112" i="15"/>
  <c r="I179" i="15"/>
  <c r="G179" i="15"/>
  <c r="O231" i="15"/>
  <c r="M27" i="15"/>
  <c r="M53" i="15"/>
  <c r="K54" i="15"/>
  <c r="M70" i="15"/>
  <c r="K78" i="15"/>
  <c r="M121" i="15"/>
  <c r="K126" i="15"/>
  <c r="N144" i="15"/>
  <c r="O144" i="15" s="1"/>
  <c r="K150" i="15"/>
  <c r="O150" i="15"/>
  <c r="U163" i="15"/>
  <c r="U285" i="15"/>
  <c r="N337" i="15"/>
  <c r="O337" i="15" s="1"/>
  <c r="M96" i="15"/>
  <c r="O112" i="15"/>
  <c r="G157" i="15"/>
  <c r="I204" i="15"/>
  <c r="G204" i="15"/>
  <c r="I254" i="15"/>
  <c r="G254" i="15"/>
  <c r="I299" i="15"/>
  <c r="G299" i="15"/>
  <c r="G27" i="15"/>
  <c r="M35" i="15"/>
  <c r="G53" i="15"/>
  <c r="M54" i="15"/>
  <c r="K58" i="15"/>
  <c r="G70" i="15"/>
  <c r="M78" i="15"/>
  <c r="G91" i="15"/>
  <c r="N96" i="15"/>
  <c r="O96" i="15" s="1"/>
  <c r="M101" i="15"/>
  <c r="K102" i="15"/>
  <c r="G121" i="15"/>
  <c r="M126" i="15"/>
  <c r="K132" i="15"/>
  <c r="O163" i="15"/>
  <c r="I230" i="15"/>
  <c r="G230" i="15"/>
  <c r="I150" i="15"/>
  <c r="N163" i="15"/>
  <c r="U205" i="15"/>
  <c r="N317" i="15"/>
  <c r="O317" i="15" s="1"/>
  <c r="I323" i="15"/>
  <c r="G323" i="15"/>
  <c r="M63" i="15"/>
  <c r="M132" i="15"/>
  <c r="K157" i="15"/>
  <c r="U231" i="15"/>
  <c r="U259" i="15"/>
  <c r="N298" i="15"/>
  <c r="O298" i="15" s="1"/>
  <c r="U303" i="15"/>
  <c r="I339" i="15"/>
  <c r="G339" i="15"/>
  <c r="N132" i="15"/>
  <c r="O132" i="15" s="1"/>
  <c r="K137" i="15"/>
  <c r="N240" i="15"/>
  <c r="O240" i="15" s="1"/>
  <c r="I275" i="15"/>
  <c r="G275" i="15"/>
  <c r="U332" i="15"/>
  <c r="K163" i="15"/>
  <c r="G170" i="15"/>
  <c r="O170" i="15"/>
  <c r="U179" i="15"/>
  <c r="K185" i="15"/>
  <c r="M204" i="15"/>
  <c r="M230" i="15"/>
  <c r="M254" i="15"/>
  <c r="M275" i="15"/>
  <c r="M299" i="15"/>
  <c r="M323" i="15"/>
  <c r="M339" i="15"/>
  <c r="M163" i="15"/>
  <c r="M185" i="15"/>
  <c r="K191" i="15"/>
  <c r="O204" i="15"/>
  <c r="M205" i="15"/>
  <c r="K216" i="15"/>
  <c r="O230" i="15"/>
  <c r="M231" i="15"/>
  <c r="K240" i="15"/>
  <c r="O254" i="15"/>
  <c r="K260" i="15"/>
  <c r="O275" i="15"/>
  <c r="K292" i="15"/>
  <c r="O299" i="15"/>
  <c r="K310" i="15"/>
  <c r="K337" i="15"/>
  <c r="O339" i="15"/>
  <c r="N205" i="15"/>
  <c r="O205" i="15" s="1"/>
  <c r="N231" i="15"/>
  <c r="N259" i="15"/>
  <c r="O259" i="15" s="1"/>
  <c r="N285" i="15"/>
  <c r="O285" i="15" s="1"/>
  <c r="N303" i="15"/>
  <c r="O303" i="15" s="1"/>
  <c r="N332" i="15"/>
  <c r="O332" i="15" s="1"/>
  <c r="K170" i="15"/>
  <c r="M191" i="15"/>
  <c r="K198" i="15"/>
  <c r="M216" i="15"/>
  <c r="K224" i="15"/>
  <c r="M240" i="15"/>
  <c r="K247" i="15"/>
  <c r="M260" i="15"/>
  <c r="K267" i="15"/>
  <c r="M292" i="15"/>
  <c r="K298" i="15"/>
  <c r="M310" i="15"/>
  <c r="K317" i="15"/>
  <c r="M337" i="15"/>
  <c r="K338" i="15"/>
  <c r="N169" i="15"/>
  <c r="O169" i="15" s="1"/>
  <c r="O58" i="14"/>
  <c r="O10" i="14"/>
  <c r="O47" i="14"/>
  <c r="O126" i="14"/>
  <c r="O19" i="14"/>
  <c r="I267" i="14"/>
  <c r="G267" i="14"/>
  <c r="G27" i="14"/>
  <c r="M35" i="14"/>
  <c r="G53" i="14"/>
  <c r="M54" i="14"/>
  <c r="G70" i="14"/>
  <c r="M78" i="14"/>
  <c r="M96" i="14"/>
  <c r="G106" i="14"/>
  <c r="M112" i="14"/>
  <c r="G144" i="14"/>
  <c r="O170" i="14"/>
  <c r="I198" i="14"/>
  <c r="G198" i="14"/>
  <c r="I224" i="14"/>
  <c r="G224" i="14"/>
  <c r="K179" i="14"/>
  <c r="G191" i="14"/>
  <c r="K198" i="14"/>
  <c r="M198" i="14"/>
  <c r="U254" i="14"/>
  <c r="K254" i="14"/>
  <c r="U275" i="14"/>
  <c r="K275" i="14"/>
  <c r="M10" i="14"/>
  <c r="G35" i="14"/>
  <c r="O35" i="14"/>
  <c r="M40" i="14"/>
  <c r="G54" i="14"/>
  <c r="O54" i="14"/>
  <c r="M58" i="14"/>
  <c r="G78" i="14"/>
  <c r="O78" i="14"/>
  <c r="M84" i="14"/>
  <c r="G96" i="14"/>
  <c r="O96" i="14"/>
  <c r="M101" i="14"/>
  <c r="G112" i="14"/>
  <c r="O112" i="14"/>
  <c r="M121" i="14"/>
  <c r="G170" i="14"/>
  <c r="U323" i="14"/>
  <c r="O150" i="14"/>
  <c r="K157" i="14"/>
  <c r="N292" i="14"/>
  <c r="O292" i="14" s="1"/>
  <c r="N299" i="14"/>
  <c r="O299" i="14" s="1"/>
  <c r="N310" i="14"/>
  <c r="O310" i="14" s="1"/>
  <c r="N339" i="14"/>
  <c r="O339" i="14" s="1"/>
  <c r="G10" i="14"/>
  <c r="M19" i="14"/>
  <c r="G40" i="14"/>
  <c r="M47" i="14"/>
  <c r="G58" i="14"/>
  <c r="M63" i="14"/>
  <c r="G84" i="14"/>
  <c r="M85" i="14"/>
  <c r="G101" i="14"/>
  <c r="M102" i="14"/>
  <c r="G121" i="14"/>
  <c r="M126" i="14"/>
  <c r="U163" i="14"/>
  <c r="I179" i="14"/>
  <c r="G179" i="14"/>
  <c r="T185" i="14"/>
  <c r="U230" i="14"/>
  <c r="K230" i="14"/>
  <c r="N260" i="14"/>
  <c r="O260" i="14" s="1"/>
  <c r="I317" i="14"/>
  <c r="G317" i="14"/>
  <c r="M157" i="14"/>
  <c r="N204" i="14"/>
  <c r="O204" i="14" s="1"/>
  <c r="N240" i="14"/>
  <c r="O240" i="14" s="1"/>
  <c r="I298" i="14"/>
  <c r="G298" i="14"/>
  <c r="I338" i="14"/>
  <c r="G338" i="14"/>
  <c r="O132" i="14"/>
  <c r="M132" i="14"/>
  <c r="M144" i="14"/>
  <c r="I157" i="14"/>
  <c r="G157" i="14"/>
  <c r="T163" i="14"/>
  <c r="M170" i="14"/>
  <c r="N179" i="14"/>
  <c r="O179" i="14" s="1"/>
  <c r="I247" i="14"/>
  <c r="G247" i="14"/>
  <c r="O254" i="14"/>
  <c r="O275" i="14"/>
  <c r="N323" i="14"/>
  <c r="O323" i="14" s="1"/>
  <c r="M224" i="14"/>
  <c r="M247" i="14"/>
  <c r="M267" i="14"/>
  <c r="M298" i="14"/>
  <c r="M317" i="14"/>
  <c r="M338" i="14"/>
  <c r="M204" i="14"/>
  <c r="O224" i="14"/>
  <c r="M230" i="14"/>
  <c r="O247" i="14"/>
  <c r="M254" i="14"/>
  <c r="O267" i="14"/>
  <c r="M275" i="14"/>
  <c r="O298" i="14"/>
  <c r="M299" i="14"/>
  <c r="O317" i="14"/>
  <c r="M323" i="14"/>
  <c r="O338" i="14"/>
  <c r="M339" i="14"/>
  <c r="K144" i="14"/>
  <c r="K169" i="14"/>
  <c r="K191" i="14"/>
  <c r="G204" i="14"/>
  <c r="K216" i="14"/>
  <c r="G230" i="14"/>
  <c r="K240" i="14"/>
  <c r="G254" i="14"/>
  <c r="K260" i="14"/>
  <c r="G275" i="14"/>
  <c r="K292" i="14"/>
  <c r="G299" i="14"/>
  <c r="K310" i="14"/>
  <c r="G323" i="14"/>
  <c r="K337" i="14"/>
  <c r="G339" i="14"/>
  <c r="N163" i="14"/>
  <c r="O163" i="14" s="1"/>
  <c r="N185" i="14"/>
  <c r="O185" i="14" s="1"/>
  <c r="N205" i="14"/>
  <c r="O205" i="14" s="1"/>
  <c r="N231" i="14"/>
  <c r="O231" i="14" s="1"/>
  <c r="N259" i="14"/>
  <c r="O259" i="14" s="1"/>
  <c r="N285" i="14"/>
  <c r="O285" i="14" s="1"/>
  <c r="N303" i="14"/>
  <c r="O303" i="14" s="1"/>
  <c r="N332" i="14"/>
  <c r="O332" i="14" s="1"/>
  <c r="O78" i="13"/>
  <c r="O112" i="13"/>
  <c r="O150" i="13"/>
  <c r="G10" i="13"/>
  <c r="M19" i="13"/>
  <c r="K27" i="13"/>
  <c r="G40" i="13"/>
  <c r="M47" i="13"/>
  <c r="K53" i="13"/>
  <c r="G58" i="13"/>
  <c r="M63" i="13"/>
  <c r="K70" i="13"/>
  <c r="M85" i="13"/>
  <c r="K91" i="13"/>
  <c r="M102" i="13"/>
  <c r="K106" i="13"/>
  <c r="G121" i="13"/>
  <c r="M126" i="13"/>
  <c r="K132" i="13"/>
  <c r="K150" i="13"/>
  <c r="O198" i="13"/>
  <c r="O204" i="13"/>
  <c r="O247" i="13"/>
  <c r="I292" i="13"/>
  <c r="G292" i="13"/>
  <c r="I240" i="13"/>
  <c r="G240" i="13"/>
  <c r="G19" i="13"/>
  <c r="O19" i="13"/>
  <c r="K35" i="13"/>
  <c r="G47" i="13"/>
  <c r="O47" i="13"/>
  <c r="K54" i="13"/>
  <c r="G63" i="13"/>
  <c r="O63" i="13"/>
  <c r="K78" i="13"/>
  <c r="G85" i="13"/>
  <c r="O85" i="13"/>
  <c r="K96" i="13"/>
  <c r="G102" i="13"/>
  <c r="O102" i="13"/>
  <c r="M106" i="13"/>
  <c r="G126" i="13"/>
  <c r="O126" i="13"/>
  <c r="O132" i="13"/>
  <c r="M132" i="13"/>
  <c r="U144" i="13"/>
  <c r="U150" i="13"/>
  <c r="U157" i="13"/>
  <c r="G198" i="13"/>
  <c r="M137" i="13"/>
  <c r="K144" i="13"/>
  <c r="K179" i="13"/>
  <c r="U267" i="13"/>
  <c r="K267" i="13"/>
  <c r="O299" i="13"/>
  <c r="I310" i="13"/>
  <c r="G310" i="13"/>
  <c r="O339" i="13"/>
  <c r="G27" i="13"/>
  <c r="M35" i="13"/>
  <c r="G53" i="13"/>
  <c r="M54" i="13"/>
  <c r="G70" i="13"/>
  <c r="M78" i="13"/>
  <c r="G91" i="13"/>
  <c r="M96" i="13"/>
  <c r="G106" i="13"/>
  <c r="M112" i="13"/>
  <c r="G132" i="13"/>
  <c r="O144" i="13"/>
  <c r="O157" i="13"/>
  <c r="M163" i="13"/>
  <c r="K169" i="13"/>
  <c r="I170" i="13"/>
  <c r="M170" i="13"/>
  <c r="N205" i="13"/>
  <c r="O205" i="13" s="1"/>
  <c r="U247" i="13"/>
  <c r="K247" i="13"/>
  <c r="U298" i="13"/>
  <c r="K298" i="13"/>
  <c r="N299" i="13"/>
  <c r="N303" i="13"/>
  <c r="O303" i="13" s="1"/>
  <c r="I337" i="13"/>
  <c r="G337" i="13"/>
  <c r="U338" i="13"/>
  <c r="K338" i="13"/>
  <c r="N339" i="13"/>
  <c r="U137" i="13"/>
  <c r="G150" i="13"/>
  <c r="G216" i="13"/>
  <c r="N224" i="13"/>
  <c r="O224" i="13" s="1"/>
  <c r="I260" i="13"/>
  <c r="G260" i="13"/>
  <c r="U163" i="13"/>
  <c r="O179" i="13"/>
  <c r="O254" i="13"/>
  <c r="N285" i="13"/>
  <c r="O285" i="13" s="1"/>
  <c r="U317" i="13"/>
  <c r="K317" i="13"/>
  <c r="K224" i="13"/>
  <c r="M240" i="13"/>
  <c r="M260" i="13"/>
  <c r="M292" i="13"/>
  <c r="M310" i="13"/>
  <c r="M337" i="13"/>
  <c r="M224" i="13"/>
  <c r="M247" i="13"/>
  <c r="O260" i="13"/>
  <c r="M267" i="13"/>
  <c r="O292" i="13"/>
  <c r="M298" i="13"/>
  <c r="O310" i="13"/>
  <c r="M317" i="13"/>
  <c r="O337" i="13"/>
  <c r="M338" i="13"/>
  <c r="N317" i="13"/>
  <c r="O317" i="13" s="1"/>
  <c r="M204" i="13"/>
  <c r="M230" i="13"/>
  <c r="M254" i="13"/>
  <c r="M275" i="13"/>
  <c r="G298" i="13"/>
  <c r="M299" i="13"/>
  <c r="M323" i="13"/>
  <c r="G338" i="13"/>
  <c r="M339" i="13"/>
  <c r="O58" i="12"/>
  <c r="O126" i="12"/>
  <c r="O19" i="12"/>
  <c r="O40" i="12"/>
  <c r="N106" i="12"/>
  <c r="O106" i="12" s="1"/>
  <c r="K10" i="12"/>
  <c r="G27" i="12"/>
  <c r="M35" i="12"/>
  <c r="K40" i="12"/>
  <c r="G53" i="12"/>
  <c r="M54" i="12"/>
  <c r="K58" i="12"/>
  <c r="G70" i="12"/>
  <c r="M78" i="12"/>
  <c r="K84" i="12"/>
  <c r="G91" i="12"/>
  <c r="M96" i="12"/>
  <c r="K101" i="12"/>
  <c r="M112" i="12"/>
  <c r="K121" i="12"/>
  <c r="M137" i="12"/>
  <c r="G150" i="12"/>
  <c r="O169" i="12"/>
  <c r="I204" i="12"/>
  <c r="I216" i="12"/>
  <c r="G216" i="12"/>
  <c r="I231" i="12"/>
  <c r="G231" i="12"/>
  <c r="I332" i="12"/>
  <c r="G332" i="12"/>
  <c r="O170" i="12"/>
  <c r="U191" i="12"/>
  <c r="N205" i="12"/>
  <c r="O205" i="12" s="1"/>
  <c r="O216" i="12"/>
  <c r="I259" i="12"/>
  <c r="G259" i="12"/>
  <c r="M10" i="12"/>
  <c r="G35" i="12"/>
  <c r="O35" i="12"/>
  <c r="M40" i="12"/>
  <c r="G54" i="12"/>
  <c r="O54" i="12"/>
  <c r="M58" i="12"/>
  <c r="G78" i="12"/>
  <c r="O78" i="12"/>
  <c r="M84" i="12"/>
  <c r="G96" i="12"/>
  <c r="O96" i="12"/>
  <c r="M101" i="12"/>
  <c r="G112" i="12"/>
  <c r="M121" i="12"/>
  <c r="G137" i="12"/>
  <c r="O137" i="12"/>
  <c r="O144" i="12"/>
  <c r="G170" i="12"/>
  <c r="G185" i="12"/>
  <c r="K198" i="12"/>
  <c r="U205" i="12"/>
  <c r="U260" i="12"/>
  <c r="G144" i="12"/>
  <c r="K191" i="12"/>
  <c r="O191" i="12"/>
  <c r="M205" i="12"/>
  <c r="I285" i="12"/>
  <c r="G285" i="12"/>
  <c r="I303" i="12"/>
  <c r="G303" i="12"/>
  <c r="G10" i="12"/>
  <c r="M19" i="12"/>
  <c r="G40" i="12"/>
  <c r="M47" i="12"/>
  <c r="G58" i="12"/>
  <c r="M63" i="12"/>
  <c r="G84" i="12"/>
  <c r="M85" i="12"/>
  <c r="G101" i="12"/>
  <c r="M102" i="12"/>
  <c r="G121" i="12"/>
  <c r="M126" i="12"/>
  <c r="K157" i="12"/>
  <c r="I179" i="12"/>
  <c r="U240" i="12"/>
  <c r="M285" i="12"/>
  <c r="M303" i="12"/>
  <c r="I150" i="12"/>
  <c r="G191" i="12"/>
  <c r="G198" i="12"/>
  <c r="I198" i="12"/>
  <c r="M204" i="12"/>
  <c r="U204" i="12"/>
  <c r="G157" i="12"/>
  <c r="M157" i="12"/>
  <c r="M169" i="12"/>
  <c r="K179" i="12"/>
  <c r="O198" i="12"/>
  <c r="I205" i="12"/>
  <c r="N260" i="12"/>
  <c r="O260" i="12" s="1"/>
  <c r="U337" i="12"/>
  <c r="O204" i="12"/>
  <c r="K216" i="12"/>
  <c r="I224" i="12"/>
  <c r="G230" i="12"/>
  <c r="O230" i="12"/>
  <c r="K240" i="12"/>
  <c r="I247" i="12"/>
  <c r="G254" i="12"/>
  <c r="O254" i="12"/>
  <c r="K260" i="12"/>
  <c r="I267" i="12"/>
  <c r="G275" i="12"/>
  <c r="O275" i="12"/>
  <c r="K292" i="12"/>
  <c r="I298" i="12"/>
  <c r="G299" i="12"/>
  <c r="O299" i="12"/>
  <c r="K310" i="12"/>
  <c r="I317" i="12"/>
  <c r="G323" i="12"/>
  <c r="O323" i="12"/>
  <c r="K337" i="12"/>
  <c r="I338" i="12"/>
  <c r="G339" i="12"/>
  <c r="O339" i="12"/>
  <c r="M216" i="12"/>
  <c r="K224" i="12"/>
  <c r="M240" i="12"/>
  <c r="K247" i="12"/>
  <c r="M260" i="12"/>
  <c r="K267" i="12"/>
  <c r="M292" i="12"/>
  <c r="K298" i="12"/>
  <c r="M310" i="12"/>
  <c r="K317" i="12"/>
  <c r="K338" i="12"/>
  <c r="M224" i="12"/>
  <c r="G240" i="12"/>
  <c r="M247" i="12"/>
  <c r="G260" i="12"/>
  <c r="M267" i="12"/>
  <c r="K275" i="12"/>
  <c r="G292" i="12"/>
  <c r="M298" i="12"/>
  <c r="K299" i="12"/>
  <c r="G310" i="12"/>
  <c r="M317" i="12"/>
  <c r="K323" i="12"/>
  <c r="G337" i="12"/>
  <c r="M338" i="12"/>
  <c r="O78" i="11"/>
  <c r="O132" i="11"/>
  <c r="N19" i="11"/>
  <c r="O19" i="11" s="1"/>
  <c r="N47" i="11"/>
  <c r="K85" i="11"/>
  <c r="K91" i="11"/>
  <c r="G101" i="11"/>
  <c r="I106" i="11"/>
  <c r="O121" i="11"/>
  <c r="M27" i="11"/>
  <c r="K35" i="11"/>
  <c r="O47" i="11"/>
  <c r="M53" i="11"/>
  <c r="K54" i="11"/>
  <c r="O63" i="11"/>
  <c r="M70" i="11"/>
  <c r="K78" i="11"/>
  <c r="M96" i="11"/>
  <c r="I163" i="11"/>
  <c r="G163" i="11"/>
  <c r="I204" i="11"/>
  <c r="G204" i="11"/>
  <c r="M47" i="11"/>
  <c r="M63" i="11"/>
  <c r="O144" i="11"/>
  <c r="K144" i="11"/>
  <c r="K102" i="11"/>
  <c r="N112" i="11"/>
  <c r="O112" i="11" s="1"/>
  <c r="G121" i="11"/>
  <c r="U137" i="11"/>
  <c r="I179" i="11"/>
  <c r="G179" i="11"/>
  <c r="U185" i="11"/>
  <c r="U205" i="11"/>
  <c r="I275" i="11"/>
  <c r="G275" i="11"/>
  <c r="N310" i="11"/>
  <c r="O310" i="11" s="1"/>
  <c r="K10" i="11"/>
  <c r="G27" i="11"/>
  <c r="K40" i="11"/>
  <c r="G53" i="11"/>
  <c r="M54" i="11"/>
  <c r="K58" i="11"/>
  <c r="G70" i="11"/>
  <c r="M78" i="11"/>
  <c r="O85" i="11"/>
  <c r="O91" i="11"/>
  <c r="U91" i="11"/>
  <c r="G96" i="11"/>
  <c r="M112" i="11"/>
  <c r="M137" i="11"/>
  <c r="O240" i="11"/>
  <c r="U259" i="11"/>
  <c r="U332" i="11"/>
  <c r="I230" i="11"/>
  <c r="G230" i="11"/>
  <c r="G84" i="11"/>
  <c r="U112" i="11"/>
  <c r="K126" i="11"/>
  <c r="N137" i="11"/>
  <c r="O137" i="11" s="1"/>
  <c r="M144" i="11"/>
  <c r="N240" i="11"/>
  <c r="I254" i="11"/>
  <c r="G254" i="11"/>
  <c r="I126" i="11"/>
  <c r="G126" i="11"/>
  <c r="I323" i="11"/>
  <c r="G323" i="11"/>
  <c r="I101" i="11"/>
  <c r="I102" i="11"/>
  <c r="G102" i="11"/>
  <c r="O106" i="11"/>
  <c r="U106" i="11"/>
  <c r="G137" i="11"/>
  <c r="U285" i="11"/>
  <c r="I299" i="11"/>
  <c r="G299" i="11"/>
  <c r="U303" i="11"/>
  <c r="O157" i="11"/>
  <c r="I85" i="11"/>
  <c r="I91" i="11"/>
  <c r="K101" i="11"/>
  <c r="O101" i="11"/>
  <c r="O102" i="11"/>
  <c r="M121" i="11"/>
  <c r="M126" i="11"/>
  <c r="G132" i="11"/>
  <c r="G157" i="11"/>
  <c r="N169" i="11"/>
  <c r="N185" i="11"/>
  <c r="O185" i="11" s="1"/>
  <c r="N205" i="11"/>
  <c r="O205" i="11" s="1"/>
  <c r="O216" i="11"/>
  <c r="O299" i="11"/>
  <c r="I339" i="11"/>
  <c r="G339" i="11"/>
  <c r="M91" i="11"/>
  <c r="M106" i="11"/>
  <c r="M132" i="11"/>
  <c r="I144" i="11"/>
  <c r="G150" i="11"/>
  <c r="O150" i="11"/>
  <c r="M157" i="11"/>
  <c r="K163" i="11"/>
  <c r="I169" i="11"/>
  <c r="G170" i="11"/>
  <c r="O170" i="11"/>
  <c r="M179" i="11"/>
  <c r="I191" i="11"/>
  <c r="G198" i="11"/>
  <c r="O198" i="11"/>
  <c r="M204" i="11"/>
  <c r="I216" i="11"/>
  <c r="G224" i="11"/>
  <c r="O224" i="11"/>
  <c r="M230" i="11"/>
  <c r="I240" i="11"/>
  <c r="G247" i="11"/>
  <c r="O247" i="11"/>
  <c r="M254" i="11"/>
  <c r="I260" i="11"/>
  <c r="G267" i="11"/>
  <c r="O267" i="11"/>
  <c r="M275" i="11"/>
  <c r="I292" i="11"/>
  <c r="G298" i="11"/>
  <c r="M299" i="11"/>
  <c r="I310" i="11"/>
  <c r="G317" i="11"/>
  <c r="O317" i="11"/>
  <c r="M323" i="11"/>
  <c r="I337" i="11"/>
  <c r="G338" i="11"/>
  <c r="O338" i="11"/>
  <c r="M339" i="11"/>
  <c r="K169" i="11"/>
  <c r="K191" i="11"/>
  <c r="K216" i="11"/>
  <c r="K240" i="11"/>
  <c r="K260" i="11"/>
  <c r="K292" i="11"/>
  <c r="K310" i="11"/>
  <c r="K337" i="11"/>
  <c r="N332" i="11"/>
  <c r="O332" i="11" s="1"/>
  <c r="M169" i="11"/>
  <c r="G185" i="11"/>
  <c r="M191" i="11"/>
  <c r="G205" i="11"/>
  <c r="M216" i="11"/>
  <c r="G231" i="11"/>
  <c r="M240" i="11"/>
  <c r="G259" i="11"/>
  <c r="M260" i="11"/>
  <c r="G285" i="11"/>
  <c r="M292" i="11"/>
  <c r="K298" i="11"/>
  <c r="G303" i="11"/>
  <c r="M310" i="11"/>
  <c r="K317" i="11"/>
  <c r="K338" i="11"/>
  <c r="O10" i="10"/>
  <c r="O58" i="10"/>
  <c r="I126" i="10"/>
  <c r="G126" i="10"/>
  <c r="G35" i="10"/>
  <c r="N40" i="10"/>
  <c r="O40" i="10" s="1"/>
  <c r="K53" i="10"/>
  <c r="G78" i="10"/>
  <c r="O84" i="10"/>
  <c r="O85" i="10"/>
  <c r="M91" i="10"/>
  <c r="K126" i="10"/>
  <c r="O126" i="10"/>
  <c r="K150" i="10"/>
  <c r="O150" i="10"/>
  <c r="I198" i="10"/>
  <c r="G198" i="10"/>
  <c r="K10" i="10"/>
  <c r="T96" i="10"/>
  <c r="O106" i="10"/>
  <c r="O132" i="10"/>
  <c r="T157" i="10"/>
  <c r="I267" i="10"/>
  <c r="G267" i="10"/>
  <c r="U275" i="10"/>
  <c r="K275" i="10"/>
  <c r="U299" i="10"/>
  <c r="M53" i="10"/>
  <c r="M54" i="10"/>
  <c r="G85" i="10"/>
  <c r="I224" i="10"/>
  <c r="G224" i="10"/>
  <c r="I298" i="10"/>
  <c r="G298" i="10"/>
  <c r="M10" i="10"/>
  <c r="K19" i="10"/>
  <c r="G47" i="10"/>
  <c r="N53" i="10"/>
  <c r="O53" i="10" s="1"/>
  <c r="N54" i="10"/>
  <c r="O54" i="10" s="1"/>
  <c r="M58" i="10"/>
  <c r="K63" i="10"/>
  <c r="I170" i="10"/>
  <c r="G170" i="10"/>
  <c r="N216" i="10"/>
  <c r="O216" i="10" s="1"/>
  <c r="I247" i="10"/>
  <c r="G247" i="10"/>
  <c r="M101" i="10"/>
  <c r="K102" i="10"/>
  <c r="N169" i="10"/>
  <c r="O169" i="10" s="1"/>
  <c r="N240" i="10"/>
  <c r="O240" i="10" s="1"/>
  <c r="U254" i="10"/>
  <c r="K254" i="10"/>
  <c r="I317" i="10"/>
  <c r="G317" i="10"/>
  <c r="I150" i="10"/>
  <c r="G150" i="10"/>
  <c r="M19" i="10"/>
  <c r="K40" i="10"/>
  <c r="M63" i="10"/>
  <c r="N102" i="10"/>
  <c r="O102" i="10" s="1"/>
  <c r="M126" i="10"/>
  <c r="M150" i="10"/>
  <c r="N299" i="10"/>
  <c r="O299" i="10" s="1"/>
  <c r="N19" i="10"/>
  <c r="O19" i="10" s="1"/>
  <c r="T53" i="10"/>
  <c r="N63" i="10"/>
  <c r="O63" i="10" s="1"/>
  <c r="M84" i="10"/>
  <c r="K91" i="10"/>
  <c r="N96" i="10"/>
  <c r="O96" i="10" s="1"/>
  <c r="G102" i="10"/>
  <c r="U204" i="10"/>
  <c r="N275" i="10"/>
  <c r="O275" i="10" s="1"/>
  <c r="N310" i="10"/>
  <c r="O310" i="10" s="1"/>
  <c r="I338" i="10"/>
  <c r="G338" i="10"/>
  <c r="M170" i="10"/>
  <c r="M198" i="10"/>
  <c r="M224" i="10"/>
  <c r="M247" i="10"/>
  <c r="M267" i="10"/>
  <c r="M298" i="10"/>
  <c r="M317" i="10"/>
  <c r="G337" i="10"/>
  <c r="M338" i="10"/>
  <c r="M106" i="10"/>
  <c r="M132" i="10"/>
  <c r="M157" i="10"/>
  <c r="O170" i="10"/>
  <c r="M179" i="10"/>
  <c r="O198" i="10"/>
  <c r="M204" i="10"/>
  <c r="O224" i="10"/>
  <c r="M230" i="10"/>
  <c r="O247" i="10"/>
  <c r="M254" i="10"/>
  <c r="O267" i="10"/>
  <c r="M275" i="10"/>
  <c r="O298" i="10"/>
  <c r="M299" i="10"/>
  <c r="O317" i="10"/>
  <c r="M323" i="10"/>
  <c r="O338" i="10"/>
  <c r="M339" i="10"/>
  <c r="K101" i="10"/>
  <c r="K121" i="10"/>
  <c r="K144" i="10"/>
  <c r="K169" i="10"/>
  <c r="K191" i="10"/>
  <c r="K216" i="10"/>
  <c r="K240" i="10"/>
  <c r="K260" i="10"/>
  <c r="K292" i="10"/>
  <c r="K310" i="10"/>
  <c r="G323" i="10"/>
  <c r="K337" i="10"/>
  <c r="G339" i="10"/>
  <c r="N112" i="10"/>
  <c r="O112" i="10" s="1"/>
  <c r="N137" i="10"/>
  <c r="O137" i="10" s="1"/>
  <c r="N163" i="10"/>
  <c r="O163" i="10" s="1"/>
  <c r="N185" i="10"/>
  <c r="O185" i="10" s="1"/>
  <c r="N205" i="10"/>
  <c r="O205" i="10" s="1"/>
  <c r="N231" i="10"/>
  <c r="O231" i="10" s="1"/>
  <c r="N303" i="10"/>
  <c r="O303" i="10" s="1"/>
  <c r="N332" i="10"/>
  <c r="O332" i="10" s="1"/>
  <c r="O63" i="9"/>
  <c r="K63" i="9"/>
  <c r="N19" i="9"/>
  <c r="O19" i="9" s="1"/>
  <c r="N47" i="9"/>
  <c r="O47" i="9" s="1"/>
  <c r="G53" i="9"/>
  <c r="N106" i="9"/>
  <c r="O106" i="9" s="1"/>
  <c r="U144" i="9"/>
  <c r="K144" i="9"/>
  <c r="K35" i="9"/>
  <c r="I96" i="9"/>
  <c r="G96" i="9"/>
  <c r="O102" i="9"/>
  <c r="G70" i="9"/>
  <c r="U84" i="9"/>
  <c r="N102" i="9"/>
  <c r="N150" i="9"/>
  <c r="O150" i="9" s="1"/>
  <c r="N169" i="9"/>
  <c r="O169" i="9" s="1"/>
  <c r="I169" i="9"/>
  <c r="O170" i="9"/>
  <c r="M19" i="9"/>
  <c r="K10" i="9"/>
  <c r="K40" i="9"/>
  <c r="I78" i="9"/>
  <c r="G78" i="9"/>
  <c r="N205" i="9"/>
  <c r="O205" i="9" s="1"/>
  <c r="K205" i="9"/>
  <c r="K54" i="9"/>
  <c r="K78" i="9"/>
  <c r="O78" i="9"/>
  <c r="N91" i="9"/>
  <c r="O91" i="9" s="1"/>
  <c r="O126" i="9"/>
  <c r="I137" i="9"/>
  <c r="G137" i="9"/>
  <c r="N144" i="9"/>
  <c r="O144" i="9" s="1"/>
  <c r="U150" i="9"/>
  <c r="K150" i="9"/>
  <c r="M63" i="9"/>
  <c r="I112" i="9"/>
  <c r="G112" i="9"/>
  <c r="N163" i="9"/>
  <c r="O163" i="9" s="1"/>
  <c r="I163" i="9"/>
  <c r="G54" i="9"/>
  <c r="M54" i="9"/>
  <c r="G63" i="9"/>
  <c r="N121" i="9"/>
  <c r="O121" i="9" s="1"/>
  <c r="N185" i="9"/>
  <c r="O185" i="9" s="1"/>
  <c r="G185" i="9"/>
  <c r="N191" i="9"/>
  <c r="O191" i="9" s="1"/>
  <c r="G191" i="9"/>
  <c r="N230" i="9"/>
  <c r="I230" i="9"/>
  <c r="M96" i="9"/>
  <c r="M112" i="9"/>
  <c r="M137" i="9"/>
  <c r="I247" i="9"/>
  <c r="G247" i="9"/>
  <c r="I292" i="9"/>
  <c r="G292" i="9"/>
  <c r="K157" i="9"/>
  <c r="K224" i="9"/>
  <c r="K85" i="9"/>
  <c r="O96" i="9"/>
  <c r="K102" i="9"/>
  <c r="K126" i="9"/>
  <c r="O137" i="9"/>
  <c r="U157" i="9"/>
  <c r="O198" i="9"/>
  <c r="O204" i="9"/>
  <c r="M205" i="9"/>
  <c r="K216" i="9"/>
  <c r="K230" i="9"/>
  <c r="N247" i="9"/>
  <c r="O247" i="9" s="1"/>
  <c r="I310" i="9"/>
  <c r="G310" i="9"/>
  <c r="G157" i="9"/>
  <c r="M169" i="9"/>
  <c r="G198" i="9"/>
  <c r="O216" i="9"/>
  <c r="I224" i="9"/>
  <c r="M224" i="9"/>
  <c r="U267" i="9"/>
  <c r="N299" i="9"/>
  <c r="O299" i="9" s="1"/>
  <c r="N338" i="9"/>
  <c r="O338" i="9" s="1"/>
  <c r="M85" i="9"/>
  <c r="M102" i="9"/>
  <c r="M126" i="9"/>
  <c r="O157" i="9"/>
  <c r="I170" i="9"/>
  <c r="U205" i="9"/>
  <c r="G150" i="9"/>
  <c r="G179" i="9"/>
  <c r="I204" i="9"/>
  <c r="O230" i="9"/>
  <c r="M231" i="9"/>
  <c r="K240" i="9"/>
  <c r="O254" i="9"/>
  <c r="O323" i="9"/>
  <c r="N332" i="9"/>
  <c r="O332" i="9" s="1"/>
  <c r="U163" i="9"/>
  <c r="O179" i="9"/>
  <c r="M185" i="9"/>
  <c r="K191" i="9"/>
  <c r="G224" i="9"/>
  <c r="O240" i="9"/>
  <c r="U247" i="9"/>
  <c r="N254" i="9"/>
  <c r="I260" i="9"/>
  <c r="G260" i="9"/>
  <c r="O267" i="9"/>
  <c r="N323" i="9"/>
  <c r="I337" i="9"/>
  <c r="G337" i="9"/>
  <c r="K247" i="9"/>
  <c r="I254" i="9"/>
  <c r="G259" i="9"/>
  <c r="M260" i="9"/>
  <c r="K267" i="9"/>
  <c r="I275" i="9"/>
  <c r="G285" i="9"/>
  <c r="M292" i="9"/>
  <c r="K298" i="9"/>
  <c r="I299" i="9"/>
  <c r="G303" i="9"/>
  <c r="M310" i="9"/>
  <c r="K317" i="9"/>
  <c r="I323" i="9"/>
  <c r="M337" i="9"/>
  <c r="K338" i="9"/>
  <c r="I339" i="9"/>
  <c r="M247" i="9"/>
  <c r="K254" i="9"/>
  <c r="O260" i="9"/>
  <c r="M267" i="9"/>
  <c r="K275" i="9"/>
  <c r="O292" i="9"/>
  <c r="K299" i="9"/>
  <c r="O310" i="9"/>
  <c r="M317" i="9"/>
  <c r="K323" i="9"/>
  <c r="M338" i="9"/>
  <c r="M254" i="9"/>
  <c r="G267" i="9"/>
  <c r="M275" i="9"/>
  <c r="M299" i="9"/>
  <c r="G317" i="9"/>
  <c r="M323" i="9"/>
  <c r="G338" i="9"/>
  <c r="M339" i="9"/>
  <c r="O150" i="8"/>
  <c r="K10" i="8"/>
  <c r="G27" i="8"/>
  <c r="M35" i="8"/>
  <c r="K40" i="8"/>
  <c r="G53" i="8"/>
  <c r="M54" i="8"/>
  <c r="K58" i="8"/>
  <c r="I63" i="8"/>
  <c r="G70" i="8"/>
  <c r="O84" i="8"/>
  <c r="K126" i="8"/>
  <c r="I137" i="8"/>
  <c r="I144" i="8"/>
  <c r="K157" i="8"/>
  <c r="K170" i="8"/>
  <c r="K204" i="8"/>
  <c r="O85" i="8"/>
  <c r="O91" i="8"/>
  <c r="M96" i="8"/>
  <c r="M102" i="8"/>
  <c r="K179" i="8"/>
  <c r="M10" i="8"/>
  <c r="G35" i="8"/>
  <c r="O35" i="8"/>
  <c r="M40" i="8"/>
  <c r="G54" i="8"/>
  <c r="O54" i="8"/>
  <c r="M58" i="8"/>
  <c r="G85" i="8"/>
  <c r="O101" i="8"/>
  <c r="M126" i="8"/>
  <c r="G157" i="8"/>
  <c r="U205" i="8"/>
  <c r="G96" i="8"/>
  <c r="G101" i="8"/>
  <c r="O106" i="8"/>
  <c r="K121" i="8"/>
  <c r="M132" i="8"/>
  <c r="O157" i="8"/>
  <c r="N163" i="8"/>
  <c r="O163" i="8" s="1"/>
  <c r="O169" i="8"/>
  <c r="N185" i="8"/>
  <c r="O185" i="8" s="1"/>
  <c r="N205" i="8"/>
  <c r="O205" i="8" s="1"/>
  <c r="O240" i="8"/>
  <c r="G10" i="8"/>
  <c r="M19" i="8"/>
  <c r="G40" i="8"/>
  <c r="M47" i="8"/>
  <c r="G58" i="8"/>
  <c r="M63" i="8"/>
  <c r="I91" i="8"/>
  <c r="G102" i="8"/>
  <c r="O121" i="8"/>
  <c r="K144" i="8"/>
  <c r="G150" i="8"/>
  <c r="G169" i="8"/>
  <c r="G198" i="8"/>
  <c r="N204" i="8"/>
  <c r="O204" i="8" s="1"/>
  <c r="G126" i="8"/>
  <c r="O144" i="8"/>
  <c r="U163" i="8"/>
  <c r="G170" i="8"/>
  <c r="N179" i="8"/>
  <c r="O179" i="8" s="1"/>
  <c r="U185" i="8"/>
  <c r="O70" i="8"/>
  <c r="M70" i="8"/>
  <c r="M84" i="8"/>
  <c r="K91" i="8"/>
  <c r="I106" i="8"/>
  <c r="U137" i="8"/>
  <c r="I157" i="8"/>
  <c r="I204" i="8"/>
  <c r="K216" i="8"/>
  <c r="G230" i="8"/>
  <c r="O230" i="8"/>
  <c r="K240" i="8"/>
  <c r="I247" i="8"/>
  <c r="G254" i="8"/>
  <c r="O254" i="8"/>
  <c r="K260" i="8"/>
  <c r="G275" i="8"/>
  <c r="O275" i="8"/>
  <c r="K292" i="8"/>
  <c r="G299" i="8"/>
  <c r="O299" i="8"/>
  <c r="K310" i="8"/>
  <c r="I317" i="8"/>
  <c r="G323" i="8"/>
  <c r="O323" i="8"/>
  <c r="K337" i="8"/>
  <c r="I338" i="8"/>
  <c r="G339" i="8"/>
  <c r="O339" i="8"/>
  <c r="N259" i="8"/>
  <c r="O259" i="8" s="1"/>
  <c r="M216" i="8"/>
  <c r="K224" i="8"/>
  <c r="M240" i="8"/>
  <c r="K247" i="8"/>
  <c r="K267" i="8"/>
  <c r="K298" i="8"/>
  <c r="K317" i="8"/>
  <c r="K338" i="8"/>
  <c r="N216" i="8"/>
  <c r="O216" i="8" s="1"/>
  <c r="M224" i="8"/>
  <c r="K230" i="8"/>
  <c r="G240" i="8"/>
  <c r="M247" i="8"/>
  <c r="M267" i="8"/>
  <c r="M298" i="8"/>
  <c r="M317" i="8"/>
  <c r="M338" i="8"/>
  <c r="N267" i="8"/>
  <c r="O267" i="8" s="1"/>
  <c r="O84" i="7"/>
  <c r="O40" i="7"/>
  <c r="O54" i="7"/>
  <c r="M91" i="7"/>
  <c r="O91" i="7"/>
  <c r="M96" i="7"/>
  <c r="K106" i="7"/>
  <c r="K132" i="7"/>
  <c r="M170" i="7"/>
  <c r="I204" i="7"/>
  <c r="G204" i="7"/>
  <c r="G27" i="7"/>
  <c r="M35" i="7"/>
  <c r="G53" i="7"/>
  <c r="O53" i="7"/>
  <c r="M54" i="7"/>
  <c r="K58" i="7"/>
  <c r="G70" i="7"/>
  <c r="O70" i="7"/>
  <c r="M78" i="7"/>
  <c r="G91" i="7"/>
  <c r="N96" i="7"/>
  <c r="O96" i="7" s="1"/>
  <c r="O169" i="7"/>
  <c r="O191" i="7"/>
  <c r="G198" i="7"/>
  <c r="U205" i="7"/>
  <c r="M53" i="7"/>
  <c r="M198" i="7"/>
  <c r="K198" i="7"/>
  <c r="O198" i="7"/>
  <c r="O101" i="7"/>
  <c r="N112" i="7"/>
  <c r="O112" i="7" s="1"/>
  <c r="O121" i="7"/>
  <c r="N137" i="7"/>
  <c r="O137" i="7" s="1"/>
  <c r="O144" i="7"/>
  <c r="G169" i="7"/>
  <c r="G191" i="7"/>
  <c r="N260" i="7"/>
  <c r="O260" i="7" s="1"/>
  <c r="M10" i="7"/>
  <c r="G35" i="7"/>
  <c r="M40" i="7"/>
  <c r="G54" i="7"/>
  <c r="M58" i="7"/>
  <c r="G78" i="7"/>
  <c r="M84" i="7"/>
  <c r="G101" i="7"/>
  <c r="G121" i="7"/>
  <c r="G144" i="7"/>
  <c r="G150" i="7"/>
  <c r="N157" i="7"/>
  <c r="O157" i="7" s="1"/>
  <c r="U163" i="7"/>
  <c r="G170" i="7"/>
  <c r="N179" i="7"/>
  <c r="O179" i="7" s="1"/>
  <c r="U185" i="7"/>
  <c r="I254" i="7"/>
  <c r="G254" i="7"/>
  <c r="I299" i="7"/>
  <c r="G299" i="7"/>
  <c r="G102" i="7"/>
  <c r="N106" i="7"/>
  <c r="O106" i="7" s="1"/>
  <c r="U112" i="7"/>
  <c r="G126" i="7"/>
  <c r="N132" i="7"/>
  <c r="O132" i="7" s="1"/>
  <c r="U137" i="7"/>
  <c r="I230" i="7"/>
  <c r="G230" i="7"/>
  <c r="I323" i="7"/>
  <c r="G323" i="7"/>
  <c r="M27" i="7"/>
  <c r="M70" i="7"/>
  <c r="T96" i="7"/>
  <c r="I157" i="7"/>
  <c r="T163" i="7"/>
  <c r="I179" i="7"/>
  <c r="T185" i="7"/>
  <c r="U231" i="7"/>
  <c r="U285" i="7"/>
  <c r="I310" i="7"/>
  <c r="T112" i="7"/>
  <c r="T137" i="7"/>
  <c r="I275" i="7"/>
  <c r="G275" i="7"/>
  <c r="I339" i="7"/>
  <c r="G339" i="7"/>
  <c r="M204" i="7"/>
  <c r="G224" i="7"/>
  <c r="O224" i="7"/>
  <c r="M230" i="7"/>
  <c r="G247" i="7"/>
  <c r="O247" i="7"/>
  <c r="M254" i="7"/>
  <c r="G267" i="7"/>
  <c r="O267" i="7"/>
  <c r="M275" i="7"/>
  <c r="G298" i="7"/>
  <c r="O298" i="7"/>
  <c r="M299" i="7"/>
  <c r="G317" i="7"/>
  <c r="O317" i="7"/>
  <c r="M323" i="7"/>
  <c r="I337" i="7"/>
  <c r="G338" i="7"/>
  <c r="O338" i="7"/>
  <c r="M339" i="7"/>
  <c r="K216" i="7"/>
  <c r="O230" i="7"/>
  <c r="K240" i="7"/>
  <c r="K260" i="7"/>
  <c r="K292" i="7"/>
  <c r="K310" i="7"/>
  <c r="K337" i="7"/>
  <c r="N205" i="7"/>
  <c r="O205" i="7" s="1"/>
  <c r="N231" i="7"/>
  <c r="O231" i="7" s="1"/>
  <c r="N259" i="7"/>
  <c r="O259" i="7" s="1"/>
  <c r="N303" i="7"/>
  <c r="O303" i="7" s="1"/>
  <c r="N332" i="7"/>
  <c r="O332" i="7" s="1"/>
  <c r="M216" i="7"/>
  <c r="K224" i="7"/>
  <c r="M240" i="7"/>
  <c r="K247" i="7"/>
  <c r="K267" i="7"/>
  <c r="K298" i="7"/>
  <c r="K317" i="7"/>
  <c r="K338" i="7"/>
  <c r="N216" i="7"/>
  <c r="O216" i="7" s="1"/>
  <c r="N292" i="7"/>
  <c r="O292" i="7" s="1"/>
  <c r="N310" i="7"/>
  <c r="O310" i="7" s="1"/>
  <c r="O47" i="6"/>
  <c r="O63" i="6"/>
  <c r="I247" i="6"/>
  <c r="G247" i="6"/>
  <c r="M58" i="6"/>
  <c r="K63" i="6"/>
  <c r="I70" i="6"/>
  <c r="G84" i="6"/>
  <c r="M85" i="6"/>
  <c r="M101" i="6"/>
  <c r="M121" i="6"/>
  <c r="N126" i="6"/>
  <c r="O132" i="6"/>
  <c r="T132" i="6"/>
  <c r="M144" i="6"/>
  <c r="N231" i="6"/>
  <c r="O231" i="6" s="1"/>
  <c r="N275" i="6"/>
  <c r="K19" i="6"/>
  <c r="O35" i="6"/>
  <c r="K47" i="6"/>
  <c r="O54" i="6"/>
  <c r="I102" i="6"/>
  <c r="G102" i="6"/>
  <c r="I170" i="6"/>
  <c r="G170" i="6"/>
  <c r="I224" i="6"/>
  <c r="G224" i="6"/>
  <c r="U254" i="6"/>
  <c r="G58" i="6"/>
  <c r="M63" i="6"/>
  <c r="T78" i="6"/>
  <c r="G85" i="6"/>
  <c r="M91" i="6"/>
  <c r="U91" i="6"/>
  <c r="O101" i="6"/>
  <c r="N112" i="6"/>
  <c r="O112" i="6" s="1"/>
  <c r="G121" i="6"/>
  <c r="N137" i="6"/>
  <c r="O137" i="6" s="1"/>
  <c r="G144" i="6"/>
  <c r="O339" i="6"/>
  <c r="M54" i="6"/>
  <c r="M19" i="6"/>
  <c r="M47" i="6"/>
  <c r="N91" i="6"/>
  <c r="O91" i="6" s="1"/>
  <c r="N179" i="6"/>
  <c r="O179" i="6" s="1"/>
  <c r="U204" i="6"/>
  <c r="N310" i="6"/>
  <c r="O310" i="6" s="1"/>
  <c r="I317" i="6"/>
  <c r="G317" i="6"/>
  <c r="N323" i="6"/>
  <c r="O323" i="6" s="1"/>
  <c r="N339" i="6"/>
  <c r="T54" i="6"/>
  <c r="G63" i="6"/>
  <c r="G91" i="6"/>
  <c r="T91" i="6"/>
  <c r="G101" i="6"/>
  <c r="I198" i="6"/>
  <c r="G198" i="6"/>
  <c r="O230" i="6"/>
  <c r="N254" i="6"/>
  <c r="O254" i="6" s="1"/>
  <c r="I267" i="6"/>
  <c r="G267" i="6"/>
  <c r="K126" i="6"/>
  <c r="O126" i="6"/>
  <c r="K35" i="6"/>
  <c r="N70" i="6"/>
  <c r="O70" i="6" s="1"/>
  <c r="I150" i="6"/>
  <c r="G150" i="6"/>
  <c r="N259" i="6"/>
  <c r="O259" i="6" s="1"/>
  <c r="I298" i="6"/>
  <c r="G298" i="6"/>
  <c r="O275" i="6"/>
  <c r="K102" i="6"/>
  <c r="I126" i="6"/>
  <c r="G126" i="6"/>
  <c r="U132" i="6"/>
  <c r="K150" i="6"/>
  <c r="O150" i="6"/>
  <c r="M150" i="6"/>
  <c r="O204" i="6"/>
  <c r="N285" i="6"/>
  <c r="O285" i="6" s="1"/>
  <c r="U299" i="6"/>
  <c r="I338" i="6"/>
  <c r="G338" i="6"/>
  <c r="M170" i="6"/>
  <c r="M198" i="6"/>
  <c r="G216" i="6"/>
  <c r="O216" i="6"/>
  <c r="M224" i="6"/>
  <c r="G240" i="6"/>
  <c r="O240" i="6"/>
  <c r="M247" i="6"/>
  <c r="K254" i="6"/>
  <c r="G260" i="6"/>
  <c r="O260" i="6"/>
  <c r="M267" i="6"/>
  <c r="K275" i="6"/>
  <c r="G292" i="6"/>
  <c r="O292" i="6"/>
  <c r="M298" i="6"/>
  <c r="K299" i="6"/>
  <c r="M317" i="6"/>
  <c r="G337" i="6"/>
  <c r="M338" i="6"/>
  <c r="K96" i="6"/>
  <c r="M106" i="6"/>
  <c r="K112" i="6"/>
  <c r="M132" i="6"/>
  <c r="M157" i="6"/>
  <c r="O170" i="6"/>
  <c r="M179" i="6"/>
  <c r="O198" i="6"/>
  <c r="M204" i="6"/>
  <c r="O224" i="6"/>
  <c r="M230" i="6"/>
  <c r="O247" i="6"/>
  <c r="M254" i="6"/>
  <c r="O267" i="6"/>
  <c r="M275" i="6"/>
  <c r="O298" i="6"/>
  <c r="M299" i="6"/>
  <c r="O317" i="6"/>
  <c r="M323" i="6"/>
  <c r="O338" i="6"/>
  <c r="M339" i="6"/>
  <c r="K121" i="6"/>
  <c r="K144" i="6"/>
  <c r="K169" i="6"/>
  <c r="K191" i="6"/>
  <c r="K216" i="6"/>
  <c r="K240" i="6"/>
  <c r="K260" i="6"/>
  <c r="K292" i="6"/>
  <c r="G299" i="6"/>
  <c r="K310" i="6"/>
  <c r="G323" i="6"/>
  <c r="K337" i="6"/>
  <c r="G339" i="6"/>
  <c r="N163" i="6"/>
  <c r="O163" i="6" s="1"/>
  <c r="N185" i="6"/>
  <c r="O185" i="6" s="1"/>
  <c r="N205" i="6"/>
  <c r="O205" i="6" s="1"/>
  <c r="N303" i="6"/>
  <c r="O303" i="6" s="1"/>
  <c r="N332" i="6"/>
  <c r="O332" i="6" s="1"/>
  <c r="O53" i="5"/>
  <c r="O112" i="5"/>
  <c r="G10" i="5"/>
  <c r="O10" i="5"/>
  <c r="M19" i="5"/>
  <c r="K27" i="5"/>
  <c r="G40" i="5"/>
  <c r="O40" i="5"/>
  <c r="M47" i="5"/>
  <c r="K53" i="5"/>
  <c r="I54" i="5"/>
  <c r="G58" i="5"/>
  <c r="O58" i="5"/>
  <c r="M63" i="5"/>
  <c r="K70" i="5"/>
  <c r="I78" i="5"/>
  <c r="G84" i="5"/>
  <c r="O84" i="5"/>
  <c r="M85" i="5"/>
  <c r="K91" i="5"/>
  <c r="G101" i="5"/>
  <c r="O101" i="5"/>
  <c r="M102" i="5"/>
  <c r="G121" i="5"/>
  <c r="M126" i="5"/>
  <c r="N144" i="5"/>
  <c r="O144" i="5" s="1"/>
  <c r="K150" i="5"/>
  <c r="K163" i="5"/>
  <c r="O163" i="5"/>
  <c r="N126" i="5"/>
  <c r="O126" i="5"/>
  <c r="M132" i="5"/>
  <c r="M144" i="5"/>
  <c r="N150" i="5"/>
  <c r="O150" i="5" s="1"/>
  <c r="N157" i="5"/>
  <c r="O157" i="5" s="1"/>
  <c r="G19" i="5"/>
  <c r="O19" i="5"/>
  <c r="M27" i="5"/>
  <c r="G47" i="5"/>
  <c r="O47" i="5"/>
  <c r="M53" i="5"/>
  <c r="G63" i="5"/>
  <c r="M70" i="5"/>
  <c r="K78" i="5"/>
  <c r="G85" i="5"/>
  <c r="O85" i="5"/>
  <c r="K96" i="5"/>
  <c r="G102" i="5"/>
  <c r="O102" i="5"/>
  <c r="K112" i="5"/>
  <c r="G126" i="5"/>
  <c r="N132" i="5"/>
  <c r="O132" i="5" s="1"/>
  <c r="K137" i="5"/>
  <c r="N191" i="5"/>
  <c r="O191" i="5" s="1"/>
  <c r="I198" i="5"/>
  <c r="N27" i="5"/>
  <c r="O27" i="5" s="1"/>
  <c r="G144" i="5"/>
  <c r="I150" i="5"/>
  <c r="I163" i="5"/>
  <c r="N179" i="5"/>
  <c r="O179" i="5" s="1"/>
  <c r="U191" i="5"/>
  <c r="O198" i="5"/>
  <c r="O298" i="5"/>
  <c r="K10" i="5"/>
  <c r="M35" i="5"/>
  <c r="K40" i="5"/>
  <c r="G53" i="5"/>
  <c r="M54" i="5"/>
  <c r="K58" i="5"/>
  <c r="G70" i="5"/>
  <c r="M78" i="5"/>
  <c r="K84" i="5"/>
  <c r="M96" i="5"/>
  <c r="M112" i="5"/>
  <c r="I170" i="5"/>
  <c r="G170" i="5"/>
  <c r="N35" i="5"/>
  <c r="O35" i="5" s="1"/>
  <c r="N96" i="5"/>
  <c r="O96" i="5" s="1"/>
  <c r="O170" i="5"/>
  <c r="K170" i="5"/>
  <c r="T132" i="5"/>
  <c r="K144" i="5"/>
  <c r="M150" i="5"/>
  <c r="M163" i="5"/>
  <c r="N170" i="5"/>
  <c r="T179" i="5"/>
  <c r="O299" i="5"/>
  <c r="O323" i="5"/>
  <c r="O185" i="5"/>
  <c r="K198" i="5"/>
  <c r="G205" i="5"/>
  <c r="O205" i="5"/>
  <c r="K224" i="5"/>
  <c r="G231" i="5"/>
  <c r="O231" i="5"/>
  <c r="K247" i="5"/>
  <c r="I254" i="5"/>
  <c r="G259" i="5"/>
  <c r="O259" i="5"/>
  <c r="K267" i="5"/>
  <c r="I275" i="5"/>
  <c r="G285" i="5"/>
  <c r="O285" i="5"/>
  <c r="M292" i="5"/>
  <c r="K298" i="5"/>
  <c r="I299" i="5"/>
  <c r="G303" i="5"/>
  <c r="M310" i="5"/>
  <c r="K317" i="5"/>
  <c r="I323" i="5"/>
  <c r="M337" i="5"/>
  <c r="K338" i="5"/>
  <c r="I339" i="5"/>
  <c r="N216" i="5"/>
  <c r="O216" i="5" s="1"/>
  <c r="M198" i="5"/>
  <c r="M224" i="5"/>
  <c r="M247" i="5"/>
  <c r="G260" i="5"/>
  <c r="M267" i="5"/>
  <c r="G292" i="5"/>
  <c r="M298" i="5"/>
  <c r="K299" i="5"/>
  <c r="G310" i="5"/>
  <c r="M317" i="5"/>
  <c r="K323" i="5"/>
  <c r="G337" i="5"/>
  <c r="M338" i="5"/>
  <c r="K185" i="5"/>
  <c r="G198" i="5"/>
  <c r="K205" i="5"/>
  <c r="G224" i="5"/>
  <c r="K231" i="5"/>
  <c r="G247" i="5"/>
  <c r="M254" i="5"/>
  <c r="G267" i="5"/>
  <c r="M275" i="5"/>
  <c r="G298" i="5"/>
  <c r="M299" i="5"/>
  <c r="G317" i="5"/>
  <c r="M323" i="5"/>
  <c r="G338" i="5"/>
  <c r="M339" i="5"/>
  <c r="N230" i="5"/>
  <c r="O230" i="5" s="1"/>
  <c r="O27" i="4"/>
  <c r="O106" i="4"/>
  <c r="O91" i="4"/>
  <c r="M101" i="4"/>
  <c r="I150" i="4"/>
  <c r="M150" i="4"/>
  <c r="K170" i="4"/>
  <c r="I205" i="4"/>
  <c r="K224" i="4"/>
  <c r="K230" i="4"/>
  <c r="N317" i="4"/>
  <c r="O317" i="4" s="1"/>
  <c r="I332" i="4"/>
  <c r="G332" i="4"/>
  <c r="M10" i="4"/>
  <c r="O198" i="4"/>
  <c r="O10" i="4"/>
  <c r="K27" i="4"/>
  <c r="O40" i="4"/>
  <c r="K53" i="4"/>
  <c r="O58" i="4"/>
  <c r="K70" i="4"/>
  <c r="O84" i="4"/>
  <c r="K91" i="4"/>
  <c r="O101" i="4"/>
  <c r="K106" i="4"/>
  <c r="O121" i="4"/>
  <c r="K132" i="4"/>
  <c r="O144" i="4"/>
  <c r="G157" i="4"/>
  <c r="U224" i="4"/>
  <c r="M231" i="4"/>
  <c r="U292" i="4"/>
  <c r="O157" i="4"/>
  <c r="K169" i="4"/>
  <c r="M170" i="4"/>
  <c r="O240" i="4"/>
  <c r="I259" i="4"/>
  <c r="G259" i="4"/>
  <c r="M27" i="4"/>
  <c r="M53" i="4"/>
  <c r="M70" i="4"/>
  <c r="M91" i="4"/>
  <c r="M106" i="4"/>
  <c r="M132" i="4"/>
  <c r="O169" i="4"/>
  <c r="U185" i="4"/>
  <c r="U191" i="4"/>
  <c r="K198" i="4"/>
  <c r="K216" i="4"/>
  <c r="O216" i="4"/>
  <c r="G224" i="4"/>
  <c r="I224" i="4"/>
  <c r="M230" i="4"/>
  <c r="U230" i="4"/>
  <c r="G231" i="4"/>
  <c r="M259" i="4"/>
  <c r="U260" i="4"/>
  <c r="M40" i="4"/>
  <c r="M58" i="4"/>
  <c r="U163" i="4"/>
  <c r="M179" i="4"/>
  <c r="O179" i="4"/>
  <c r="G185" i="4"/>
  <c r="M205" i="4"/>
  <c r="G240" i="4"/>
  <c r="N310" i="4"/>
  <c r="O310" i="4" s="1"/>
  <c r="M84" i="4"/>
  <c r="M144" i="4"/>
  <c r="I157" i="4"/>
  <c r="G170" i="4"/>
  <c r="K191" i="4"/>
  <c r="O191" i="4"/>
  <c r="M198" i="4"/>
  <c r="G204" i="4"/>
  <c r="U205" i="4"/>
  <c r="G216" i="4"/>
  <c r="N267" i="4"/>
  <c r="O267" i="4" s="1"/>
  <c r="I285" i="4"/>
  <c r="G285" i="4"/>
  <c r="N292" i="4"/>
  <c r="O292" i="4" s="1"/>
  <c r="I303" i="4"/>
  <c r="G303" i="4"/>
  <c r="U337" i="4"/>
  <c r="G198" i="4"/>
  <c r="I198" i="4"/>
  <c r="M204" i="4"/>
  <c r="U204" i="4"/>
  <c r="I230" i="4"/>
  <c r="O260" i="4"/>
  <c r="M285" i="4"/>
  <c r="M303" i="4"/>
  <c r="O204" i="4"/>
  <c r="O230" i="4"/>
  <c r="I247" i="4"/>
  <c r="G254" i="4"/>
  <c r="O254" i="4"/>
  <c r="K260" i="4"/>
  <c r="I267" i="4"/>
  <c r="G275" i="4"/>
  <c r="O275" i="4"/>
  <c r="K292" i="4"/>
  <c r="I298" i="4"/>
  <c r="G299" i="4"/>
  <c r="O299" i="4"/>
  <c r="K310" i="4"/>
  <c r="I317" i="4"/>
  <c r="G323" i="4"/>
  <c r="O323" i="4"/>
  <c r="K337" i="4"/>
  <c r="I338" i="4"/>
  <c r="G339" i="4"/>
  <c r="O339" i="4"/>
  <c r="K247" i="4"/>
  <c r="M260" i="4"/>
  <c r="K267" i="4"/>
  <c r="M292" i="4"/>
  <c r="K298" i="4"/>
  <c r="K317" i="4"/>
  <c r="K338" i="4"/>
  <c r="M247" i="4"/>
  <c r="G260" i="4"/>
  <c r="M267" i="4"/>
  <c r="G292" i="4"/>
  <c r="M298" i="4"/>
  <c r="G310" i="4"/>
  <c r="M317" i="4"/>
  <c r="G337" i="4"/>
  <c r="M338" i="4"/>
  <c r="O54" i="3"/>
  <c r="O78" i="3"/>
  <c r="O35" i="3"/>
  <c r="O112" i="3"/>
  <c r="O132" i="3"/>
  <c r="G10" i="3"/>
  <c r="O10" i="3"/>
  <c r="M19" i="3"/>
  <c r="I35" i="3"/>
  <c r="G40" i="3"/>
  <c r="O40" i="3"/>
  <c r="M47" i="3"/>
  <c r="I54" i="3"/>
  <c r="O58" i="3"/>
  <c r="M63" i="3"/>
  <c r="G84" i="3"/>
  <c r="M85" i="3"/>
  <c r="G101" i="3"/>
  <c r="M102" i="3"/>
  <c r="I112" i="3"/>
  <c r="G121" i="3"/>
  <c r="O121" i="3"/>
  <c r="G126" i="3"/>
  <c r="O144" i="3"/>
  <c r="G150" i="3"/>
  <c r="O169" i="3"/>
  <c r="M191" i="3"/>
  <c r="G205" i="3"/>
  <c r="U205" i="3"/>
  <c r="G216" i="3"/>
  <c r="O339" i="3"/>
  <c r="U137" i="3"/>
  <c r="U163" i="3"/>
  <c r="O170" i="3"/>
  <c r="O179" i="3"/>
  <c r="G19" i="3"/>
  <c r="O19" i="3"/>
  <c r="K35" i="3"/>
  <c r="G47" i="3"/>
  <c r="O47" i="3"/>
  <c r="K54" i="3"/>
  <c r="G63" i="3"/>
  <c r="O63" i="3"/>
  <c r="K78" i="3"/>
  <c r="G85" i="3"/>
  <c r="O85" i="3"/>
  <c r="K96" i="3"/>
  <c r="G102" i="3"/>
  <c r="O102" i="3"/>
  <c r="K112" i="3"/>
  <c r="I132" i="3"/>
  <c r="G170" i="3"/>
  <c r="O191" i="3"/>
  <c r="T224" i="3"/>
  <c r="K10" i="3"/>
  <c r="M35" i="3"/>
  <c r="K40" i="3"/>
  <c r="G53" i="3"/>
  <c r="M54" i="3"/>
  <c r="M78" i="3"/>
  <c r="M96" i="3"/>
  <c r="M112" i="3"/>
  <c r="K132" i="3"/>
  <c r="K157" i="3"/>
  <c r="I150" i="3"/>
  <c r="G204" i="3"/>
  <c r="O240" i="3"/>
  <c r="M132" i="3"/>
  <c r="M144" i="3"/>
  <c r="G157" i="3"/>
  <c r="M157" i="3"/>
  <c r="M169" i="3"/>
  <c r="K179" i="3"/>
  <c r="O204" i="3"/>
  <c r="K216" i="3"/>
  <c r="O260" i="3"/>
  <c r="O299" i="3"/>
  <c r="G224" i="3"/>
  <c r="O224" i="3"/>
  <c r="M230" i="3"/>
  <c r="I240" i="3"/>
  <c r="G247" i="3"/>
  <c r="O247" i="3"/>
  <c r="M254" i="3"/>
  <c r="I260" i="3"/>
  <c r="G267" i="3"/>
  <c r="O267" i="3"/>
  <c r="M275" i="3"/>
  <c r="I292" i="3"/>
  <c r="G298" i="3"/>
  <c r="O298" i="3"/>
  <c r="M299" i="3"/>
  <c r="I310" i="3"/>
  <c r="G317" i="3"/>
  <c r="O317" i="3"/>
  <c r="M323" i="3"/>
  <c r="I337" i="3"/>
  <c r="G338" i="3"/>
  <c r="O338" i="3"/>
  <c r="M339" i="3"/>
  <c r="O230" i="3"/>
  <c r="K240" i="3"/>
  <c r="O254" i="3"/>
  <c r="K260" i="3"/>
  <c r="O275" i="3"/>
  <c r="K292" i="3"/>
  <c r="G299" i="3"/>
  <c r="K310" i="3"/>
  <c r="G323" i="3"/>
  <c r="K337" i="3"/>
  <c r="G339" i="3"/>
  <c r="N332" i="3"/>
  <c r="O332" i="3" s="1"/>
  <c r="M240" i="3"/>
  <c r="M260" i="3"/>
  <c r="M292" i="3"/>
  <c r="K298" i="3"/>
  <c r="K317" i="3"/>
  <c r="K338" i="3"/>
  <c r="O96" i="2"/>
  <c r="O54" i="2"/>
  <c r="G10" i="2"/>
  <c r="M19" i="2"/>
  <c r="G40" i="2"/>
  <c r="M47" i="2"/>
  <c r="G58" i="2"/>
  <c r="M63" i="2"/>
  <c r="G84" i="2"/>
  <c r="M85" i="2"/>
  <c r="G101" i="2"/>
  <c r="M102" i="2"/>
  <c r="G121" i="2"/>
  <c r="M126" i="2"/>
  <c r="G144" i="2"/>
  <c r="O169" i="2"/>
  <c r="I247" i="2"/>
  <c r="G247" i="2"/>
  <c r="O150" i="2"/>
  <c r="O170" i="2"/>
  <c r="G191" i="2"/>
  <c r="K198" i="2"/>
  <c r="O198" i="2"/>
  <c r="G19" i="2"/>
  <c r="O19" i="2"/>
  <c r="K35" i="2"/>
  <c r="G47" i="2"/>
  <c r="O47" i="2"/>
  <c r="K54" i="2"/>
  <c r="G63" i="2"/>
  <c r="O63" i="2"/>
  <c r="K78" i="2"/>
  <c r="G85" i="2"/>
  <c r="O85" i="2"/>
  <c r="K96" i="2"/>
  <c r="G102" i="2"/>
  <c r="O102" i="2"/>
  <c r="K112" i="2"/>
  <c r="G126" i="2"/>
  <c r="O126" i="2"/>
  <c r="K137" i="2"/>
  <c r="G150" i="2"/>
  <c r="G170" i="2"/>
  <c r="N205" i="2"/>
  <c r="O205" i="2" s="1"/>
  <c r="G216" i="2"/>
  <c r="U230" i="2"/>
  <c r="U205" i="2"/>
  <c r="O275" i="2"/>
  <c r="O323" i="2"/>
  <c r="G27" i="2"/>
  <c r="M35" i="2"/>
  <c r="G53" i="2"/>
  <c r="M54" i="2"/>
  <c r="G70" i="2"/>
  <c r="M78" i="2"/>
  <c r="G91" i="2"/>
  <c r="M96" i="2"/>
  <c r="G106" i="2"/>
  <c r="M112" i="2"/>
  <c r="G132" i="2"/>
  <c r="M137" i="2"/>
  <c r="I157" i="2"/>
  <c r="I179" i="2"/>
  <c r="M198" i="2"/>
  <c r="N310" i="2"/>
  <c r="O310" i="2" s="1"/>
  <c r="I317" i="2"/>
  <c r="G317" i="2"/>
  <c r="O230" i="2"/>
  <c r="I204" i="2"/>
  <c r="G204" i="2"/>
  <c r="K157" i="2"/>
  <c r="M169" i="2"/>
  <c r="K179" i="2"/>
  <c r="N185" i="2"/>
  <c r="O185" i="2" s="1"/>
  <c r="I191" i="2"/>
  <c r="I198" i="2"/>
  <c r="G198" i="2"/>
  <c r="U204" i="2"/>
  <c r="I224" i="2"/>
  <c r="G224" i="2"/>
  <c r="N230" i="2"/>
  <c r="I267" i="2"/>
  <c r="G267" i="2"/>
  <c r="I298" i="2"/>
  <c r="G298" i="2"/>
  <c r="I338" i="2"/>
  <c r="G338" i="2"/>
  <c r="M224" i="2"/>
  <c r="M247" i="2"/>
  <c r="G260" i="2"/>
  <c r="M267" i="2"/>
  <c r="G292" i="2"/>
  <c r="M298" i="2"/>
  <c r="M317" i="2"/>
  <c r="G337" i="2"/>
  <c r="M338" i="2"/>
  <c r="M204" i="2"/>
  <c r="O224" i="2"/>
  <c r="M230" i="2"/>
  <c r="O247" i="2"/>
  <c r="M254" i="2"/>
  <c r="O267" i="2"/>
  <c r="M275" i="2"/>
  <c r="O298" i="2"/>
  <c r="M299" i="2"/>
  <c r="O317" i="2"/>
  <c r="M323" i="2"/>
  <c r="O338" i="2"/>
  <c r="M339" i="2"/>
  <c r="K191" i="2"/>
  <c r="K216" i="2"/>
  <c r="G230" i="2"/>
  <c r="K240" i="2"/>
  <c r="G254" i="2"/>
  <c r="K260" i="2"/>
  <c r="G275" i="2"/>
  <c r="K292" i="2"/>
  <c r="G299" i="2"/>
  <c r="K310" i="2"/>
  <c r="G323" i="2"/>
  <c r="K337" i="2"/>
  <c r="G339" i="2"/>
  <c r="N231" i="2"/>
  <c r="O231" i="2" s="1"/>
  <c r="N259" i="2"/>
  <c r="O259" i="2" s="1"/>
  <c r="N285" i="2"/>
  <c r="O285" i="2" s="1"/>
  <c r="N303" i="2"/>
  <c r="O303" i="2" s="1"/>
  <c r="N332" i="2"/>
  <c r="O332" i="2" s="1"/>
  <c r="O63" i="1"/>
  <c r="O47" i="1"/>
  <c r="O150" i="1"/>
  <c r="O53" i="1"/>
  <c r="O102" i="1"/>
  <c r="O126" i="1"/>
  <c r="N54" i="1"/>
  <c r="O54" i="1" s="1"/>
  <c r="N112" i="1"/>
  <c r="O112" i="1" s="1"/>
  <c r="N137" i="1"/>
  <c r="O137" i="1" s="1"/>
  <c r="N163" i="1"/>
  <c r="O163" i="1" s="1"/>
  <c r="I259" i="1"/>
  <c r="G259" i="1"/>
  <c r="I292" i="1"/>
  <c r="G292" i="1"/>
  <c r="M10" i="1"/>
  <c r="K19" i="1"/>
  <c r="I27" i="1"/>
  <c r="G35" i="1"/>
  <c r="M40" i="1"/>
  <c r="K47" i="1"/>
  <c r="I53" i="1"/>
  <c r="M58" i="1"/>
  <c r="K63" i="1"/>
  <c r="I70" i="1"/>
  <c r="M84" i="1"/>
  <c r="K85" i="1"/>
  <c r="I91" i="1"/>
  <c r="G96" i="1"/>
  <c r="M101" i="1"/>
  <c r="K102" i="1"/>
  <c r="I106" i="1"/>
  <c r="M121" i="1"/>
  <c r="K126" i="1"/>
  <c r="M144" i="1"/>
  <c r="K150" i="1"/>
  <c r="N247" i="1"/>
  <c r="O247" i="1" s="1"/>
  <c r="O299" i="1"/>
  <c r="N317" i="1"/>
  <c r="O317" i="1" s="1"/>
  <c r="I191" i="1"/>
  <c r="G191" i="1"/>
  <c r="O198" i="1"/>
  <c r="I205" i="1"/>
  <c r="G205" i="1"/>
  <c r="I240" i="1"/>
  <c r="G240" i="1"/>
  <c r="U260" i="1"/>
  <c r="I285" i="1"/>
  <c r="G285" i="1"/>
  <c r="I310" i="1"/>
  <c r="G310" i="1"/>
  <c r="G10" i="1"/>
  <c r="M19" i="1"/>
  <c r="G40" i="1"/>
  <c r="M47" i="1"/>
  <c r="G58" i="1"/>
  <c r="M63" i="1"/>
  <c r="U63" i="1"/>
  <c r="G84" i="1"/>
  <c r="O84" i="1"/>
  <c r="M85" i="1"/>
  <c r="G101" i="1"/>
  <c r="O101" i="1"/>
  <c r="M102" i="1"/>
  <c r="G121" i="1"/>
  <c r="M126" i="1"/>
  <c r="G144" i="1"/>
  <c r="O144" i="1"/>
  <c r="M150" i="1"/>
  <c r="K191" i="1"/>
  <c r="O191" i="1"/>
  <c r="O179" i="1"/>
  <c r="G185" i="1"/>
  <c r="I231" i="1"/>
  <c r="G231" i="1"/>
  <c r="O254" i="1"/>
  <c r="I260" i="1"/>
  <c r="G260" i="1"/>
  <c r="U298" i="1"/>
  <c r="I303" i="1"/>
  <c r="G303" i="1"/>
  <c r="N310" i="1"/>
  <c r="O310" i="1" s="1"/>
  <c r="G323" i="1"/>
  <c r="N338" i="1"/>
  <c r="O338" i="1" s="1"/>
  <c r="G19" i="1"/>
  <c r="M27" i="1"/>
  <c r="G47" i="1"/>
  <c r="M53" i="1"/>
  <c r="G63" i="1"/>
  <c r="M70" i="1"/>
  <c r="G85" i="1"/>
  <c r="M91" i="1"/>
  <c r="G102" i="1"/>
  <c r="M106" i="1"/>
  <c r="G126" i="1"/>
  <c r="M132" i="1"/>
  <c r="G150" i="1"/>
  <c r="M157" i="1"/>
  <c r="I169" i="1"/>
  <c r="I170" i="1"/>
  <c r="G204" i="1"/>
  <c r="I204" i="1"/>
  <c r="M231" i="1"/>
  <c r="U247" i="1"/>
  <c r="K260" i="1"/>
  <c r="N267" i="1"/>
  <c r="O267" i="1" s="1"/>
  <c r="M303" i="1"/>
  <c r="U317" i="1"/>
  <c r="O323" i="1"/>
  <c r="U337" i="1"/>
  <c r="O339" i="1"/>
  <c r="K169" i="1"/>
  <c r="O169" i="1"/>
  <c r="O170" i="1"/>
  <c r="O204" i="1"/>
  <c r="I216" i="1"/>
  <c r="G216" i="1"/>
  <c r="N260" i="1"/>
  <c r="G275" i="1"/>
  <c r="I298" i="1"/>
  <c r="I179" i="1"/>
  <c r="K216" i="1"/>
  <c r="G230" i="1"/>
  <c r="I247" i="1"/>
  <c r="O275" i="1"/>
  <c r="I317" i="1"/>
  <c r="I332" i="1"/>
  <c r="G332" i="1"/>
  <c r="I337" i="1"/>
  <c r="G337" i="1"/>
  <c r="M216" i="1"/>
  <c r="I230" i="1"/>
  <c r="M240" i="1"/>
  <c r="I254" i="1"/>
  <c r="M260" i="1"/>
  <c r="K267" i="1"/>
  <c r="I275" i="1"/>
  <c r="M292" i="1"/>
  <c r="K298" i="1"/>
  <c r="I299" i="1"/>
  <c r="M310" i="1"/>
  <c r="K317" i="1"/>
  <c r="I323" i="1"/>
  <c r="M337" i="1"/>
  <c r="K338" i="1"/>
  <c r="I339" i="1"/>
  <c r="M198" i="1"/>
  <c r="O216" i="1"/>
  <c r="M224" i="1"/>
  <c r="O240" i="1"/>
  <c r="M247" i="1"/>
  <c r="O260" i="1"/>
  <c r="M267" i="1"/>
  <c r="O292" i="1"/>
  <c r="M298" i="1"/>
  <c r="M317" i="1"/>
  <c r="M338" i="1"/>
  <c r="G170" i="1"/>
  <c r="M179" i="1"/>
  <c r="K185" i="1"/>
  <c r="G198" i="1"/>
  <c r="M204" i="1"/>
  <c r="K205" i="1"/>
  <c r="G224" i="1"/>
  <c r="K231" i="1"/>
  <c r="G247" i="1"/>
  <c r="M254" i="1"/>
  <c r="G267" i="1"/>
  <c r="M275" i="1"/>
  <c r="G298" i="1"/>
  <c r="M299" i="1"/>
  <c r="G317" i="1"/>
  <c r="M323" i="1"/>
  <c r="G338" i="1"/>
  <c r="M339" i="1"/>
</calcChain>
</file>

<file path=xl/sharedStrings.xml><?xml version="1.0" encoding="utf-8"?>
<sst xmlns="http://schemas.openxmlformats.org/spreadsheetml/2006/main" count="16336" uniqueCount="619">
  <si>
    <t/>
  </si>
  <si>
    <t>Figures Finalised as at 2025/04/25</t>
  </si>
  <si>
    <t>STATEMENT OF OPERATING EXPENDITURE FOR THE 3rd Quarter Ended 31 March 2025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</si>
  <si>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</si>
  <si>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</si>
  <si>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</si>
  <si>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</si>
  <si>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</si>
  <si>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</si>
  <si>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31 March 2025</t>
  </si>
  <si>
    <t>Third Quarter 2023/24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</si>
  <si>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</si>
  <si>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</si>
  <si>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</si>
  <si>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</si>
  <si>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</si>
  <si>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</si>
  <si>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</si>
  <si>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</si>
  <si>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</si>
  <si>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</si>
  <si>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Q3 of 2023/24 to Q3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</si>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</sst>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335555932</v>
      </c>
      <c r="E8" s="31">
        <v>337534530</v>
      </c>
      <c r="F8" s="31">
        <v>67883433</v>
      </c>
      <c r="G8" s="36">
        <f>IF(($D8       =0),0,($F8       /$D8       ))</f>
        <v>0.20230139457048849</v>
      </c>
      <c r="H8" s="31">
        <v>84618490</v>
      </c>
      <c r="I8" s="36">
        <f>IF(($D8       =0),0,($H8       /$D8       ))</f>
        <v>0.25217402504450437</v>
      </c>
      <c r="J8" s="31">
        <v>89711617</v>
      </c>
      <c r="K8" s="36">
        <f>IF(($E8       =0),0,($J8       /$E8       ))</f>
        <v>0.26578500575926262</v>
      </c>
      <c r="L8" s="31">
        <v>0</v>
      </c>
      <c r="M8" s="36">
        <f>IF(($E8       =0),0,($L8       /$E8       ))</f>
        <v>0</v>
      </c>
      <c r="N8" s="31">
        <f>$F8       +$H8       +$J8</f>
        <v>242213540</v>
      </c>
      <c r="O8" s="36">
        <f>IF(($E8       =0),0,($N8       /$E8       ))</f>
        <v>0.71759633007028945</v>
      </c>
      <c r="P8" s="31">
        <v>75257755</v>
      </c>
      <c r="Q8" s="31">
        <v>364014311</v>
      </c>
      <c r="R8" s="31">
        <v>329165952</v>
      </c>
      <c r="S8" s="31">
        <v>255770481</v>
      </c>
      <c r="T8" s="36">
        <f>IF(($R8       =0),0,($S8       /$R8       ))</f>
        <v>0.77702593310744361</v>
      </c>
      <c r="U8" s="36">
        <f>IF(($P8       =0),0,(($J8       /$P8       )-1))</f>
        <v>0.19205810750001784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296121370</v>
      </c>
      <c r="E9" s="31">
        <v>301480210</v>
      </c>
      <c r="F9" s="31">
        <v>58213657</v>
      </c>
      <c r="G9" s="36">
        <f>IF(($D9       =0),0,($F9       /$D9       ))</f>
        <v>0.19658715276104524</v>
      </c>
      <c r="H9" s="31">
        <v>61190380</v>
      </c>
      <c r="I9" s="36">
        <f>IF(($D9       =0),0,($H9       /$D9       ))</f>
        <v>0.20663952756938819</v>
      </c>
      <c r="J9" s="31">
        <v>77080382</v>
      </c>
      <c r="K9" s="36">
        <f>IF(($E9       =0),0,($J9       /$E9       ))</f>
        <v>0.25567310703412338</v>
      </c>
      <c r="L9" s="31">
        <v>0</v>
      </c>
      <c r="M9" s="36">
        <f>IF(($E9       =0),0,($L9       /$E9       ))</f>
        <v>0</v>
      </c>
      <c r="N9" s="31">
        <f>$F9       +$H9       +$J9</f>
        <v>196484419</v>
      </c>
      <c r="O9" s="36">
        <f>IF(($E9       =0),0,($N9       /$E9       ))</f>
        <v>0.65173239397703753</v>
      </c>
      <c r="P9" s="31">
        <v>172440295</v>
      </c>
      <c r="Q9" s="31">
        <v>291661380</v>
      </c>
      <c r="R9" s="31">
        <v>294908670</v>
      </c>
      <c r="S9" s="31">
        <v>286698630</v>
      </c>
      <c r="T9" s="36">
        <f>IF(($R9       =0),0,($S9       /$R9       ))</f>
        <v>0.97216073708514572</v>
      </c>
      <c r="U9" s="36">
        <f>IF(($P9       =0),0,(($J9       /$P9       )-1))</f>
        <v>-0.55300249283382397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631677302</v>
      </c>
      <c r="E10" s="32">
        <f>SUM(E8:E9)</f>
        <v>639014740</v>
      </c>
      <c r="F10" s="32">
        <f>SUM(F8:F9)</f>
        <v>126097090</v>
      </c>
      <c r="G10" s="37">
        <f t="shared" ref="G10:G54" si="0">IF(($D10      =0),0,($F10      /$D10      ))</f>
        <v>0.19962263896574203</v>
      </c>
      <c r="H10" s="32">
        <f>SUM(H8:H9)</f>
        <v>145808870</v>
      </c>
      <c r="I10" s="37">
        <f t="shared" ref="I10:I54" si="1">IF(($D10      =0),0,($H10      /$D10      ))</f>
        <v>0.230828097730192</v>
      </c>
      <c r="J10" s="32">
        <f>SUM(J8:J9)</f>
        <v>166791999</v>
      </c>
      <c r="K10" s="37">
        <f t="shared" ref="K10:K54" si="2">IF(($E10      =0),0,($J10      /$E10      ))</f>
        <v>0.2610143218292586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438697959</v>
      </c>
      <c r="O10" s="37">
        <f t="shared" ref="O10:O54" si="5">IF(($E10      =0),0,($N10      /$E10      ))</f>
        <v>0.68652244078125646</v>
      </c>
      <c r="P10" s="32">
        <f>SUM(P8:P9)</f>
        <v>247698050</v>
      </c>
      <c r="Q10" s="32">
        <f>SUM(Q8:Q9)</f>
        <v>655675691</v>
      </c>
      <c r="R10" s="32">
        <f>SUM(R8:R9)</f>
        <v>624074622</v>
      </c>
      <c r="S10" s="32">
        <f>SUM(S8:S9)</f>
        <v>542469111</v>
      </c>
      <c r="T10" s="37">
        <f t="shared" ref="T10:T54" si="6">IF(($R10      =0),0,($S10      /$R10      ))</f>
        <v>0.86923757492577547</v>
      </c>
      <c r="U10" s="37">
        <f t="shared" ref="U10:U54" si="7">IF(($P10      =0),0,(($J10      /$P10      )-1))</f>
        <v>-0.32663176395615545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32848894</v>
      </c>
      <c r="E11" s="31">
        <v>37947580</v>
      </c>
      <c r="F11" s="31">
        <v>6837198</v>
      </c>
      <c r="G11" s="36">
        <f t="shared" si="0"/>
        <v>0.20814088900527367</v>
      </c>
      <c r="H11" s="31">
        <v>9172785</v>
      </c>
      <c r="I11" s="36">
        <f t="shared" si="1"/>
        <v>0.27924182165767897</v>
      </c>
      <c r="J11" s="31">
        <v>7113936</v>
      </c>
      <c r="K11" s="36">
        <f t="shared" si="2"/>
        <v>0.18746744851713865</v>
      </c>
      <c r="L11" s="31">
        <v>0</v>
      </c>
      <c r="M11" s="36">
        <f t="shared" si="3"/>
        <v>0</v>
      </c>
      <c r="N11" s="31">
        <f t="shared" si="4"/>
        <v>23123919</v>
      </c>
      <c r="O11" s="36">
        <f t="shared" si="5"/>
        <v>0.60936478689813689</v>
      </c>
      <c r="P11" s="31">
        <v>6721430</v>
      </c>
      <c r="Q11" s="31">
        <v>30790569</v>
      </c>
      <c r="R11" s="31">
        <v>32898879</v>
      </c>
      <c r="S11" s="31">
        <v>21560830</v>
      </c>
      <c r="T11" s="36">
        <f t="shared" si="6"/>
        <v>0.65536670717564571</v>
      </c>
      <c r="U11" s="36">
        <f t="shared" si="7"/>
        <v>5.8396204379127736E-2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12148657</v>
      </c>
      <c r="E12" s="31">
        <v>12152657</v>
      </c>
      <c r="F12" s="31">
        <v>3054580</v>
      </c>
      <c r="G12" s="36">
        <f t="shared" si="0"/>
        <v>0.25143355351953717</v>
      </c>
      <c r="H12" s="31">
        <v>3678203</v>
      </c>
      <c r="I12" s="36">
        <f t="shared" si="1"/>
        <v>0.30276622345992649</v>
      </c>
      <c r="J12" s="31">
        <v>2125789</v>
      </c>
      <c r="K12" s="36">
        <f t="shared" si="2"/>
        <v>0.17492380472846392</v>
      </c>
      <c r="L12" s="31">
        <v>0</v>
      </c>
      <c r="M12" s="36">
        <f t="shared" si="3"/>
        <v>0</v>
      </c>
      <c r="N12" s="31">
        <f t="shared" si="4"/>
        <v>8858572</v>
      </c>
      <c r="O12" s="36">
        <f t="shared" si="5"/>
        <v>0.72894116899703498</v>
      </c>
      <c r="P12" s="31">
        <v>2956076</v>
      </c>
      <c r="Q12" s="31">
        <v>11519340</v>
      </c>
      <c r="R12" s="31">
        <v>11752770</v>
      </c>
      <c r="S12" s="31">
        <v>9520528</v>
      </c>
      <c r="T12" s="36">
        <f t="shared" si="6"/>
        <v>0.81006673320417233</v>
      </c>
      <c r="U12" s="36">
        <f t="shared" si="7"/>
        <v>-0.28087471364065064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44460300</v>
      </c>
      <c r="E13" s="31">
        <v>45593117</v>
      </c>
      <c r="F13" s="31">
        <v>4098088</v>
      </c>
      <c r="G13" s="36">
        <f t="shared" si="0"/>
        <v>9.2174096890934157E-2</v>
      </c>
      <c r="H13" s="31">
        <v>15030949</v>
      </c>
      <c r="I13" s="36">
        <f t="shared" si="1"/>
        <v>0.33807574397833573</v>
      </c>
      <c r="J13" s="31">
        <v>8789363</v>
      </c>
      <c r="K13" s="36">
        <f t="shared" si="2"/>
        <v>0.19277828712610282</v>
      </c>
      <c r="L13" s="31">
        <v>0</v>
      </c>
      <c r="M13" s="36">
        <f t="shared" si="3"/>
        <v>0</v>
      </c>
      <c r="N13" s="31">
        <f t="shared" si="4"/>
        <v>27918400</v>
      </c>
      <c r="O13" s="36">
        <f t="shared" si="5"/>
        <v>0.61233804216544352</v>
      </c>
      <c r="P13" s="31">
        <v>18128007</v>
      </c>
      <c r="Q13" s="31">
        <v>59304527</v>
      </c>
      <c r="R13" s="31">
        <v>43367006</v>
      </c>
      <c r="S13" s="31">
        <v>31142031</v>
      </c>
      <c r="T13" s="36">
        <f t="shared" si="6"/>
        <v>0.71810424265857786</v>
      </c>
      <c r="U13" s="36">
        <f t="shared" si="7"/>
        <v>-0.51515006586217671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51982680</v>
      </c>
      <c r="E14" s="31">
        <v>51991879</v>
      </c>
      <c r="F14" s="31">
        <v>12188816</v>
      </c>
      <c r="G14" s="36">
        <f t="shared" si="0"/>
        <v>0.23447840703865211</v>
      </c>
      <c r="H14" s="31">
        <v>11437734</v>
      </c>
      <c r="I14" s="36">
        <f t="shared" si="1"/>
        <v>0.22002970989568063</v>
      </c>
      <c r="J14" s="31">
        <v>9742992</v>
      </c>
      <c r="K14" s="36">
        <f t="shared" si="2"/>
        <v>0.1873944967443858</v>
      </c>
      <c r="L14" s="31">
        <v>0</v>
      </c>
      <c r="M14" s="36">
        <f t="shared" si="3"/>
        <v>0</v>
      </c>
      <c r="N14" s="31">
        <f t="shared" si="4"/>
        <v>33369542</v>
      </c>
      <c r="O14" s="36">
        <f t="shared" si="5"/>
        <v>0.64182219688578668</v>
      </c>
      <c r="P14" s="31">
        <v>10368619</v>
      </c>
      <c r="Q14" s="31">
        <v>46362919</v>
      </c>
      <c r="R14" s="31">
        <v>46626319</v>
      </c>
      <c r="S14" s="31">
        <v>33708269</v>
      </c>
      <c r="T14" s="36">
        <f t="shared" si="6"/>
        <v>0.7229451031723092</v>
      </c>
      <c r="U14" s="36">
        <f t="shared" si="7"/>
        <v>-6.0338507953662912E-2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22874493</v>
      </c>
      <c r="E15" s="31">
        <v>22978277</v>
      </c>
      <c r="F15" s="31">
        <v>5921627</v>
      </c>
      <c r="G15" s="36">
        <f t="shared" si="0"/>
        <v>0.25887467757208871</v>
      </c>
      <c r="H15" s="31">
        <v>5082187</v>
      </c>
      <c r="I15" s="36">
        <f t="shared" si="1"/>
        <v>0.22217703360682137</v>
      </c>
      <c r="J15" s="31">
        <v>6766540</v>
      </c>
      <c r="K15" s="36">
        <f t="shared" si="2"/>
        <v>0.29447551702853958</v>
      </c>
      <c r="L15" s="31">
        <v>0</v>
      </c>
      <c r="M15" s="36">
        <f t="shared" si="3"/>
        <v>0</v>
      </c>
      <c r="N15" s="31">
        <f t="shared" si="4"/>
        <v>17770354</v>
      </c>
      <c r="O15" s="36">
        <f t="shared" si="5"/>
        <v>0.77335450347299761</v>
      </c>
      <c r="P15" s="31">
        <v>2846453</v>
      </c>
      <c r="Q15" s="31">
        <v>20808305</v>
      </c>
      <c r="R15" s="31">
        <v>24054460</v>
      </c>
      <c r="S15" s="31">
        <v>13649283</v>
      </c>
      <c r="T15" s="36">
        <f t="shared" si="6"/>
        <v>0.56743252602635852</v>
      </c>
      <c r="U15" s="36">
        <f t="shared" si="7"/>
        <v>1.3771831117534701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60668998</v>
      </c>
      <c r="E16" s="31">
        <v>61189054</v>
      </c>
      <c r="F16" s="31">
        <v>11794478</v>
      </c>
      <c r="G16" s="36">
        <f t="shared" si="0"/>
        <v>0.19440700174411979</v>
      </c>
      <c r="H16" s="31">
        <v>18044713</v>
      </c>
      <c r="I16" s="36">
        <f t="shared" si="1"/>
        <v>0.2974288944083105</v>
      </c>
      <c r="J16" s="31">
        <v>12381004</v>
      </c>
      <c r="K16" s="36">
        <f t="shared" si="2"/>
        <v>0.20234017672507243</v>
      </c>
      <c r="L16" s="31">
        <v>0</v>
      </c>
      <c r="M16" s="36">
        <f t="shared" si="3"/>
        <v>0</v>
      </c>
      <c r="N16" s="31">
        <f t="shared" si="4"/>
        <v>42220195</v>
      </c>
      <c r="O16" s="36">
        <f t="shared" si="5"/>
        <v>0.68999587736721668</v>
      </c>
      <c r="P16" s="31">
        <v>11995663</v>
      </c>
      <c r="Q16" s="31">
        <v>64558330</v>
      </c>
      <c r="R16" s="31">
        <v>60111535</v>
      </c>
      <c r="S16" s="31">
        <v>40359088</v>
      </c>
      <c r="T16" s="36">
        <f t="shared" si="6"/>
        <v>0.67140338372660091</v>
      </c>
      <c r="U16" s="36">
        <f t="shared" si="7"/>
        <v>3.2123359917663574E-2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21690001</v>
      </c>
      <c r="E17" s="31">
        <v>20368066</v>
      </c>
      <c r="F17" s="31">
        <v>4720729</v>
      </c>
      <c r="G17" s="36">
        <f t="shared" si="0"/>
        <v>0.21764540259818338</v>
      </c>
      <c r="H17" s="31">
        <v>4950985</v>
      </c>
      <c r="I17" s="36">
        <f t="shared" si="1"/>
        <v>0.22826116974360675</v>
      </c>
      <c r="J17" s="31">
        <v>5100235</v>
      </c>
      <c r="K17" s="36">
        <f t="shared" si="2"/>
        <v>0.25040349928166966</v>
      </c>
      <c r="L17" s="31">
        <v>0</v>
      </c>
      <c r="M17" s="36">
        <f t="shared" si="3"/>
        <v>0</v>
      </c>
      <c r="N17" s="31">
        <f t="shared" si="4"/>
        <v>14771949</v>
      </c>
      <c r="O17" s="36">
        <f t="shared" si="5"/>
        <v>0.72525044842254538</v>
      </c>
      <c r="P17" s="31">
        <v>5260818</v>
      </c>
      <c r="Q17" s="31">
        <v>18711300</v>
      </c>
      <c r="R17" s="31">
        <v>20724197</v>
      </c>
      <c r="S17" s="31">
        <v>14356999</v>
      </c>
      <c r="T17" s="36">
        <f t="shared" si="6"/>
        <v>0.69276503210232943</v>
      </c>
      <c r="U17" s="36">
        <f t="shared" si="7"/>
        <v>-3.0524340511304482E-2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30092214</v>
      </c>
      <c r="E18" s="31">
        <v>31015278</v>
      </c>
      <c r="F18" s="31">
        <v>7705274</v>
      </c>
      <c r="G18" s="36">
        <f t="shared" si="0"/>
        <v>0.25605540356718187</v>
      </c>
      <c r="H18" s="31">
        <v>8206148</v>
      </c>
      <c r="I18" s="36">
        <f t="shared" si="1"/>
        <v>0.27270004127978087</v>
      </c>
      <c r="J18" s="31">
        <v>5251689</v>
      </c>
      <c r="K18" s="36">
        <f t="shared" si="2"/>
        <v>0.16932587223625725</v>
      </c>
      <c r="L18" s="31">
        <v>0</v>
      </c>
      <c r="M18" s="36">
        <f t="shared" si="3"/>
        <v>0</v>
      </c>
      <c r="N18" s="31">
        <f t="shared" si="4"/>
        <v>21163111</v>
      </c>
      <c r="O18" s="36">
        <f t="shared" si="5"/>
        <v>0.68234471411154207</v>
      </c>
      <c r="P18" s="31">
        <v>6474277</v>
      </c>
      <c r="Q18" s="31">
        <v>27694956</v>
      </c>
      <c r="R18" s="31">
        <v>28579999</v>
      </c>
      <c r="S18" s="31">
        <v>20419127</v>
      </c>
      <c r="T18" s="36">
        <f t="shared" si="6"/>
        <v>0.71445513346588996</v>
      </c>
      <c r="U18" s="36">
        <f t="shared" si="7"/>
        <v>-0.18883776520528861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276766237</v>
      </c>
      <c r="E19" s="32">
        <f>SUM(E11:E18)</f>
        <v>283235908</v>
      </c>
      <c r="F19" s="32">
        <f>SUM(F11:F18)</f>
        <v>56320790</v>
      </c>
      <c r="G19" s="37">
        <f t="shared" si="0"/>
        <v>0.20349588378440828</v>
      </c>
      <c r="H19" s="32">
        <f>SUM(H11:H18)</f>
        <v>75603704</v>
      </c>
      <c r="I19" s="37">
        <f t="shared" si="1"/>
        <v>0.27316808877955734</v>
      </c>
      <c r="J19" s="32">
        <f>SUM(J11:J18)</f>
        <v>57271548</v>
      </c>
      <c r="K19" s="37">
        <f t="shared" si="2"/>
        <v>0.20220440411107762</v>
      </c>
      <c r="L19" s="32">
        <f>SUM(L11:L18)</f>
        <v>0</v>
      </c>
      <c r="M19" s="37">
        <f t="shared" si="3"/>
        <v>0</v>
      </c>
      <c r="N19" s="32">
        <f t="shared" si="4"/>
        <v>189196042</v>
      </c>
      <c r="O19" s="37">
        <f t="shared" si="5"/>
        <v>0.66798042428998794</v>
      </c>
      <c r="P19" s="32">
        <f>SUM(P11:P18)</f>
        <v>64751343</v>
      </c>
      <c r="Q19" s="32">
        <f>SUM(Q11:Q18)</f>
        <v>279750246</v>
      </c>
      <c r="R19" s="32">
        <f>SUM(R11:R18)</f>
        <v>268115165</v>
      </c>
      <c r="S19" s="32">
        <f>SUM(S11:S18)</f>
        <v>184716155</v>
      </c>
      <c r="T19" s="37">
        <f t="shared" si="6"/>
        <v>0.68894333149711995</v>
      </c>
      <c r="U19" s="37">
        <f t="shared" si="7"/>
        <v>-0.11551567355135783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63541532</v>
      </c>
      <c r="E20" s="31">
        <v>67293529</v>
      </c>
      <c r="F20" s="31">
        <v>2382366</v>
      </c>
      <c r="G20" s="36">
        <f t="shared" si="0"/>
        <v>3.7493052575439952E-2</v>
      </c>
      <c r="H20" s="31">
        <v>2469227</v>
      </c>
      <c r="I20" s="36">
        <f t="shared" si="1"/>
        <v>3.8860048259459656E-2</v>
      </c>
      <c r="J20" s="31">
        <v>6056578</v>
      </c>
      <c r="K20" s="36">
        <f t="shared" si="2"/>
        <v>9.0002383438681E-2</v>
      </c>
      <c r="L20" s="31">
        <v>0</v>
      </c>
      <c r="M20" s="36">
        <f t="shared" si="3"/>
        <v>0</v>
      </c>
      <c r="N20" s="31">
        <f t="shared" si="4"/>
        <v>10908171</v>
      </c>
      <c r="O20" s="36">
        <f t="shared" si="5"/>
        <v>0.16209836461392893</v>
      </c>
      <c r="P20" s="31">
        <v>5131239</v>
      </c>
      <c r="Q20" s="31">
        <v>60526792</v>
      </c>
      <c r="R20" s="31">
        <v>62060060</v>
      </c>
      <c r="S20" s="31">
        <v>9151740</v>
      </c>
      <c r="T20" s="36">
        <f t="shared" si="6"/>
        <v>0.14746585807361451</v>
      </c>
      <c r="U20" s="36">
        <f t="shared" si="7"/>
        <v>0.18033441825648744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51516269</v>
      </c>
      <c r="E21" s="31">
        <v>53317741</v>
      </c>
      <c r="F21" s="31">
        <v>10990586</v>
      </c>
      <c r="G21" s="36">
        <f t="shared" si="0"/>
        <v>0.21334204152090283</v>
      </c>
      <c r="H21" s="31">
        <v>13807827</v>
      </c>
      <c r="I21" s="36">
        <f t="shared" si="1"/>
        <v>0.26802847465525892</v>
      </c>
      <c r="J21" s="31">
        <v>12159193</v>
      </c>
      <c r="K21" s="36">
        <f t="shared" si="2"/>
        <v>0.22805154104334616</v>
      </c>
      <c r="L21" s="31">
        <v>0</v>
      </c>
      <c r="M21" s="36">
        <f t="shared" si="3"/>
        <v>0</v>
      </c>
      <c r="N21" s="31">
        <f t="shared" si="4"/>
        <v>36957606</v>
      </c>
      <c r="O21" s="36">
        <f t="shared" si="5"/>
        <v>0.6931577615038117</v>
      </c>
      <c r="P21" s="31">
        <v>11388731</v>
      </c>
      <c r="Q21" s="31">
        <v>47009722</v>
      </c>
      <c r="R21" s="31">
        <v>50679706</v>
      </c>
      <c r="S21" s="31">
        <v>36679930</v>
      </c>
      <c r="T21" s="36">
        <f t="shared" si="6"/>
        <v>0.7237597234680091</v>
      </c>
      <c r="U21" s="36">
        <f t="shared" si="7"/>
        <v>6.765125982868514E-2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6213072</v>
      </c>
      <c r="E22" s="31">
        <v>6533492</v>
      </c>
      <c r="F22" s="31">
        <v>1388070</v>
      </c>
      <c r="G22" s="36">
        <f t="shared" si="0"/>
        <v>0.22341122072945557</v>
      </c>
      <c r="H22" s="31">
        <v>1610630</v>
      </c>
      <c r="I22" s="36">
        <f t="shared" si="1"/>
        <v>0.25923246986353932</v>
      </c>
      <c r="J22" s="31">
        <v>1425774</v>
      </c>
      <c r="K22" s="36">
        <f t="shared" si="2"/>
        <v>0.21822541452564723</v>
      </c>
      <c r="L22" s="31">
        <v>0</v>
      </c>
      <c r="M22" s="36">
        <f t="shared" si="3"/>
        <v>0</v>
      </c>
      <c r="N22" s="31">
        <f t="shared" si="4"/>
        <v>4424474</v>
      </c>
      <c r="O22" s="36">
        <f t="shared" si="5"/>
        <v>0.67719896190276196</v>
      </c>
      <c r="P22" s="31">
        <v>1417948</v>
      </c>
      <c r="Q22" s="31">
        <v>5576360</v>
      </c>
      <c r="R22" s="31">
        <v>5576360</v>
      </c>
      <c r="S22" s="31">
        <v>4304978</v>
      </c>
      <c r="T22" s="36">
        <f t="shared" si="6"/>
        <v>0.7720050355428989</v>
      </c>
      <c r="U22" s="36">
        <f t="shared" si="7"/>
        <v>5.5192433008826036E-3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64978140</v>
      </c>
      <c r="E23" s="31">
        <v>61094753</v>
      </c>
      <c r="F23" s="31">
        <v>8481850</v>
      </c>
      <c r="G23" s="36">
        <f t="shared" si="0"/>
        <v>0.1305338995545271</v>
      </c>
      <c r="H23" s="31">
        <v>5845783</v>
      </c>
      <c r="I23" s="36">
        <f t="shared" si="1"/>
        <v>8.9965379125964515E-2</v>
      </c>
      <c r="J23" s="31">
        <v>9557641</v>
      </c>
      <c r="K23" s="36">
        <f t="shared" si="2"/>
        <v>0.15643963729585747</v>
      </c>
      <c r="L23" s="31">
        <v>0</v>
      </c>
      <c r="M23" s="36">
        <f t="shared" si="3"/>
        <v>0</v>
      </c>
      <c r="N23" s="31">
        <f t="shared" si="4"/>
        <v>23885274</v>
      </c>
      <c r="O23" s="36">
        <f t="shared" si="5"/>
        <v>0.39095458819515971</v>
      </c>
      <c r="P23" s="31">
        <v>-787915</v>
      </c>
      <c r="Q23" s="31">
        <v>76544705</v>
      </c>
      <c r="R23" s="31">
        <v>85804782</v>
      </c>
      <c r="S23" s="31">
        <v>25910263</v>
      </c>
      <c r="T23" s="36">
        <f t="shared" si="6"/>
        <v>0.3019675873076631</v>
      </c>
      <c r="U23" s="36">
        <f t="shared" si="7"/>
        <v>-13.1302945114638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34240076</v>
      </c>
      <c r="E24" s="31">
        <v>37346076</v>
      </c>
      <c r="F24" s="31">
        <v>8882850</v>
      </c>
      <c r="G24" s="36">
        <f t="shared" si="0"/>
        <v>0.2594284545396453</v>
      </c>
      <c r="H24" s="31">
        <v>10114501</v>
      </c>
      <c r="I24" s="36">
        <f t="shared" si="1"/>
        <v>0.29539949035159851</v>
      </c>
      <c r="J24" s="31">
        <v>8739350</v>
      </c>
      <c r="K24" s="36">
        <f t="shared" si="2"/>
        <v>0.23400985956329121</v>
      </c>
      <c r="L24" s="31">
        <v>0</v>
      </c>
      <c r="M24" s="36">
        <f t="shared" si="3"/>
        <v>0</v>
      </c>
      <c r="N24" s="31">
        <f t="shared" si="4"/>
        <v>27736701</v>
      </c>
      <c r="O24" s="36">
        <f t="shared" si="5"/>
        <v>0.74269385088810935</v>
      </c>
      <c r="P24" s="31">
        <v>8497159</v>
      </c>
      <c r="Q24" s="31">
        <v>33480510</v>
      </c>
      <c r="R24" s="31">
        <v>37196259</v>
      </c>
      <c r="S24" s="31">
        <v>24206658</v>
      </c>
      <c r="T24" s="36">
        <f t="shared" si="6"/>
        <v>0.65078205848604287</v>
      </c>
      <c r="U24" s="36">
        <f t="shared" si="7"/>
        <v>2.8502585393541446E-2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43380642</v>
      </c>
      <c r="E25" s="31">
        <v>43380642</v>
      </c>
      <c r="F25" s="31">
        <v>11227701</v>
      </c>
      <c r="G25" s="36">
        <f t="shared" si="0"/>
        <v>0.25881823049091807</v>
      </c>
      <c r="H25" s="31">
        <v>11012120</v>
      </c>
      <c r="I25" s="36">
        <f t="shared" si="1"/>
        <v>0.25384870975399582</v>
      </c>
      <c r="J25" s="31">
        <v>10410356</v>
      </c>
      <c r="K25" s="36">
        <f t="shared" si="2"/>
        <v>0.23997699250278501</v>
      </c>
      <c r="L25" s="31">
        <v>0</v>
      </c>
      <c r="M25" s="36">
        <f t="shared" si="3"/>
        <v>0</v>
      </c>
      <c r="N25" s="31">
        <f t="shared" si="4"/>
        <v>32650177</v>
      </c>
      <c r="O25" s="36">
        <f t="shared" si="5"/>
        <v>0.75264393274769881</v>
      </c>
      <c r="P25" s="31">
        <v>5899385</v>
      </c>
      <c r="Q25" s="31">
        <v>38471456</v>
      </c>
      <c r="R25" s="31">
        <v>41472920</v>
      </c>
      <c r="S25" s="31">
        <v>30338232</v>
      </c>
      <c r="T25" s="36">
        <f t="shared" si="6"/>
        <v>0.73151907316870868</v>
      </c>
      <c r="U25" s="36">
        <f t="shared" si="7"/>
        <v>0.76465106108518088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106312560</v>
      </c>
      <c r="E26" s="31">
        <v>122029466</v>
      </c>
      <c r="F26" s="31">
        <v>31266997</v>
      </c>
      <c r="G26" s="36">
        <f t="shared" si="0"/>
        <v>0.29410445012329683</v>
      </c>
      <c r="H26" s="31">
        <v>26325509</v>
      </c>
      <c r="I26" s="36">
        <f t="shared" si="1"/>
        <v>0.24762369563859624</v>
      </c>
      <c r="J26" s="31">
        <v>23471137</v>
      </c>
      <c r="K26" s="36">
        <f t="shared" si="2"/>
        <v>0.19233991403354989</v>
      </c>
      <c r="L26" s="31">
        <v>0</v>
      </c>
      <c r="M26" s="36">
        <f t="shared" si="3"/>
        <v>0</v>
      </c>
      <c r="N26" s="31">
        <f t="shared" si="4"/>
        <v>81063643</v>
      </c>
      <c r="O26" s="36">
        <f t="shared" si="5"/>
        <v>0.66429564643018268</v>
      </c>
      <c r="P26" s="31">
        <v>16306461</v>
      </c>
      <c r="Q26" s="31">
        <v>87298612</v>
      </c>
      <c r="R26" s="31">
        <v>88031460</v>
      </c>
      <c r="S26" s="31">
        <v>68891894</v>
      </c>
      <c r="T26" s="36">
        <f t="shared" si="6"/>
        <v>0.78258265851776176</v>
      </c>
      <c r="U26" s="36">
        <f t="shared" si="7"/>
        <v>0.43937651462202609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370182291</v>
      </c>
      <c r="E27" s="32">
        <f>SUM(E20:E26)</f>
        <v>390995699</v>
      </c>
      <c r="F27" s="32">
        <f>SUM(F20:F26)</f>
        <v>74620420</v>
      </c>
      <c r="G27" s="37">
        <f t="shared" si="0"/>
        <v>0.20157749793601012</v>
      </c>
      <c r="H27" s="32">
        <f>SUM(H20:H26)</f>
        <v>71185597</v>
      </c>
      <c r="I27" s="37">
        <f t="shared" si="1"/>
        <v>0.19229876396221235</v>
      </c>
      <c r="J27" s="32">
        <f>SUM(J20:J26)</f>
        <v>71820029</v>
      </c>
      <c r="K27" s="37">
        <f t="shared" si="2"/>
        <v>0.18368495915347652</v>
      </c>
      <c r="L27" s="32">
        <f>SUM(L20:L26)</f>
        <v>0</v>
      </c>
      <c r="M27" s="37">
        <f t="shared" si="3"/>
        <v>0</v>
      </c>
      <c r="N27" s="32">
        <f t="shared" si="4"/>
        <v>217626046</v>
      </c>
      <c r="O27" s="37">
        <f t="shared" si="5"/>
        <v>0.55659447548040675</v>
      </c>
      <c r="P27" s="32">
        <f>SUM(P20:P26)</f>
        <v>47853008</v>
      </c>
      <c r="Q27" s="32">
        <f>SUM(Q20:Q26)</f>
        <v>348908157</v>
      </c>
      <c r="R27" s="32">
        <f>SUM(R20:R26)</f>
        <v>370821547</v>
      </c>
      <c r="S27" s="32">
        <f>SUM(S20:S26)</f>
        <v>199483695</v>
      </c>
      <c r="T27" s="37">
        <f t="shared" si="6"/>
        <v>0.53795065743577197</v>
      </c>
      <c r="U27" s="37">
        <f t="shared" si="7"/>
        <v>0.50084669703522078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47640719</v>
      </c>
      <c r="E28" s="31">
        <v>67189032</v>
      </c>
      <c r="F28" s="31">
        <v>22344143</v>
      </c>
      <c r="G28" s="36">
        <f t="shared" si="0"/>
        <v>0.46901355539995104</v>
      </c>
      <c r="H28" s="31">
        <v>17662489</v>
      </c>
      <c r="I28" s="36">
        <f t="shared" si="1"/>
        <v>0.37074354398387649</v>
      </c>
      <c r="J28" s="31">
        <v>14067494</v>
      </c>
      <c r="K28" s="36">
        <f t="shared" si="2"/>
        <v>0.20937188081530925</v>
      </c>
      <c r="L28" s="31">
        <v>0</v>
      </c>
      <c r="M28" s="36">
        <f t="shared" si="3"/>
        <v>0</v>
      </c>
      <c r="N28" s="31">
        <f t="shared" si="4"/>
        <v>54074126</v>
      </c>
      <c r="O28" s="36">
        <f t="shared" si="5"/>
        <v>0.80480584985954251</v>
      </c>
      <c r="P28" s="31">
        <v>13877945</v>
      </c>
      <c r="Q28" s="31">
        <v>50801946</v>
      </c>
      <c r="R28" s="31">
        <v>49517417</v>
      </c>
      <c r="S28" s="31">
        <v>42703340</v>
      </c>
      <c r="T28" s="36">
        <f t="shared" si="6"/>
        <v>0.862390297943045</v>
      </c>
      <c r="U28" s="36">
        <f t="shared" si="7"/>
        <v>1.3658290186335131E-2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32648383</v>
      </c>
      <c r="E29" s="31">
        <v>34879296</v>
      </c>
      <c r="F29" s="31">
        <v>8660841</v>
      </c>
      <c r="G29" s="36">
        <f t="shared" si="0"/>
        <v>0.26527626192084308</v>
      </c>
      <c r="H29" s="31">
        <v>7401479</v>
      </c>
      <c r="I29" s="36">
        <f t="shared" si="1"/>
        <v>0.22670277422315219</v>
      </c>
      <c r="J29" s="31">
        <v>7155277</v>
      </c>
      <c r="K29" s="36">
        <f t="shared" si="2"/>
        <v>0.20514396276805588</v>
      </c>
      <c r="L29" s="31">
        <v>0</v>
      </c>
      <c r="M29" s="36">
        <f t="shared" si="3"/>
        <v>0</v>
      </c>
      <c r="N29" s="31">
        <f t="shared" si="4"/>
        <v>23217597</v>
      </c>
      <c r="O29" s="36">
        <f t="shared" si="5"/>
        <v>0.6656555510753428</v>
      </c>
      <c r="P29" s="31">
        <v>12942917</v>
      </c>
      <c r="Q29" s="31">
        <v>31382882</v>
      </c>
      <c r="R29" s="31">
        <v>33002882</v>
      </c>
      <c r="S29" s="31">
        <v>39777283</v>
      </c>
      <c r="T29" s="36">
        <f t="shared" si="6"/>
        <v>1.2052669521407251</v>
      </c>
      <c r="U29" s="36">
        <f t="shared" si="7"/>
        <v>-0.44716658539956644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34377852</v>
      </c>
      <c r="E30" s="31">
        <v>32231146</v>
      </c>
      <c r="F30" s="31">
        <v>8140133</v>
      </c>
      <c r="G30" s="36">
        <f t="shared" si="0"/>
        <v>0.23678422374963973</v>
      </c>
      <c r="H30" s="31">
        <v>9889164</v>
      </c>
      <c r="I30" s="36">
        <f t="shared" si="1"/>
        <v>0.28766090446837689</v>
      </c>
      <c r="J30" s="31">
        <v>5378396</v>
      </c>
      <c r="K30" s="36">
        <f t="shared" si="2"/>
        <v>0.16686952427940352</v>
      </c>
      <c r="L30" s="31">
        <v>0</v>
      </c>
      <c r="M30" s="36">
        <f t="shared" si="3"/>
        <v>0</v>
      </c>
      <c r="N30" s="31">
        <f t="shared" si="4"/>
        <v>23407693</v>
      </c>
      <c r="O30" s="36">
        <f t="shared" si="5"/>
        <v>0.72624451516554822</v>
      </c>
      <c r="P30" s="31">
        <v>5298668</v>
      </c>
      <c r="Q30" s="31">
        <v>31443499</v>
      </c>
      <c r="R30" s="31">
        <v>32978502</v>
      </c>
      <c r="S30" s="31">
        <v>19896226</v>
      </c>
      <c r="T30" s="36">
        <f t="shared" si="6"/>
        <v>0.60330896776330234</v>
      </c>
      <c r="U30" s="36">
        <f t="shared" si="7"/>
        <v>1.5046800441167463E-2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52725137</v>
      </c>
      <c r="E31" s="31">
        <v>53655728</v>
      </c>
      <c r="F31" s="31">
        <v>13667192</v>
      </c>
      <c r="G31" s="36">
        <f t="shared" si="0"/>
        <v>0.25921586510054967</v>
      </c>
      <c r="H31" s="31">
        <v>12950194</v>
      </c>
      <c r="I31" s="36">
        <f t="shared" si="1"/>
        <v>0.24561707634823216</v>
      </c>
      <c r="J31" s="31">
        <v>12927186</v>
      </c>
      <c r="K31" s="36">
        <f t="shared" si="2"/>
        <v>0.24092834971878491</v>
      </c>
      <c r="L31" s="31">
        <v>0</v>
      </c>
      <c r="M31" s="36">
        <f t="shared" si="3"/>
        <v>0</v>
      </c>
      <c r="N31" s="31">
        <f t="shared" si="4"/>
        <v>39544572</v>
      </c>
      <c r="O31" s="36">
        <f t="shared" si="5"/>
        <v>0.73700559984946989</v>
      </c>
      <c r="P31" s="31">
        <v>11826846</v>
      </c>
      <c r="Q31" s="31">
        <v>51783050</v>
      </c>
      <c r="R31" s="31">
        <v>52652054</v>
      </c>
      <c r="S31" s="31">
        <v>35832785</v>
      </c>
      <c r="T31" s="36">
        <f t="shared" si="6"/>
        <v>0.68055816018117732</v>
      </c>
      <c r="U31" s="36">
        <f t="shared" si="7"/>
        <v>9.3037484380873892E-2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24052825</v>
      </c>
      <c r="E32" s="31">
        <v>24415051</v>
      </c>
      <c r="F32" s="31">
        <v>3516786</v>
      </c>
      <c r="G32" s="36">
        <f t="shared" si="0"/>
        <v>0.14621093364292967</v>
      </c>
      <c r="H32" s="31">
        <v>4783685</v>
      </c>
      <c r="I32" s="36">
        <f t="shared" si="1"/>
        <v>0.19888245975264859</v>
      </c>
      <c r="J32" s="31">
        <v>4692089</v>
      </c>
      <c r="K32" s="36">
        <f t="shared" si="2"/>
        <v>0.19218018426420652</v>
      </c>
      <c r="L32" s="31">
        <v>0</v>
      </c>
      <c r="M32" s="36">
        <f t="shared" si="3"/>
        <v>0</v>
      </c>
      <c r="N32" s="31">
        <f t="shared" si="4"/>
        <v>12992560</v>
      </c>
      <c r="O32" s="36">
        <f t="shared" si="5"/>
        <v>0.53215371124967137</v>
      </c>
      <c r="P32" s="31">
        <v>5203994</v>
      </c>
      <c r="Q32" s="31">
        <v>20151661</v>
      </c>
      <c r="R32" s="31">
        <v>21929210</v>
      </c>
      <c r="S32" s="31">
        <v>15696972</v>
      </c>
      <c r="T32" s="36">
        <f t="shared" si="6"/>
        <v>0.71580198283476693</v>
      </c>
      <c r="U32" s="36">
        <f t="shared" si="7"/>
        <v>-9.8367715258703248E-2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120009891</v>
      </c>
      <c r="E33" s="31">
        <v>115171891</v>
      </c>
      <c r="F33" s="31">
        <v>23719205</v>
      </c>
      <c r="G33" s="36">
        <f t="shared" si="0"/>
        <v>0.19764375088050035</v>
      </c>
      <c r="H33" s="31">
        <v>24411580</v>
      </c>
      <c r="I33" s="36">
        <f t="shared" si="1"/>
        <v>0.20341306701128492</v>
      </c>
      <c r="J33" s="31">
        <v>27666816</v>
      </c>
      <c r="K33" s="36">
        <f t="shared" si="2"/>
        <v>0.2402219479056743</v>
      </c>
      <c r="L33" s="31">
        <v>0</v>
      </c>
      <c r="M33" s="36">
        <f t="shared" si="3"/>
        <v>0</v>
      </c>
      <c r="N33" s="31">
        <f t="shared" si="4"/>
        <v>75797601</v>
      </c>
      <c r="O33" s="36">
        <f t="shared" si="5"/>
        <v>0.65812587031326941</v>
      </c>
      <c r="P33" s="31">
        <v>28198247</v>
      </c>
      <c r="Q33" s="31">
        <v>101599487</v>
      </c>
      <c r="R33" s="31">
        <v>101459487</v>
      </c>
      <c r="S33" s="31">
        <v>69491974</v>
      </c>
      <c r="T33" s="36">
        <f t="shared" si="6"/>
        <v>0.68492337241957468</v>
      </c>
      <c r="U33" s="36">
        <f t="shared" si="7"/>
        <v>-1.8846242463228302E-2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81113008</v>
      </c>
      <c r="E34" s="31">
        <v>83284148</v>
      </c>
      <c r="F34" s="31">
        <v>26908899</v>
      </c>
      <c r="G34" s="36">
        <f t="shared" si="0"/>
        <v>0.33174579100802182</v>
      </c>
      <c r="H34" s="31">
        <v>14390417</v>
      </c>
      <c r="I34" s="36">
        <f t="shared" si="1"/>
        <v>0.17741195099064752</v>
      </c>
      <c r="J34" s="31">
        <v>23656368</v>
      </c>
      <c r="K34" s="36">
        <f t="shared" si="2"/>
        <v>0.28404406562458923</v>
      </c>
      <c r="L34" s="31">
        <v>0</v>
      </c>
      <c r="M34" s="36">
        <f t="shared" si="3"/>
        <v>0</v>
      </c>
      <c r="N34" s="31">
        <f t="shared" si="4"/>
        <v>64955684</v>
      </c>
      <c r="O34" s="36">
        <f t="shared" si="5"/>
        <v>0.77992854054291338</v>
      </c>
      <c r="P34" s="31">
        <v>18523314</v>
      </c>
      <c r="Q34" s="31">
        <v>81124244</v>
      </c>
      <c r="R34" s="31">
        <v>80891403</v>
      </c>
      <c r="S34" s="31">
        <v>60032754</v>
      </c>
      <c r="T34" s="36">
        <f t="shared" si="6"/>
        <v>0.74214010109331396</v>
      </c>
      <c r="U34" s="36">
        <f t="shared" si="7"/>
        <v>0.27711315588560459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392567815</v>
      </c>
      <c r="E35" s="32">
        <f>SUM(E28:E34)</f>
        <v>410826292</v>
      </c>
      <c r="F35" s="32">
        <f>SUM(F28:F34)</f>
        <v>106957199</v>
      </c>
      <c r="G35" s="37">
        <f t="shared" si="0"/>
        <v>0.27245534379837022</v>
      </c>
      <c r="H35" s="32">
        <f>SUM(H28:H34)</f>
        <v>91489008</v>
      </c>
      <c r="I35" s="37">
        <f t="shared" si="1"/>
        <v>0.23305274784179644</v>
      </c>
      <c r="J35" s="32">
        <f>SUM(J28:J34)</f>
        <v>95543626</v>
      </c>
      <c r="K35" s="37">
        <f t="shared" si="2"/>
        <v>0.23256453605943994</v>
      </c>
      <c r="L35" s="32">
        <f>SUM(L28:L34)</f>
        <v>0</v>
      </c>
      <c r="M35" s="37">
        <f t="shared" si="3"/>
        <v>0</v>
      </c>
      <c r="N35" s="32">
        <f t="shared" si="4"/>
        <v>293989833</v>
      </c>
      <c r="O35" s="37">
        <f t="shared" si="5"/>
        <v>0.71560617887620492</v>
      </c>
      <c r="P35" s="32">
        <f>SUM(P28:P34)</f>
        <v>95871931</v>
      </c>
      <c r="Q35" s="32">
        <f>SUM(Q28:Q34)</f>
        <v>368286769</v>
      </c>
      <c r="R35" s="32">
        <f>SUM(R28:R34)</f>
        <v>372430955</v>
      </c>
      <c r="S35" s="32">
        <f>SUM(S28:S34)</f>
        <v>283431334</v>
      </c>
      <c r="T35" s="37">
        <f t="shared" si="6"/>
        <v>0.76103054860195496</v>
      </c>
      <c r="U35" s="37">
        <f t="shared" si="7"/>
        <v>-3.4244120940882805E-3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59134497</v>
      </c>
      <c r="E36" s="31">
        <v>62163415</v>
      </c>
      <c r="F36" s="31">
        <v>12116312</v>
      </c>
      <c r="G36" s="36">
        <f t="shared" si="0"/>
        <v>0.2048941415701904</v>
      </c>
      <c r="H36" s="31">
        <v>16114271</v>
      </c>
      <c r="I36" s="36">
        <f t="shared" si="1"/>
        <v>0.27250203886912239</v>
      </c>
      <c r="J36" s="31">
        <v>12753140</v>
      </c>
      <c r="K36" s="36">
        <f t="shared" si="2"/>
        <v>0.20515507392893392</v>
      </c>
      <c r="L36" s="31">
        <v>0</v>
      </c>
      <c r="M36" s="36">
        <f t="shared" si="3"/>
        <v>0</v>
      </c>
      <c r="N36" s="31">
        <f t="shared" si="4"/>
        <v>40983723</v>
      </c>
      <c r="O36" s="36">
        <f t="shared" si="5"/>
        <v>0.65929008243836029</v>
      </c>
      <c r="P36" s="31">
        <v>10837317</v>
      </c>
      <c r="Q36" s="31">
        <v>63970008</v>
      </c>
      <c r="R36" s="31">
        <v>61206962</v>
      </c>
      <c r="S36" s="31">
        <v>35786218</v>
      </c>
      <c r="T36" s="36">
        <f t="shared" si="6"/>
        <v>0.58467561255531686</v>
      </c>
      <c r="U36" s="36">
        <f t="shared" si="7"/>
        <v>0.176780193843181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37736825</v>
      </c>
      <c r="E37" s="31">
        <v>48028539</v>
      </c>
      <c r="F37" s="31">
        <v>6895712</v>
      </c>
      <c r="G37" s="36">
        <f t="shared" si="0"/>
        <v>0.1827316421029061</v>
      </c>
      <c r="H37" s="31">
        <v>9621052</v>
      </c>
      <c r="I37" s="36">
        <f t="shared" si="1"/>
        <v>0.25495128432240921</v>
      </c>
      <c r="J37" s="31">
        <v>8962237</v>
      </c>
      <c r="K37" s="36">
        <f t="shared" si="2"/>
        <v>0.18660232408901717</v>
      </c>
      <c r="L37" s="31">
        <v>0</v>
      </c>
      <c r="M37" s="36">
        <f t="shared" si="3"/>
        <v>0</v>
      </c>
      <c r="N37" s="31">
        <f t="shared" si="4"/>
        <v>25479001</v>
      </c>
      <c r="O37" s="36">
        <f t="shared" si="5"/>
        <v>0.53049710714706522</v>
      </c>
      <c r="P37" s="31">
        <v>7188505</v>
      </c>
      <c r="Q37" s="31">
        <v>35985291</v>
      </c>
      <c r="R37" s="31">
        <v>38133391</v>
      </c>
      <c r="S37" s="31">
        <v>26651306</v>
      </c>
      <c r="T37" s="36">
        <f t="shared" si="6"/>
        <v>0.69889682771720985</v>
      </c>
      <c r="U37" s="36">
        <f t="shared" si="7"/>
        <v>0.24674560287570224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31924253</v>
      </c>
      <c r="E38" s="31">
        <v>26827251</v>
      </c>
      <c r="F38" s="31">
        <v>6228287</v>
      </c>
      <c r="G38" s="36">
        <f t="shared" si="0"/>
        <v>0.19509577874852702</v>
      </c>
      <c r="H38" s="31">
        <v>12303238</v>
      </c>
      <c r="I38" s="36">
        <f t="shared" si="1"/>
        <v>0.38538843806306133</v>
      </c>
      <c r="J38" s="31">
        <v>6232363</v>
      </c>
      <c r="K38" s="36">
        <f t="shared" si="2"/>
        <v>0.23231463410097442</v>
      </c>
      <c r="L38" s="31">
        <v>0</v>
      </c>
      <c r="M38" s="36">
        <f t="shared" si="3"/>
        <v>0</v>
      </c>
      <c r="N38" s="31">
        <f t="shared" si="4"/>
        <v>24763888</v>
      </c>
      <c r="O38" s="36">
        <f t="shared" si="5"/>
        <v>0.9230870505516946</v>
      </c>
      <c r="P38" s="31">
        <v>5577573</v>
      </c>
      <c r="Q38" s="31">
        <v>30808882</v>
      </c>
      <c r="R38" s="31">
        <v>36238406</v>
      </c>
      <c r="S38" s="31">
        <v>20621585</v>
      </c>
      <c r="T38" s="36">
        <f t="shared" si="6"/>
        <v>0.56905331321692243</v>
      </c>
      <c r="U38" s="36">
        <f t="shared" si="7"/>
        <v>0.11739693949321683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35038482</v>
      </c>
      <c r="E39" s="31">
        <v>33526621</v>
      </c>
      <c r="F39" s="31">
        <v>7055378</v>
      </c>
      <c r="G39" s="36">
        <f t="shared" si="0"/>
        <v>0.20136083520969886</v>
      </c>
      <c r="H39" s="31">
        <v>7403184</v>
      </c>
      <c r="I39" s="36">
        <f t="shared" si="1"/>
        <v>0.21128723556003368</v>
      </c>
      <c r="J39" s="31">
        <v>5362145</v>
      </c>
      <c r="K39" s="36">
        <f t="shared" si="2"/>
        <v>0.15993693489123165</v>
      </c>
      <c r="L39" s="31">
        <v>0</v>
      </c>
      <c r="M39" s="36">
        <f t="shared" si="3"/>
        <v>0</v>
      </c>
      <c r="N39" s="31">
        <f t="shared" si="4"/>
        <v>19820707</v>
      </c>
      <c r="O39" s="36">
        <f t="shared" si="5"/>
        <v>0.59119309995480906</v>
      </c>
      <c r="P39" s="31">
        <v>5377868</v>
      </c>
      <c r="Q39" s="31">
        <v>31902881</v>
      </c>
      <c r="R39" s="31">
        <v>28641087</v>
      </c>
      <c r="S39" s="31">
        <v>20769614</v>
      </c>
      <c r="T39" s="36">
        <f t="shared" si="6"/>
        <v>0.72516849657277327</v>
      </c>
      <c r="U39" s="36">
        <f t="shared" si="7"/>
        <v>-2.923649297453923E-3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163834057</v>
      </c>
      <c r="E40" s="32">
        <f>SUM(E36:E39)</f>
        <v>170545826</v>
      </c>
      <c r="F40" s="32">
        <f>SUM(F36:F39)</f>
        <v>32295689</v>
      </c>
      <c r="G40" s="37">
        <f t="shared" si="0"/>
        <v>0.19712439276285515</v>
      </c>
      <c r="H40" s="32">
        <f>SUM(H36:H39)</f>
        <v>45441745</v>
      </c>
      <c r="I40" s="37">
        <f t="shared" si="1"/>
        <v>0.27736446152950972</v>
      </c>
      <c r="J40" s="32">
        <f>SUM(J36:J39)</f>
        <v>33309885</v>
      </c>
      <c r="K40" s="37">
        <f t="shared" si="2"/>
        <v>0.19531339922678612</v>
      </c>
      <c r="L40" s="32">
        <f>SUM(L36:L39)</f>
        <v>0</v>
      </c>
      <c r="M40" s="37">
        <f t="shared" si="3"/>
        <v>0</v>
      </c>
      <c r="N40" s="32">
        <f t="shared" si="4"/>
        <v>111047319</v>
      </c>
      <c r="O40" s="37">
        <f t="shared" si="5"/>
        <v>0.65112891710407506</v>
      </c>
      <c r="P40" s="32">
        <f>SUM(P36:P39)</f>
        <v>28981263</v>
      </c>
      <c r="Q40" s="32">
        <f>SUM(Q36:Q39)</f>
        <v>162667062</v>
      </c>
      <c r="R40" s="32">
        <f>SUM(R36:R39)</f>
        <v>164219846</v>
      </c>
      <c r="S40" s="32">
        <f>SUM(S36:S39)</f>
        <v>103828723</v>
      </c>
      <c r="T40" s="37">
        <f t="shared" si="6"/>
        <v>0.63225441704530649</v>
      </c>
      <c r="U40" s="37">
        <f t="shared" si="7"/>
        <v>0.14935932916381178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91502260</v>
      </c>
      <c r="E41" s="31">
        <v>94010005</v>
      </c>
      <c r="F41" s="31">
        <v>18272587</v>
      </c>
      <c r="G41" s="36">
        <f t="shared" si="0"/>
        <v>0.19969547200254945</v>
      </c>
      <c r="H41" s="31">
        <v>27006644</v>
      </c>
      <c r="I41" s="36">
        <f t="shared" si="1"/>
        <v>0.29514728925821065</v>
      </c>
      <c r="J41" s="31">
        <v>15766354</v>
      </c>
      <c r="K41" s="36">
        <f t="shared" si="2"/>
        <v>0.16770931987504947</v>
      </c>
      <c r="L41" s="31">
        <v>0</v>
      </c>
      <c r="M41" s="36">
        <f t="shared" si="3"/>
        <v>0</v>
      </c>
      <c r="N41" s="31">
        <f t="shared" si="4"/>
        <v>61045585</v>
      </c>
      <c r="O41" s="36">
        <f t="shared" si="5"/>
        <v>0.64935200248101255</v>
      </c>
      <c r="P41" s="31">
        <v>17317574</v>
      </c>
      <c r="Q41" s="31">
        <v>85184952</v>
      </c>
      <c r="R41" s="31">
        <v>88079820</v>
      </c>
      <c r="S41" s="31">
        <v>49890250</v>
      </c>
      <c r="T41" s="36">
        <f t="shared" si="6"/>
        <v>0.56642088959763992</v>
      </c>
      <c r="U41" s="36">
        <f t="shared" si="7"/>
        <v>-8.9574902350641028E-2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49871528</v>
      </c>
      <c r="E42" s="31">
        <v>51762295</v>
      </c>
      <c r="F42" s="31">
        <v>10878364</v>
      </c>
      <c r="G42" s="36">
        <f t="shared" si="0"/>
        <v>0.2181277461560833</v>
      </c>
      <c r="H42" s="31">
        <v>11706063</v>
      </c>
      <c r="I42" s="36">
        <f t="shared" si="1"/>
        <v>0.23472437018573003</v>
      </c>
      <c r="J42" s="31">
        <v>12078044</v>
      </c>
      <c r="K42" s="36">
        <f t="shared" si="2"/>
        <v>0.2333367173924572</v>
      </c>
      <c r="L42" s="31">
        <v>0</v>
      </c>
      <c r="M42" s="36">
        <f t="shared" si="3"/>
        <v>0</v>
      </c>
      <c r="N42" s="31">
        <f t="shared" si="4"/>
        <v>34662471</v>
      </c>
      <c r="O42" s="36">
        <f t="shared" si="5"/>
        <v>0.66964710509841185</v>
      </c>
      <c r="P42" s="31">
        <v>13464525</v>
      </c>
      <c r="Q42" s="31">
        <v>75668177</v>
      </c>
      <c r="R42" s="31">
        <v>76801767</v>
      </c>
      <c r="S42" s="31">
        <v>39957347</v>
      </c>
      <c r="T42" s="36">
        <f t="shared" si="6"/>
        <v>0.52026598554692105</v>
      </c>
      <c r="U42" s="36">
        <f t="shared" si="7"/>
        <v>-0.10297288615825662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82876025</v>
      </c>
      <c r="E43" s="31">
        <v>89336765</v>
      </c>
      <c r="F43" s="31">
        <v>19785045</v>
      </c>
      <c r="G43" s="36">
        <f t="shared" si="0"/>
        <v>0.23873062203453893</v>
      </c>
      <c r="H43" s="31">
        <v>21108064</v>
      </c>
      <c r="I43" s="36">
        <f t="shared" si="1"/>
        <v>0.25469445475938307</v>
      </c>
      <c r="J43" s="31">
        <v>21438744</v>
      </c>
      <c r="K43" s="36">
        <f t="shared" si="2"/>
        <v>0.23997672178973573</v>
      </c>
      <c r="L43" s="31">
        <v>0</v>
      </c>
      <c r="M43" s="36">
        <f t="shared" si="3"/>
        <v>0</v>
      </c>
      <c r="N43" s="31">
        <f t="shared" si="4"/>
        <v>62331853</v>
      </c>
      <c r="O43" s="36">
        <f t="shared" si="5"/>
        <v>0.69771782087699286</v>
      </c>
      <c r="P43" s="31">
        <v>19277873</v>
      </c>
      <c r="Q43" s="31">
        <v>87681748</v>
      </c>
      <c r="R43" s="31">
        <v>89147412</v>
      </c>
      <c r="S43" s="31">
        <v>61086941</v>
      </c>
      <c r="T43" s="36">
        <f t="shared" si="6"/>
        <v>0.68523515859327466</v>
      </c>
      <c r="U43" s="36">
        <f t="shared" si="7"/>
        <v>0.1120907373961848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58490971</v>
      </c>
      <c r="E44" s="31">
        <v>59475717</v>
      </c>
      <c r="F44" s="31">
        <v>12719049</v>
      </c>
      <c r="G44" s="36">
        <f t="shared" si="0"/>
        <v>0.21745320316190339</v>
      </c>
      <c r="H44" s="31">
        <v>18817816</v>
      </c>
      <c r="I44" s="36">
        <f t="shared" si="1"/>
        <v>0.32172172351182204</v>
      </c>
      <c r="J44" s="31">
        <v>12493508</v>
      </c>
      <c r="K44" s="36">
        <f t="shared" si="2"/>
        <v>0.21006065382952843</v>
      </c>
      <c r="L44" s="31">
        <v>0</v>
      </c>
      <c r="M44" s="36">
        <f t="shared" si="3"/>
        <v>0</v>
      </c>
      <c r="N44" s="31">
        <f t="shared" si="4"/>
        <v>44030373</v>
      </c>
      <c r="O44" s="36">
        <f t="shared" si="5"/>
        <v>0.74030840183061597</v>
      </c>
      <c r="P44" s="31">
        <v>15667079</v>
      </c>
      <c r="Q44" s="31">
        <v>55135511</v>
      </c>
      <c r="R44" s="31">
        <v>61315068</v>
      </c>
      <c r="S44" s="31">
        <v>53315915</v>
      </c>
      <c r="T44" s="36">
        <f t="shared" si="6"/>
        <v>0.86954017567101127</v>
      </c>
      <c r="U44" s="36">
        <f t="shared" si="7"/>
        <v>-0.20256303041556123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95643376</v>
      </c>
      <c r="E45" s="31">
        <v>96020742</v>
      </c>
      <c r="F45" s="31">
        <v>22631588</v>
      </c>
      <c r="G45" s="36">
        <f t="shared" si="0"/>
        <v>0.23662472976696264</v>
      </c>
      <c r="H45" s="31">
        <v>23200283</v>
      </c>
      <c r="I45" s="36">
        <f t="shared" si="1"/>
        <v>0.24257072439601043</v>
      </c>
      <c r="J45" s="31">
        <v>23465178</v>
      </c>
      <c r="K45" s="36">
        <f t="shared" si="2"/>
        <v>0.24437613698090357</v>
      </c>
      <c r="L45" s="31">
        <v>0</v>
      </c>
      <c r="M45" s="36">
        <f t="shared" si="3"/>
        <v>0</v>
      </c>
      <c r="N45" s="31">
        <f t="shared" si="4"/>
        <v>69297049</v>
      </c>
      <c r="O45" s="36">
        <f t="shared" si="5"/>
        <v>0.72168833063172955</v>
      </c>
      <c r="P45" s="31">
        <v>23931860</v>
      </c>
      <c r="Q45" s="31">
        <v>88408533</v>
      </c>
      <c r="R45" s="31">
        <v>95807018</v>
      </c>
      <c r="S45" s="31">
        <v>70212394</v>
      </c>
      <c r="T45" s="36">
        <f t="shared" si="6"/>
        <v>0.73285230524553013</v>
      </c>
      <c r="U45" s="36">
        <f t="shared" si="7"/>
        <v>-1.9500448356291611E-2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198436715</v>
      </c>
      <c r="E46" s="31">
        <v>197667015</v>
      </c>
      <c r="F46" s="31">
        <v>36120076</v>
      </c>
      <c r="G46" s="36">
        <f t="shared" si="0"/>
        <v>0.18202315030260402</v>
      </c>
      <c r="H46" s="31">
        <v>41073247</v>
      </c>
      <c r="I46" s="36">
        <f t="shared" si="1"/>
        <v>0.20698411077808862</v>
      </c>
      <c r="J46" s="31">
        <v>40849135</v>
      </c>
      <c r="K46" s="36">
        <f t="shared" si="2"/>
        <v>0.20665630530212642</v>
      </c>
      <c r="L46" s="31">
        <v>0</v>
      </c>
      <c r="M46" s="36">
        <f t="shared" si="3"/>
        <v>0</v>
      </c>
      <c r="N46" s="31">
        <f t="shared" si="4"/>
        <v>118042458</v>
      </c>
      <c r="O46" s="36">
        <f t="shared" si="5"/>
        <v>0.59717833043616309</v>
      </c>
      <c r="P46" s="31">
        <v>40512260</v>
      </c>
      <c r="Q46" s="31">
        <v>193497835</v>
      </c>
      <c r="R46" s="31">
        <v>191256034</v>
      </c>
      <c r="S46" s="31">
        <v>123482869</v>
      </c>
      <c r="T46" s="36">
        <f t="shared" si="6"/>
        <v>0.64564168992440785</v>
      </c>
      <c r="U46" s="36">
        <f t="shared" si="7"/>
        <v>8.3153840343639374E-3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576820875</v>
      </c>
      <c r="E47" s="32">
        <f>SUM(E41:E46)</f>
        <v>588272539</v>
      </c>
      <c r="F47" s="32">
        <f>SUM(F41:F46)</f>
        <v>120406709</v>
      </c>
      <c r="G47" s="37">
        <f t="shared" si="0"/>
        <v>0.20874194090149736</v>
      </c>
      <c r="H47" s="32">
        <f>SUM(H41:H46)</f>
        <v>142912117</v>
      </c>
      <c r="I47" s="37">
        <f t="shared" si="1"/>
        <v>0.24775822650315837</v>
      </c>
      <c r="J47" s="32">
        <f>SUM(J41:J46)</f>
        <v>126090963</v>
      </c>
      <c r="K47" s="37">
        <f t="shared" si="2"/>
        <v>0.21434106581677442</v>
      </c>
      <c r="L47" s="32">
        <f>SUM(L41:L46)</f>
        <v>0</v>
      </c>
      <c r="M47" s="37">
        <f t="shared" si="3"/>
        <v>0</v>
      </c>
      <c r="N47" s="32">
        <f t="shared" si="4"/>
        <v>389409789</v>
      </c>
      <c r="O47" s="37">
        <f t="shared" si="5"/>
        <v>0.66195472877580641</v>
      </c>
      <c r="P47" s="32">
        <f>SUM(P41:P46)</f>
        <v>130171171</v>
      </c>
      <c r="Q47" s="32">
        <f>SUM(Q41:Q46)</f>
        <v>585576756</v>
      </c>
      <c r="R47" s="32">
        <f>SUM(R41:R46)</f>
        <v>602407119</v>
      </c>
      <c r="S47" s="32">
        <f>SUM(S41:S46)</f>
        <v>397945716</v>
      </c>
      <c r="T47" s="37">
        <f t="shared" si="6"/>
        <v>0.66059265146234103</v>
      </c>
      <c r="U47" s="37">
        <f t="shared" si="7"/>
        <v>-3.1344943497512157E-2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35347512</v>
      </c>
      <c r="E48" s="31">
        <v>35347512</v>
      </c>
      <c r="F48" s="31">
        <v>9099509</v>
      </c>
      <c r="G48" s="36">
        <f t="shared" si="0"/>
        <v>0.25742997130887174</v>
      </c>
      <c r="H48" s="31">
        <v>8283738</v>
      </c>
      <c r="I48" s="36">
        <f t="shared" si="1"/>
        <v>0.23435137386755819</v>
      </c>
      <c r="J48" s="31">
        <v>7118538</v>
      </c>
      <c r="K48" s="36">
        <f t="shared" si="2"/>
        <v>0.20138724332281152</v>
      </c>
      <c r="L48" s="31">
        <v>0</v>
      </c>
      <c r="M48" s="36">
        <f t="shared" si="3"/>
        <v>0</v>
      </c>
      <c r="N48" s="31">
        <f t="shared" si="4"/>
        <v>24501785</v>
      </c>
      <c r="O48" s="36">
        <f t="shared" si="5"/>
        <v>0.69316858849924146</v>
      </c>
      <c r="P48" s="31">
        <v>7324208</v>
      </c>
      <c r="Q48" s="31">
        <v>33967368</v>
      </c>
      <c r="R48" s="31">
        <v>33921564</v>
      </c>
      <c r="S48" s="31">
        <v>23045956</v>
      </c>
      <c r="T48" s="36">
        <f t="shared" si="6"/>
        <v>0.67938954701499021</v>
      </c>
      <c r="U48" s="36">
        <f t="shared" si="7"/>
        <v>-2.808085188186904E-2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52804317</v>
      </c>
      <c r="E49" s="31">
        <v>55837075</v>
      </c>
      <c r="F49" s="31">
        <v>10437882</v>
      </c>
      <c r="G49" s="36">
        <f t="shared" si="0"/>
        <v>0.19767099724062334</v>
      </c>
      <c r="H49" s="31">
        <v>13981890</v>
      </c>
      <c r="I49" s="36">
        <f t="shared" si="1"/>
        <v>0.26478687339143125</v>
      </c>
      <c r="J49" s="31">
        <v>10239228</v>
      </c>
      <c r="K49" s="36">
        <f t="shared" si="2"/>
        <v>0.18337686922174917</v>
      </c>
      <c r="L49" s="31">
        <v>0</v>
      </c>
      <c r="M49" s="36">
        <f t="shared" si="3"/>
        <v>0</v>
      </c>
      <c r="N49" s="31">
        <f t="shared" si="4"/>
        <v>34659000</v>
      </c>
      <c r="O49" s="36">
        <f t="shared" si="5"/>
        <v>0.62071661167781444</v>
      </c>
      <c r="P49" s="31">
        <v>10385447</v>
      </c>
      <c r="Q49" s="31">
        <v>53055790</v>
      </c>
      <c r="R49" s="31">
        <v>53767649</v>
      </c>
      <c r="S49" s="31">
        <v>33286344</v>
      </c>
      <c r="T49" s="36">
        <f t="shared" si="6"/>
        <v>0.61907754233405299</v>
      </c>
      <c r="U49" s="36">
        <f t="shared" si="7"/>
        <v>-1.4079220663299363E-2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63052728</v>
      </c>
      <c r="E50" s="31">
        <v>67824228</v>
      </c>
      <c r="F50" s="31">
        <v>13993881</v>
      </c>
      <c r="G50" s="36">
        <f t="shared" si="0"/>
        <v>0.22193934257689849</v>
      </c>
      <c r="H50" s="31">
        <v>14790779</v>
      </c>
      <c r="I50" s="36">
        <f t="shared" si="1"/>
        <v>0.2345779392764735</v>
      </c>
      <c r="J50" s="31">
        <v>14070685</v>
      </c>
      <c r="K50" s="36">
        <f t="shared" si="2"/>
        <v>0.2074580929988617</v>
      </c>
      <c r="L50" s="31">
        <v>0</v>
      </c>
      <c r="M50" s="36">
        <f t="shared" si="3"/>
        <v>0</v>
      </c>
      <c r="N50" s="31">
        <f t="shared" si="4"/>
        <v>42855345</v>
      </c>
      <c r="O50" s="36">
        <f t="shared" si="5"/>
        <v>0.63185894279548604</v>
      </c>
      <c r="P50" s="31">
        <v>15133032</v>
      </c>
      <c r="Q50" s="31">
        <v>68122980</v>
      </c>
      <c r="R50" s="31">
        <v>65938058</v>
      </c>
      <c r="S50" s="31">
        <v>42582453</v>
      </c>
      <c r="T50" s="36">
        <f t="shared" si="6"/>
        <v>0.64579476999459096</v>
      </c>
      <c r="U50" s="36">
        <f t="shared" si="7"/>
        <v>-7.0200538794869427E-2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33888192</v>
      </c>
      <c r="E51" s="31">
        <v>36009727</v>
      </c>
      <c r="F51" s="31">
        <v>2319237</v>
      </c>
      <c r="G51" s="36">
        <f t="shared" si="0"/>
        <v>6.8437908992017044E-2</v>
      </c>
      <c r="H51" s="31">
        <v>6510292</v>
      </c>
      <c r="I51" s="36">
        <f t="shared" si="1"/>
        <v>0.19211092760569817</v>
      </c>
      <c r="J51" s="31">
        <v>7816953</v>
      </c>
      <c r="K51" s="36">
        <f t="shared" si="2"/>
        <v>0.21707892981249205</v>
      </c>
      <c r="L51" s="31">
        <v>0</v>
      </c>
      <c r="M51" s="36">
        <f t="shared" si="3"/>
        <v>0</v>
      </c>
      <c r="N51" s="31">
        <f t="shared" si="4"/>
        <v>16646482</v>
      </c>
      <c r="O51" s="36">
        <f t="shared" si="5"/>
        <v>0.46227737299980087</v>
      </c>
      <c r="P51" s="31">
        <v>7496221</v>
      </c>
      <c r="Q51" s="31">
        <v>32583662</v>
      </c>
      <c r="R51" s="31">
        <v>34847778</v>
      </c>
      <c r="S51" s="31">
        <v>22056728</v>
      </c>
      <c r="T51" s="36">
        <f t="shared" si="6"/>
        <v>0.63294503310942807</v>
      </c>
      <c r="U51" s="36">
        <f t="shared" si="7"/>
        <v>4.2785825017698897E-2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78997001</v>
      </c>
      <c r="E52" s="31">
        <v>80951999</v>
      </c>
      <c r="F52" s="31">
        <v>13654796</v>
      </c>
      <c r="G52" s="36">
        <f t="shared" si="0"/>
        <v>0.17285208080240919</v>
      </c>
      <c r="H52" s="31">
        <v>17573713</v>
      </c>
      <c r="I52" s="36">
        <f t="shared" si="1"/>
        <v>0.22246050834258885</v>
      </c>
      <c r="J52" s="31">
        <v>14185910</v>
      </c>
      <c r="K52" s="36">
        <f t="shared" si="2"/>
        <v>0.17523853858136351</v>
      </c>
      <c r="L52" s="31">
        <v>0</v>
      </c>
      <c r="M52" s="36">
        <f t="shared" si="3"/>
        <v>0</v>
      </c>
      <c r="N52" s="31">
        <f t="shared" si="4"/>
        <v>45414419</v>
      </c>
      <c r="O52" s="36">
        <f t="shared" si="5"/>
        <v>0.56100429342084557</v>
      </c>
      <c r="P52" s="31">
        <v>16618005</v>
      </c>
      <c r="Q52" s="31">
        <v>83784407</v>
      </c>
      <c r="R52" s="31">
        <v>94554411</v>
      </c>
      <c r="S52" s="31">
        <v>53393521</v>
      </c>
      <c r="T52" s="36">
        <f t="shared" si="6"/>
        <v>0.56468567077214404</v>
      </c>
      <c r="U52" s="36">
        <f t="shared" si="7"/>
        <v>-0.14635300687417052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264089750</v>
      </c>
      <c r="E53" s="32">
        <f>SUM(E48:E52)</f>
        <v>275970541</v>
      </c>
      <c r="F53" s="32">
        <f>SUM(F48:F52)</f>
        <v>49505305</v>
      </c>
      <c r="G53" s="37">
        <f t="shared" si="0"/>
        <v>0.18745636663293444</v>
      </c>
      <c r="H53" s="32">
        <f>SUM(H48:H52)</f>
        <v>61140412</v>
      </c>
      <c r="I53" s="37">
        <f t="shared" si="1"/>
        <v>0.23151376378674296</v>
      </c>
      <c r="J53" s="32">
        <f>SUM(J48:J52)</f>
        <v>53431314</v>
      </c>
      <c r="K53" s="37">
        <f t="shared" si="2"/>
        <v>0.19361238270718178</v>
      </c>
      <c r="L53" s="32">
        <f>SUM(L48:L52)</f>
        <v>0</v>
      </c>
      <c r="M53" s="37">
        <f t="shared" si="3"/>
        <v>0</v>
      </c>
      <c r="N53" s="32">
        <f t="shared" si="4"/>
        <v>164077031</v>
      </c>
      <c r="O53" s="37">
        <f t="shared" si="5"/>
        <v>0.59454545548758408</v>
      </c>
      <c r="P53" s="32">
        <f>SUM(P48:P52)</f>
        <v>56956913</v>
      </c>
      <c r="Q53" s="32">
        <f>SUM(Q48:Q52)</f>
        <v>271514207</v>
      </c>
      <c r="R53" s="32">
        <f>SUM(R48:R52)</f>
        <v>283029460</v>
      </c>
      <c r="S53" s="32">
        <f>SUM(S48:S52)</f>
        <v>174365002</v>
      </c>
      <c r="T53" s="37">
        <f t="shared" si="6"/>
        <v>0.61606661723482781</v>
      </c>
      <c r="U53" s="37">
        <f t="shared" si="7"/>
        <v>-6.1899404555159077E-2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2675938327</v>
      </c>
      <c r="E54" s="32">
        <f>SUM(E8:E9,E11:E18,E20:E26,E28:E34,E36:E39,E41:E46,E48:E52)</f>
        <v>2758861545</v>
      </c>
      <c r="F54" s="32">
        <f>SUM(F8:F9,F11:F18,F20:F26,F28:F34,F36:F39,F41:F46,F48:F52)</f>
        <v>566203202</v>
      </c>
      <c r="G54" s="37">
        <f t="shared" si="0"/>
        <v>0.21159052743744344</v>
      </c>
      <c r="H54" s="32">
        <f>SUM(H8:H9,H11:H18,H20:H26,H28:H34,H36:H39,H41:H46,H48:H52)</f>
        <v>633581453</v>
      </c>
      <c r="I54" s="37">
        <f t="shared" si="1"/>
        <v>0.23676982634734692</v>
      </c>
      <c r="J54" s="32">
        <f>SUM(J8:J9,J11:J18,J20:J26,J28:J34,J36:J39,J41:J46,J48:J52)</f>
        <v>604259364</v>
      </c>
      <c r="K54" s="37">
        <f t="shared" si="2"/>
        <v>0.21902489637260866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1804044019</v>
      </c>
      <c r="O54" s="37">
        <f t="shared" si="5"/>
        <v>0.65390886406370929</v>
      </c>
      <c r="P54" s="32">
        <f>SUM(P8:P9,P11:P18,P20:P26,P28:P34,P36:P39,P41:P46,P48:P52)</f>
        <v>672283679</v>
      </c>
      <c r="Q54" s="32">
        <f>SUM(Q8:Q9,Q11:Q18,Q20:Q26,Q28:Q34,Q36:Q39,Q41:Q46,Q48:Q52)</f>
        <v>2672378888</v>
      </c>
      <c r="R54" s="32">
        <f>SUM(R8:R9,R11:R18,R20:R26,R28:R34,R36:R39,R41:R46,R48:R52)</f>
        <v>2685098714</v>
      </c>
      <c r="S54" s="32">
        <f>SUM(S8:S9,S11:S18,S20:S26,S28:S34,S36:S39,S41:S46,S48:S52)</f>
        <v>1886239736</v>
      </c>
      <c r="T54" s="37">
        <f t="shared" si="6"/>
        <v>0.70248431693226754</v>
      </c>
      <c r="U54" s="37">
        <f t="shared" si="7"/>
        <v>-0.10118394529699715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144822994</v>
      </c>
      <c r="E57" s="31">
        <v>140857744</v>
      </c>
      <c r="F57" s="31">
        <v>33650534</v>
      </c>
      <c r="G57" s="36">
        <f t="shared" ref="G57:G85" si="8">IF(($D57      =0),0,($F57      /$D57      ))</f>
        <v>0.23235629281355694</v>
      </c>
      <c r="H57" s="31">
        <v>34013670</v>
      </c>
      <c r="I57" s="36">
        <f t="shared" ref="I57:I85" si="9">IF(($D57      =0),0,($H57      /$D57      ))</f>
        <v>0.23486373993897683</v>
      </c>
      <c r="J57" s="31">
        <v>33541378</v>
      </c>
      <c r="K57" s="36">
        <f t="shared" ref="K57:K85" si="10">IF(($E57      =0),0,($J57      /$E57      ))</f>
        <v>0.23812235697882539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101205582</v>
      </c>
      <c r="O57" s="36">
        <f t="shared" ref="O57:O85" si="13">IF(($E57      =0),0,($N57      /$E57      ))</f>
        <v>0.71849498029728487</v>
      </c>
      <c r="P57" s="31">
        <v>32327876</v>
      </c>
      <c r="Q57" s="31">
        <v>154635763</v>
      </c>
      <c r="R57" s="31">
        <v>134339939</v>
      </c>
      <c r="S57" s="31">
        <v>90705907</v>
      </c>
      <c r="T57" s="36">
        <f t="shared" ref="T57:T85" si="14">IF(($R57      =0),0,($S57      /$R57      ))</f>
        <v>0.67519687499634784</v>
      </c>
      <c r="U57" s="36">
        <f t="shared" ref="U57:U85" si="15">IF(($P57      =0),0,(($J57      /$P57      )-1))</f>
        <v>3.7537325372072106E-2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144822994</v>
      </c>
      <c r="E58" s="32">
        <f>E57</f>
        <v>140857744</v>
      </c>
      <c r="F58" s="32">
        <f>F57</f>
        <v>33650534</v>
      </c>
      <c r="G58" s="37">
        <f t="shared" si="8"/>
        <v>0.23235629281355694</v>
      </c>
      <c r="H58" s="32">
        <f>H57</f>
        <v>34013670</v>
      </c>
      <c r="I58" s="37">
        <f t="shared" si="9"/>
        <v>0.23486373993897683</v>
      </c>
      <c r="J58" s="32">
        <f>J57</f>
        <v>33541378</v>
      </c>
      <c r="K58" s="37">
        <f t="shared" si="10"/>
        <v>0.23812235697882539</v>
      </c>
      <c r="L58" s="32">
        <f>L57</f>
        <v>0</v>
      </c>
      <c r="M58" s="37">
        <f t="shared" si="11"/>
        <v>0</v>
      </c>
      <c r="N58" s="32">
        <f t="shared" si="12"/>
        <v>101205582</v>
      </c>
      <c r="O58" s="37">
        <f t="shared" si="13"/>
        <v>0.71849498029728487</v>
      </c>
      <c r="P58" s="32">
        <f>P57</f>
        <v>32327876</v>
      </c>
      <c r="Q58" s="32">
        <f>Q57</f>
        <v>154635763</v>
      </c>
      <c r="R58" s="32">
        <f>R57</f>
        <v>134339939</v>
      </c>
      <c r="S58" s="32">
        <f>S57</f>
        <v>90705907</v>
      </c>
      <c r="T58" s="37">
        <f t="shared" si="14"/>
        <v>0.67519687499634784</v>
      </c>
      <c r="U58" s="37">
        <f t="shared" si="15"/>
        <v>3.7537325372072106E-2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17074247</v>
      </c>
      <c r="E59" s="31">
        <v>15423283</v>
      </c>
      <c r="F59" s="31">
        <v>3141505</v>
      </c>
      <c r="G59" s="36">
        <f t="shared" si="8"/>
        <v>0.18399083719475301</v>
      </c>
      <c r="H59" s="31">
        <v>1250</v>
      </c>
      <c r="I59" s="36">
        <f t="shared" si="9"/>
        <v>7.3209670681231211E-5</v>
      </c>
      <c r="J59" s="31">
        <v>203333</v>
      </c>
      <c r="K59" s="36">
        <f t="shared" si="10"/>
        <v>1.3183509632806453E-2</v>
      </c>
      <c r="L59" s="31">
        <v>0</v>
      </c>
      <c r="M59" s="36">
        <f t="shared" si="11"/>
        <v>0</v>
      </c>
      <c r="N59" s="31">
        <f t="shared" si="12"/>
        <v>3346088</v>
      </c>
      <c r="O59" s="36">
        <f t="shared" si="13"/>
        <v>0.21695043785424931</v>
      </c>
      <c r="P59" s="31">
        <v>146872</v>
      </c>
      <c r="Q59" s="31">
        <v>19806378</v>
      </c>
      <c r="R59" s="31">
        <v>15666628</v>
      </c>
      <c r="S59" s="31">
        <v>462827</v>
      </c>
      <c r="T59" s="36">
        <f t="shared" si="14"/>
        <v>2.9542221848887967E-2</v>
      </c>
      <c r="U59" s="36">
        <f t="shared" si="15"/>
        <v>0.38442317119668834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51517896</v>
      </c>
      <c r="E60" s="31">
        <v>51517896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2990088</v>
      </c>
      <c r="K60" s="36">
        <f t="shared" si="10"/>
        <v>5.8039792618860053E-2</v>
      </c>
      <c r="L60" s="31">
        <v>0</v>
      </c>
      <c r="M60" s="36">
        <f t="shared" si="11"/>
        <v>0</v>
      </c>
      <c r="N60" s="31">
        <f t="shared" si="12"/>
        <v>2990088</v>
      </c>
      <c r="O60" s="36">
        <f t="shared" si="13"/>
        <v>5.8039792618860053E-2</v>
      </c>
      <c r="P60" s="31">
        <v>1348211</v>
      </c>
      <c r="Q60" s="31">
        <v>44543843</v>
      </c>
      <c r="R60" s="31">
        <v>50563154</v>
      </c>
      <c r="S60" s="31">
        <v>7913639</v>
      </c>
      <c r="T60" s="36">
        <f t="shared" si="14"/>
        <v>0.15650999540099891</v>
      </c>
      <c r="U60" s="36">
        <f t="shared" si="15"/>
        <v>1.2178190209099315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13225872</v>
      </c>
      <c r="E61" s="31">
        <v>13225872</v>
      </c>
      <c r="F61" s="31">
        <v>1063668</v>
      </c>
      <c r="G61" s="36">
        <f t="shared" si="8"/>
        <v>8.0423279463161301E-2</v>
      </c>
      <c r="H61" s="31">
        <v>1090239</v>
      </c>
      <c r="I61" s="36">
        <f t="shared" si="9"/>
        <v>8.2432296335545968E-2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2153907</v>
      </c>
      <c r="O61" s="36">
        <f t="shared" si="13"/>
        <v>0.16285557579870727</v>
      </c>
      <c r="P61" s="31">
        <v>3243382</v>
      </c>
      <c r="Q61" s="31">
        <v>12085739</v>
      </c>
      <c r="R61" s="31">
        <v>14067609</v>
      </c>
      <c r="S61" s="31">
        <v>290031062</v>
      </c>
      <c r="T61" s="36">
        <f t="shared" si="14"/>
        <v>20.616940803515366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14063932</v>
      </c>
      <c r="E62" s="31">
        <v>14437022</v>
      </c>
      <c r="F62" s="31">
        <v>3653529</v>
      </c>
      <c r="G62" s="36">
        <f t="shared" si="8"/>
        <v>0.25978005297522772</v>
      </c>
      <c r="H62" s="31">
        <v>6253748</v>
      </c>
      <c r="I62" s="36">
        <f t="shared" si="9"/>
        <v>0.44466568808779794</v>
      </c>
      <c r="J62" s="31">
        <v>1139565</v>
      </c>
      <c r="K62" s="36">
        <f t="shared" si="10"/>
        <v>7.8933522439738613E-2</v>
      </c>
      <c r="L62" s="31">
        <v>0</v>
      </c>
      <c r="M62" s="36">
        <f t="shared" si="11"/>
        <v>0</v>
      </c>
      <c r="N62" s="31">
        <f t="shared" si="12"/>
        <v>11046842</v>
      </c>
      <c r="O62" s="36">
        <f t="shared" si="13"/>
        <v>0.76517456300890863</v>
      </c>
      <c r="P62" s="31">
        <v>3071149</v>
      </c>
      <c r="Q62" s="31">
        <v>13378170</v>
      </c>
      <c r="R62" s="31">
        <v>13655631</v>
      </c>
      <c r="S62" s="31">
        <v>11938340</v>
      </c>
      <c r="T62" s="36">
        <f t="shared" si="14"/>
        <v>0.87424301374282887</v>
      </c>
      <c r="U62" s="36">
        <f t="shared" si="15"/>
        <v>-0.62894506258081262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95881947</v>
      </c>
      <c r="E63" s="32">
        <f>SUM(E59:E62)</f>
        <v>94604073</v>
      </c>
      <c r="F63" s="32">
        <f>SUM(F59:F62)</f>
        <v>7858702</v>
      </c>
      <c r="G63" s="37">
        <f t="shared" si="8"/>
        <v>8.1962269706517321E-2</v>
      </c>
      <c r="H63" s="32">
        <f>SUM(H59:H62)</f>
        <v>7345237</v>
      </c>
      <c r="I63" s="37">
        <f t="shared" si="9"/>
        <v>7.6607090592351032E-2</v>
      </c>
      <c r="J63" s="32">
        <f>SUM(J59:J62)</f>
        <v>4332986</v>
      </c>
      <c r="K63" s="37">
        <f t="shared" si="10"/>
        <v>4.5801262700391344E-2</v>
      </c>
      <c r="L63" s="32">
        <f>SUM(L59:L62)</f>
        <v>0</v>
      </c>
      <c r="M63" s="37">
        <f t="shared" si="11"/>
        <v>0</v>
      </c>
      <c r="N63" s="32">
        <f t="shared" si="12"/>
        <v>19536925</v>
      </c>
      <c r="O63" s="37">
        <f t="shared" si="13"/>
        <v>0.20651251452989766</v>
      </c>
      <c r="P63" s="32">
        <f>SUM(P59:P62)</f>
        <v>7809614</v>
      </c>
      <c r="Q63" s="32">
        <f>SUM(Q59:Q62)</f>
        <v>89814130</v>
      </c>
      <c r="R63" s="32">
        <f>SUM(R59:R62)</f>
        <v>93953022</v>
      </c>
      <c r="S63" s="32">
        <f>SUM(S59:S62)</f>
        <v>310345868</v>
      </c>
      <c r="T63" s="37">
        <f t="shared" si="14"/>
        <v>3.3032026154517946</v>
      </c>
      <c r="U63" s="37">
        <f t="shared" si="15"/>
        <v>-0.44517283440641242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40639029</v>
      </c>
      <c r="E64" s="31">
        <v>36103314</v>
      </c>
      <c r="F64" s="31">
        <v>26290</v>
      </c>
      <c r="G64" s="36">
        <f t="shared" si="8"/>
        <v>6.469150628574319E-4</v>
      </c>
      <c r="H64" s="31">
        <v>14020</v>
      </c>
      <c r="I64" s="36">
        <f t="shared" si="9"/>
        <v>3.449885576744464E-4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40310</v>
      </c>
      <c r="O64" s="36">
        <f t="shared" si="13"/>
        <v>1.116518001643838E-3</v>
      </c>
      <c r="P64" s="31">
        <v>49064</v>
      </c>
      <c r="Q64" s="31">
        <v>16984321</v>
      </c>
      <c r="R64" s="31">
        <v>18883321</v>
      </c>
      <c r="S64" s="31">
        <v>49064</v>
      </c>
      <c r="T64" s="36">
        <f t="shared" si="14"/>
        <v>2.5982717764528812E-3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24555316</v>
      </c>
      <c r="E65" s="31">
        <v>26528450</v>
      </c>
      <c r="F65" s="31">
        <v>4156772</v>
      </c>
      <c r="G65" s="36">
        <f t="shared" si="8"/>
        <v>0.16928195914888655</v>
      </c>
      <c r="H65" s="31">
        <v>3714425</v>
      </c>
      <c r="I65" s="36">
        <f t="shared" si="9"/>
        <v>0.15126765218578331</v>
      </c>
      <c r="J65" s="31">
        <v>4829328</v>
      </c>
      <c r="K65" s="36">
        <f t="shared" si="10"/>
        <v>0.18204335345638362</v>
      </c>
      <c r="L65" s="31">
        <v>0</v>
      </c>
      <c r="M65" s="36">
        <f t="shared" si="11"/>
        <v>0</v>
      </c>
      <c r="N65" s="31">
        <f t="shared" si="12"/>
        <v>12700525</v>
      </c>
      <c r="O65" s="36">
        <f t="shared" si="13"/>
        <v>0.47875111436966727</v>
      </c>
      <c r="P65" s="31">
        <v>5576913</v>
      </c>
      <c r="Q65" s="31">
        <v>16327028</v>
      </c>
      <c r="R65" s="31">
        <v>24851047</v>
      </c>
      <c r="S65" s="31">
        <v>17449743</v>
      </c>
      <c r="T65" s="36">
        <f t="shared" si="14"/>
        <v>0.70217335309856366</v>
      </c>
      <c r="U65" s="36">
        <f t="shared" si="15"/>
        <v>-0.134049966352353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29702427</v>
      </c>
      <c r="E66" s="31">
        <v>34470002</v>
      </c>
      <c r="F66" s="31">
        <v>4147879</v>
      </c>
      <c r="G66" s="36">
        <f t="shared" si="8"/>
        <v>0.13964781396483189</v>
      </c>
      <c r="H66" s="31">
        <v>3281309</v>
      </c>
      <c r="I66" s="36">
        <f t="shared" si="9"/>
        <v>0.11047275699053145</v>
      </c>
      <c r="J66" s="31">
        <v>13728750</v>
      </c>
      <c r="K66" s="36">
        <f t="shared" si="10"/>
        <v>0.39828109090333097</v>
      </c>
      <c r="L66" s="31">
        <v>0</v>
      </c>
      <c r="M66" s="36">
        <f t="shared" si="11"/>
        <v>0</v>
      </c>
      <c r="N66" s="31">
        <f t="shared" si="12"/>
        <v>21157938</v>
      </c>
      <c r="O66" s="36">
        <f t="shared" si="13"/>
        <v>0.61380727509096167</v>
      </c>
      <c r="P66" s="31">
        <v>12467319</v>
      </c>
      <c r="Q66" s="31">
        <v>41784596</v>
      </c>
      <c r="R66" s="31">
        <v>42793131</v>
      </c>
      <c r="S66" s="31">
        <v>18232582</v>
      </c>
      <c r="T66" s="36">
        <f t="shared" si="14"/>
        <v>0.4260632857175139</v>
      </c>
      <c r="U66" s="36">
        <f t="shared" si="15"/>
        <v>0.10117901049937039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235995456</v>
      </c>
      <c r="E67" s="31">
        <v>203968196</v>
      </c>
      <c r="F67" s="31">
        <v>42701360</v>
      </c>
      <c r="G67" s="36">
        <f t="shared" si="8"/>
        <v>0.18094144999130832</v>
      </c>
      <c r="H67" s="31">
        <v>45600779</v>
      </c>
      <c r="I67" s="36">
        <f t="shared" si="9"/>
        <v>0.19322736027595377</v>
      </c>
      <c r="J67" s="31">
        <v>41010504</v>
      </c>
      <c r="K67" s="36">
        <f t="shared" si="10"/>
        <v>0.20106322850450664</v>
      </c>
      <c r="L67" s="31">
        <v>0</v>
      </c>
      <c r="M67" s="36">
        <f t="shared" si="11"/>
        <v>0</v>
      </c>
      <c r="N67" s="31">
        <f t="shared" si="12"/>
        <v>129312643</v>
      </c>
      <c r="O67" s="36">
        <f t="shared" si="13"/>
        <v>0.63398434430434436</v>
      </c>
      <c r="P67" s="31">
        <v>40293142</v>
      </c>
      <c r="Q67" s="31">
        <v>224060265</v>
      </c>
      <c r="R67" s="31">
        <v>221192571</v>
      </c>
      <c r="S67" s="31">
        <v>127020315</v>
      </c>
      <c r="T67" s="36">
        <f t="shared" si="14"/>
        <v>0.57425217504253345</v>
      </c>
      <c r="U67" s="36">
        <f t="shared" si="15"/>
        <v>1.7803575605992661E-2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34013782</v>
      </c>
      <c r="E68" s="31">
        <v>34013782</v>
      </c>
      <c r="F68" s="31">
        <v>9422388</v>
      </c>
      <c r="G68" s="36">
        <f t="shared" si="8"/>
        <v>0.2770167692613541</v>
      </c>
      <c r="H68" s="31">
        <v>5919700</v>
      </c>
      <c r="I68" s="36">
        <f t="shared" si="9"/>
        <v>0.17403827660211382</v>
      </c>
      <c r="J68" s="31">
        <v>38647603</v>
      </c>
      <c r="K68" s="36">
        <f t="shared" si="10"/>
        <v>1.1362336302384721</v>
      </c>
      <c r="L68" s="31">
        <v>0</v>
      </c>
      <c r="M68" s="36">
        <f t="shared" si="11"/>
        <v>0</v>
      </c>
      <c r="N68" s="31">
        <f t="shared" si="12"/>
        <v>53989691</v>
      </c>
      <c r="O68" s="36">
        <f t="shared" si="13"/>
        <v>1.58728867610194</v>
      </c>
      <c r="P68" s="31">
        <v>4614004</v>
      </c>
      <c r="Q68" s="31">
        <v>32402086</v>
      </c>
      <c r="R68" s="31">
        <v>35042024</v>
      </c>
      <c r="S68" s="31">
        <v>15037448</v>
      </c>
      <c r="T68" s="36">
        <f t="shared" si="14"/>
        <v>0.42912612581967297</v>
      </c>
      <c r="U68" s="36">
        <f t="shared" si="15"/>
        <v>7.3761529032051119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85082457</v>
      </c>
      <c r="E69" s="31">
        <v>115874181</v>
      </c>
      <c r="F69" s="31">
        <v>30783731</v>
      </c>
      <c r="G69" s="36">
        <f t="shared" si="8"/>
        <v>0.36181055514181965</v>
      </c>
      <c r="H69" s="31">
        <v>23316608</v>
      </c>
      <c r="I69" s="36">
        <f t="shared" si="9"/>
        <v>0.27404718695418023</v>
      </c>
      <c r="J69" s="31">
        <v>20858157</v>
      </c>
      <c r="K69" s="36">
        <f t="shared" si="10"/>
        <v>0.18000694218498942</v>
      </c>
      <c r="L69" s="31">
        <v>0</v>
      </c>
      <c r="M69" s="36">
        <f t="shared" si="11"/>
        <v>0</v>
      </c>
      <c r="N69" s="31">
        <f t="shared" si="12"/>
        <v>74958496</v>
      </c>
      <c r="O69" s="36">
        <f t="shared" si="13"/>
        <v>0.64689558409910142</v>
      </c>
      <c r="P69" s="31">
        <v>27053776</v>
      </c>
      <c r="Q69" s="31">
        <v>91053756</v>
      </c>
      <c r="R69" s="31">
        <v>120016297</v>
      </c>
      <c r="S69" s="31">
        <v>73345851</v>
      </c>
      <c r="T69" s="36">
        <f t="shared" si="14"/>
        <v>0.61113242812349056</v>
      </c>
      <c r="U69" s="36">
        <f t="shared" si="15"/>
        <v>-0.22901124781989768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449988467</v>
      </c>
      <c r="E70" s="32">
        <f>SUM(E64:E69)</f>
        <v>450957925</v>
      </c>
      <c r="F70" s="32">
        <f>SUM(F64:F69)</f>
        <v>91238420</v>
      </c>
      <c r="G70" s="37">
        <f t="shared" si="8"/>
        <v>0.20275724088724256</v>
      </c>
      <c r="H70" s="32">
        <f>SUM(H64:H69)</f>
        <v>81846841</v>
      </c>
      <c r="I70" s="37">
        <f t="shared" si="9"/>
        <v>0.18188653043856789</v>
      </c>
      <c r="J70" s="32">
        <f>SUM(J64:J69)</f>
        <v>119074342</v>
      </c>
      <c r="K70" s="37">
        <f t="shared" si="10"/>
        <v>0.2640475649696144</v>
      </c>
      <c r="L70" s="32">
        <f>SUM(L64:L69)</f>
        <v>0</v>
      </c>
      <c r="M70" s="37">
        <f t="shared" si="11"/>
        <v>0</v>
      </c>
      <c r="N70" s="32">
        <f t="shared" si="12"/>
        <v>292159603</v>
      </c>
      <c r="O70" s="37">
        <f t="shared" si="13"/>
        <v>0.64786443879437317</v>
      </c>
      <c r="P70" s="32">
        <f>SUM(P64:P69)</f>
        <v>90054218</v>
      </c>
      <c r="Q70" s="32">
        <f>SUM(Q64:Q69)</f>
        <v>422612052</v>
      </c>
      <c r="R70" s="32">
        <f>SUM(R64:R69)</f>
        <v>462778391</v>
      </c>
      <c r="S70" s="32">
        <f>SUM(S64:S69)</f>
        <v>251135003</v>
      </c>
      <c r="T70" s="37">
        <f t="shared" si="14"/>
        <v>0.54266795486567998</v>
      </c>
      <c r="U70" s="37">
        <f t="shared" si="15"/>
        <v>0.32225169064263048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72046228</v>
      </c>
      <c r="E71" s="31">
        <v>87665900</v>
      </c>
      <c r="F71" s="31">
        <v>21743254</v>
      </c>
      <c r="G71" s="36">
        <f t="shared" si="8"/>
        <v>0.30179586917444173</v>
      </c>
      <c r="H71" s="31">
        <v>23590863</v>
      </c>
      <c r="I71" s="36">
        <f t="shared" si="9"/>
        <v>0.32744063991802597</v>
      </c>
      <c r="J71" s="31">
        <v>20337407</v>
      </c>
      <c r="K71" s="36">
        <f t="shared" si="10"/>
        <v>0.23198765996812901</v>
      </c>
      <c r="L71" s="31">
        <v>0</v>
      </c>
      <c r="M71" s="36">
        <f t="shared" si="11"/>
        <v>0</v>
      </c>
      <c r="N71" s="31">
        <f t="shared" si="12"/>
        <v>65671524</v>
      </c>
      <c r="O71" s="36">
        <f t="shared" si="13"/>
        <v>0.74911138766612784</v>
      </c>
      <c r="P71" s="31">
        <v>17364571</v>
      </c>
      <c r="Q71" s="31">
        <v>62168256</v>
      </c>
      <c r="R71" s="31">
        <v>66637932</v>
      </c>
      <c r="S71" s="31">
        <v>49757988</v>
      </c>
      <c r="T71" s="36">
        <f t="shared" si="14"/>
        <v>0.74669165903887891</v>
      </c>
      <c r="U71" s="36">
        <f t="shared" si="15"/>
        <v>0.17120123497436235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45438871</v>
      </c>
      <c r="E72" s="31">
        <v>45438871</v>
      </c>
      <c r="F72" s="31">
        <v>11064711</v>
      </c>
      <c r="G72" s="36">
        <f t="shared" si="8"/>
        <v>0.24350761267814069</v>
      </c>
      <c r="H72" s="31">
        <v>8681413</v>
      </c>
      <c r="I72" s="36">
        <f t="shared" si="9"/>
        <v>0.19105696970331856</v>
      </c>
      <c r="J72" s="31">
        <v>17465628</v>
      </c>
      <c r="K72" s="36">
        <f t="shared" si="10"/>
        <v>0.38437636357646299</v>
      </c>
      <c r="L72" s="31">
        <v>0</v>
      </c>
      <c r="M72" s="36">
        <f t="shared" si="11"/>
        <v>0</v>
      </c>
      <c r="N72" s="31">
        <f t="shared" si="12"/>
        <v>37211752</v>
      </c>
      <c r="O72" s="36">
        <f t="shared" si="13"/>
        <v>0.81894094595792222</v>
      </c>
      <c r="P72" s="31">
        <v>14475083</v>
      </c>
      <c r="Q72" s="31">
        <v>55977451</v>
      </c>
      <c r="R72" s="31">
        <v>49852989</v>
      </c>
      <c r="S72" s="31">
        <v>34851064</v>
      </c>
      <c r="T72" s="36">
        <f t="shared" si="14"/>
        <v>0.69907671935177251</v>
      </c>
      <c r="U72" s="36">
        <f t="shared" si="15"/>
        <v>0.20659950619972256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39925142</v>
      </c>
      <c r="E73" s="31">
        <v>33877962</v>
      </c>
      <c r="F73" s="31">
        <v>6478745</v>
      </c>
      <c r="G73" s="36">
        <f t="shared" si="8"/>
        <v>0.1622723095136393</v>
      </c>
      <c r="H73" s="31">
        <v>11335224</v>
      </c>
      <c r="I73" s="36">
        <f t="shared" si="9"/>
        <v>0.28391192697573875</v>
      </c>
      <c r="J73" s="31">
        <v>6422850</v>
      </c>
      <c r="K73" s="36">
        <f t="shared" si="10"/>
        <v>0.18958785065052025</v>
      </c>
      <c r="L73" s="31">
        <v>0</v>
      </c>
      <c r="M73" s="36">
        <f t="shared" si="11"/>
        <v>0</v>
      </c>
      <c r="N73" s="31">
        <f t="shared" si="12"/>
        <v>24236819</v>
      </c>
      <c r="O73" s="36">
        <f t="shared" si="13"/>
        <v>0.71541549636309287</v>
      </c>
      <c r="P73" s="31">
        <v>298764</v>
      </c>
      <c r="Q73" s="31">
        <v>43572771</v>
      </c>
      <c r="R73" s="31">
        <v>43572771</v>
      </c>
      <c r="S73" s="31">
        <v>6386703</v>
      </c>
      <c r="T73" s="36">
        <f t="shared" si="14"/>
        <v>0.14657555288370344</v>
      </c>
      <c r="U73" s="36">
        <f t="shared" si="15"/>
        <v>20.498072056874321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100321393</v>
      </c>
      <c r="E74" s="31">
        <v>97427891</v>
      </c>
      <c r="F74" s="31">
        <v>16993160</v>
      </c>
      <c r="G74" s="36">
        <f t="shared" si="8"/>
        <v>0.16938720139183075</v>
      </c>
      <c r="H74" s="31">
        <v>21641982</v>
      </c>
      <c r="I74" s="36">
        <f t="shared" si="9"/>
        <v>0.21572649016147533</v>
      </c>
      <c r="J74" s="31">
        <v>22117640</v>
      </c>
      <c r="K74" s="36">
        <f t="shared" si="10"/>
        <v>0.22701548574011521</v>
      </c>
      <c r="L74" s="31">
        <v>0</v>
      </c>
      <c r="M74" s="36">
        <f t="shared" si="11"/>
        <v>0</v>
      </c>
      <c r="N74" s="31">
        <f t="shared" si="12"/>
        <v>60752782</v>
      </c>
      <c r="O74" s="36">
        <f t="shared" si="13"/>
        <v>0.6235666335012835</v>
      </c>
      <c r="P74" s="31">
        <v>15000083</v>
      </c>
      <c r="Q74" s="31">
        <v>153117219</v>
      </c>
      <c r="R74" s="31">
        <v>130393552</v>
      </c>
      <c r="S74" s="31">
        <v>48451173</v>
      </c>
      <c r="T74" s="36">
        <f t="shared" si="14"/>
        <v>0.3715764488109044</v>
      </c>
      <c r="U74" s="36">
        <f t="shared" si="15"/>
        <v>0.47450117442683482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28465990</v>
      </c>
      <c r="E75" s="31">
        <v>26437121</v>
      </c>
      <c r="F75" s="31">
        <v>5599434</v>
      </c>
      <c r="G75" s="36">
        <f t="shared" si="8"/>
        <v>0.19670610437227021</v>
      </c>
      <c r="H75" s="31">
        <v>6258786</v>
      </c>
      <c r="I75" s="36">
        <f t="shared" si="9"/>
        <v>0.21986890320694977</v>
      </c>
      <c r="J75" s="31">
        <v>2823845</v>
      </c>
      <c r="K75" s="36">
        <f t="shared" si="10"/>
        <v>0.10681363526686585</v>
      </c>
      <c r="L75" s="31">
        <v>0</v>
      </c>
      <c r="M75" s="36">
        <f t="shared" si="11"/>
        <v>0</v>
      </c>
      <c r="N75" s="31">
        <f t="shared" si="12"/>
        <v>14682065</v>
      </c>
      <c r="O75" s="36">
        <f t="shared" si="13"/>
        <v>0.55535793780268283</v>
      </c>
      <c r="P75" s="31">
        <v>5417083</v>
      </c>
      <c r="Q75" s="31">
        <v>39228724</v>
      </c>
      <c r="R75" s="31">
        <v>33267271</v>
      </c>
      <c r="S75" s="31">
        <v>14653924</v>
      </c>
      <c r="T75" s="36">
        <f t="shared" si="14"/>
        <v>0.44049071533399897</v>
      </c>
      <c r="U75" s="36">
        <f t="shared" si="15"/>
        <v>-0.47871483601045062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15341748</v>
      </c>
      <c r="E76" s="31">
        <v>16196316</v>
      </c>
      <c r="F76" s="31">
        <v>8093872</v>
      </c>
      <c r="G76" s="36">
        <f t="shared" si="8"/>
        <v>0.52757169522012748</v>
      </c>
      <c r="H76" s="31">
        <v>2682913</v>
      </c>
      <c r="I76" s="36">
        <f t="shared" si="9"/>
        <v>0.17487661771005494</v>
      </c>
      <c r="J76" s="31">
        <v>13992844</v>
      </c>
      <c r="K76" s="36">
        <f t="shared" si="10"/>
        <v>0.8639522716153476</v>
      </c>
      <c r="L76" s="31">
        <v>0</v>
      </c>
      <c r="M76" s="36">
        <f t="shared" si="11"/>
        <v>0</v>
      </c>
      <c r="N76" s="31">
        <f t="shared" si="12"/>
        <v>24769629</v>
      </c>
      <c r="O76" s="36">
        <f t="shared" si="13"/>
        <v>1.5293372270583014</v>
      </c>
      <c r="P76" s="31">
        <v>8328274</v>
      </c>
      <c r="Q76" s="31">
        <v>28107475</v>
      </c>
      <c r="R76" s="31">
        <v>27563496</v>
      </c>
      <c r="S76" s="31">
        <v>14341372</v>
      </c>
      <c r="T76" s="36">
        <f t="shared" si="14"/>
        <v>0.52030308492072264</v>
      </c>
      <c r="U76" s="36">
        <f t="shared" si="15"/>
        <v>0.68016133955246905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51330252</v>
      </c>
      <c r="E77" s="31">
        <v>54040284</v>
      </c>
      <c r="F77" s="31">
        <v>7948666</v>
      </c>
      <c r="G77" s="36">
        <f t="shared" si="8"/>
        <v>0.15485343808559521</v>
      </c>
      <c r="H77" s="31">
        <v>14247671</v>
      </c>
      <c r="I77" s="36">
        <f t="shared" si="9"/>
        <v>0.27756869379873683</v>
      </c>
      <c r="J77" s="31">
        <v>11386591</v>
      </c>
      <c r="K77" s="36">
        <f t="shared" si="10"/>
        <v>0.21070560991130247</v>
      </c>
      <c r="L77" s="31">
        <v>0</v>
      </c>
      <c r="M77" s="36">
        <f t="shared" si="11"/>
        <v>0</v>
      </c>
      <c r="N77" s="31">
        <f t="shared" si="12"/>
        <v>33582928</v>
      </c>
      <c r="O77" s="36">
        <f t="shared" si="13"/>
        <v>0.6214424779854969</v>
      </c>
      <c r="P77" s="31">
        <v>11188341</v>
      </c>
      <c r="Q77" s="31">
        <v>54032736</v>
      </c>
      <c r="R77" s="31">
        <v>54210600</v>
      </c>
      <c r="S77" s="31">
        <v>34681335</v>
      </c>
      <c r="T77" s="36">
        <f t="shared" si="14"/>
        <v>0.63975191198769243</v>
      </c>
      <c r="U77" s="36">
        <f t="shared" si="15"/>
        <v>1.7719338371971372E-2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352869624</v>
      </c>
      <c r="E78" s="32">
        <f>SUM(E71:E77)</f>
        <v>361084345</v>
      </c>
      <c r="F78" s="32">
        <f>SUM(F71:F77)</f>
        <v>77921842</v>
      </c>
      <c r="G78" s="37">
        <f t="shared" si="8"/>
        <v>0.22082332028670171</v>
      </c>
      <c r="H78" s="32">
        <f>SUM(H71:H77)</f>
        <v>88438852</v>
      </c>
      <c r="I78" s="37">
        <f t="shared" si="9"/>
        <v>0.25062755755933247</v>
      </c>
      <c r="J78" s="32">
        <f>SUM(J71:J77)</f>
        <v>94546805</v>
      </c>
      <c r="K78" s="37">
        <f t="shared" si="10"/>
        <v>0.26184132962064582</v>
      </c>
      <c r="L78" s="32">
        <f>SUM(L71:L77)</f>
        <v>0</v>
      </c>
      <c r="M78" s="37">
        <f t="shared" si="11"/>
        <v>0</v>
      </c>
      <c r="N78" s="32">
        <f t="shared" si="12"/>
        <v>260907499</v>
      </c>
      <c r="O78" s="37">
        <f t="shared" si="13"/>
        <v>0.72256663190424386</v>
      </c>
      <c r="P78" s="32">
        <f>SUM(P71:P77)</f>
        <v>72072199</v>
      </c>
      <c r="Q78" s="32">
        <f>SUM(Q71:Q77)</f>
        <v>436204632</v>
      </c>
      <c r="R78" s="32">
        <f>SUM(R71:R77)</f>
        <v>405498611</v>
      </c>
      <c r="S78" s="32">
        <f>SUM(S71:S77)</f>
        <v>203123559</v>
      </c>
      <c r="T78" s="37">
        <f t="shared" si="14"/>
        <v>0.50092294644136282</v>
      </c>
      <c r="U78" s="37">
        <f t="shared" si="15"/>
        <v>0.31183460907027416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107647612</v>
      </c>
      <c r="E79" s="31">
        <v>112181045</v>
      </c>
      <c r="F79" s="31">
        <v>23157134</v>
      </c>
      <c r="G79" s="36">
        <f t="shared" si="8"/>
        <v>0.21511981148267367</v>
      </c>
      <c r="H79" s="31">
        <v>24710405</v>
      </c>
      <c r="I79" s="36">
        <f t="shared" si="9"/>
        <v>0.22954903077645605</v>
      </c>
      <c r="J79" s="31">
        <v>25012887</v>
      </c>
      <c r="K79" s="36">
        <f t="shared" si="10"/>
        <v>0.22296892491953521</v>
      </c>
      <c r="L79" s="31">
        <v>0</v>
      </c>
      <c r="M79" s="36">
        <f t="shared" si="11"/>
        <v>0</v>
      </c>
      <c r="N79" s="31">
        <f t="shared" si="12"/>
        <v>72880426</v>
      </c>
      <c r="O79" s="36">
        <f t="shared" si="13"/>
        <v>0.64966791849728267</v>
      </c>
      <c r="P79" s="31">
        <v>64205726</v>
      </c>
      <c r="Q79" s="31">
        <v>106801534</v>
      </c>
      <c r="R79" s="31">
        <v>107062650</v>
      </c>
      <c r="S79" s="31">
        <v>64205726</v>
      </c>
      <c r="T79" s="36">
        <f t="shared" si="14"/>
        <v>0.59970237986823605</v>
      </c>
      <c r="U79" s="36">
        <f t="shared" si="15"/>
        <v>-0.61042591434913451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77653459</v>
      </c>
      <c r="E80" s="31">
        <v>86855749</v>
      </c>
      <c r="F80" s="31">
        <v>19590227</v>
      </c>
      <c r="G80" s="36">
        <f t="shared" si="8"/>
        <v>0.25227758366823039</v>
      </c>
      <c r="H80" s="31">
        <v>22451393</v>
      </c>
      <c r="I80" s="36">
        <f t="shared" si="9"/>
        <v>0.2891228966374827</v>
      </c>
      <c r="J80" s="31">
        <v>17385032</v>
      </c>
      <c r="K80" s="36">
        <f t="shared" si="10"/>
        <v>0.20015983052543823</v>
      </c>
      <c r="L80" s="31">
        <v>0</v>
      </c>
      <c r="M80" s="36">
        <f t="shared" si="11"/>
        <v>0</v>
      </c>
      <c r="N80" s="31">
        <f t="shared" si="12"/>
        <v>59426652</v>
      </c>
      <c r="O80" s="36">
        <f t="shared" si="13"/>
        <v>0.68419940745660945</v>
      </c>
      <c r="P80" s="31">
        <v>17227083</v>
      </c>
      <c r="Q80" s="31">
        <v>57464654</v>
      </c>
      <c r="R80" s="31">
        <v>59987594</v>
      </c>
      <c r="S80" s="31">
        <v>51937291</v>
      </c>
      <c r="T80" s="36">
        <f t="shared" si="14"/>
        <v>0.86580053535736068</v>
      </c>
      <c r="U80" s="36">
        <f t="shared" si="15"/>
        <v>9.1686445116681003E-3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81311170</v>
      </c>
      <c r="E81" s="31">
        <v>73797444</v>
      </c>
      <c r="F81" s="31">
        <v>15957643</v>
      </c>
      <c r="G81" s="36">
        <f t="shared" si="8"/>
        <v>0.1962540079056789</v>
      </c>
      <c r="H81" s="31">
        <v>16134763</v>
      </c>
      <c r="I81" s="36">
        <f t="shared" si="9"/>
        <v>0.1984323064100541</v>
      </c>
      <c r="J81" s="31">
        <v>20878060</v>
      </c>
      <c r="K81" s="36">
        <f t="shared" si="10"/>
        <v>0.28291034036354973</v>
      </c>
      <c r="L81" s="31">
        <v>0</v>
      </c>
      <c r="M81" s="36">
        <f t="shared" si="11"/>
        <v>0</v>
      </c>
      <c r="N81" s="31">
        <f t="shared" si="12"/>
        <v>52970466</v>
      </c>
      <c r="O81" s="36">
        <f t="shared" si="13"/>
        <v>0.71778185163160935</v>
      </c>
      <c r="P81" s="31">
        <v>18622129</v>
      </c>
      <c r="Q81" s="31">
        <v>64371220</v>
      </c>
      <c r="R81" s="31">
        <v>85093280</v>
      </c>
      <c r="S81" s="31">
        <v>54618174</v>
      </c>
      <c r="T81" s="36">
        <f t="shared" si="14"/>
        <v>0.64186236562981236</v>
      </c>
      <c r="U81" s="36">
        <f t="shared" si="15"/>
        <v>0.12114248591017707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23988047</v>
      </c>
      <c r="E82" s="31">
        <v>23833829</v>
      </c>
      <c r="F82" s="31">
        <v>5074013</v>
      </c>
      <c r="G82" s="36">
        <f t="shared" si="8"/>
        <v>0.21152255537935205</v>
      </c>
      <c r="H82" s="31">
        <v>3922104</v>
      </c>
      <c r="I82" s="36">
        <f t="shared" si="9"/>
        <v>0.16350243102325088</v>
      </c>
      <c r="J82" s="31">
        <v>3591453</v>
      </c>
      <c r="K82" s="36">
        <f t="shared" si="10"/>
        <v>0.15068720179204106</v>
      </c>
      <c r="L82" s="31">
        <v>0</v>
      </c>
      <c r="M82" s="36">
        <f t="shared" si="11"/>
        <v>0</v>
      </c>
      <c r="N82" s="31">
        <f t="shared" si="12"/>
        <v>12587570</v>
      </c>
      <c r="O82" s="36">
        <f t="shared" si="13"/>
        <v>0.52813880639992838</v>
      </c>
      <c r="P82" s="31">
        <v>3136009</v>
      </c>
      <c r="Q82" s="31">
        <v>17094926</v>
      </c>
      <c r="R82" s="31">
        <v>16915971</v>
      </c>
      <c r="S82" s="31">
        <v>10816078</v>
      </c>
      <c r="T82" s="36">
        <f t="shared" si="14"/>
        <v>0.63940036312429238</v>
      </c>
      <c r="U82" s="36">
        <f t="shared" si="15"/>
        <v>0.14523045055036521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37891000</v>
      </c>
      <c r="E83" s="31">
        <v>40738810</v>
      </c>
      <c r="F83" s="31">
        <v>8679663</v>
      </c>
      <c r="G83" s="36">
        <f t="shared" si="8"/>
        <v>0.22906925127338945</v>
      </c>
      <c r="H83" s="31">
        <v>10747612</v>
      </c>
      <c r="I83" s="36">
        <f t="shared" si="9"/>
        <v>0.28364550948774114</v>
      </c>
      <c r="J83" s="31">
        <v>6610793</v>
      </c>
      <c r="K83" s="36">
        <f t="shared" si="10"/>
        <v>0.16227260933738613</v>
      </c>
      <c r="L83" s="31">
        <v>0</v>
      </c>
      <c r="M83" s="36">
        <f t="shared" si="11"/>
        <v>0</v>
      </c>
      <c r="N83" s="31">
        <f t="shared" si="12"/>
        <v>26038068</v>
      </c>
      <c r="O83" s="36">
        <f t="shared" si="13"/>
        <v>0.63914650427933462</v>
      </c>
      <c r="P83" s="31">
        <v>6043120</v>
      </c>
      <c r="Q83" s="31">
        <v>34078000</v>
      </c>
      <c r="R83" s="31">
        <v>36522750</v>
      </c>
      <c r="S83" s="31">
        <v>23954753</v>
      </c>
      <c r="T83" s="36">
        <f t="shared" si="14"/>
        <v>0.65588579720858919</v>
      </c>
      <c r="U83" s="36">
        <f t="shared" si="15"/>
        <v>9.3937072240829256E-2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328491288</v>
      </c>
      <c r="E84" s="32">
        <f>SUM(E79:E83)</f>
        <v>337406877</v>
      </c>
      <c r="F84" s="32">
        <f>SUM(F79:F83)</f>
        <v>72458680</v>
      </c>
      <c r="G84" s="37">
        <f t="shared" si="8"/>
        <v>0.22058021824919752</v>
      </c>
      <c r="H84" s="32">
        <f>SUM(H79:H83)</f>
        <v>77966277</v>
      </c>
      <c r="I84" s="37">
        <f t="shared" si="9"/>
        <v>0.23734655940099086</v>
      </c>
      <c r="J84" s="32">
        <f>SUM(J79:J83)</f>
        <v>73478225</v>
      </c>
      <c r="K84" s="37">
        <f t="shared" si="10"/>
        <v>0.21777334728124109</v>
      </c>
      <c r="L84" s="32">
        <f>SUM(L79:L83)</f>
        <v>0</v>
      </c>
      <c r="M84" s="37">
        <f t="shared" si="11"/>
        <v>0</v>
      </c>
      <c r="N84" s="32">
        <f t="shared" si="12"/>
        <v>223903182</v>
      </c>
      <c r="O84" s="37">
        <f t="shared" si="13"/>
        <v>0.66359993604991041</v>
      </c>
      <c r="P84" s="32">
        <f>SUM(P79:P83)</f>
        <v>109234067</v>
      </c>
      <c r="Q84" s="32">
        <f>SUM(Q79:Q83)</f>
        <v>279810334</v>
      </c>
      <c r="R84" s="32">
        <f>SUM(R79:R83)</f>
        <v>305582245</v>
      </c>
      <c r="S84" s="32">
        <f>SUM(S79:S83)</f>
        <v>205532022</v>
      </c>
      <c r="T84" s="37">
        <f t="shared" si="14"/>
        <v>0.67259150478457941</v>
      </c>
      <c r="U84" s="37">
        <f t="shared" si="15"/>
        <v>-0.32733233305320397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1372054320</v>
      </c>
      <c r="E85" s="32">
        <f>SUM(E57,E59:E62,E64:E69,E71:E77,E79:E83)</f>
        <v>1384910964</v>
      </c>
      <c r="F85" s="32">
        <f>SUM(F57,F59:F62,F64:F69,F71:F77,F79:F83)</f>
        <v>283128178</v>
      </c>
      <c r="G85" s="37">
        <f t="shared" si="8"/>
        <v>0.20635347585946889</v>
      </c>
      <c r="H85" s="32">
        <f>SUM(H57,H59:H62,H64:H69,H71:H77,H79:H83)</f>
        <v>289610877</v>
      </c>
      <c r="I85" s="37">
        <f t="shared" si="9"/>
        <v>0.21107828806661241</v>
      </c>
      <c r="J85" s="32">
        <f>SUM(J57,J59:J62,J64:J69,J71:J77,J79:J83)</f>
        <v>324973736</v>
      </c>
      <c r="K85" s="37">
        <f t="shared" si="10"/>
        <v>0.23465316142879492</v>
      </c>
      <c r="L85" s="32">
        <f>SUM(L57,L59:L62,L64:L69,L71:L77,L79:L83)</f>
        <v>0</v>
      </c>
      <c r="M85" s="37">
        <f t="shared" si="11"/>
        <v>0</v>
      </c>
      <c r="N85" s="32">
        <f t="shared" si="12"/>
        <v>897712791</v>
      </c>
      <c r="O85" s="37">
        <f t="shared" si="13"/>
        <v>0.64820975090496868</v>
      </c>
      <c r="P85" s="32">
        <f>SUM(P57,P59:P62,P64:P69,P71:P77,P79:P83)</f>
        <v>311497974</v>
      </c>
      <c r="Q85" s="32">
        <f>SUM(Q57,Q59:Q62,Q64:Q69,Q71:Q77,Q79:Q83)</f>
        <v>1383076911</v>
      </c>
      <c r="R85" s="32">
        <f>SUM(R57,R59:R62,R64:R69,R71:R77,R79:R83)</f>
        <v>1402152208</v>
      </c>
      <c r="S85" s="32">
        <f>SUM(S57,S59:S62,S64:S69,S71:S77,S79:S83)</f>
        <v>1060842359</v>
      </c>
      <c r="T85" s="37">
        <f t="shared" si="14"/>
        <v>0.75658145595560056</v>
      </c>
      <c r="U85" s="37">
        <f t="shared" si="15"/>
        <v>4.326115456532631E-2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473116406</v>
      </c>
      <c r="E88" s="31">
        <v>463640001</v>
      </c>
      <c r="F88" s="31">
        <v>99591181</v>
      </c>
      <c r="G88" s="36">
        <f t="shared" ref="G88:G99" si="16">IF(($D88      =0),0,($F88      /$D88      ))</f>
        <v>0.21050037525014509</v>
      </c>
      <c r="H88" s="31">
        <v>105652398</v>
      </c>
      <c r="I88" s="36">
        <f t="shared" ref="I88:I99" si="17">IF(($D88      =0),0,($H88      /$D88      ))</f>
        <v>0.22331163464240553</v>
      </c>
      <c r="J88" s="31">
        <v>109672516</v>
      </c>
      <c r="K88" s="36">
        <f t="shared" ref="K88:K99" si="18">IF(($E88      =0),0,($J88      /$E88      ))</f>
        <v>0.23654670814307069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314916095</v>
      </c>
      <c r="O88" s="36">
        <f t="shared" ref="O88:O99" si="21">IF(($E88      =0),0,($N88      /$E88      ))</f>
        <v>0.67922546441371434</v>
      </c>
      <c r="P88" s="31">
        <v>103844249</v>
      </c>
      <c r="Q88" s="31">
        <v>453329996</v>
      </c>
      <c r="R88" s="31">
        <v>435627506</v>
      </c>
      <c r="S88" s="31">
        <v>303316211</v>
      </c>
      <c r="T88" s="36">
        <f t="shared" ref="T88:T99" si="22">IF(($R88      =0),0,($S88      /$R88      ))</f>
        <v>0.69627424077303324</v>
      </c>
      <c r="U88" s="36">
        <f t="shared" ref="U88:U99" si="23">IF(($P88      =0),0,(($J88      /$P88      )-1))</f>
        <v>5.6125082092894685E-2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3381644072</v>
      </c>
      <c r="E89" s="31">
        <v>3668515896</v>
      </c>
      <c r="F89" s="31">
        <v>721012107</v>
      </c>
      <c r="G89" s="36">
        <f t="shared" si="16"/>
        <v>0.2132134818593055</v>
      </c>
      <c r="H89" s="31">
        <v>799692193</v>
      </c>
      <c r="I89" s="36">
        <f t="shared" si="17"/>
        <v>0.23648029655795189</v>
      </c>
      <c r="J89" s="31">
        <v>1085614027</v>
      </c>
      <c r="K89" s="36">
        <f t="shared" si="18"/>
        <v>0.2959273062394821</v>
      </c>
      <c r="L89" s="31">
        <v>0</v>
      </c>
      <c r="M89" s="36">
        <f t="shared" si="19"/>
        <v>0</v>
      </c>
      <c r="N89" s="31">
        <f t="shared" si="20"/>
        <v>2606318327</v>
      </c>
      <c r="O89" s="36">
        <f t="shared" si="21"/>
        <v>0.71045578127160991</v>
      </c>
      <c r="P89" s="31">
        <v>567627220</v>
      </c>
      <c r="Q89" s="31">
        <v>3068397392</v>
      </c>
      <c r="R89" s="31">
        <v>3206977221</v>
      </c>
      <c r="S89" s="31">
        <v>2133870785</v>
      </c>
      <c r="T89" s="36">
        <f t="shared" si="22"/>
        <v>0.6653838296782838</v>
      </c>
      <c r="U89" s="36">
        <f t="shared" si="23"/>
        <v>0.91254751137551149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1439346981</v>
      </c>
      <c r="E90" s="31">
        <v>1274283210</v>
      </c>
      <c r="F90" s="31">
        <v>185995788</v>
      </c>
      <c r="G90" s="36">
        <f t="shared" si="16"/>
        <v>0.12922234211432301</v>
      </c>
      <c r="H90" s="31">
        <v>355626520</v>
      </c>
      <c r="I90" s="36">
        <f t="shared" si="17"/>
        <v>0.24707490597779633</v>
      </c>
      <c r="J90" s="31">
        <v>243322905</v>
      </c>
      <c r="K90" s="36">
        <f t="shared" si="18"/>
        <v>0.19094884331089948</v>
      </c>
      <c r="L90" s="31">
        <v>0</v>
      </c>
      <c r="M90" s="36">
        <f t="shared" si="19"/>
        <v>0</v>
      </c>
      <c r="N90" s="31">
        <f t="shared" si="20"/>
        <v>784945213</v>
      </c>
      <c r="O90" s="36">
        <f t="shared" si="21"/>
        <v>0.6159896064235203</v>
      </c>
      <c r="P90" s="31">
        <v>270492699</v>
      </c>
      <c r="Q90" s="31">
        <v>1094729079</v>
      </c>
      <c r="R90" s="31">
        <v>1092016191</v>
      </c>
      <c r="S90" s="31">
        <v>709778260</v>
      </c>
      <c r="T90" s="36">
        <f t="shared" si="22"/>
        <v>0.64997045451316027</v>
      </c>
      <c r="U90" s="36">
        <f t="shared" si="23"/>
        <v>-0.10044557246996155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5294107459</v>
      </c>
      <c r="E91" s="32">
        <f>SUM(E88:E90)</f>
        <v>5406439107</v>
      </c>
      <c r="F91" s="32">
        <f>SUM(F88:F90)</f>
        <v>1006599076</v>
      </c>
      <c r="G91" s="37">
        <f t="shared" si="16"/>
        <v>0.19013574692156621</v>
      </c>
      <c r="H91" s="32">
        <f>SUM(H88:H90)</f>
        <v>1260971111</v>
      </c>
      <c r="I91" s="37">
        <f t="shared" si="17"/>
        <v>0.23818389044150304</v>
      </c>
      <c r="J91" s="32">
        <f>SUM(J88:J90)</f>
        <v>1438609448</v>
      </c>
      <c r="K91" s="37">
        <f t="shared" si="18"/>
        <v>0.26609186185734657</v>
      </c>
      <c r="L91" s="32">
        <f>SUM(L88:L90)</f>
        <v>0</v>
      </c>
      <c r="M91" s="37">
        <f t="shared" si="19"/>
        <v>0</v>
      </c>
      <c r="N91" s="32">
        <f t="shared" si="20"/>
        <v>3706179635</v>
      </c>
      <c r="O91" s="37">
        <f t="shared" si="21"/>
        <v>0.68551213870168537</v>
      </c>
      <c r="P91" s="32">
        <f>SUM(P88:P90)</f>
        <v>941964168</v>
      </c>
      <c r="Q91" s="32">
        <f>SUM(Q88:Q90)</f>
        <v>4616456467</v>
      </c>
      <c r="R91" s="32">
        <f>SUM(R88:R90)</f>
        <v>4734620918</v>
      </c>
      <c r="S91" s="32">
        <f>SUM(S88:S90)</f>
        <v>3146965256</v>
      </c>
      <c r="T91" s="37">
        <f t="shared" si="22"/>
        <v>0.66467100756386255</v>
      </c>
      <c r="U91" s="37">
        <f t="shared" si="23"/>
        <v>0.52724434418189037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193158148</v>
      </c>
      <c r="E92" s="31">
        <v>190540177</v>
      </c>
      <c r="F92" s="31">
        <v>43510753</v>
      </c>
      <c r="G92" s="36">
        <f t="shared" si="16"/>
        <v>0.22525973380113376</v>
      </c>
      <c r="H92" s="31">
        <v>43809030</v>
      </c>
      <c r="I92" s="36">
        <f t="shared" si="17"/>
        <v>0.22680394512790628</v>
      </c>
      <c r="J92" s="31">
        <v>34973322</v>
      </c>
      <c r="K92" s="36">
        <f t="shared" si="18"/>
        <v>0.18354828126353634</v>
      </c>
      <c r="L92" s="31">
        <v>0</v>
      </c>
      <c r="M92" s="36">
        <f t="shared" si="19"/>
        <v>0</v>
      </c>
      <c r="N92" s="31">
        <f t="shared" si="20"/>
        <v>122293105</v>
      </c>
      <c r="O92" s="36">
        <f t="shared" si="21"/>
        <v>0.64182319406578492</v>
      </c>
      <c r="P92" s="31">
        <v>36902008</v>
      </c>
      <c r="Q92" s="31">
        <v>184487568</v>
      </c>
      <c r="R92" s="31">
        <v>183987528</v>
      </c>
      <c r="S92" s="31">
        <v>113828803</v>
      </c>
      <c r="T92" s="36">
        <f t="shared" si="22"/>
        <v>0.61867673443604287</v>
      </c>
      <c r="U92" s="36">
        <f t="shared" si="23"/>
        <v>-5.2265069152876431E-2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57024340</v>
      </c>
      <c r="E93" s="31">
        <v>57490432</v>
      </c>
      <c r="F93" s="31">
        <v>11535536</v>
      </c>
      <c r="G93" s="36">
        <f t="shared" si="16"/>
        <v>0.20229144256645495</v>
      </c>
      <c r="H93" s="31">
        <v>11313464</v>
      </c>
      <c r="I93" s="36">
        <f t="shared" si="17"/>
        <v>0.1983971055166969</v>
      </c>
      <c r="J93" s="31">
        <v>8142906</v>
      </c>
      <c r="K93" s="36">
        <f t="shared" si="18"/>
        <v>0.14163932530546997</v>
      </c>
      <c r="L93" s="31">
        <v>0</v>
      </c>
      <c r="M93" s="36">
        <f t="shared" si="19"/>
        <v>0</v>
      </c>
      <c r="N93" s="31">
        <f t="shared" si="20"/>
        <v>30991906</v>
      </c>
      <c r="O93" s="36">
        <f t="shared" si="21"/>
        <v>0.53907937237278025</v>
      </c>
      <c r="P93" s="31">
        <v>8509374</v>
      </c>
      <c r="Q93" s="31">
        <v>49674223</v>
      </c>
      <c r="R93" s="31">
        <v>51874443</v>
      </c>
      <c r="S93" s="31">
        <v>29591852</v>
      </c>
      <c r="T93" s="36">
        <f t="shared" si="22"/>
        <v>0.57045146489572907</v>
      </c>
      <c r="U93" s="36">
        <f t="shared" si="23"/>
        <v>-4.3066387727228816E-2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35708416</v>
      </c>
      <c r="E94" s="31">
        <v>37813456</v>
      </c>
      <c r="F94" s="31">
        <v>9900863</v>
      </c>
      <c r="G94" s="36">
        <f t="shared" si="16"/>
        <v>0.2772697338352953</v>
      </c>
      <c r="H94" s="31">
        <v>8219900</v>
      </c>
      <c r="I94" s="36">
        <f t="shared" si="17"/>
        <v>0.23019503301406594</v>
      </c>
      <c r="J94" s="31">
        <v>6189642</v>
      </c>
      <c r="K94" s="36">
        <f t="shared" si="18"/>
        <v>0.16368887308264021</v>
      </c>
      <c r="L94" s="31">
        <v>0</v>
      </c>
      <c r="M94" s="36">
        <f t="shared" si="19"/>
        <v>0</v>
      </c>
      <c r="N94" s="31">
        <f t="shared" si="20"/>
        <v>24310405</v>
      </c>
      <c r="O94" s="36">
        <f t="shared" si="21"/>
        <v>0.64290354735097477</v>
      </c>
      <c r="P94" s="31">
        <v>7102692</v>
      </c>
      <c r="Q94" s="31">
        <v>32904102</v>
      </c>
      <c r="R94" s="31">
        <v>30747555</v>
      </c>
      <c r="S94" s="31">
        <v>23897605</v>
      </c>
      <c r="T94" s="36">
        <f t="shared" si="22"/>
        <v>0.77721968462207813</v>
      </c>
      <c r="U94" s="36">
        <f t="shared" si="23"/>
        <v>-0.12854985123950191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35930006</v>
      </c>
      <c r="E95" s="31">
        <v>53778018</v>
      </c>
      <c r="F95" s="31">
        <v>13317674</v>
      </c>
      <c r="G95" s="36">
        <f t="shared" si="16"/>
        <v>0.37065604720466788</v>
      </c>
      <c r="H95" s="31">
        <v>14303342</v>
      </c>
      <c r="I95" s="36">
        <f t="shared" si="17"/>
        <v>0.39808905125148047</v>
      </c>
      <c r="J95" s="31">
        <v>12183689</v>
      </c>
      <c r="K95" s="36">
        <f t="shared" si="18"/>
        <v>0.22655518840430303</v>
      </c>
      <c r="L95" s="31">
        <v>0</v>
      </c>
      <c r="M95" s="36">
        <f t="shared" si="19"/>
        <v>0</v>
      </c>
      <c r="N95" s="31">
        <f t="shared" si="20"/>
        <v>39804705</v>
      </c>
      <c r="O95" s="36">
        <f t="shared" si="21"/>
        <v>0.74016682801511946</v>
      </c>
      <c r="P95" s="31">
        <v>14525282</v>
      </c>
      <c r="Q95" s="31">
        <v>55970995</v>
      </c>
      <c r="R95" s="31">
        <v>57361996</v>
      </c>
      <c r="S95" s="31">
        <v>42152615</v>
      </c>
      <c r="T95" s="36">
        <f t="shared" si="22"/>
        <v>0.73485265401155153</v>
      </c>
      <c r="U95" s="36">
        <f t="shared" si="23"/>
        <v>-0.16120809220777954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321820910</v>
      </c>
      <c r="E96" s="32">
        <f>SUM(E92:E95)</f>
        <v>339622083</v>
      </c>
      <c r="F96" s="32">
        <f>SUM(F92:F95)</f>
        <v>78264826</v>
      </c>
      <c r="G96" s="37">
        <f t="shared" si="16"/>
        <v>0.24319372535488759</v>
      </c>
      <c r="H96" s="32">
        <f>SUM(H92:H95)</f>
        <v>77645736</v>
      </c>
      <c r="I96" s="37">
        <f t="shared" si="17"/>
        <v>0.24127001567424566</v>
      </c>
      <c r="J96" s="32">
        <f>SUM(J92:J95)</f>
        <v>61489559</v>
      </c>
      <c r="K96" s="37">
        <f t="shared" si="18"/>
        <v>0.18105288813036341</v>
      </c>
      <c r="L96" s="32">
        <f>SUM(L92:L95)</f>
        <v>0</v>
      </c>
      <c r="M96" s="37">
        <f t="shared" si="19"/>
        <v>0</v>
      </c>
      <c r="N96" s="32">
        <f t="shared" si="20"/>
        <v>217400121</v>
      </c>
      <c r="O96" s="37">
        <f t="shared" si="21"/>
        <v>0.6401236311833115</v>
      </c>
      <c r="P96" s="32">
        <f>SUM(P92:P95)</f>
        <v>67039356</v>
      </c>
      <c r="Q96" s="32">
        <f>SUM(Q92:Q95)</f>
        <v>323036888</v>
      </c>
      <c r="R96" s="32">
        <f>SUM(R92:R95)</f>
        <v>323971522</v>
      </c>
      <c r="S96" s="32">
        <f>SUM(S92:S95)</f>
        <v>209470875</v>
      </c>
      <c r="T96" s="37">
        <f t="shared" si="22"/>
        <v>0.646571876771317</v>
      </c>
      <c r="U96" s="37">
        <f t="shared" si="23"/>
        <v>-8.2784163380089759E-2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153360620</v>
      </c>
      <c r="E97" s="31">
        <v>166947935</v>
      </c>
      <c r="F97" s="31">
        <v>37262705</v>
      </c>
      <c r="G97" s="36">
        <f t="shared" si="16"/>
        <v>0.24297440242482066</v>
      </c>
      <c r="H97" s="31">
        <v>48756171</v>
      </c>
      <c r="I97" s="36">
        <f t="shared" si="17"/>
        <v>0.31791845259884838</v>
      </c>
      <c r="J97" s="31">
        <v>37365327</v>
      </c>
      <c r="K97" s="36">
        <f t="shared" si="18"/>
        <v>0.22381425083215314</v>
      </c>
      <c r="L97" s="31">
        <v>0</v>
      </c>
      <c r="M97" s="36">
        <f t="shared" si="19"/>
        <v>0</v>
      </c>
      <c r="N97" s="31">
        <f t="shared" si="20"/>
        <v>123384203</v>
      </c>
      <c r="O97" s="36">
        <f t="shared" si="21"/>
        <v>0.73905797636850079</v>
      </c>
      <c r="P97" s="31">
        <v>25718425</v>
      </c>
      <c r="Q97" s="31">
        <v>135652156</v>
      </c>
      <c r="R97" s="31">
        <v>163470356</v>
      </c>
      <c r="S97" s="31">
        <v>87549898</v>
      </c>
      <c r="T97" s="36">
        <f t="shared" si="22"/>
        <v>0.5355704859418059</v>
      </c>
      <c r="U97" s="36">
        <f t="shared" si="23"/>
        <v>0.45286217954637586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169963976</v>
      </c>
      <c r="E98" s="31">
        <v>79536421</v>
      </c>
      <c r="F98" s="31">
        <v>17267866</v>
      </c>
      <c r="G98" s="36">
        <f t="shared" si="16"/>
        <v>0.10159721139966742</v>
      </c>
      <c r="H98" s="31">
        <v>17736511</v>
      </c>
      <c r="I98" s="36">
        <f t="shared" si="17"/>
        <v>0.10435453098602494</v>
      </c>
      <c r="J98" s="31">
        <v>23695344</v>
      </c>
      <c r="K98" s="36">
        <f t="shared" si="18"/>
        <v>0.29791815751930806</v>
      </c>
      <c r="L98" s="31">
        <v>0</v>
      </c>
      <c r="M98" s="36">
        <f t="shared" si="19"/>
        <v>0</v>
      </c>
      <c r="N98" s="31">
        <f t="shared" si="20"/>
        <v>58699721</v>
      </c>
      <c r="O98" s="36">
        <f t="shared" si="21"/>
        <v>0.73802316299849602</v>
      </c>
      <c r="P98" s="31">
        <v>0</v>
      </c>
      <c r="Q98" s="31">
        <v>64853519</v>
      </c>
      <c r="R98" s="31">
        <v>122891234</v>
      </c>
      <c r="S98" s="31">
        <v>24357210</v>
      </c>
      <c r="T98" s="36">
        <f t="shared" si="22"/>
        <v>0.19820136235266381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127562430</v>
      </c>
      <c r="E99" s="31">
        <v>133760286</v>
      </c>
      <c r="F99" s="31">
        <v>37433950</v>
      </c>
      <c r="G99" s="36">
        <f t="shared" si="16"/>
        <v>0.29345591801598636</v>
      </c>
      <c r="H99" s="31">
        <v>31914304</v>
      </c>
      <c r="I99" s="36">
        <f t="shared" si="17"/>
        <v>0.25018576394319236</v>
      </c>
      <c r="J99" s="31">
        <v>38659762</v>
      </c>
      <c r="K99" s="36">
        <f t="shared" si="18"/>
        <v>0.28902272233478926</v>
      </c>
      <c r="L99" s="31">
        <v>0</v>
      </c>
      <c r="M99" s="36">
        <f t="shared" si="19"/>
        <v>0</v>
      </c>
      <c r="N99" s="31">
        <f t="shared" si="20"/>
        <v>108008016</v>
      </c>
      <c r="O99" s="36">
        <f t="shared" si="21"/>
        <v>0.80747446966433667</v>
      </c>
      <c r="P99" s="31">
        <v>34281794</v>
      </c>
      <c r="Q99" s="31">
        <v>106036212</v>
      </c>
      <c r="R99" s="31">
        <v>116423931</v>
      </c>
      <c r="S99" s="31">
        <v>90945012</v>
      </c>
      <c r="T99" s="36">
        <f t="shared" si="22"/>
        <v>0.78115393647032927</v>
      </c>
      <c r="U99" s="36">
        <f t="shared" si="23"/>
        <v>0.12770533537422235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42360276</v>
      </c>
      <c r="E100" s="31">
        <v>42619884</v>
      </c>
      <c r="F100" s="31">
        <v>8700859</v>
      </c>
      <c r="G100" s="36">
        <f>IF(($D100     =0),0,($F100     /$D100     ))</f>
        <v>0.20540137651605481</v>
      </c>
      <c r="H100" s="31">
        <v>13084137</v>
      </c>
      <c r="I100" s="36">
        <f>IF(($D100     =0),0,($H100     /$D100     ))</f>
        <v>0.308877520061484</v>
      </c>
      <c r="J100" s="31">
        <v>9358760</v>
      </c>
      <c r="K100" s="36">
        <f>IF(($E100     =0),0,($J100     /$E100     ))</f>
        <v>0.21958670746264819</v>
      </c>
      <c r="L100" s="31">
        <v>0</v>
      </c>
      <c r="M100" s="36">
        <f>IF(($E100     =0),0,($L100     /$E100     ))</f>
        <v>0</v>
      </c>
      <c r="N100" s="31">
        <f>$F100     +$H100     +$J100</f>
        <v>31143756</v>
      </c>
      <c r="O100" s="36">
        <f>IF(($E100     =0),0,($N100     /$E100     ))</f>
        <v>0.73073300715694112</v>
      </c>
      <c r="P100" s="31">
        <v>9315500</v>
      </c>
      <c r="Q100" s="31">
        <v>36646368</v>
      </c>
      <c r="R100" s="31">
        <v>41458539</v>
      </c>
      <c r="S100" s="31">
        <v>28095606</v>
      </c>
      <c r="T100" s="36">
        <f>IF(($R100     =0),0,($S100     /$R100     ))</f>
        <v>0.67767959695830093</v>
      </c>
      <c r="U100" s="36">
        <f>IF(($P100     =0),0,(($J100     /$P100     )-1))</f>
        <v>4.6438731147013801E-3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493247302</v>
      </c>
      <c r="E101" s="32">
        <f>SUM(E97:E100)</f>
        <v>422864526</v>
      </c>
      <c r="F101" s="32">
        <f>SUM(F97:F100)</f>
        <v>100665380</v>
      </c>
      <c r="G101" s="37">
        <f>IF(($D101     =0),0,($F101     /$D101     ))</f>
        <v>0.20408703624292709</v>
      </c>
      <c r="H101" s="32">
        <f>SUM(H97:H100)</f>
        <v>111491123</v>
      </c>
      <c r="I101" s="37">
        <f>IF(($D101     =0),0,($H101     /$D101     ))</f>
        <v>0.2260349373385929</v>
      </c>
      <c r="J101" s="32">
        <f>SUM(J97:J100)</f>
        <v>109079193</v>
      </c>
      <c r="K101" s="37">
        <f>IF(($E101     =0),0,($J101     /$E101     ))</f>
        <v>0.25795304711845229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321235696</v>
      </c>
      <c r="O101" s="37">
        <f>IF(($E101     =0),0,($N101     /$E101     ))</f>
        <v>0.75966574694421163</v>
      </c>
      <c r="P101" s="32">
        <f>SUM(P97:P100)</f>
        <v>69315719</v>
      </c>
      <c r="Q101" s="32">
        <f>SUM(Q97:Q100)</f>
        <v>343188255</v>
      </c>
      <c r="R101" s="32">
        <f>SUM(R97:R100)</f>
        <v>444244060</v>
      </c>
      <c r="S101" s="32">
        <f>SUM(S97:S100)</f>
        <v>230947726</v>
      </c>
      <c r="T101" s="37">
        <f>IF(($R101     =0),0,($S101     /$R101     ))</f>
        <v>0.51986677323271357</v>
      </c>
      <c r="U101" s="37">
        <f>IF(($P101     =0),0,(($J101     /$P101     )-1))</f>
        <v>0.57365738354383944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6109175671</v>
      </c>
      <c r="E102" s="32">
        <f>SUM(E88:E90,E92:E95,E97:E100)</f>
        <v>6168925716</v>
      </c>
      <c r="F102" s="32">
        <f>SUM(F88:F90,F92:F95,F97:F100)</f>
        <v>1185529282</v>
      </c>
      <c r="G102" s="37">
        <f>IF(($D102     =0),0,($F102     /$D102     ))</f>
        <v>0.19405716022010264</v>
      </c>
      <c r="H102" s="32">
        <f>SUM(H88:H90,H92:H95,H97:H100)</f>
        <v>1450107970</v>
      </c>
      <c r="I102" s="37">
        <f>IF(($D102     =0),0,($H102     /$D102     ))</f>
        <v>0.23736557075672279</v>
      </c>
      <c r="J102" s="32">
        <f>SUM(J88:J90,J92:J95,J97:J100)</f>
        <v>1609178200</v>
      </c>
      <c r="K102" s="37">
        <f>IF(($E102     =0),0,($J102     /$E102     ))</f>
        <v>0.26085225760238351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4244815452</v>
      </c>
      <c r="O102" s="37">
        <f>IF(($E102     =0),0,($N102     /$E102     ))</f>
        <v>0.68809637972953019</v>
      </c>
      <c r="P102" s="32">
        <f>SUM(P88:P90,P92:P95,P97:P100)</f>
        <v>1078319243</v>
      </c>
      <c r="Q102" s="32">
        <f>SUM(Q88:Q90,Q92:Q95,Q97:Q100)</f>
        <v>5282681610</v>
      </c>
      <c r="R102" s="32">
        <f>SUM(R88:R90,R92:R95,R97:R100)</f>
        <v>5502836500</v>
      </c>
      <c r="S102" s="32">
        <f>SUM(S88:S90,S92:S95,S97:S100)</f>
        <v>3587383857</v>
      </c>
      <c r="T102" s="37">
        <f>IF(($R102     =0),0,($S102     /$R102     ))</f>
        <v>0.65191539981244218</v>
      </c>
      <c r="U102" s="37">
        <f>IF(($P102     =0),0,(($J102     /$P102     )-1))</f>
        <v>0.49230221981673372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959597860</v>
      </c>
      <c r="E105" s="31">
        <v>1010402670</v>
      </c>
      <c r="F105" s="31">
        <v>220190978</v>
      </c>
      <c r="G105" s="36">
        <f t="shared" ref="G105:G136" si="24">IF(($D105     =0),0,($F105     /$D105     ))</f>
        <v>0.22946172264285791</v>
      </c>
      <c r="H105" s="31">
        <v>234258890</v>
      </c>
      <c r="I105" s="36">
        <f t="shared" ref="I105:I136" si="25">IF(($D105     =0),0,($H105     /$D105     ))</f>
        <v>0.24412193874629942</v>
      </c>
      <c r="J105" s="31">
        <v>196370440</v>
      </c>
      <c r="K105" s="36">
        <f t="shared" ref="K105:K136" si="26">IF(($E105     =0),0,($J105     /$E105     ))</f>
        <v>0.19434869466447471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650820308</v>
      </c>
      <c r="O105" s="36">
        <f t="shared" ref="O105:O136" si="29">IF(($E105     =0),0,($N105     /$E105     ))</f>
        <v>0.64411974287439289</v>
      </c>
      <c r="P105" s="31">
        <v>239328328</v>
      </c>
      <c r="Q105" s="31">
        <v>966125550</v>
      </c>
      <c r="R105" s="31">
        <v>1084593657</v>
      </c>
      <c r="S105" s="31">
        <v>771970470</v>
      </c>
      <c r="T105" s="36">
        <f t="shared" ref="T105:T136" si="30">IF(($R105     =0),0,($S105     /$R105     ))</f>
        <v>0.71176008177595307</v>
      </c>
      <c r="U105" s="36">
        <f t="shared" ref="U105:U136" si="31">IF(($P105     =0),0,(($J105     /$P105     )-1))</f>
        <v>-0.17949353659463163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959597860</v>
      </c>
      <c r="E106" s="32">
        <f>E105</f>
        <v>1010402670</v>
      </c>
      <c r="F106" s="32">
        <f>F105</f>
        <v>220190978</v>
      </c>
      <c r="G106" s="37">
        <f t="shared" si="24"/>
        <v>0.22946172264285791</v>
      </c>
      <c r="H106" s="32">
        <f>H105</f>
        <v>234258890</v>
      </c>
      <c r="I106" s="37">
        <f t="shared" si="25"/>
        <v>0.24412193874629942</v>
      </c>
      <c r="J106" s="32">
        <f>J105</f>
        <v>196370440</v>
      </c>
      <c r="K106" s="37">
        <f t="shared" si="26"/>
        <v>0.19434869466447471</v>
      </c>
      <c r="L106" s="32">
        <f>L105</f>
        <v>0</v>
      </c>
      <c r="M106" s="37">
        <f t="shared" si="27"/>
        <v>0</v>
      </c>
      <c r="N106" s="32">
        <f t="shared" si="28"/>
        <v>650820308</v>
      </c>
      <c r="O106" s="37">
        <f t="shared" si="29"/>
        <v>0.64411974287439289</v>
      </c>
      <c r="P106" s="32">
        <f>P105</f>
        <v>239328328</v>
      </c>
      <c r="Q106" s="32">
        <f>Q105</f>
        <v>966125550</v>
      </c>
      <c r="R106" s="32">
        <f>R105</f>
        <v>1084593657</v>
      </c>
      <c r="S106" s="32">
        <f>S105</f>
        <v>771970470</v>
      </c>
      <c r="T106" s="37">
        <f t="shared" si="30"/>
        <v>0.71176008177595307</v>
      </c>
      <c r="U106" s="37">
        <f t="shared" si="31"/>
        <v>-0.17949353659463163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46753477</v>
      </c>
      <c r="E107" s="31">
        <v>48573093</v>
      </c>
      <c r="F107" s="31">
        <v>4016964</v>
      </c>
      <c r="G107" s="36">
        <f t="shared" si="24"/>
        <v>8.5917973544513068E-2</v>
      </c>
      <c r="H107" s="31">
        <v>18569627</v>
      </c>
      <c r="I107" s="36">
        <f t="shared" si="25"/>
        <v>0.39718173260140632</v>
      </c>
      <c r="J107" s="31">
        <v>9837132</v>
      </c>
      <c r="K107" s="36">
        <f t="shared" si="26"/>
        <v>0.20252224827436868</v>
      </c>
      <c r="L107" s="31">
        <v>0</v>
      </c>
      <c r="M107" s="36">
        <f t="shared" si="27"/>
        <v>0</v>
      </c>
      <c r="N107" s="31">
        <f t="shared" si="28"/>
        <v>32423723</v>
      </c>
      <c r="O107" s="36">
        <f t="shared" si="29"/>
        <v>0.66752436374599411</v>
      </c>
      <c r="P107" s="31">
        <v>10401479</v>
      </c>
      <c r="Q107" s="31">
        <v>47668447</v>
      </c>
      <c r="R107" s="31">
        <v>47336303</v>
      </c>
      <c r="S107" s="31">
        <v>31032336</v>
      </c>
      <c r="T107" s="36">
        <f t="shared" si="30"/>
        <v>0.65557160220138022</v>
      </c>
      <c r="U107" s="36">
        <f t="shared" si="31"/>
        <v>-5.4256418726606137E-2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40739389</v>
      </c>
      <c r="E108" s="31">
        <v>39677032</v>
      </c>
      <c r="F108" s="31">
        <v>14621530</v>
      </c>
      <c r="G108" s="36">
        <f t="shared" si="24"/>
        <v>0.3589040081087127</v>
      </c>
      <c r="H108" s="31">
        <v>14401231</v>
      </c>
      <c r="I108" s="36">
        <f t="shared" si="25"/>
        <v>0.35349648960125546</v>
      </c>
      <c r="J108" s="31">
        <v>12573490</v>
      </c>
      <c r="K108" s="36">
        <f t="shared" si="26"/>
        <v>0.31689593112710646</v>
      </c>
      <c r="L108" s="31">
        <v>0</v>
      </c>
      <c r="M108" s="36">
        <f t="shared" si="27"/>
        <v>0</v>
      </c>
      <c r="N108" s="31">
        <f t="shared" si="28"/>
        <v>41596251</v>
      </c>
      <c r="O108" s="36">
        <f t="shared" si="29"/>
        <v>1.0483710323897211</v>
      </c>
      <c r="P108" s="31">
        <v>11460192</v>
      </c>
      <c r="Q108" s="31">
        <v>49774736</v>
      </c>
      <c r="R108" s="31">
        <v>48872259</v>
      </c>
      <c r="S108" s="31">
        <v>35264749</v>
      </c>
      <c r="T108" s="36">
        <f t="shared" si="30"/>
        <v>0.72156985827072162</v>
      </c>
      <c r="U108" s="36">
        <f t="shared" si="31"/>
        <v>9.7144794781797827E-2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37945872</v>
      </c>
      <c r="E109" s="31">
        <v>39739688</v>
      </c>
      <c r="F109" s="31">
        <v>7258207</v>
      </c>
      <c r="G109" s="36">
        <f t="shared" si="24"/>
        <v>0.19127790764697672</v>
      </c>
      <c r="H109" s="31">
        <v>9302838</v>
      </c>
      <c r="I109" s="36">
        <f t="shared" si="25"/>
        <v>0.24516073843289199</v>
      </c>
      <c r="J109" s="31">
        <v>7003435</v>
      </c>
      <c r="K109" s="36">
        <f t="shared" si="26"/>
        <v>0.1762327625722678</v>
      </c>
      <c r="L109" s="31">
        <v>0</v>
      </c>
      <c r="M109" s="36">
        <f t="shared" si="27"/>
        <v>0</v>
      </c>
      <c r="N109" s="31">
        <f t="shared" si="28"/>
        <v>23564480</v>
      </c>
      <c r="O109" s="36">
        <f t="shared" si="29"/>
        <v>0.59297093625898623</v>
      </c>
      <c r="P109" s="31">
        <v>9480256</v>
      </c>
      <c r="Q109" s="31">
        <v>38940012</v>
      </c>
      <c r="R109" s="31">
        <v>43187130</v>
      </c>
      <c r="S109" s="31">
        <v>27206117</v>
      </c>
      <c r="T109" s="36">
        <f t="shared" si="30"/>
        <v>0.6299589021081049</v>
      </c>
      <c r="U109" s="36">
        <f t="shared" si="31"/>
        <v>-0.26126098282578025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61217853</v>
      </c>
      <c r="E110" s="31">
        <v>60991981</v>
      </c>
      <c r="F110" s="31">
        <v>19711426</v>
      </c>
      <c r="G110" s="36">
        <f t="shared" si="24"/>
        <v>0.32198819517567856</v>
      </c>
      <c r="H110" s="31">
        <v>13096138</v>
      </c>
      <c r="I110" s="36">
        <f t="shared" si="25"/>
        <v>0.21392677720990966</v>
      </c>
      <c r="J110" s="31">
        <v>13243488</v>
      </c>
      <c r="K110" s="36">
        <f t="shared" si="26"/>
        <v>0.21713490499677326</v>
      </c>
      <c r="L110" s="31">
        <v>0</v>
      </c>
      <c r="M110" s="36">
        <f t="shared" si="27"/>
        <v>0</v>
      </c>
      <c r="N110" s="31">
        <f t="shared" si="28"/>
        <v>46051052</v>
      </c>
      <c r="O110" s="36">
        <f t="shared" si="29"/>
        <v>0.75503453478581062</v>
      </c>
      <c r="P110" s="31">
        <v>13688246</v>
      </c>
      <c r="Q110" s="31">
        <v>64816858</v>
      </c>
      <c r="R110" s="31">
        <v>73053308</v>
      </c>
      <c r="S110" s="31">
        <v>52421943</v>
      </c>
      <c r="T110" s="36">
        <f t="shared" si="30"/>
        <v>0.71758479438056388</v>
      </c>
      <c r="U110" s="36">
        <f t="shared" si="31"/>
        <v>-3.2491964273581919E-2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45902841</v>
      </c>
      <c r="E111" s="31">
        <v>46032472</v>
      </c>
      <c r="F111" s="31">
        <v>24503176</v>
      </c>
      <c r="G111" s="36">
        <f t="shared" si="24"/>
        <v>0.533805216979925</v>
      </c>
      <c r="H111" s="31">
        <v>24037448</v>
      </c>
      <c r="I111" s="36">
        <f t="shared" si="25"/>
        <v>0.52365926544720842</v>
      </c>
      <c r="J111" s="31">
        <v>20938017</v>
      </c>
      <c r="K111" s="36">
        <f t="shared" si="26"/>
        <v>0.45485319580490918</v>
      </c>
      <c r="L111" s="31">
        <v>0</v>
      </c>
      <c r="M111" s="36">
        <f t="shared" si="27"/>
        <v>0</v>
      </c>
      <c r="N111" s="31">
        <f t="shared" si="28"/>
        <v>69478641</v>
      </c>
      <c r="O111" s="36">
        <f t="shared" si="29"/>
        <v>1.5093397764951664</v>
      </c>
      <c r="P111" s="31">
        <v>22207816</v>
      </c>
      <c r="Q111" s="31">
        <v>42446974</v>
      </c>
      <c r="R111" s="31">
        <v>44310530</v>
      </c>
      <c r="S111" s="31">
        <v>69388264</v>
      </c>
      <c r="T111" s="36">
        <f t="shared" si="30"/>
        <v>1.5659542776852364</v>
      </c>
      <c r="U111" s="36">
        <f t="shared" si="31"/>
        <v>-5.7178022368340908E-2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232559432</v>
      </c>
      <c r="E112" s="32">
        <f>SUM(E107:E111)</f>
        <v>235014266</v>
      </c>
      <c r="F112" s="32">
        <f>SUM(F107:F111)</f>
        <v>70111303</v>
      </c>
      <c r="G112" s="37">
        <f t="shared" si="24"/>
        <v>0.30147692741182819</v>
      </c>
      <c r="H112" s="32">
        <f>SUM(H107:H111)</f>
        <v>79407282</v>
      </c>
      <c r="I112" s="37">
        <f t="shared" si="25"/>
        <v>0.34144941496073139</v>
      </c>
      <c r="J112" s="32">
        <f>SUM(J107:J111)</f>
        <v>63595562</v>
      </c>
      <c r="K112" s="37">
        <f t="shared" si="26"/>
        <v>0.27060298543748829</v>
      </c>
      <c r="L112" s="32">
        <f>SUM(L107:L111)</f>
        <v>0</v>
      </c>
      <c r="M112" s="37">
        <f t="shared" si="27"/>
        <v>0</v>
      </c>
      <c r="N112" s="32">
        <f t="shared" si="28"/>
        <v>213114147</v>
      </c>
      <c r="O112" s="37">
        <f t="shared" si="29"/>
        <v>0.90681366126088703</v>
      </c>
      <c r="P112" s="32">
        <f>SUM(P107:P111)</f>
        <v>67237989</v>
      </c>
      <c r="Q112" s="32">
        <f>SUM(Q107:Q111)</f>
        <v>243647027</v>
      </c>
      <c r="R112" s="32">
        <f>SUM(R107:R111)</f>
        <v>256759530</v>
      </c>
      <c r="S112" s="32">
        <f>SUM(S107:S111)</f>
        <v>215313409</v>
      </c>
      <c r="T112" s="37">
        <f t="shared" si="30"/>
        <v>0.83858000908476504</v>
      </c>
      <c r="U112" s="37">
        <f t="shared" si="31"/>
        <v>-5.4172158539720794E-2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44027220</v>
      </c>
      <c r="E113" s="31">
        <v>45590870</v>
      </c>
      <c r="F113" s="31">
        <v>9603146</v>
      </c>
      <c r="G113" s="36">
        <f t="shared" si="24"/>
        <v>0.21811838221899998</v>
      </c>
      <c r="H113" s="31">
        <v>10785088</v>
      </c>
      <c r="I113" s="36">
        <f t="shared" si="25"/>
        <v>0.24496409266812666</v>
      </c>
      <c r="J113" s="31">
        <v>9809639</v>
      </c>
      <c r="K113" s="36">
        <f t="shared" si="26"/>
        <v>0.21516674281495396</v>
      </c>
      <c r="L113" s="31">
        <v>0</v>
      </c>
      <c r="M113" s="36">
        <f t="shared" si="27"/>
        <v>0</v>
      </c>
      <c r="N113" s="31">
        <f t="shared" si="28"/>
        <v>30197873</v>
      </c>
      <c r="O113" s="36">
        <f t="shared" si="29"/>
        <v>0.66236667560851548</v>
      </c>
      <c r="P113" s="31">
        <v>9307663</v>
      </c>
      <c r="Q113" s="31">
        <v>37403441</v>
      </c>
      <c r="R113" s="31">
        <v>43883836</v>
      </c>
      <c r="S113" s="31">
        <v>28081327</v>
      </c>
      <c r="T113" s="36">
        <f t="shared" si="30"/>
        <v>0.6399013750757796</v>
      </c>
      <c r="U113" s="36">
        <f t="shared" si="31"/>
        <v>5.3931475602414958E-2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47953598</v>
      </c>
      <c r="E114" s="31">
        <v>46978890</v>
      </c>
      <c r="F114" s="31">
        <v>12243665</v>
      </c>
      <c r="G114" s="36">
        <f t="shared" si="24"/>
        <v>0.25532317720976849</v>
      </c>
      <c r="H114" s="31">
        <v>10983348</v>
      </c>
      <c r="I114" s="36">
        <f t="shared" si="25"/>
        <v>0.2290411660038523</v>
      </c>
      <c r="J114" s="31">
        <v>10814647</v>
      </c>
      <c r="K114" s="36">
        <f t="shared" si="26"/>
        <v>0.23020226744395195</v>
      </c>
      <c r="L114" s="31">
        <v>0</v>
      </c>
      <c r="M114" s="36">
        <f t="shared" si="27"/>
        <v>0</v>
      </c>
      <c r="N114" s="31">
        <f t="shared" si="28"/>
        <v>34041660</v>
      </c>
      <c r="O114" s="36">
        <f t="shared" si="29"/>
        <v>0.72461609884780165</v>
      </c>
      <c r="P114" s="31">
        <v>10724126</v>
      </c>
      <c r="Q114" s="31">
        <v>42843969</v>
      </c>
      <c r="R114" s="31">
        <v>48797118</v>
      </c>
      <c r="S114" s="31">
        <v>32180088</v>
      </c>
      <c r="T114" s="36">
        <f t="shared" si="30"/>
        <v>0.65946697917692598</v>
      </c>
      <c r="U114" s="36">
        <f t="shared" si="31"/>
        <v>8.4408743425805621E-3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6493492</v>
      </c>
      <c r="E115" s="31">
        <v>8700190</v>
      </c>
      <c r="F115" s="31">
        <v>1619028</v>
      </c>
      <c r="G115" s="36">
        <f t="shared" si="24"/>
        <v>0.24933086850649849</v>
      </c>
      <c r="H115" s="31">
        <v>3185457</v>
      </c>
      <c r="I115" s="36">
        <f t="shared" si="25"/>
        <v>0.49056147293320757</v>
      </c>
      <c r="J115" s="31">
        <v>2447725</v>
      </c>
      <c r="K115" s="36">
        <f t="shared" si="26"/>
        <v>0.2813415569085273</v>
      </c>
      <c r="L115" s="31">
        <v>0</v>
      </c>
      <c r="M115" s="36">
        <f t="shared" si="27"/>
        <v>0</v>
      </c>
      <c r="N115" s="31">
        <f t="shared" si="28"/>
        <v>7252210</v>
      </c>
      <c r="O115" s="36">
        <f t="shared" si="29"/>
        <v>0.83356915193806114</v>
      </c>
      <c r="P115" s="31">
        <v>345749</v>
      </c>
      <c r="Q115" s="31">
        <v>10797252</v>
      </c>
      <c r="R115" s="31">
        <v>6587725</v>
      </c>
      <c r="S115" s="31">
        <v>4205120</v>
      </c>
      <c r="T115" s="36">
        <f t="shared" si="30"/>
        <v>0.63832658467073233</v>
      </c>
      <c r="U115" s="36">
        <f t="shared" si="31"/>
        <v>6.0794854070438378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8849305</v>
      </c>
      <c r="E116" s="31">
        <v>8649305</v>
      </c>
      <c r="F116" s="31">
        <v>2215831</v>
      </c>
      <c r="G116" s="36">
        <f t="shared" si="24"/>
        <v>0.25039604805123117</v>
      </c>
      <c r="H116" s="31">
        <v>2082093</v>
      </c>
      <c r="I116" s="36">
        <f t="shared" si="25"/>
        <v>0.23528322280676278</v>
      </c>
      <c r="J116" s="31">
        <v>2292094</v>
      </c>
      <c r="K116" s="36">
        <f t="shared" si="26"/>
        <v>0.26500325748716225</v>
      </c>
      <c r="L116" s="31">
        <v>0</v>
      </c>
      <c r="M116" s="36">
        <f t="shared" si="27"/>
        <v>0</v>
      </c>
      <c r="N116" s="31">
        <f t="shared" si="28"/>
        <v>6590018</v>
      </c>
      <c r="O116" s="36">
        <f t="shared" si="29"/>
        <v>0.76191300919553651</v>
      </c>
      <c r="P116" s="31">
        <v>2361677</v>
      </c>
      <c r="Q116" s="31">
        <v>7458405</v>
      </c>
      <c r="R116" s="31">
        <v>9483942</v>
      </c>
      <c r="S116" s="31">
        <v>5807442</v>
      </c>
      <c r="T116" s="36">
        <f t="shared" si="30"/>
        <v>0.61234474019347651</v>
      </c>
      <c r="U116" s="36">
        <f t="shared" si="31"/>
        <v>-2.9463385551876886E-2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170182393</v>
      </c>
      <c r="E117" s="31">
        <v>770174778</v>
      </c>
      <c r="F117" s="31">
        <v>116005820</v>
      </c>
      <c r="G117" s="36">
        <f t="shared" si="24"/>
        <v>0.68165582793279911</v>
      </c>
      <c r="H117" s="31">
        <v>156780667</v>
      </c>
      <c r="I117" s="36">
        <f t="shared" si="25"/>
        <v>0.92125080765552525</v>
      </c>
      <c r="J117" s="31">
        <v>176905547</v>
      </c>
      <c r="K117" s="36">
        <f t="shared" si="26"/>
        <v>0.22969532637694348</v>
      </c>
      <c r="L117" s="31">
        <v>0</v>
      </c>
      <c r="M117" s="36">
        <f t="shared" si="27"/>
        <v>0</v>
      </c>
      <c r="N117" s="31">
        <f t="shared" si="28"/>
        <v>449692034</v>
      </c>
      <c r="O117" s="36">
        <f t="shared" si="29"/>
        <v>0.58388309620806611</v>
      </c>
      <c r="P117" s="31">
        <v>54539071</v>
      </c>
      <c r="Q117" s="31">
        <v>250387006</v>
      </c>
      <c r="R117" s="31">
        <v>156201025</v>
      </c>
      <c r="S117" s="31">
        <v>149277184</v>
      </c>
      <c r="T117" s="36">
        <f t="shared" si="30"/>
        <v>0.95567352390933413</v>
      </c>
      <c r="U117" s="36">
        <f t="shared" si="31"/>
        <v>2.2436479711948154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26178027</v>
      </c>
      <c r="E118" s="31">
        <v>27665559</v>
      </c>
      <c r="F118" s="31">
        <v>5578440</v>
      </c>
      <c r="G118" s="36">
        <f t="shared" si="24"/>
        <v>0.21309627345101295</v>
      </c>
      <c r="H118" s="31">
        <v>7758712</v>
      </c>
      <c r="I118" s="36">
        <f t="shared" si="25"/>
        <v>0.29638261126401927</v>
      </c>
      <c r="J118" s="31">
        <v>7018095</v>
      </c>
      <c r="K118" s="36">
        <f t="shared" si="26"/>
        <v>0.25367624055599236</v>
      </c>
      <c r="L118" s="31">
        <v>0</v>
      </c>
      <c r="M118" s="36">
        <f t="shared" si="27"/>
        <v>0</v>
      </c>
      <c r="N118" s="31">
        <f t="shared" si="28"/>
        <v>20355247</v>
      </c>
      <c r="O118" s="36">
        <f t="shared" si="29"/>
        <v>0.73576127632194244</v>
      </c>
      <c r="P118" s="31">
        <v>5002052</v>
      </c>
      <c r="Q118" s="31">
        <v>18850790</v>
      </c>
      <c r="R118" s="31">
        <v>20972958</v>
      </c>
      <c r="S118" s="31">
        <v>15596119</v>
      </c>
      <c r="T118" s="36">
        <f t="shared" si="30"/>
        <v>0.7436299161997082</v>
      </c>
      <c r="U118" s="36">
        <f t="shared" si="31"/>
        <v>0.40304319107438302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19306932</v>
      </c>
      <c r="E119" s="31">
        <v>20872864</v>
      </c>
      <c r="F119" s="31">
        <v>5733245</v>
      </c>
      <c r="G119" s="36">
        <f t="shared" si="24"/>
        <v>0.29695266964217826</v>
      </c>
      <c r="H119" s="31">
        <v>5018683</v>
      </c>
      <c r="I119" s="36">
        <f t="shared" si="25"/>
        <v>0.25994202496802704</v>
      </c>
      <c r="J119" s="31">
        <v>4772490</v>
      </c>
      <c r="K119" s="36">
        <f t="shared" si="26"/>
        <v>0.22864567124089918</v>
      </c>
      <c r="L119" s="31">
        <v>0</v>
      </c>
      <c r="M119" s="36">
        <f t="shared" si="27"/>
        <v>0</v>
      </c>
      <c r="N119" s="31">
        <f t="shared" si="28"/>
        <v>15524418</v>
      </c>
      <c r="O119" s="36">
        <f t="shared" si="29"/>
        <v>0.74376079870975065</v>
      </c>
      <c r="P119" s="31">
        <v>4855825</v>
      </c>
      <c r="Q119" s="31">
        <v>16797012</v>
      </c>
      <c r="R119" s="31">
        <v>19173487</v>
      </c>
      <c r="S119" s="31">
        <v>14661661</v>
      </c>
      <c r="T119" s="36">
        <f t="shared" si="30"/>
        <v>0.76468411823055449</v>
      </c>
      <c r="U119" s="36">
        <f t="shared" si="31"/>
        <v>-1.7161862299403308E-2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90932599</v>
      </c>
      <c r="E120" s="31">
        <v>85886209</v>
      </c>
      <c r="F120" s="31">
        <v>19102312</v>
      </c>
      <c r="G120" s="36">
        <f t="shared" si="24"/>
        <v>0.21007110992175645</v>
      </c>
      <c r="H120" s="31">
        <v>23563223</v>
      </c>
      <c r="I120" s="36">
        <f t="shared" si="25"/>
        <v>0.25912844523447526</v>
      </c>
      <c r="J120" s="31">
        <v>22519560</v>
      </c>
      <c r="K120" s="36">
        <f t="shared" si="26"/>
        <v>0.26220228209164526</v>
      </c>
      <c r="L120" s="31">
        <v>0</v>
      </c>
      <c r="M120" s="36">
        <f t="shared" si="27"/>
        <v>0</v>
      </c>
      <c r="N120" s="31">
        <f t="shared" si="28"/>
        <v>65185095</v>
      </c>
      <c r="O120" s="36">
        <f t="shared" si="29"/>
        <v>0.75897045356839532</v>
      </c>
      <c r="P120" s="31">
        <v>16345635</v>
      </c>
      <c r="Q120" s="31">
        <v>71408368</v>
      </c>
      <c r="R120" s="31">
        <v>87491487</v>
      </c>
      <c r="S120" s="31">
        <v>52769259</v>
      </c>
      <c r="T120" s="36">
        <f t="shared" si="30"/>
        <v>0.60313592567011687</v>
      </c>
      <c r="U120" s="36">
        <f t="shared" si="31"/>
        <v>0.37771093016575974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413923566</v>
      </c>
      <c r="E121" s="32">
        <f>SUM(E113:E120)</f>
        <v>1014518665</v>
      </c>
      <c r="F121" s="32">
        <f>SUM(F113:F120)</f>
        <v>172101487</v>
      </c>
      <c r="G121" s="37">
        <f t="shared" si="24"/>
        <v>0.41578083766315443</v>
      </c>
      <c r="H121" s="32">
        <f>SUM(H113:H120)</f>
        <v>220157271</v>
      </c>
      <c r="I121" s="37">
        <f t="shared" si="25"/>
        <v>0.53187904503122685</v>
      </c>
      <c r="J121" s="32">
        <f>SUM(J113:J120)</f>
        <v>236579797</v>
      </c>
      <c r="K121" s="37">
        <f t="shared" si="26"/>
        <v>0.23319412955305263</v>
      </c>
      <c r="L121" s="32">
        <f>SUM(L113:L120)</f>
        <v>0</v>
      </c>
      <c r="M121" s="37">
        <f t="shared" si="27"/>
        <v>0</v>
      </c>
      <c r="N121" s="32">
        <f t="shared" si="28"/>
        <v>628838555</v>
      </c>
      <c r="O121" s="37">
        <f t="shared" si="29"/>
        <v>0.61983931562264549</v>
      </c>
      <c r="P121" s="32">
        <f>SUM(P113:P120)</f>
        <v>103481798</v>
      </c>
      <c r="Q121" s="32">
        <f>SUM(Q113:Q120)</f>
        <v>455946243</v>
      </c>
      <c r="R121" s="32">
        <f>SUM(R113:R120)</f>
        <v>392591578</v>
      </c>
      <c r="S121" s="32">
        <f>SUM(S113:S120)</f>
        <v>302578200</v>
      </c>
      <c r="T121" s="37">
        <f t="shared" si="30"/>
        <v>0.77072004840613262</v>
      </c>
      <c r="U121" s="37">
        <f t="shared" si="31"/>
        <v>1.2861972015600269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30420230</v>
      </c>
      <c r="E122" s="31">
        <v>31252311</v>
      </c>
      <c r="F122" s="31">
        <v>5850548</v>
      </c>
      <c r="G122" s="36">
        <f t="shared" si="24"/>
        <v>0.19232425264371769</v>
      </c>
      <c r="H122" s="31">
        <v>10725441</v>
      </c>
      <c r="I122" s="36">
        <f t="shared" si="25"/>
        <v>0.35257593384402419</v>
      </c>
      <c r="J122" s="31">
        <v>7707561</v>
      </c>
      <c r="K122" s="36">
        <f t="shared" si="26"/>
        <v>0.24662371368312572</v>
      </c>
      <c r="L122" s="31">
        <v>0</v>
      </c>
      <c r="M122" s="36">
        <f t="shared" si="27"/>
        <v>0</v>
      </c>
      <c r="N122" s="31">
        <f t="shared" si="28"/>
        <v>24283550</v>
      </c>
      <c r="O122" s="36">
        <f t="shared" si="29"/>
        <v>0.77701613810255499</v>
      </c>
      <c r="P122" s="31">
        <v>7352419</v>
      </c>
      <c r="Q122" s="31">
        <v>29910254</v>
      </c>
      <c r="R122" s="31">
        <v>34343187</v>
      </c>
      <c r="S122" s="31">
        <v>27281313</v>
      </c>
      <c r="T122" s="36">
        <f t="shared" si="30"/>
        <v>0.79437336435899208</v>
      </c>
      <c r="U122" s="36">
        <f t="shared" si="31"/>
        <v>4.8302742267544829E-2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66247777</v>
      </c>
      <c r="E123" s="31">
        <v>67946759</v>
      </c>
      <c r="F123" s="31">
        <v>13277934</v>
      </c>
      <c r="G123" s="36">
        <f t="shared" si="24"/>
        <v>0.20042837060026936</v>
      </c>
      <c r="H123" s="31">
        <v>13854112</v>
      </c>
      <c r="I123" s="36">
        <f t="shared" si="25"/>
        <v>0.20912568885141611</v>
      </c>
      <c r="J123" s="31">
        <v>12396387</v>
      </c>
      <c r="K123" s="36">
        <f t="shared" si="26"/>
        <v>0.18244265337217924</v>
      </c>
      <c r="L123" s="31">
        <v>0</v>
      </c>
      <c r="M123" s="36">
        <f t="shared" si="27"/>
        <v>0</v>
      </c>
      <c r="N123" s="31">
        <f t="shared" si="28"/>
        <v>39528433</v>
      </c>
      <c r="O123" s="36">
        <f t="shared" si="29"/>
        <v>0.58175597455649064</v>
      </c>
      <c r="P123" s="31">
        <v>9036061</v>
      </c>
      <c r="Q123" s="31">
        <v>48946751</v>
      </c>
      <c r="R123" s="31">
        <v>56760878</v>
      </c>
      <c r="S123" s="31">
        <v>30460985</v>
      </c>
      <c r="T123" s="36">
        <f t="shared" si="30"/>
        <v>0.53665457747147605</v>
      </c>
      <c r="U123" s="36">
        <f t="shared" si="31"/>
        <v>0.37187951697094568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254092420</v>
      </c>
      <c r="E124" s="31">
        <v>227397694</v>
      </c>
      <c r="F124" s="31">
        <v>29477846</v>
      </c>
      <c r="G124" s="36">
        <f t="shared" si="24"/>
        <v>0.11601229977659309</v>
      </c>
      <c r="H124" s="31">
        <v>34682547</v>
      </c>
      <c r="I124" s="36">
        <f t="shared" si="25"/>
        <v>0.13649579550621777</v>
      </c>
      <c r="J124" s="31">
        <v>50983834</v>
      </c>
      <c r="K124" s="36">
        <f t="shared" si="26"/>
        <v>0.22420558934955603</v>
      </c>
      <c r="L124" s="31">
        <v>0</v>
      </c>
      <c r="M124" s="36">
        <f t="shared" si="27"/>
        <v>0</v>
      </c>
      <c r="N124" s="31">
        <f t="shared" si="28"/>
        <v>115144227</v>
      </c>
      <c r="O124" s="36">
        <f t="shared" si="29"/>
        <v>0.50635617703317604</v>
      </c>
      <c r="P124" s="31">
        <v>23288900</v>
      </c>
      <c r="Q124" s="31">
        <v>224753672</v>
      </c>
      <c r="R124" s="31">
        <v>231445127</v>
      </c>
      <c r="S124" s="31">
        <v>91693870</v>
      </c>
      <c r="T124" s="36">
        <f t="shared" si="30"/>
        <v>0.39617973896680919</v>
      </c>
      <c r="U124" s="36">
        <f t="shared" si="31"/>
        <v>1.1891903009588258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51120252</v>
      </c>
      <c r="E125" s="31">
        <v>52428047</v>
      </c>
      <c r="F125" s="31">
        <v>7237600</v>
      </c>
      <c r="G125" s="36">
        <f t="shared" si="24"/>
        <v>0.14157989675011773</v>
      </c>
      <c r="H125" s="31">
        <v>16261481</v>
      </c>
      <c r="I125" s="36">
        <f t="shared" si="25"/>
        <v>0.3181025203083897</v>
      </c>
      <c r="J125" s="31">
        <v>13309115</v>
      </c>
      <c r="K125" s="36">
        <f t="shared" si="26"/>
        <v>0.2538548689406645</v>
      </c>
      <c r="L125" s="31">
        <v>0</v>
      </c>
      <c r="M125" s="36">
        <f t="shared" si="27"/>
        <v>0</v>
      </c>
      <c r="N125" s="31">
        <f t="shared" si="28"/>
        <v>36808196</v>
      </c>
      <c r="O125" s="36">
        <f t="shared" si="29"/>
        <v>0.70207070654377035</v>
      </c>
      <c r="P125" s="31">
        <v>9935538</v>
      </c>
      <c r="Q125" s="31">
        <v>64311204</v>
      </c>
      <c r="R125" s="31">
        <v>61262868</v>
      </c>
      <c r="S125" s="31">
        <v>37709438</v>
      </c>
      <c r="T125" s="36">
        <f t="shared" si="30"/>
        <v>0.61553497626000797</v>
      </c>
      <c r="U125" s="36">
        <f t="shared" si="31"/>
        <v>0.33954648454869774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401880679</v>
      </c>
      <c r="E126" s="32">
        <f>SUM(E122:E125)</f>
        <v>379024811</v>
      </c>
      <c r="F126" s="32">
        <f>SUM(F122:F125)</f>
        <v>55843928</v>
      </c>
      <c r="G126" s="37">
        <f t="shared" si="24"/>
        <v>0.13895648862482388</v>
      </c>
      <c r="H126" s="32">
        <f>SUM(H122:H125)</f>
        <v>75523581</v>
      </c>
      <c r="I126" s="37">
        <f t="shared" si="25"/>
        <v>0.1879253841909628</v>
      </c>
      <c r="J126" s="32">
        <f>SUM(J122:J125)</f>
        <v>84396897</v>
      </c>
      <c r="K126" s="37">
        <f t="shared" si="26"/>
        <v>0.22266852868373305</v>
      </c>
      <c r="L126" s="32">
        <f>SUM(L122:L125)</f>
        <v>0</v>
      </c>
      <c r="M126" s="37">
        <f t="shared" si="27"/>
        <v>0</v>
      </c>
      <c r="N126" s="32">
        <f t="shared" si="28"/>
        <v>215764406</v>
      </c>
      <c r="O126" s="37">
        <f t="shared" si="29"/>
        <v>0.56926195789330525</v>
      </c>
      <c r="P126" s="32">
        <f>SUM(P122:P125)</f>
        <v>49612918</v>
      </c>
      <c r="Q126" s="32">
        <f>SUM(Q122:Q125)</f>
        <v>367921881</v>
      </c>
      <c r="R126" s="32">
        <f>SUM(R122:R125)</f>
        <v>383812060</v>
      </c>
      <c r="S126" s="32">
        <f>SUM(S122:S125)</f>
        <v>187145606</v>
      </c>
      <c r="T126" s="37">
        <f t="shared" si="30"/>
        <v>0.48759699213203461</v>
      </c>
      <c r="U126" s="37">
        <f t="shared" si="31"/>
        <v>0.70110730032045288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23599020</v>
      </c>
      <c r="E127" s="31">
        <v>25558240</v>
      </c>
      <c r="F127" s="31">
        <v>5119965</v>
      </c>
      <c r="G127" s="36">
        <f t="shared" si="24"/>
        <v>0.21695667870953964</v>
      </c>
      <c r="H127" s="31">
        <v>5530275</v>
      </c>
      <c r="I127" s="36">
        <f t="shared" si="25"/>
        <v>0.23434341765039396</v>
      </c>
      <c r="J127" s="31">
        <v>5770008</v>
      </c>
      <c r="K127" s="36">
        <f t="shared" si="26"/>
        <v>0.22575920720675602</v>
      </c>
      <c r="L127" s="31">
        <v>0</v>
      </c>
      <c r="M127" s="36">
        <f t="shared" si="27"/>
        <v>0</v>
      </c>
      <c r="N127" s="31">
        <f t="shared" si="28"/>
        <v>16420248</v>
      </c>
      <c r="O127" s="36">
        <f t="shared" si="29"/>
        <v>0.64246395682957824</v>
      </c>
      <c r="P127" s="31">
        <v>4523771</v>
      </c>
      <c r="Q127" s="31">
        <v>23984702</v>
      </c>
      <c r="R127" s="31">
        <v>24070928</v>
      </c>
      <c r="S127" s="31">
        <v>14432717</v>
      </c>
      <c r="T127" s="36">
        <f t="shared" si="30"/>
        <v>0.59959121642505853</v>
      </c>
      <c r="U127" s="36">
        <f t="shared" si="31"/>
        <v>0.27548631440450899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36913405</v>
      </c>
      <c r="E128" s="31">
        <v>34457708</v>
      </c>
      <c r="F128" s="31">
        <v>5928701</v>
      </c>
      <c r="G128" s="36">
        <f t="shared" si="24"/>
        <v>0.16061105714848034</v>
      </c>
      <c r="H128" s="31">
        <v>9345187</v>
      </c>
      <c r="I128" s="36">
        <f t="shared" si="25"/>
        <v>0.25316513066188284</v>
      </c>
      <c r="J128" s="31">
        <v>7376857</v>
      </c>
      <c r="K128" s="36">
        <f t="shared" si="26"/>
        <v>0.214084378450244</v>
      </c>
      <c r="L128" s="31">
        <v>0</v>
      </c>
      <c r="M128" s="36">
        <f t="shared" si="27"/>
        <v>0</v>
      </c>
      <c r="N128" s="31">
        <f t="shared" si="28"/>
        <v>22650745</v>
      </c>
      <c r="O128" s="36">
        <f t="shared" si="29"/>
        <v>0.65734914812093714</v>
      </c>
      <c r="P128" s="31">
        <v>2497477</v>
      </c>
      <c r="Q128" s="31">
        <v>35919055</v>
      </c>
      <c r="R128" s="31">
        <v>36576658</v>
      </c>
      <c r="S128" s="31">
        <v>6865054</v>
      </c>
      <c r="T128" s="36">
        <f t="shared" si="30"/>
        <v>0.18768948218287193</v>
      </c>
      <c r="U128" s="36">
        <f t="shared" si="31"/>
        <v>1.9537236979559771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43710585</v>
      </c>
      <c r="E129" s="31">
        <v>44855119</v>
      </c>
      <c r="F129" s="31">
        <v>5927367</v>
      </c>
      <c r="G129" s="36">
        <f t="shared" si="24"/>
        <v>0.13560484262564776</v>
      </c>
      <c r="H129" s="31">
        <v>3375822</v>
      </c>
      <c r="I129" s="36">
        <f t="shared" si="25"/>
        <v>7.7231224427675813E-2</v>
      </c>
      <c r="J129" s="31">
        <v>2507534</v>
      </c>
      <c r="K129" s="36">
        <f t="shared" si="26"/>
        <v>5.5902961711014519E-2</v>
      </c>
      <c r="L129" s="31">
        <v>0</v>
      </c>
      <c r="M129" s="36">
        <f t="shared" si="27"/>
        <v>0</v>
      </c>
      <c r="N129" s="31">
        <f t="shared" si="28"/>
        <v>11810723</v>
      </c>
      <c r="O129" s="36">
        <f t="shared" si="29"/>
        <v>0.2633082525095965</v>
      </c>
      <c r="P129" s="31">
        <v>9196368</v>
      </c>
      <c r="Q129" s="31">
        <v>45268116</v>
      </c>
      <c r="R129" s="31">
        <v>45418116</v>
      </c>
      <c r="S129" s="31">
        <v>21004157</v>
      </c>
      <c r="T129" s="36">
        <f t="shared" si="30"/>
        <v>0.46246209331976695</v>
      </c>
      <c r="U129" s="36">
        <f t="shared" si="31"/>
        <v>-0.72733431285046446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61342317</v>
      </c>
      <c r="E130" s="31">
        <v>62398717</v>
      </c>
      <c r="F130" s="31">
        <v>14039634</v>
      </c>
      <c r="G130" s="36">
        <f t="shared" si="24"/>
        <v>0.22887355233093004</v>
      </c>
      <c r="H130" s="31">
        <v>17409284</v>
      </c>
      <c r="I130" s="36">
        <f t="shared" si="25"/>
        <v>0.28380545195252405</v>
      </c>
      <c r="J130" s="31">
        <v>13328611</v>
      </c>
      <c r="K130" s="36">
        <f t="shared" si="26"/>
        <v>0.21360392714484819</v>
      </c>
      <c r="L130" s="31">
        <v>0</v>
      </c>
      <c r="M130" s="36">
        <f t="shared" si="27"/>
        <v>0</v>
      </c>
      <c r="N130" s="31">
        <f t="shared" si="28"/>
        <v>44777529</v>
      </c>
      <c r="O130" s="36">
        <f t="shared" si="29"/>
        <v>0.71760336033832239</v>
      </c>
      <c r="P130" s="31">
        <v>13979306</v>
      </c>
      <c r="Q130" s="31">
        <v>54351369</v>
      </c>
      <c r="R130" s="31">
        <v>62441924</v>
      </c>
      <c r="S130" s="31">
        <v>45145954</v>
      </c>
      <c r="T130" s="36">
        <f t="shared" si="30"/>
        <v>0.7230070937596349</v>
      </c>
      <c r="U130" s="36">
        <f t="shared" si="31"/>
        <v>-4.6547017427045367E-2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24179823</v>
      </c>
      <c r="E131" s="31">
        <v>22445190</v>
      </c>
      <c r="F131" s="31">
        <v>6423446</v>
      </c>
      <c r="G131" s="36">
        <f t="shared" si="24"/>
        <v>0.26565314394567735</v>
      </c>
      <c r="H131" s="31">
        <v>6478506</v>
      </c>
      <c r="I131" s="36">
        <f t="shared" si="25"/>
        <v>0.2679302491172082</v>
      </c>
      <c r="J131" s="31">
        <v>5183578</v>
      </c>
      <c r="K131" s="36">
        <f t="shared" si="26"/>
        <v>0.23094382359873095</v>
      </c>
      <c r="L131" s="31">
        <v>0</v>
      </c>
      <c r="M131" s="36">
        <f t="shared" si="27"/>
        <v>0</v>
      </c>
      <c r="N131" s="31">
        <f t="shared" si="28"/>
        <v>18085530</v>
      </c>
      <c r="O131" s="36">
        <f t="shared" si="29"/>
        <v>0.80576417486330032</v>
      </c>
      <c r="P131" s="31">
        <v>8229618</v>
      </c>
      <c r="Q131" s="31">
        <v>22245865</v>
      </c>
      <c r="R131" s="31">
        <v>20332122</v>
      </c>
      <c r="S131" s="31">
        <v>18001134</v>
      </c>
      <c r="T131" s="36">
        <f t="shared" si="30"/>
        <v>0.8853544160319321</v>
      </c>
      <c r="U131" s="36">
        <f t="shared" si="31"/>
        <v>-0.37013139613527624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189745150</v>
      </c>
      <c r="E132" s="32">
        <f>SUM(E127:E131)</f>
        <v>189714974</v>
      </c>
      <c r="F132" s="32">
        <f>SUM(F127:F131)</f>
        <v>37439113</v>
      </c>
      <c r="G132" s="37">
        <f t="shared" si="24"/>
        <v>0.19731262169283378</v>
      </c>
      <c r="H132" s="32">
        <f>SUM(H127:H131)</f>
        <v>42139074</v>
      </c>
      <c r="I132" s="37">
        <f t="shared" si="25"/>
        <v>0.22208248274066558</v>
      </c>
      <c r="J132" s="32">
        <f>SUM(J127:J131)</f>
        <v>34166588</v>
      </c>
      <c r="K132" s="37">
        <f t="shared" si="26"/>
        <v>0.18009431348313076</v>
      </c>
      <c r="L132" s="32">
        <f>SUM(L127:L131)</f>
        <v>0</v>
      </c>
      <c r="M132" s="37">
        <f t="shared" si="27"/>
        <v>0</v>
      </c>
      <c r="N132" s="32">
        <f t="shared" si="28"/>
        <v>113744775</v>
      </c>
      <c r="O132" s="37">
        <f t="shared" si="29"/>
        <v>0.59955612676097991</v>
      </c>
      <c r="P132" s="32">
        <f>SUM(P127:P131)</f>
        <v>38426540</v>
      </c>
      <c r="Q132" s="32">
        <f>SUM(Q127:Q131)</f>
        <v>181769107</v>
      </c>
      <c r="R132" s="32">
        <f>SUM(R127:R131)</f>
        <v>188839748</v>
      </c>
      <c r="S132" s="32">
        <f>SUM(S127:S131)</f>
        <v>105449016</v>
      </c>
      <c r="T132" s="37">
        <f t="shared" si="30"/>
        <v>0.55840476974159059</v>
      </c>
      <c r="U132" s="37">
        <f t="shared" si="31"/>
        <v>-0.11085962982875897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75857819</v>
      </c>
      <c r="E133" s="31">
        <v>78183360</v>
      </c>
      <c r="F133" s="31">
        <v>27222458</v>
      </c>
      <c r="G133" s="36">
        <f t="shared" si="24"/>
        <v>0.35886159606038764</v>
      </c>
      <c r="H133" s="31">
        <v>24362444</v>
      </c>
      <c r="I133" s="36">
        <f t="shared" si="25"/>
        <v>0.32115929934658416</v>
      </c>
      <c r="J133" s="31">
        <v>23194317</v>
      </c>
      <c r="K133" s="36">
        <f t="shared" si="26"/>
        <v>0.29666564598912099</v>
      </c>
      <c r="L133" s="31">
        <v>0</v>
      </c>
      <c r="M133" s="36">
        <f t="shared" si="27"/>
        <v>0</v>
      </c>
      <c r="N133" s="31">
        <f t="shared" si="28"/>
        <v>74779219</v>
      </c>
      <c r="O133" s="36">
        <f t="shared" si="29"/>
        <v>0.9564595202866697</v>
      </c>
      <c r="P133" s="31">
        <v>11625019</v>
      </c>
      <c r="Q133" s="31">
        <v>124041070</v>
      </c>
      <c r="R133" s="31">
        <v>90161523</v>
      </c>
      <c r="S133" s="31">
        <v>74360561</v>
      </c>
      <c r="T133" s="36">
        <f t="shared" si="30"/>
        <v>0.82474827981776666</v>
      </c>
      <c r="U133" s="36">
        <f t="shared" si="31"/>
        <v>0.9952068035329662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10651417</v>
      </c>
      <c r="E134" s="31">
        <v>12461394</v>
      </c>
      <c r="F134" s="31">
        <v>3207949</v>
      </c>
      <c r="G134" s="36">
        <f t="shared" si="24"/>
        <v>0.30117579660997218</v>
      </c>
      <c r="H134" s="31">
        <v>3422580</v>
      </c>
      <c r="I134" s="36">
        <f t="shared" si="25"/>
        <v>0.32132626109746715</v>
      </c>
      <c r="J134" s="31">
        <v>2242519</v>
      </c>
      <c r="K134" s="36">
        <f t="shared" si="26"/>
        <v>0.17995731456689357</v>
      </c>
      <c r="L134" s="31">
        <v>0</v>
      </c>
      <c r="M134" s="36">
        <f t="shared" si="27"/>
        <v>0</v>
      </c>
      <c r="N134" s="31">
        <f t="shared" si="28"/>
        <v>8873048</v>
      </c>
      <c r="O134" s="36">
        <f t="shared" si="29"/>
        <v>0.71204297047344789</v>
      </c>
      <c r="P134" s="31">
        <v>2550445</v>
      </c>
      <c r="Q134" s="31">
        <v>10577828</v>
      </c>
      <c r="R134" s="31">
        <v>11066164</v>
      </c>
      <c r="S134" s="31">
        <v>7577328</v>
      </c>
      <c r="T134" s="36">
        <f t="shared" si="30"/>
        <v>0.68472941481799832</v>
      </c>
      <c r="U134" s="36">
        <f t="shared" si="31"/>
        <v>-0.12073422481174856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31612758</v>
      </c>
      <c r="E135" s="31">
        <v>27828463</v>
      </c>
      <c r="F135" s="31">
        <v>7561736</v>
      </c>
      <c r="G135" s="36">
        <f t="shared" si="24"/>
        <v>0.23919887027889183</v>
      </c>
      <c r="H135" s="31">
        <v>1945908</v>
      </c>
      <c r="I135" s="36">
        <f t="shared" si="25"/>
        <v>6.1554515426967805E-2</v>
      </c>
      <c r="J135" s="31">
        <v>8617210</v>
      </c>
      <c r="K135" s="36">
        <f t="shared" si="26"/>
        <v>0.30965454326385183</v>
      </c>
      <c r="L135" s="31">
        <v>0</v>
      </c>
      <c r="M135" s="36">
        <f t="shared" si="27"/>
        <v>0</v>
      </c>
      <c r="N135" s="31">
        <f t="shared" si="28"/>
        <v>18124854</v>
      </c>
      <c r="O135" s="36">
        <f t="shared" si="29"/>
        <v>0.65130632618840645</v>
      </c>
      <c r="P135" s="31">
        <v>6868069</v>
      </c>
      <c r="Q135" s="31">
        <v>34523399</v>
      </c>
      <c r="R135" s="31">
        <v>36683583</v>
      </c>
      <c r="S135" s="31">
        <v>20711169</v>
      </c>
      <c r="T135" s="36">
        <f t="shared" si="30"/>
        <v>0.56458958766377865</v>
      </c>
      <c r="U135" s="36">
        <f t="shared" si="31"/>
        <v>0.25467726081377462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34211550</v>
      </c>
      <c r="E136" s="31">
        <v>30282485</v>
      </c>
      <c r="F136" s="31">
        <v>8290537</v>
      </c>
      <c r="G136" s="36">
        <f t="shared" si="24"/>
        <v>0.24233152254136395</v>
      </c>
      <c r="H136" s="31">
        <v>9882591</v>
      </c>
      <c r="I136" s="36">
        <f t="shared" si="25"/>
        <v>0.28886709313082864</v>
      </c>
      <c r="J136" s="31">
        <v>8692995</v>
      </c>
      <c r="K136" s="36">
        <f t="shared" si="26"/>
        <v>0.2870634625923203</v>
      </c>
      <c r="L136" s="31">
        <v>0</v>
      </c>
      <c r="M136" s="36">
        <f t="shared" si="27"/>
        <v>0</v>
      </c>
      <c r="N136" s="31">
        <f t="shared" si="28"/>
        <v>26866123</v>
      </c>
      <c r="O136" s="36">
        <f t="shared" si="29"/>
        <v>0.88718356502116658</v>
      </c>
      <c r="P136" s="31">
        <v>8720888</v>
      </c>
      <c r="Q136" s="31">
        <v>32879176</v>
      </c>
      <c r="R136" s="31">
        <v>39100408</v>
      </c>
      <c r="S136" s="31">
        <v>26483047</v>
      </c>
      <c r="T136" s="36">
        <f t="shared" si="30"/>
        <v>0.67730871248197722</v>
      </c>
      <c r="U136" s="36">
        <f t="shared" si="31"/>
        <v>-3.1984128221804742E-3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152333544</v>
      </c>
      <c r="E137" s="32">
        <f>SUM(E133:E136)</f>
        <v>148755702</v>
      </c>
      <c r="F137" s="32">
        <f>SUM(F133:F136)</f>
        <v>46282680</v>
      </c>
      <c r="G137" s="37">
        <f t="shared" ref="G137:G170" si="32">IF(($D137     =0),0,($F137     /$D137     ))</f>
        <v>0.30382461265392735</v>
      </c>
      <c r="H137" s="32">
        <f>SUM(H133:H136)</f>
        <v>39613523</v>
      </c>
      <c r="I137" s="37">
        <f t="shared" ref="I137:I170" si="33">IF(($D137     =0),0,($H137     /$D137     ))</f>
        <v>0.26004464912862529</v>
      </c>
      <c r="J137" s="32">
        <f>SUM(J133:J136)</f>
        <v>42747041</v>
      </c>
      <c r="K137" s="37">
        <f t="shared" ref="K137:K170" si="34">IF(($E137     =0),0,($J137     /$E137     ))</f>
        <v>0.28736405008528682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128643244</v>
      </c>
      <c r="O137" s="37">
        <f t="shared" ref="O137:O170" si="37">IF(($E137     =0),0,($N137     /$E137     ))</f>
        <v>0.8647953810873078</v>
      </c>
      <c r="P137" s="32">
        <f>SUM(P133:P136)</f>
        <v>29764421</v>
      </c>
      <c r="Q137" s="32">
        <f>SUM(Q133:Q136)</f>
        <v>202021473</v>
      </c>
      <c r="R137" s="32">
        <f>SUM(R133:R136)</f>
        <v>177011678</v>
      </c>
      <c r="S137" s="32">
        <f>SUM(S133:S136)</f>
        <v>129132105</v>
      </c>
      <c r="T137" s="37">
        <f t="shared" ref="T137:T170" si="38">IF(($R137     =0),0,($S137     /$R137     ))</f>
        <v>0.72951178396263772</v>
      </c>
      <c r="U137" s="37">
        <f t="shared" ref="U137:U170" si="39">IF(($P137     =0),0,(($J137     /$P137     )-1))</f>
        <v>0.4361791549716354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26841977</v>
      </c>
      <c r="E138" s="31">
        <v>26198468</v>
      </c>
      <c r="F138" s="31">
        <v>5014172</v>
      </c>
      <c r="G138" s="36">
        <f t="shared" si="32"/>
        <v>0.18680337890163604</v>
      </c>
      <c r="H138" s="31">
        <v>5726305</v>
      </c>
      <c r="I138" s="36">
        <f t="shared" si="33"/>
        <v>0.21333395077419223</v>
      </c>
      <c r="J138" s="31">
        <v>8121723</v>
      </c>
      <c r="K138" s="36">
        <f t="shared" si="34"/>
        <v>0.3100075546402179</v>
      </c>
      <c r="L138" s="31">
        <v>0</v>
      </c>
      <c r="M138" s="36">
        <f t="shared" si="35"/>
        <v>0</v>
      </c>
      <c r="N138" s="31">
        <f t="shared" si="36"/>
        <v>18862200</v>
      </c>
      <c r="O138" s="36">
        <f t="shared" si="37"/>
        <v>0.71997339691771289</v>
      </c>
      <c r="P138" s="31">
        <v>5444075</v>
      </c>
      <c r="Q138" s="31">
        <v>23089671</v>
      </c>
      <c r="R138" s="31">
        <v>25956851</v>
      </c>
      <c r="S138" s="31">
        <v>17120312</v>
      </c>
      <c r="T138" s="36">
        <f t="shared" si="38"/>
        <v>0.65956814253007812</v>
      </c>
      <c r="U138" s="36">
        <f t="shared" si="39"/>
        <v>0.4918462732420108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34298680</v>
      </c>
      <c r="E139" s="31">
        <v>37111731</v>
      </c>
      <c r="F139" s="31">
        <v>7545745</v>
      </c>
      <c r="G139" s="36">
        <f t="shared" si="32"/>
        <v>0.22000103210969052</v>
      </c>
      <c r="H139" s="31">
        <v>9182159</v>
      </c>
      <c r="I139" s="36">
        <f t="shared" si="33"/>
        <v>0.26771173118032532</v>
      </c>
      <c r="J139" s="31">
        <v>7859708</v>
      </c>
      <c r="K139" s="36">
        <f t="shared" si="34"/>
        <v>0.21178500135172892</v>
      </c>
      <c r="L139" s="31">
        <v>0</v>
      </c>
      <c r="M139" s="36">
        <f t="shared" si="35"/>
        <v>0</v>
      </c>
      <c r="N139" s="31">
        <f t="shared" si="36"/>
        <v>24587612</v>
      </c>
      <c r="O139" s="36">
        <f t="shared" si="37"/>
        <v>0.66252937649283994</v>
      </c>
      <c r="P139" s="31">
        <v>7424545</v>
      </c>
      <c r="Q139" s="31">
        <v>34389575</v>
      </c>
      <c r="R139" s="31">
        <v>36149015</v>
      </c>
      <c r="S139" s="31">
        <v>23106174</v>
      </c>
      <c r="T139" s="36">
        <f t="shared" si="38"/>
        <v>0.63919235420384202</v>
      </c>
      <c r="U139" s="36">
        <f t="shared" si="39"/>
        <v>5.8611403123019601E-2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30953385</v>
      </c>
      <c r="E140" s="31">
        <v>40501633</v>
      </c>
      <c r="F140" s="31">
        <v>9758656</v>
      </c>
      <c r="G140" s="36">
        <f t="shared" si="32"/>
        <v>0.31526942852938378</v>
      </c>
      <c r="H140" s="31">
        <v>9022636</v>
      </c>
      <c r="I140" s="36">
        <f t="shared" si="33"/>
        <v>0.29149109216972552</v>
      </c>
      <c r="J140" s="31">
        <v>8102681</v>
      </c>
      <c r="K140" s="36">
        <f t="shared" si="34"/>
        <v>0.20005813098943442</v>
      </c>
      <c r="L140" s="31">
        <v>0</v>
      </c>
      <c r="M140" s="36">
        <f t="shared" si="35"/>
        <v>0</v>
      </c>
      <c r="N140" s="31">
        <f t="shared" si="36"/>
        <v>26883973</v>
      </c>
      <c r="O140" s="36">
        <f t="shared" si="37"/>
        <v>0.66377503840400709</v>
      </c>
      <c r="P140" s="31">
        <v>7543814</v>
      </c>
      <c r="Q140" s="31">
        <v>40727343</v>
      </c>
      <c r="R140" s="31">
        <v>38678956</v>
      </c>
      <c r="S140" s="31">
        <v>26155136</v>
      </c>
      <c r="T140" s="36">
        <f t="shared" si="38"/>
        <v>0.67621101252060678</v>
      </c>
      <c r="U140" s="36">
        <f t="shared" si="39"/>
        <v>7.4082818054633792E-2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32202708</v>
      </c>
      <c r="E141" s="31">
        <v>30187086</v>
      </c>
      <c r="F141" s="31">
        <v>9060873</v>
      </c>
      <c r="G141" s="36">
        <f t="shared" si="32"/>
        <v>0.28136990839403941</v>
      </c>
      <c r="H141" s="31">
        <v>9246648</v>
      </c>
      <c r="I141" s="36">
        <f t="shared" si="33"/>
        <v>0.28713883316893724</v>
      </c>
      <c r="J141" s="31">
        <v>6160212</v>
      </c>
      <c r="K141" s="36">
        <f t="shared" si="34"/>
        <v>0.20406779243283038</v>
      </c>
      <c r="L141" s="31">
        <v>0</v>
      </c>
      <c r="M141" s="36">
        <f t="shared" si="35"/>
        <v>0</v>
      </c>
      <c r="N141" s="31">
        <f t="shared" si="36"/>
        <v>24467733</v>
      </c>
      <c r="O141" s="36">
        <f t="shared" si="37"/>
        <v>0.81053643269840625</v>
      </c>
      <c r="P141" s="31">
        <v>6328929</v>
      </c>
      <c r="Q141" s="31">
        <v>33599609</v>
      </c>
      <c r="R141" s="31">
        <v>35570253</v>
      </c>
      <c r="S141" s="31">
        <v>25617382</v>
      </c>
      <c r="T141" s="36">
        <f t="shared" si="38"/>
        <v>0.72019116647834924</v>
      </c>
      <c r="U141" s="36">
        <f t="shared" si="39"/>
        <v>-2.6658064895340061E-2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45690945</v>
      </c>
      <c r="E142" s="31">
        <v>50390489</v>
      </c>
      <c r="F142" s="31">
        <v>7020195</v>
      </c>
      <c r="G142" s="36">
        <f t="shared" si="32"/>
        <v>0.15364521351002919</v>
      </c>
      <c r="H142" s="31">
        <v>6839213</v>
      </c>
      <c r="I142" s="36">
        <f t="shared" si="33"/>
        <v>0.14968420985821151</v>
      </c>
      <c r="J142" s="31">
        <v>7369142</v>
      </c>
      <c r="K142" s="36">
        <f t="shared" si="34"/>
        <v>0.14624073205560675</v>
      </c>
      <c r="L142" s="31">
        <v>0</v>
      </c>
      <c r="M142" s="36">
        <f t="shared" si="35"/>
        <v>0</v>
      </c>
      <c r="N142" s="31">
        <f t="shared" si="36"/>
        <v>21228550</v>
      </c>
      <c r="O142" s="36">
        <f t="shared" si="37"/>
        <v>0.42128088893918059</v>
      </c>
      <c r="P142" s="31">
        <v>6851374</v>
      </c>
      <c r="Q142" s="31">
        <v>29166142</v>
      </c>
      <c r="R142" s="31">
        <v>43459092</v>
      </c>
      <c r="S142" s="31">
        <v>19736933</v>
      </c>
      <c r="T142" s="36">
        <f t="shared" si="38"/>
        <v>0.45414968633030806</v>
      </c>
      <c r="U142" s="36">
        <f t="shared" si="39"/>
        <v>7.5571410931588368E-2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35144113</v>
      </c>
      <c r="E143" s="31">
        <v>40932733</v>
      </c>
      <c r="F143" s="31">
        <v>9506194</v>
      </c>
      <c r="G143" s="36">
        <f t="shared" si="32"/>
        <v>0.27049178905155469</v>
      </c>
      <c r="H143" s="31">
        <v>11068757</v>
      </c>
      <c r="I143" s="36">
        <f t="shared" si="33"/>
        <v>0.31495337497918924</v>
      </c>
      <c r="J143" s="31">
        <v>9411883</v>
      </c>
      <c r="K143" s="36">
        <f t="shared" si="34"/>
        <v>0.22993536737456549</v>
      </c>
      <c r="L143" s="31">
        <v>0</v>
      </c>
      <c r="M143" s="36">
        <f t="shared" si="35"/>
        <v>0</v>
      </c>
      <c r="N143" s="31">
        <f t="shared" si="36"/>
        <v>29986834</v>
      </c>
      <c r="O143" s="36">
        <f t="shared" si="37"/>
        <v>0.73258812207823998</v>
      </c>
      <c r="P143" s="31">
        <v>14374844</v>
      </c>
      <c r="Q143" s="31">
        <v>45359771</v>
      </c>
      <c r="R143" s="31">
        <v>67354430</v>
      </c>
      <c r="S143" s="31">
        <v>47393953</v>
      </c>
      <c r="T143" s="36">
        <f t="shared" si="38"/>
        <v>0.70365012368154556</v>
      </c>
      <c r="U143" s="36">
        <f t="shared" si="39"/>
        <v>-0.34525320761741829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205131808</v>
      </c>
      <c r="E144" s="32">
        <f>SUM(E138:E143)</f>
        <v>225322140</v>
      </c>
      <c r="F144" s="32">
        <f>SUM(F138:F143)</f>
        <v>47905835</v>
      </c>
      <c r="G144" s="37">
        <f t="shared" si="32"/>
        <v>0.23353684378387579</v>
      </c>
      <c r="H144" s="32">
        <f>SUM(H138:H143)</f>
        <v>51085718</v>
      </c>
      <c r="I144" s="37">
        <f t="shared" si="33"/>
        <v>0.24903850113776602</v>
      </c>
      <c r="J144" s="32">
        <f>SUM(J138:J143)</f>
        <v>47025349</v>
      </c>
      <c r="K144" s="37">
        <f t="shared" si="34"/>
        <v>0.20870274443514517</v>
      </c>
      <c r="L144" s="32">
        <f>SUM(L138:L143)</f>
        <v>0</v>
      </c>
      <c r="M144" s="37">
        <f t="shared" si="35"/>
        <v>0</v>
      </c>
      <c r="N144" s="32">
        <f t="shared" si="36"/>
        <v>146016902</v>
      </c>
      <c r="O144" s="37">
        <f t="shared" si="37"/>
        <v>0.64803619386892031</v>
      </c>
      <c r="P144" s="32">
        <f>SUM(P138:P143)</f>
        <v>47967581</v>
      </c>
      <c r="Q144" s="32">
        <f>SUM(Q138:Q143)</f>
        <v>206332111</v>
      </c>
      <c r="R144" s="32">
        <f>SUM(R138:R143)</f>
        <v>247168597</v>
      </c>
      <c r="S144" s="32">
        <f>SUM(S138:S143)</f>
        <v>159129890</v>
      </c>
      <c r="T144" s="37">
        <f t="shared" si="38"/>
        <v>0.64381111488851472</v>
      </c>
      <c r="U144" s="37">
        <f t="shared" si="39"/>
        <v>-1.9643100201363062E-2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44569119</v>
      </c>
      <c r="E145" s="31">
        <v>48382167</v>
      </c>
      <c r="F145" s="31">
        <v>9698240</v>
      </c>
      <c r="G145" s="36">
        <f t="shared" si="32"/>
        <v>0.21759999339452951</v>
      </c>
      <c r="H145" s="31">
        <v>10968653</v>
      </c>
      <c r="I145" s="36">
        <f t="shared" si="33"/>
        <v>0.24610432618154288</v>
      </c>
      <c r="J145" s="31">
        <v>15967451</v>
      </c>
      <c r="K145" s="36">
        <f t="shared" si="34"/>
        <v>0.33002761120641827</v>
      </c>
      <c r="L145" s="31">
        <v>0</v>
      </c>
      <c r="M145" s="36">
        <f t="shared" si="35"/>
        <v>0</v>
      </c>
      <c r="N145" s="31">
        <f t="shared" si="36"/>
        <v>36634344</v>
      </c>
      <c r="O145" s="36">
        <f t="shared" si="37"/>
        <v>0.75718691971775465</v>
      </c>
      <c r="P145" s="31">
        <v>9894383</v>
      </c>
      <c r="Q145" s="31">
        <v>45762821</v>
      </c>
      <c r="R145" s="31">
        <v>44221173</v>
      </c>
      <c r="S145" s="31">
        <v>28487685</v>
      </c>
      <c r="T145" s="36">
        <f t="shared" si="38"/>
        <v>0.64420916650040017</v>
      </c>
      <c r="U145" s="36">
        <f t="shared" si="39"/>
        <v>0.61378946014117308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51735439</v>
      </c>
      <c r="E146" s="31">
        <v>55872602</v>
      </c>
      <c r="F146" s="31">
        <v>15207583</v>
      </c>
      <c r="G146" s="36">
        <f t="shared" si="32"/>
        <v>0.29394904718987697</v>
      </c>
      <c r="H146" s="31">
        <v>21078381</v>
      </c>
      <c r="I146" s="36">
        <f t="shared" si="33"/>
        <v>0.40742634850358572</v>
      </c>
      <c r="J146" s="31">
        <v>10569053</v>
      </c>
      <c r="K146" s="36">
        <f t="shared" si="34"/>
        <v>0.18916342933160693</v>
      </c>
      <c r="L146" s="31">
        <v>0</v>
      </c>
      <c r="M146" s="36">
        <f t="shared" si="35"/>
        <v>0</v>
      </c>
      <c r="N146" s="31">
        <f t="shared" si="36"/>
        <v>46855017</v>
      </c>
      <c r="O146" s="36">
        <f t="shared" si="37"/>
        <v>0.83860452749274139</v>
      </c>
      <c r="P146" s="31">
        <v>14184088</v>
      </c>
      <c r="Q146" s="31">
        <v>58134686</v>
      </c>
      <c r="R146" s="31">
        <v>70270853</v>
      </c>
      <c r="S146" s="31">
        <v>48582454</v>
      </c>
      <c r="T146" s="36">
        <f t="shared" si="38"/>
        <v>0.69135995830305352</v>
      </c>
      <c r="U146" s="36">
        <f t="shared" si="39"/>
        <v>-0.25486552254892947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55949111</v>
      </c>
      <c r="E147" s="31">
        <v>61996104</v>
      </c>
      <c r="F147" s="31">
        <v>10467066</v>
      </c>
      <c r="G147" s="36">
        <f t="shared" si="32"/>
        <v>0.18708190019319521</v>
      </c>
      <c r="H147" s="31">
        <v>17278486</v>
      </c>
      <c r="I147" s="36">
        <f t="shared" si="33"/>
        <v>0.30882503209032225</v>
      </c>
      <c r="J147" s="31">
        <v>13164088</v>
      </c>
      <c r="K147" s="36">
        <f t="shared" si="34"/>
        <v>0.21233734300465074</v>
      </c>
      <c r="L147" s="31">
        <v>0</v>
      </c>
      <c r="M147" s="36">
        <f t="shared" si="35"/>
        <v>0</v>
      </c>
      <c r="N147" s="31">
        <f t="shared" si="36"/>
        <v>40909640</v>
      </c>
      <c r="O147" s="36">
        <f t="shared" si="37"/>
        <v>0.65987436887969608</v>
      </c>
      <c r="P147" s="31">
        <v>13126670</v>
      </c>
      <c r="Q147" s="31">
        <v>60048131</v>
      </c>
      <c r="R147" s="31">
        <v>64018972</v>
      </c>
      <c r="S147" s="31">
        <v>38140491</v>
      </c>
      <c r="T147" s="36">
        <f t="shared" si="38"/>
        <v>0.59576856373138887</v>
      </c>
      <c r="U147" s="36">
        <f t="shared" si="39"/>
        <v>2.8505325417642613E-3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43984292</v>
      </c>
      <c r="E148" s="31">
        <v>43855240</v>
      </c>
      <c r="F148" s="31">
        <v>9305320</v>
      </c>
      <c r="G148" s="36">
        <f t="shared" si="32"/>
        <v>0.2115600724003924</v>
      </c>
      <c r="H148" s="31">
        <v>13019700</v>
      </c>
      <c r="I148" s="36">
        <f t="shared" si="33"/>
        <v>0.29600794756455329</v>
      </c>
      <c r="J148" s="31">
        <v>8785370</v>
      </c>
      <c r="K148" s="36">
        <f t="shared" si="34"/>
        <v>0.20032657442987428</v>
      </c>
      <c r="L148" s="31">
        <v>0</v>
      </c>
      <c r="M148" s="36">
        <f t="shared" si="35"/>
        <v>0</v>
      </c>
      <c r="N148" s="31">
        <f t="shared" si="36"/>
        <v>31110390</v>
      </c>
      <c r="O148" s="36">
        <f t="shared" si="37"/>
        <v>0.70938820537751024</v>
      </c>
      <c r="P148" s="31">
        <v>9472800</v>
      </c>
      <c r="Q148" s="31">
        <v>38446532</v>
      </c>
      <c r="R148" s="31">
        <v>40516967</v>
      </c>
      <c r="S148" s="31">
        <v>30149159</v>
      </c>
      <c r="T148" s="36">
        <f t="shared" si="38"/>
        <v>0.74411194204146625</v>
      </c>
      <c r="U148" s="36">
        <f t="shared" si="39"/>
        <v>-7.2568828646229155E-2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44465802</v>
      </c>
      <c r="E149" s="31">
        <v>53801378</v>
      </c>
      <c r="F149" s="31">
        <v>12542739</v>
      </c>
      <c r="G149" s="36">
        <f t="shared" si="32"/>
        <v>0.28207607725145722</v>
      </c>
      <c r="H149" s="31">
        <v>32621683</v>
      </c>
      <c r="I149" s="36">
        <f t="shared" si="33"/>
        <v>0.73363532271384646</v>
      </c>
      <c r="J149" s="31">
        <v>10459447</v>
      </c>
      <c r="K149" s="36">
        <f t="shared" si="34"/>
        <v>0.19440853355094362</v>
      </c>
      <c r="L149" s="31">
        <v>0</v>
      </c>
      <c r="M149" s="36">
        <f t="shared" si="35"/>
        <v>0</v>
      </c>
      <c r="N149" s="31">
        <f t="shared" si="36"/>
        <v>55623869</v>
      </c>
      <c r="O149" s="36">
        <f t="shared" si="37"/>
        <v>1.0338744297590297</v>
      </c>
      <c r="P149" s="31">
        <v>10590041</v>
      </c>
      <c r="Q149" s="31">
        <v>35483026</v>
      </c>
      <c r="R149" s="31">
        <v>53558133</v>
      </c>
      <c r="S149" s="31">
        <v>35563128</v>
      </c>
      <c r="T149" s="36">
        <f t="shared" si="38"/>
        <v>0.664009852621263</v>
      </c>
      <c r="U149" s="36">
        <f t="shared" si="39"/>
        <v>-1.2331774730617195E-2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240703763</v>
      </c>
      <c r="E150" s="32">
        <f>SUM(E145:E149)</f>
        <v>263907491</v>
      </c>
      <c r="F150" s="32">
        <f>SUM(F145:F149)</f>
        <v>57220948</v>
      </c>
      <c r="G150" s="37">
        <f t="shared" si="32"/>
        <v>0.23772352906672256</v>
      </c>
      <c r="H150" s="32">
        <f>SUM(H145:H149)</f>
        <v>94966903</v>
      </c>
      <c r="I150" s="37">
        <f t="shared" si="33"/>
        <v>0.39453850582302696</v>
      </c>
      <c r="J150" s="32">
        <f>SUM(J145:J149)</f>
        <v>58945409</v>
      </c>
      <c r="K150" s="37">
        <f t="shared" si="34"/>
        <v>0.22335633132899588</v>
      </c>
      <c r="L150" s="32">
        <f>SUM(L145:L149)</f>
        <v>0</v>
      </c>
      <c r="M150" s="37">
        <f t="shared" si="35"/>
        <v>0</v>
      </c>
      <c r="N150" s="32">
        <f t="shared" si="36"/>
        <v>211133260</v>
      </c>
      <c r="O150" s="37">
        <f t="shared" si="37"/>
        <v>0.80002753692201944</v>
      </c>
      <c r="P150" s="32">
        <f>SUM(P145:P149)</f>
        <v>57267982</v>
      </c>
      <c r="Q150" s="32">
        <f>SUM(Q145:Q149)</f>
        <v>237875196</v>
      </c>
      <c r="R150" s="32">
        <f>SUM(R145:R149)</f>
        <v>272586098</v>
      </c>
      <c r="S150" s="32">
        <f>SUM(S145:S149)</f>
        <v>180922917</v>
      </c>
      <c r="T150" s="37">
        <f t="shared" si="38"/>
        <v>0.66372760139807274</v>
      </c>
      <c r="U150" s="37">
        <f t="shared" si="39"/>
        <v>2.9290834798404441E-2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36133771</v>
      </c>
      <c r="E151" s="31">
        <v>34333100</v>
      </c>
      <c r="F151" s="31">
        <v>8527968</v>
      </c>
      <c r="G151" s="36">
        <f t="shared" si="32"/>
        <v>0.23601101584442985</v>
      </c>
      <c r="H151" s="31">
        <v>13740745</v>
      </c>
      <c r="I151" s="36">
        <f t="shared" si="33"/>
        <v>0.38027431457403105</v>
      </c>
      <c r="J151" s="31">
        <v>8521186</v>
      </c>
      <c r="K151" s="36">
        <f t="shared" si="34"/>
        <v>0.24819157023397245</v>
      </c>
      <c r="L151" s="31">
        <v>0</v>
      </c>
      <c r="M151" s="36">
        <f t="shared" si="35"/>
        <v>0</v>
      </c>
      <c r="N151" s="31">
        <f t="shared" si="36"/>
        <v>30789899</v>
      </c>
      <c r="O151" s="36">
        <f t="shared" si="37"/>
        <v>0.89679926950959865</v>
      </c>
      <c r="P151" s="31">
        <v>10748737</v>
      </c>
      <c r="Q151" s="31">
        <v>41103876</v>
      </c>
      <c r="R151" s="31">
        <v>37887165</v>
      </c>
      <c r="S151" s="31">
        <v>35751583</v>
      </c>
      <c r="T151" s="36">
        <f t="shared" si="38"/>
        <v>0.943633101077898</v>
      </c>
      <c r="U151" s="36">
        <f t="shared" si="39"/>
        <v>-0.20723839461324622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144656200</v>
      </c>
      <c r="E152" s="31">
        <v>154729131</v>
      </c>
      <c r="F152" s="31">
        <v>39711208</v>
      </c>
      <c r="G152" s="36">
        <f t="shared" si="32"/>
        <v>0.27452129946728865</v>
      </c>
      <c r="H152" s="31">
        <v>35908950</v>
      </c>
      <c r="I152" s="36">
        <f t="shared" si="33"/>
        <v>0.24823650835567365</v>
      </c>
      <c r="J152" s="31">
        <v>25353107</v>
      </c>
      <c r="K152" s="36">
        <f t="shared" si="34"/>
        <v>0.16385477534931672</v>
      </c>
      <c r="L152" s="31">
        <v>0</v>
      </c>
      <c r="M152" s="36">
        <f t="shared" si="35"/>
        <v>0</v>
      </c>
      <c r="N152" s="31">
        <f t="shared" si="36"/>
        <v>100973265</v>
      </c>
      <c r="O152" s="36">
        <f t="shared" si="37"/>
        <v>0.65258083172457038</v>
      </c>
      <c r="P152" s="31">
        <v>28173921</v>
      </c>
      <c r="Q152" s="31">
        <v>141371800</v>
      </c>
      <c r="R152" s="31">
        <v>146071300</v>
      </c>
      <c r="S152" s="31">
        <v>101625005</v>
      </c>
      <c r="T152" s="36">
        <f t="shared" si="38"/>
        <v>0.69572191799484229</v>
      </c>
      <c r="U152" s="36">
        <f t="shared" si="39"/>
        <v>-0.10012145629286029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75512880</v>
      </c>
      <c r="E153" s="31">
        <v>73745250</v>
      </c>
      <c r="F153" s="31">
        <v>16246851</v>
      </c>
      <c r="G153" s="36">
        <f t="shared" si="32"/>
        <v>0.21515337515931057</v>
      </c>
      <c r="H153" s="31">
        <v>19166622</v>
      </c>
      <c r="I153" s="36">
        <f t="shared" si="33"/>
        <v>0.25381924249214172</v>
      </c>
      <c r="J153" s="31">
        <v>18262457</v>
      </c>
      <c r="K153" s="36">
        <f t="shared" si="34"/>
        <v>0.24764248544821532</v>
      </c>
      <c r="L153" s="31">
        <v>0</v>
      </c>
      <c r="M153" s="36">
        <f t="shared" si="35"/>
        <v>0</v>
      </c>
      <c r="N153" s="31">
        <f t="shared" si="36"/>
        <v>53675930</v>
      </c>
      <c r="O153" s="36">
        <f t="shared" si="37"/>
        <v>0.72785609920638961</v>
      </c>
      <c r="P153" s="31">
        <v>17936679</v>
      </c>
      <c r="Q153" s="31">
        <v>92509290</v>
      </c>
      <c r="R153" s="31">
        <v>86024528</v>
      </c>
      <c r="S153" s="31">
        <v>60817269</v>
      </c>
      <c r="T153" s="36">
        <f t="shared" si="38"/>
        <v>0.70697591040546015</v>
      </c>
      <c r="U153" s="36">
        <f t="shared" si="39"/>
        <v>1.8162671027340149E-2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23338944</v>
      </c>
      <c r="E154" s="31">
        <v>25889003</v>
      </c>
      <c r="F154" s="31">
        <v>8869037</v>
      </c>
      <c r="G154" s="36">
        <f t="shared" si="32"/>
        <v>0.38001020954504194</v>
      </c>
      <c r="H154" s="31">
        <v>7401195</v>
      </c>
      <c r="I154" s="36">
        <f t="shared" si="33"/>
        <v>0.31711781818406182</v>
      </c>
      <c r="J154" s="31">
        <v>7340432</v>
      </c>
      <c r="K154" s="36">
        <f t="shared" si="34"/>
        <v>0.28353475025670166</v>
      </c>
      <c r="L154" s="31">
        <v>0</v>
      </c>
      <c r="M154" s="36">
        <f t="shared" si="35"/>
        <v>0</v>
      </c>
      <c r="N154" s="31">
        <f t="shared" si="36"/>
        <v>23610664</v>
      </c>
      <c r="O154" s="36">
        <f t="shared" si="37"/>
        <v>0.91199587716838693</v>
      </c>
      <c r="P154" s="31">
        <v>7407362</v>
      </c>
      <c r="Q154" s="31">
        <v>21240416</v>
      </c>
      <c r="R154" s="31">
        <v>26318163</v>
      </c>
      <c r="S154" s="31">
        <v>22824034</v>
      </c>
      <c r="T154" s="36">
        <f t="shared" si="38"/>
        <v>0.86723507259986188</v>
      </c>
      <c r="U154" s="36">
        <f t="shared" si="39"/>
        <v>-9.035605388260981E-3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22603400</v>
      </c>
      <c r="E155" s="31">
        <v>22247731</v>
      </c>
      <c r="F155" s="31">
        <v>5391624</v>
      </c>
      <c r="G155" s="36">
        <f t="shared" si="32"/>
        <v>0.23853154835113302</v>
      </c>
      <c r="H155" s="31">
        <v>6421047</v>
      </c>
      <c r="I155" s="36">
        <f t="shared" si="33"/>
        <v>0.28407438703911803</v>
      </c>
      <c r="J155" s="31">
        <v>5158771</v>
      </c>
      <c r="K155" s="36">
        <f t="shared" si="34"/>
        <v>0.23187852280306698</v>
      </c>
      <c r="L155" s="31">
        <v>0</v>
      </c>
      <c r="M155" s="36">
        <f t="shared" si="35"/>
        <v>0</v>
      </c>
      <c r="N155" s="31">
        <f t="shared" si="36"/>
        <v>16971442</v>
      </c>
      <c r="O155" s="36">
        <f t="shared" si="37"/>
        <v>0.76283923066131998</v>
      </c>
      <c r="P155" s="31">
        <v>4701568</v>
      </c>
      <c r="Q155" s="31">
        <v>20722193</v>
      </c>
      <c r="R155" s="31">
        <v>18813421</v>
      </c>
      <c r="S155" s="31">
        <v>14468338</v>
      </c>
      <c r="T155" s="36">
        <f t="shared" si="38"/>
        <v>0.76904343978694789</v>
      </c>
      <c r="U155" s="36">
        <f t="shared" si="39"/>
        <v>9.7244791524869978E-2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52379873</v>
      </c>
      <c r="E156" s="31">
        <v>49389486</v>
      </c>
      <c r="F156" s="31">
        <v>12406502</v>
      </c>
      <c r="G156" s="36">
        <f t="shared" si="32"/>
        <v>0.2368562825648699</v>
      </c>
      <c r="H156" s="31">
        <v>9695341</v>
      </c>
      <c r="I156" s="36">
        <f t="shared" si="33"/>
        <v>0.18509668780602045</v>
      </c>
      <c r="J156" s="31">
        <v>9012329</v>
      </c>
      <c r="K156" s="36">
        <f t="shared" si="34"/>
        <v>0.18247464652699563</v>
      </c>
      <c r="L156" s="31">
        <v>0</v>
      </c>
      <c r="M156" s="36">
        <f t="shared" si="35"/>
        <v>0</v>
      </c>
      <c r="N156" s="31">
        <f t="shared" si="36"/>
        <v>31114172</v>
      </c>
      <c r="O156" s="36">
        <f t="shared" si="37"/>
        <v>0.62997561869746932</v>
      </c>
      <c r="P156" s="31">
        <v>8072228</v>
      </c>
      <c r="Q156" s="31">
        <v>51196829</v>
      </c>
      <c r="R156" s="31">
        <v>53633020</v>
      </c>
      <c r="S156" s="31">
        <v>36314892</v>
      </c>
      <c r="T156" s="36">
        <f t="shared" si="38"/>
        <v>0.67709951816996317</v>
      </c>
      <c r="U156" s="36">
        <f t="shared" si="39"/>
        <v>0.116461155457948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354625068</v>
      </c>
      <c r="E157" s="32">
        <f>SUM(E151:E156)</f>
        <v>360333701</v>
      </c>
      <c r="F157" s="32">
        <f>SUM(F151:F156)</f>
        <v>91153190</v>
      </c>
      <c r="G157" s="37">
        <f t="shared" si="32"/>
        <v>0.25704102226636727</v>
      </c>
      <c r="H157" s="32">
        <f>SUM(H151:H156)</f>
        <v>92333900</v>
      </c>
      <c r="I157" s="37">
        <f t="shared" si="33"/>
        <v>0.26037048232585747</v>
      </c>
      <c r="J157" s="32">
        <f>SUM(J151:J156)</f>
        <v>73648282</v>
      </c>
      <c r="K157" s="37">
        <f t="shared" si="34"/>
        <v>0.2043891031996477</v>
      </c>
      <c r="L157" s="32">
        <f>SUM(L151:L156)</f>
        <v>0</v>
      </c>
      <c r="M157" s="37">
        <f t="shared" si="35"/>
        <v>0</v>
      </c>
      <c r="N157" s="32">
        <f t="shared" si="36"/>
        <v>257135372</v>
      </c>
      <c r="O157" s="37">
        <f t="shared" si="37"/>
        <v>0.71360344948695209</v>
      </c>
      <c r="P157" s="32">
        <f>SUM(P151:P156)</f>
        <v>77040495</v>
      </c>
      <c r="Q157" s="32">
        <f>SUM(Q151:Q156)</f>
        <v>368144404</v>
      </c>
      <c r="R157" s="32">
        <f>SUM(R151:R156)</f>
        <v>368747597</v>
      </c>
      <c r="S157" s="32">
        <f>SUM(S151:S156)</f>
        <v>271801121</v>
      </c>
      <c r="T157" s="37">
        <f t="shared" si="38"/>
        <v>0.73709258910777387</v>
      </c>
      <c r="U157" s="37">
        <f t="shared" si="39"/>
        <v>-4.403155768923861E-2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66001422</v>
      </c>
      <c r="E158" s="31">
        <v>72502265</v>
      </c>
      <c r="F158" s="31">
        <v>13433649</v>
      </c>
      <c r="G158" s="36">
        <f t="shared" si="32"/>
        <v>0.2035357510933628</v>
      </c>
      <c r="H158" s="31">
        <v>20452780</v>
      </c>
      <c r="I158" s="36">
        <f t="shared" si="33"/>
        <v>0.30988392947048926</v>
      </c>
      <c r="J158" s="31">
        <v>14349681</v>
      </c>
      <c r="K158" s="36">
        <f t="shared" si="34"/>
        <v>0.1979204511748702</v>
      </c>
      <c r="L158" s="31">
        <v>0</v>
      </c>
      <c r="M158" s="36">
        <f t="shared" si="35"/>
        <v>0</v>
      </c>
      <c r="N158" s="31">
        <f t="shared" si="36"/>
        <v>48236110</v>
      </c>
      <c r="O158" s="36">
        <f t="shared" si="37"/>
        <v>0.66530487013060902</v>
      </c>
      <c r="P158" s="31">
        <v>11937983</v>
      </c>
      <c r="Q158" s="31">
        <v>62710748</v>
      </c>
      <c r="R158" s="31">
        <v>64500584</v>
      </c>
      <c r="S158" s="31">
        <v>42165625</v>
      </c>
      <c r="T158" s="36">
        <f t="shared" si="38"/>
        <v>0.65372470115929493</v>
      </c>
      <c r="U158" s="36">
        <f t="shared" si="39"/>
        <v>0.20201888375950938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119755491</v>
      </c>
      <c r="E159" s="31">
        <v>126792666</v>
      </c>
      <c r="F159" s="31">
        <v>18827902</v>
      </c>
      <c r="G159" s="36">
        <f t="shared" si="32"/>
        <v>0.15721952991700397</v>
      </c>
      <c r="H159" s="31">
        <v>32508818</v>
      </c>
      <c r="I159" s="36">
        <f t="shared" si="33"/>
        <v>0.27145993664708035</v>
      </c>
      <c r="J159" s="31">
        <v>26633533</v>
      </c>
      <c r="K159" s="36">
        <f t="shared" si="34"/>
        <v>0.21005578508775893</v>
      </c>
      <c r="L159" s="31">
        <v>0</v>
      </c>
      <c r="M159" s="36">
        <f t="shared" si="35"/>
        <v>0</v>
      </c>
      <c r="N159" s="31">
        <f t="shared" si="36"/>
        <v>77970253</v>
      </c>
      <c r="O159" s="36">
        <f t="shared" si="37"/>
        <v>0.61494292579982501</v>
      </c>
      <c r="P159" s="31">
        <v>23562394</v>
      </c>
      <c r="Q159" s="31">
        <v>115725259</v>
      </c>
      <c r="R159" s="31">
        <v>116773046</v>
      </c>
      <c r="S159" s="31">
        <v>69388893</v>
      </c>
      <c r="T159" s="36">
        <f t="shared" si="38"/>
        <v>0.59422011651558704</v>
      </c>
      <c r="U159" s="36">
        <f t="shared" si="39"/>
        <v>0.1303407030711734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36224640</v>
      </c>
      <c r="E160" s="31">
        <v>38162959</v>
      </c>
      <c r="F160" s="31">
        <v>9916578</v>
      </c>
      <c r="G160" s="36">
        <f t="shared" si="32"/>
        <v>0.27375228573700111</v>
      </c>
      <c r="H160" s="31">
        <v>9939702</v>
      </c>
      <c r="I160" s="36">
        <f t="shared" si="33"/>
        <v>0.27439063576615252</v>
      </c>
      <c r="J160" s="31">
        <v>9505727</v>
      </c>
      <c r="K160" s="36">
        <f t="shared" si="34"/>
        <v>0.24908254624595541</v>
      </c>
      <c r="L160" s="31">
        <v>0</v>
      </c>
      <c r="M160" s="36">
        <f t="shared" si="35"/>
        <v>0</v>
      </c>
      <c r="N160" s="31">
        <f t="shared" si="36"/>
        <v>29362007</v>
      </c>
      <c r="O160" s="36">
        <f t="shared" si="37"/>
        <v>0.76938496828822944</v>
      </c>
      <c r="P160" s="31">
        <v>12799694</v>
      </c>
      <c r="Q160" s="31">
        <v>51792704</v>
      </c>
      <c r="R160" s="31">
        <v>53710308</v>
      </c>
      <c r="S160" s="31">
        <v>43076996</v>
      </c>
      <c r="T160" s="36">
        <f t="shared" si="38"/>
        <v>0.80202474355574349</v>
      </c>
      <c r="U160" s="36">
        <f t="shared" si="39"/>
        <v>-0.25734732408446637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37339339</v>
      </c>
      <c r="E161" s="31">
        <v>36010817</v>
      </c>
      <c r="F161" s="31">
        <v>7060268</v>
      </c>
      <c r="G161" s="36">
        <f t="shared" si="32"/>
        <v>0.18908390424372537</v>
      </c>
      <c r="H161" s="31">
        <v>10930342</v>
      </c>
      <c r="I161" s="36">
        <f t="shared" si="33"/>
        <v>0.29272992754370936</v>
      </c>
      <c r="J161" s="31">
        <v>6747137</v>
      </c>
      <c r="K161" s="36">
        <f t="shared" si="34"/>
        <v>0.18736417449234768</v>
      </c>
      <c r="L161" s="31">
        <v>0</v>
      </c>
      <c r="M161" s="36">
        <f t="shared" si="35"/>
        <v>0</v>
      </c>
      <c r="N161" s="31">
        <f t="shared" si="36"/>
        <v>24737747</v>
      </c>
      <c r="O161" s="36">
        <f t="shared" si="37"/>
        <v>0.68695322852575103</v>
      </c>
      <c r="P161" s="31">
        <v>7261073</v>
      </c>
      <c r="Q161" s="31">
        <v>31267591</v>
      </c>
      <c r="R161" s="31">
        <v>35774437</v>
      </c>
      <c r="S161" s="31">
        <v>25428030</v>
      </c>
      <c r="T161" s="36">
        <f t="shared" si="38"/>
        <v>0.71078770575760564</v>
      </c>
      <c r="U161" s="36">
        <f t="shared" si="39"/>
        <v>-7.0779621689521677E-2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27350510</v>
      </c>
      <c r="E162" s="31">
        <v>28327333</v>
      </c>
      <c r="F162" s="31">
        <v>5099427</v>
      </c>
      <c r="G162" s="36">
        <f t="shared" si="32"/>
        <v>0.1864472362672579</v>
      </c>
      <c r="H162" s="31">
        <v>6151163</v>
      </c>
      <c r="I162" s="36">
        <f t="shared" si="33"/>
        <v>0.22490121756413317</v>
      </c>
      <c r="J162" s="31">
        <v>5466436</v>
      </c>
      <c r="K162" s="36">
        <f t="shared" si="34"/>
        <v>0.19297390262613145</v>
      </c>
      <c r="L162" s="31">
        <v>0</v>
      </c>
      <c r="M162" s="36">
        <f t="shared" si="35"/>
        <v>0</v>
      </c>
      <c r="N162" s="31">
        <f t="shared" si="36"/>
        <v>16717026</v>
      </c>
      <c r="O162" s="36">
        <f t="shared" si="37"/>
        <v>0.5901376596236575</v>
      </c>
      <c r="P162" s="31">
        <v>4441229</v>
      </c>
      <c r="Q162" s="31">
        <v>23010001</v>
      </c>
      <c r="R162" s="31">
        <v>24413555</v>
      </c>
      <c r="S162" s="31">
        <v>13775925</v>
      </c>
      <c r="T162" s="36">
        <f t="shared" si="38"/>
        <v>0.56427361766854522</v>
      </c>
      <c r="U162" s="36">
        <f t="shared" si="39"/>
        <v>0.23083858094234722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286671402</v>
      </c>
      <c r="E163" s="32">
        <f>SUM(E158:E162)</f>
        <v>301796040</v>
      </c>
      <c r="F163" s="32">
        <f>SUM(F158:F162)</f>
        <v>54337824</v>
      </c>
      <c r="G163" s="37">
        <f t="shared" si="32"/>
        <v>0.18954741777835238</v>
      </c>
      <c r="H163" s="32">
        <f>SUM(H158:H162)</f>
        <v>79982805</v>
      </c>
      <c r="I163" s="37">
        <f t="shared" si="33"/>
        <v>0.27900517610752118</v>
      </c>
      <c r="J163" s="32">
        <f>SUM(J158:J162)</f>
        <v>62702514</v>
      </c>
      <c r="K163" s="37">
        <f t="shared" si="34"/>
        <v>0.2077645352801846</v>
      </c>
      <c r="L163" s="32">
        <f>SUM(L158:L162)</f>
        <v>0</v>
      </c>
      <c r="M163" s="37">
        <f t="shared" si="35"/>
        <v>0</v>
      </c>
      <c r="N163" s="32">
        <f t="shared" si="36"/>
        <v>197023143</v>
      </c>
      <c r="O163" s="37">
        <f t="shared" si="37"/>
        <v>0.65283541493785013</v>
      </c>
      <c r="P163" s="32">
        <f>SUM(P158:P162)</f>
        <v>60002373</v>
      </c>
      <c r="Q163" s="32">
        <f>SUM(Q158:Q162)</f>
        <v>284506303</v>
      </c>
      <c r="R163" s="32">
        <f>SUM(R158:R162)</f>
        <v>295171930</v>
      </c>
      <c r="S163" s="32">
        <f>SUM(S158:S162)</f>
        <v>193835469</v>
      </c>
      <c r="T163" s="37">
        <f t="shared" si="38"/>
        <v>0.65668666055068314</v>
      </c>
      <c r="U163" s="37">
        <f t="shared" si="39"/>
        <v>4.5000570227447412E-2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19894908</v>
      </c>
      <c r="E164" s="31">
        <v>19470782</v>
      </c>
      <c r="F164" s="31">
        <v>5899070</v>
      </c>
      <c r="G164" s="36">
        <f t="shared" si="32"/>
        <v>0.29651154958846754</v>
      </c>
      <c r="H164" s="31">
        <v>5196164</v>
      </c>
      <c r="I164" s="36">
        <f t="shared" si="33"/>
        <v>0.26118059957854545</v>
      </c>
      <c r="J164" s="31">
        <v>4605843</v>
      </c>
      <c r="K164" s="36">
        <f t="shared" si="34"/>
        <v>0.23655151600998872</v>
      </c>
      <c r="L164" s="31">
        <v>0</v>
      </c>
      <c r="M164" s="36">
        <f t="shared" si="35"/>
        <v>0</v>
      </c>
      <c r="N164" s="31">
        <f t="shared" si="36"/>
        <v>15701077</v>
      </c>
      <c r="O164" s="36">
        <f t="shared" si="37"/>
        <v>0.80639170013818651</v>
      </c>
      <c r="P164" s="31">
        <v>3739770</v>
      </c>
      <c r="Q164" s="31">
        <v>18950738</v>
      </c>
      <c r="R164" s="31">
        <v>19753569</v>
      </c>
      <c r="S164" s="31">
        <v>14354250</v>
      </c>
      <c r="T164" s="36">
        <f t="shared" si="38"/>
        <v>0.72666615334170748</v>
      </c>
      <c r="U164" s="36">
        <f t="shared" si="39"/>
        <v>0.23158456268701011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27630601</v>
      </c>
      <c r="E165" s="31">
        <v>29188912</v>
      </c>
      <c r="F165" s="31">
        <v>5641111</v>
      </c>
      <c r="G165" s="36">
        <f t="shared" si="32"/>
        <v>0.2041617191026717</v>
      </c>
      <c r="H165" s="31">
        <v>9012007</v>
      </c>
      <c r="I165" s="36">
        <f t="shared" si="33"/>
        <v>0.3261603683539131</v>
      </c>
      <c r="J165" s="31">
        <v>6509780</v>
      </c>
      <c r="K165" s="36">
        <f t="shared" si="34"/>
        <v>0.22302235862713896</v>
      </c>
      <c r="L165" s="31">
        <v>0</v>
      </c>
      <c r="M165" s="36">
        <f t="shared" si="35"/>
        <v>0</v>
      </c>
      <c r="N165" s="31">
        <f t="shared" si="36"/>
        <v>21162898</v>
      </c>
      <c r="O165" s="36">
        <f t="shared" si="37"/>
        <v>0.72503209437885185</v>
      </c>
      <c r="P165" s="31">
        <v>5237016</v>
      </c>
      <c r="Q165" s="31">
        <v>24865794</v>
      </c>
      <c r="R165" s="31">
        <v>25104639</v>
      </c>
      <c r="S165" s="31">
        <v>17508534</v>
      </c>
      <c r="T165" s="36">
        <f t="shared" si="38"/>
        <v>0.697422257296749</v>
      </c>
      <c r="U165" s="36">
        <f t="shared" si="39"/>
        <v>0.24303229167144047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51505874</v>
      </c>
      <c r="E166" s="31">
        <v>52760318</v>
      </c>
      <c r="F166" s="31">
        <v>12943612</v>
      </c>
      <c r="G166" s="36">
        <f t="shared" si="32"/>
        <v>0.25130360859423528</v>
      </c>
      <c r="H166" s="31">
        <v>14398743</v>
      </c>
      <c r="I166" s="36">
        <f t="shared" si="33"/>
        <v>0.27955535712295648</v>
      </c>
      <c r="J166" s="31">
        <v>10520755</v>
      </c>
      <c r="K166" s="36">
        <f t="shared" si="34"/>
        <v>0.19940658811040524</v>
      </c>
      <c r="L166" s="31">
        <v>0</v>
      </c>
      <c r="M166" s="36">
        <f t="shared" si="35"/>
        <v>0</v>
      </c>
      <c r="N166" s="31">
        <f t="shared" si="36"/>
        <v>37863110</v>
      </c>
      <c r="O166" s="36">
        <f t="shared" si="37"/>
        <v>0.71764370336054462</v>
      </c>
      <c r="P166" s="31">
        <v>12382371</v>
      </c>
      <c r="Q166" s="31">
        <v>50271193</v>
      </c>
      <c r="R166" s="31">
        <v>51058213</v>
      </c>
      <c r="S166" s="31">
        <v>38709751</v>
      </c>
      <c r="T166" s="36">
        <f t="shared" si="38"/>
        <v>0.75814935003698625</v>
      </c>
      <c r="U166" s="36">
        <f t="shared" si="39"/>
        <v>-0.15034406576898718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30258109</v>
      </c>
      <c r="E167" s="31">
        <v>31619897</v>
      </c>
      <c r="F167" s="31">
        <v>6136369</v>
      </c>
      <c r="G167" s="36">
        <f t="shared" si="32"/>
        <v>0.2028008095284474</v>
      </c>
      <c r="H167" s="31">
        <v>7394684</v>
      </c>
      <c r="I167" s="36">
        <f t="shared" si="33"/>
        <v>0.24438685180227224</v>
      </c>
      <c r="J167" s="31">
        <v>6878562</v>
      </c>
      <c r="K167" s="36">
        <f t="shared" si="34"/>
        <v>0.21753903878940528</v>
      </c>
      <c r="L167" s="31">
        <v>0</v>
      </c>
      <c r="M167" s="36">
        <f t="shared" si="35"/>
        <v>0</v>
      </c>
      <c r="N167" s="31">
        <f t="shared" si="36"/>
        <v>20409615</v>
      </c>
      <c r="O167" s="36">
        <f t="shared" si="37"/>
        <v>0.64546747258537873</v>
      </c>
      <c r="P167" s="31">
        <v>9875168</v>
      </c>
      <c r="Q167" s="31">
        <v>25880911</v>
      </c>
      <c r="R167" s="31">
        <v>28061911</v>
      </c>
      <c r="S167" s="31">
        <v>14524445</v>
      </c>
      <c r="T167" s="36">
        <f t="shared" si="38"/>
        <v>0.51758574104236876</v>
      </c>
      <c r="U167" s="36">
        <f t="shared" si="39"/>
        <v>-0.30344860968441245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45410470</v>
      </c>
      <c r="E168" s="31">
        <v>44292577</v>
      </c>
      <c r="F168" s="31">
        <v>9916128</v>
      </c>
      <c r="G168" s="36">
        <f t="shared" si="32"/>
        <v>0.21836655731596699</v>
      </c>
      <c r="H168" s="31">
        <v>7716405</v>
      </c>
      <c r="I168" s="36">
        <f t="shared" si="33"/>
        <v>0.1699256801349997</v>
      </c>
      <c r="J168" s="31">
        <v>7609971</v>
      </c>
      <c r="K168" s="36">
        <f t="shared" si="34"/>
        <v>0.17181143016356895</v>
      </c>
      <c r="L168" s="31">
        <v>0</v>
      </c>
      <c r="M168" s="36">
        <f t="shared" si="35"/>
        <v>0</v>
      </c>
      <c r="N168" s="31">
        <f t="shared" si="36"/>
        <v>25242504</v>
      </c>
      <c r="O168" s="36">
        <f t="shared" si="37"/>
        <v>0.56990371095364356</v>
      </c>
      <c r="P168" s="31">
        <v>6116894</v>
      </c>
      <c r="Q168" s="31">
        <v>39877922</v>
      </c>
      <c r="R168" s="31">
        <v>42257336</v>
      </c>
      <c r="S168" s="31">
        <v>23236939</v>
      </c>
      <c r="T168" s="36">
        <f t="shared" si="38"/>
        <v>0.54989124255253574</v>
      </c>
      <c r="U168" s="36">
        <f t="shared" si="39"/>
        <v>0.24409071008914007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174699962</v>
      </c>
      <c r="E169" s="32">
        <f>SUM(E164:E168)</f>
        <v>177332486</v>
      </c>
      <c r="F169" s="32">
        <f>SUM(F164:F168)</f>
        <v>40536290</v>
      </c>
      <c r="G169" s="37">
        <f t="shared" si="32"/>
        <v>0.23203376541089346</v>
      </c>
      <c r="H169" s="32">
        <f>SUM(H164:H168)</f>
        <v>43718003</v>
      </c>
      <c r="I169" s="37">
        <f t="shared" si="33"/>
        <v>0.25024620783832796</v>
      </c>
      <c r="J169" s="32">
        <f>SUM(J164:J168)</f>
        <v>36124911</v>
      </c>
      <c r="K169" s="37">
        <f t="shared" si="34"/>
        <v>0.20371287751529069</v>
      </c>
      <c r="L169" s="32">
        <f>SUM(L164:L168)</f>
        <v>0</v>
      </c>
      <c r="M169" s="37">
        <f t="shared" si="35"/>
        <v>0</v>
      </c>
      <c r="N169" s="32">
        <f t="shared" si="36"/>
        <v>120379204</v>
      </c>
      <c r="O169" s="37">
        <f t="shared" si="37"/>
        <v>0.67883334134277007</v>
      </c>
      <c r="P169" s="32">
        <f>SUM(P164:P168)</f>
        <v>37351219</v>
      </c>
      <c r="Q169" s="32">
        <f>SUM(Q164:Q168)</f>
        <v>159846558</v>
      </c>
      <c r="R169" s="32">
        <f>SUM(R164:R168)</f>
        <v>166235668</v>
      </c>
      <c r="S169" s="32">
        <f>SUM(S164:S168)</f>
        <v>108333919</v>
      </c>
      <c r="T169" s="37">
        <f t="shared" si="38"/>
        <v>0.65168877596112529</v>
      </c>
      <c r="U169" s="37">
        <f t="shared" si="39"/>
        <v>-3.2831806640634675E-2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3611872234</v>
      </c>
      <c r="E170" s="32">
        <f>SUM(E105,E107:E111,E113:E120,E122:E125,E127:E131,E133:E136,E138:E143,E145:E149,E151:E156,E158:E162,E164:E168)</f>
        <v>4306122946</v>
      </c>
      <c r="F170" s="32">
        <f>SUM(F105,F107:F111,F113:F120,F122:F125,F127:F131,F133:F136,F138:F143,F145:F149,F151:F156,F158:F162,F164:F168)</f>
        <v>893123576</v>
      </c>
      <c r="G170" s="37">
        <f t="shared" si="32"/>
        <v>0.24727441009476195</v>
      </c>
      <c r="H170" s="32">
        <f>SUM(H105,H107:H111,H113:H120,H122:H125,H127:H131,H133:H136,H138:H143,H145:H149,H151:H156,H158:H162,H164:H168)</f>
        <v>1053186950</v>
      </c>
      <c r="I170" s="37">
        <f t="shared" si="33"/>
        <v>0.29159031155253207</v>
      </c>
      <c r="J170" s="32">
        <f>SUM(J105,J107:J111,J113:J120,J122:J125,J127:J131,J133:J136,J138:J143,J145:J149,J151:J156,J158:J162,J164:J168)</f>
        <v>936302790</v>
      </c>
      <c r="K170" s="37">
        <f t="shared" si="34"/>
        <v>0.21743521997432536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2882613316</v>
      </c>
      <c r="O170" s="37">
        <f t="shared" si="37"/>
        <v>0.66942197242131418</v>
      </c>
      <c r="P170" s="32">
        <f>SUM(P105,P107:P111,P113:P120,P122:P125,P127:P131,P133:P136,P138:P143,P145:P149,P151:P156,P158:P162,P164:P168)</f>
        <v>807481644</v>
      </c>
      <c r="Q170" s="32">
        <f>SUM(Q105,Q107:Q111,Q113:Q120,Q122:Q125,Q127:Q131,Q133:Q136,Q138:Q143,Q145:Q149,Q151:Q156,Q158:Q162,Q164:Q168)</f>
        <v>3674135853</v>
      </c>
      <c r="R170" s="32">
        <f>SUM(R105,R107:R111,R113:R120,R122:R125,R127:R131,R133:R136,R138:R143,R145:R149,R151:R156,R158:R162,R164:R168)</f>
        <v>3833518141</v>
      </c>
      <c r="S170" s="32">
        <f>SUM(S105,S107:S111,S113:S120,S122:S125,S127:S131,S133:S136,S138:S143,S145:S149,S151:S156,S158:S162,S164:S168)</f>
        <v>2625612122</v>
      </c>
      <c r="T170" s="37">
        <f t="shared" si="38"/>
        <v>0.68490927274315461</v>
      </c>
      <c r="U170" s="37">
        <f t="shared" si="39"/>
        <v>0.15953445747925876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51878957</v>
      </c>
      <c r="E173" s="31">
        <v>56663319</v>
      </c>
      <c r="F173" s="31">
        <v>10253124</v>
      </c>
      <c r="G173" s="36">
        <f t="shared" ref="G173:G205" si="40">IF(($D173     =0),0,($F173     /$D173     ))</f>
        <v>0.19763550759125709</v>
      </c>
      <c r="H173" s="31">
        <v>15849983</v>
      </c>
      <c r="I173" s="36">
        <f t="shared" ref="I173:I205" si="41">IF(($D173     =0),0,($H173     /$D173     ))</f>
        <v>0.30551853615715518</v>
      </c>
      <c r="J173" s="31">
        <v>15134614</v>
      </c>
      <c r="K173" s="36">
        <f t="shared" ref="K173:K205" si="42">IF(($E173     =0),0,($J173     /$E173     ))</f>
        <v>0.26709720268945064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41237721</v>
      </c>
      <c r="O173" s="36">
        <f t="shared" ref="O173:O205" si="45">IF(($E173     =0),0,($N173     /$E173     ))</f>
        <v>0.72776748216954956</v>
      </c>
      <c r="P173" s="31">
        <v>11193550</v>
      </c>
      <c r="Q173" s="31">
        <v>48194527</v>
      </c>
      <c r="R173" s="31">
        <v>50164766</v>
      </c>
      <c r="S173" s="31">
        <v>35512630</v>
      </c>
      <c r="T173" s="36">
        <f t="shared" ref="T173:T205" si="46">IF(($R173     =0),0,($S173     /$R173     ))</f>
        <v>0.70791977779782722</v>
      </c>
      <c r="U173" s="36">
        <f t="shared" ref="U173:U205" si="47">IF(($P173     =0),0,(($J173     /$P173     )-1))</f>
        <v>0.35208347664503226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76895026</v>
      </c>
      <c r="E174" s="31">
        <v>76356496</v>
      </c>
      <c r="F174" s="31">
        <v>14536134</v>
      </c>
      <c r="G174" s="36">
        <f t="shared" si="40"/>
        <v>0.18903867722211318</v>
      </c>
      <c r="H174" s="31">
        <v>26384846</v>
      </c>
      <c r="I174" s="36">
        <f t="shared" si="41"/>
        <v>0.34312812378787672</v>
      </c>
      <c r="J174" s="31">
        <v>16295018</v>
      </c>
      <c r="K174" s="36">
        <f t="shared" si="42"/>
        <v>0.21340709505580246</v>
      </c>
      <c r="L174" s="31">
        <v>0</v>
      </c>
      <c r="M174" s="36">
        <f t="shared" si="43"/>
        <v>0</v>
      </c>
      <c r="N174" s="31">
        <f t="shared" si="44"/>
        <v>57215998</v>
      </c>
      <c r="O174" s="36">
        <f t="shared" si="45"/>
        <v>0.74932718232643891</v>
      </c>
      <c r="P174" s="31">
        <v>15310811</v>
      </c>
      <c r="Q174" s="31">
        <v>66650913</v>
      </c>
      <c r="R174" s="31">
        <v>71182830</v>
      </c>
      <c r="S174" s="31">
        <v>50896792</v>
      </c>
      <c r="T174" s="36">
        <f t="shared" si="46"/>
        <v>0.71501501134473022</v>
      </c>
      <c r="U174" s="36">
        <f t="shared" si="47"/>
        <v>6.4281833274540512E-2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49485130</v>
      </c>
      <c r="E175" s="31">
        <v>49833130</v>
      </c>
      <c r="F175" s="31">
        <v>10247495</v>
      </c>
      <c r="G175" s="36">
        <f t="shared" si="40"/>
        <v>0.20708230937253272</v>
      </c>
      <c r="H175" s="31">
        <v>14115543</v>
      </c>
      <c r="I175" s="36">
        <f t="shared" si="41"/>
        <v>0.28524817455263834</v>
      </c>
      <c r="J175" s="31">
        <v>11576251</v>
      </c>
      <c r="K175" s="36">
        <f t="shared" si="42"/>
        <v>0.23230029901794247</v>
      </c>
      <c r="L175" s="31">
        <v>0</v>
      </c>
      <c r="M175" s="36">
        <f t="shared" si="43"/>
        <v>0</v>
      </c>
      <c r="N175" s="31">
        <f t="shared" si="44"/>
        <v>35939289</v>
      </c>
      <c r="O175" s="36">
        <f t="shared" si="45"/>
        <v>0.72119268847852824</v>
      </c>
      <c r="P175" s="31">
        <v>10165178</v>
      </c>
      <c r="Q175" s="31">
        <v>45543018</v>
      </c>
      <c r="R175" s="31">
        <v>45258018</v>
      </c>
      <c r="S175" s="31">
        <v>32308016</v>
      </c>
      <c r="T175" s="36">
        <f t="shared" si="46"/>
        <v>0.71386281210988956</v>
      </c>
      <c r="U175" s="36">
        <f t="shared" si="47"/>
        <v>0.13881439164174014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55412751</v>
      </c>
      <c r="E176" s="31">
        <v>55920519</v>
      </c>
      <c r="F176" s="31">
        <v>11362418</v>
      </c>
      <c r="G176" s="36">
        <f t="shared" si="40"/>
        <v>0.20505060288380197</v>
      </c>
      <c r="H176" s="31">
        <v>11091192</v>
      </c>
      <c r="I176" s="36">
        <f t="shared" si="41"/>
        <v>0.20015595327508645</v>
      </c>
      <c r="J176" s="31">
        <v>9305744</v>
      </c>
      <c r="K176" s="36">
        <f t="shared" si="42"/>
        <v>0.16641018657212392</v>
      </c>
      <c r="L176" s="31">
        <v>0</v>
      </c>
      <c r="M176" s="36">
        <f t="shared" si="43"/>
        <v>0</v>
      </c>
      <c r="N176" s="31">
        <f t="shared" si="44"/>
        <v>31759354</v>
      </c>
      <c r="O176" s="36">
        <f t="shared" si="45"/>
        <v>0.56793739700448775</v>
      </c>
      <c r="P176" s="31">
        <v>10608847</v>
      </c>
      <c r="Q176" s="31">
        <v>48925270</v>
      </c>
      <c r="R176" s="31">
        <v>49091686</v>
      </c>
      <c r="S176" s="31">
        <v>31439706</v>
      </c>
      <c r="T176" s="36">
        <f t="shared" si="46"/>
        <v>0.64042832018439944</v>
      </c>
      <c r="U176" s="36">
        <f t="shared" si="47"/>
        <v>-0.12283172714245005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50269486</v>
      </c>
      <c r="E177" s="31">
        <v>48016680</v>
      </c>
      <c r="F177" s="31">
        <v>9122293</v>
      </c>
      <c r="G177" s="36">
        <f t="shared" si="40"/>
        <v>0.18146779937236676</v>
      </c>
      <c r="H177" s="31">
        <v>11619490</v>
      </c>
      <c r="I177" s="36">
        <f t="shared" si="41"/>
        <v>0.23114399856803788</v>
      </c>
      <c r="J177" s="31">
        <v>10031587</v>
      </c>
      <c r="K177" s="36">
        <f t="shared" si="42"/>
        <v>0.20891879655153167</v>
      </c>
      <c r="L177" s="31">
        <v>0</v>
      </c>
      <c r="M177" s="36">
        <f t="shared" si="43"/>
        <v>0</v>
      </c>
      <c r="N177" s="31">
        <f t="shared" si="44"/>
        <v>30773370</v>
      </c>
      <c r="O177" s="36">
        <f t="shared" si="45"/>
        <v>0.64088916601480983</v>
      </c>
      <c r="P177" s="31">
        <v>10150970</v>
      </c>
      <c r="Q177" s="31">
        <v>49457789</v>
      </c>
      <c r="R177" s="31">
        <v>49232532</v>
      </c>
      <c r="S177" s="31">
        <v>28465561</v>
      </c>
      <c r="T177" s="36">
        <f t="shared" si="46"/>
        <v>0.57818600513985341</v>
      </c>
      <c r="U177" s="36">
        <f t="shared" si="47"/>
        <v>-1.1760747987630715E-2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121809732</v>
      </c>
      <c r="E178" s="31">
        <v>192858357</v>
      </c>
      <c r="F178" s="31">
        <v>43699069</v>
      </c>
      <c r="G178" s="36">
        <f t="shared" si="40"/>
        <v>0.35874858504737533</v>
      </c>
      <c r="H178" s="31">
        <v>42933571</v>
      </c>
      <c r="I178" s="36">
        <f t="shared" si="41"/>
        <v>0.3524642103309118</v>
      </c>
      <c r="J178" s="31">
        <v>50962460</v>
      </c>
      <c r="K178" s="36">
        <f t="shared" si="42"/>
        <v>0.264248129003816</v>
      </c>
      <c r="L178" s="31">
        <v>0</v>
      </c>
      <c r="M178" s="36">
        <f t="shared" si="43"/>
        <v>0</v>
      </c>
      <c r="N178" s="31">
        <f t="shared" si="44"/>
        <v>137595100</v>
      </c>
      <c r="O178" s="36">
        <f t="shared" si="45"/>
        <v>0.71345158250000029</v>
      </c>
      <c r="P178" s="31">
        <v>40269236</v>
      </c>
      <c r="Q178" s="31">
        <v>78043914</v>
      </c>
      <c r="R178" s="31">
        <v>127177914</v>
      </c>
      <c r="S178" s="31">
        <v>110687978</v>
      </c>
      <c r="T178" s="36">
        <f t="shared" si="46"/>
        <v>0.8703396251647908</v>
      </c>
      <c r="U178" s="36">
        <f t="shared" si="47"/>
        <v>0.26554325490555608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405751082</v>
      </c>
      <c r="E179" s="32">
        <f>SUM(E173:E178)</f>
        <v>479648501</v>
      </c>
      <c r="F179" s="32">
        <f>SUM(F173:F178)</f>
        <v>99220533</v>
      </c>
      <c r="G179" s="37">
        <f t="shared" si="40"/>
        <v>0.24453547359856456</v>
      </c>
      <c r="H179" s="32">
        <f>SUM(H173:H178)</f>
        <v>121994625</v>
      </c>
      <c r="I179" s="37">
        <f t="shared" si="41"/>
        <v>0.30066370839646955</v>
      </c>
      <c r="J179" s="32">
        <f>SUM(J173:J178)</f>
        <v>113305674</v>
      </c>
      <c r="K179" s="37">
        <f t="shared" si="42"/>
        <v>0.23622647368598781</v>
      </c>
      <c r="L179" s="32">
        <f>SUM(L173:L178)</f>
        <v>0</v>
      </c>
      <c r="M179" s="37">
        <f t="shared" si="43"/>
        <v>0</v>
      </c>
      <c r="N179" s="32">
        <f t="shared" si="44"/>
        <v>334520832</v>
      </c>
      <c r="O179" s="37">
        <f t="shared" si="45"/>
        <v>0.69742912007974778</v>
      </c>
      <c r="P179" s="32">
        <f>SUM(P173:P178)</f>
        <v>97698592</v>
      </c>
      <c r="Q179" s="32">
        <f>SUM(Q173:Q178)</f>
        <v>336815431</v>
      </c>
      <c r="R179" s="32">
        <f>SUM(R173:R178)</f>
        <v>392107746</v>
      </c>
      <c r="S179" s="32">
        <f>SUM(S173:S178)</f>
        <v>289310683</v>
      </c>
      <c r="T179" s="37">
        <f t="shared" si="46"/>
        <v>0.73783465374336166</v>
      </c>
      <c r="U179" s="37">
        <f t="shared" si="47"/>
        <v>0.15974725613241181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58803249</v>
      </c>
      <c r="E180" s="31">
        <v>59706592</v>
      </c>
      <c r="F180" s="31">
        <v>10559520</v>
      </c>
      <c r="G180" s="36">
        <f t="shared" si="40"/>
        <v>0.17957375110344667</v>
      </c>
      <c r="H180" s="31">
        <v>16973857</v>
      </c>
      <c r="I180" s="36">
        <f t="shared" si="41"/>
        <v>0.28865508774863785</v>
      </c>
      <c r="J180" s="31">
        <v>12783414</v>
      </c>
      <c r="K180" s="36">
        <f t="shared" si="42"/>
        <v>0.21410389660156787</v>
      </c>
      <c r="L180" s="31">
        <v>0</v>
      </c>
      <c r="M180" s="36">
        <f t="shared" si="43"/>
        <v>0</v>
      </c>
      <c r="N180" s="31">
        <f t="shared" si="44"/>
        <v>40316791</v>
      </c>
      <c r="O180" s="36">
        <f t="shared" si="45"/>
        <v>0.67524857221795542</v>
      </c>
      <c r="P180" s="31">
        <v>16639883</v>
      </c>
      <c r="Q180" s="31">
        <v>87160066</v>
      </c>
      <c r="R180" s="31">
        <v>73142566</v>
      </c>
      <c r="S180" s="31">
        <v>41797711</v>
      </c>
      <c r="T180" s="36">
        <f t="shared" si="46"/>
        <v>0.57145535473830655</v>
      </c>
      <c r="U180" s="36">
        <f t="shared" si="47"/>
        <v>-0.2317605838935286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150866418</v>
      </c>
      <c r="E181" s="31">
        <v>140917652</v>
      </c>
      <c r="F181" s="31">
        <v>25954120</v>
      </c>
      <c r="G181" s="36">
        <f t="shared" si="40"/>
        <v>0.17203377891559671</v>
      </c>
      <c r="H181" s="31">
        <v>41687265</v>
      </c>
      <c r="I181" s="36">
        <f t="shared" si="41"/>
        <v>0.27631904802034868</v>
      </c>
      <c r="J181" s="31">
        <v>49170350</v>
      </c>
      <c r="K181" s="36">
        <f t="shared" si="42"/>
        <v>0.34892967135160613</v>
      </c>
      <c r="L181" s="31">
        <v>0</v>
      </c>
      <c r="M181" s="36">
        <f t="shared" si="43"/>
        <v>0</v>
      </c>
      <c r="N181" s="31">
        <f t="shared" si="44"/>
        <v>116811735</v>
      </c>
      <c r="O181" s="36">
        <f t="shared" si="45"/>
        <v>0.82893614350031886</v>
      </c>
      <c r="P181" s="31">
        <v>51993656</v>
      </c>
      <c r="Q181" s="31">
        <v>142150935</v>
      </c>
      <c r="R181" s="31">
        <v>156166185</v>
      </c>
      <c r="S181" s="31">
        <v>98524609</v>
      </c>
      <c r="T181" s="36">
        <f t="shared" si="46"/>
        <v>0.63089592026596542</v>
      </c>
      <c r="U181" s="36">
        <f t="shared" si="47"/>
        <v>-5.4300970872292575E-2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154788862</v>
      </c>
      <c r="E182" s="31">
        <v>112909137</v>
      </c>
      <c r="F182" s="31">
        <v>31580799</v>
      </c>
      <c r="G182" s="36">
        <f t="shared" si="40"/>
        <v>0.20402500924129799</v>
      </c>
      <c r="H182" s="31">
        <v>30374992</v>
      </c>
      <c r="I182" s="36">
        <f t="shared" si="41"/>
        <v>0.19623499783853957</v>
      </c>
      <c r="J182" s="31">
        <v>27846355</v>
      </c>
      <c r="K182" s="36">
        <f t="shared" si="42"/>
        <v>0.2466262318522548</v>
      </c>
      <c r="L182" s="31">
        <v>0</v>
      </c>
      <c r="M182" s="36">
        <f t="shared" si="43"/>
        <v>0</v>
      </c>
      <c r="N182" s="31">
        <f t="shared" si="44"/>
        <v>89802146</v>
      </c>
      <c r="O182" s="36">
        <f t="shared" si="45"/>
        <v>0.79534879449127305</v>
      </c>
      <c r="P182" s="31">
        <v>32730229</v>
      </c>
      <c r="Q182" s="31">
        <v>193937099</v>
      </c>
      <c r="R182" s="31">
        <v>189753054</v>
      </c>
      <c r="S182" s="31">
        <v>95090917</v>
      </c>
      <c r="T182" s="36">
        <f t="shared" si="46"/>
        <v>0.50112983688789536</v>
      </c>
      <c r="U182" s="36">
        <f t="shared" si="47"/>
        <v>-0.14921600456874284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49870398</v>
      </c>
      <c r="E183" s="31">
        <v>50944658</v>
      </c>
      <c r="F183" s="31">
        <v>11323475</v>
      </c>
      <c r="G183" s="36">
        <f t="shared" si="40"/>
        <v>0.2270580435311545</v>
      </c>
      <c r="H183" s="31">
        <v>11593264</v>
      </c>
      <c r="I183" s="36">
        <f t="shared" si="41"/>
        <v>0.23246784595543032</v>
      </c>
      <c r="J183" s="31">
        <v>11713632</v>
      </c>
      <c r="K183" s="36">
        <f t="shared" si="42"/>
        <v>0.22992856287306904</v>
      </c>
      <c r="L183" s="31">
        <v>0</v>
      </c>
      <c r="M183" s="36">
        <f t="shared" si="43"/>
        <v>0</v>
      </c>
      <c r="N183" s="31">
        <f t="shared" si="44"/>
        <v>34630371</v>
      </c>
      <c r="O183" s="36">
        <f t="shared" si="45"/>
        <v>0.67976452015832556</v>
      </c>
      <c r="P183" s="31">
        <v>12099374</v>
      </c>
      <c r="Q183" s="31">
        <v>53668128</v>
      </c>
      <c r="R183" s="31">
        <v>50345414</v>
      </c>
      <c r="S183" s="31">
        <v>35441263</v>
      </c>
      <c r="T183" s="36">
        <f t="shared" si="46"/>
        <v>0.70396209275387034</v>
      </c>
      <c r="U183" s="36">
        <f t="shared" si="47"/>
        <v>-3.1881153520835093E-2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143187124</v>
      </c>
      <c r="E184" s="31">
        <v>144996211</v>
      </c>
      <c r="F184" s="31">
        <v>30428716</v>
      </c>
      <c r="G184" s="36">
        <f t="shared" si="40"/>
        <v>0.21251014162418683</v>
      </c>
      <c r="H184" s="31">
        <v>33123104</v>
      </c>
      <c r="I184" s="36">
        <f t="shared" si="41"/>
        <v>0.23132739225909726</v>
      </c>
      <c r="J184" s="31">
        <v>32546093</v>
      </c>
      <c r="K184" s="36">
        <f t="shared" si="42"/>
        <v>0.22446167920898291</v>
      </c>
      <c r="L184" s="31">
        <v>0</v>
      </c>
      <c r="M184" s="36">
        <f t="shared" si="43"/>
        <v>0</v>
      </c>
      <c r="N184" s="31">
        <f t="shared" si="44"/>
        <v>96097913</v>
      </c>
      <c r="O184" s="36">
        <f t="shared" si="45"/>
        <v>0.66276154623102534</v>
      </c>
      <c r="P184" s="31">
        <v>31797975</v>
      </c>
      <c r="Q184" s="31">
        <v>143232231</v>
      </c>
      <c r="R184" s="31">
        <v>139669303</v>
      </c>
      <c r="S184" s="31">
        <v>97518432</v>
      </c>
      <c r="T184" s="36">
        <f t="shared" si="46"/>
        <v>0.69820948415558426</v>
      </c>
      <c r="U184" s="36">
        <f t="shared" si="47"/>
        <v>2.352722146614683E-2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557516051</v>
      </c>
      <c r="E185" s="32">
        <f>SUM(E180:E184)</f>
        <v>509474250</v>
      </c>
      <c r="F185" s="32">
        <f>SUM(F180:F184)</f>
        <v>109846630</v>
      </c>
      <c r="G185" s="37">
        <f t="shared" si="40"/>
        <v>0.19702864124355049</v>
      </c>
      <c r="H185" s="32">
        <f>SUM(H180:H184)</f>
        <v>133752482</v>
      </c>
      <c r="I185" s="37">
        <f t="shared" si="41"/>
        <v>0.23990785872459122</v>
      </c>
      <c r="J185" s="32">
        <f>SUM(J180:J184)</f>
        <v>134059844</v>
      </c>
      <c r="K185" s="37">
        <f t="shared" si="42"/>
        <v>0.26313369910255524</v>
      </c>
      <c r="L185" s="32">
        <f>SUM(L180:L184)</f>
        <v>0</v>
      </c>
      <c r="M185" s="37">
        <f t="shared" si="43"/>
        <v>0</v>
      </c>
      <c r="N185" s="32">
        <f t="shared" si="44"/>
        <v>377658956</v>
      </c>
      <c r="O185" s="37">
        <f t="shared" si="45"/>
        <v>0.74127192100483974</v>
      </c>
      <c r="P185" s="32">
        <f>SUM(P180:P184)</f>
        <v>145261117</v>
      </c>
      <c r="Q185" s="32">
        <f>SUM(Q180:Q184)</f>
        <v>620148459</v>
      </c>
      <c r="R185" s="32">
        <f>SUM(R180:R184)</f>
        <v>609076522</v>
      </c>
      <c r="S185" s="32">
        <f>SUM(S180:S184)</f>
        <v>368372932</v>
      </c>
      <c r="T185" s="37">
        <f t="shared" si="46"/>
        <v>0.60480566676644942</v>
      </c>
      <c r="U185" s="37">
        <f t="shared" si="47"/>
        <v>-7.7111296066930235E-2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74063121</v>
      </c>
      <c r="E186" s="31">
        <v>73182584</v>
      </c>
      <c r="F186" s="31">
        <v>16459951</v>
      </c>
      <c r="G186" s="36">
        <f t="shared" si="40"/>
        <v>0.22224220067636632</v>
      </c>
      <c r="H186" s="31">
        <v>13681656</v>
      </c>
      <c r="I186" s="36">
        <f t="shared" si="41"/>
        <v>0.18472967132994572</v>
      </c>
      <c r="J186" s="31">
        <v>14089493</v>
      </c>
      <c r="K186" s="36">
        <f t="shared" si="42"/>
        <v>0.19252521884168505</v>
      </c>
      <c r="L186" s="31">
        <v>0</v>
      </c>
      <c r="M186" s="36">
        <f t="shared" si="43"/>
        <v>0</v>
      </c>
      <c r="N186" s="31">
        <f t="shared" si="44"/>
        <v>44231100</v>
      </c>
      <c r="O186" s="36">
        <f t="shared" si="45"/>
        <v>0.60439379948650074</v>
      </c>
      <c r="P186" s="31">
        <v>25572614</v>
      </c>
      <c r="Q186" s="31">
        <v>75200202</v>
      </c>
      <c r="R186" s="31">
        <v>74027202</v>
      </c>
      <c r="S186" s="31">
        <v>57478033</v>
      </c>
      <c r="T186" s="36">
        <f t="shared" si="46"/>
        <v>0.77644475877934704</v>
      </c>
      <c r="U186" s="36">
        <f t="shared" si="47"/>
        <v>-0.4490397813848831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41556352</v>
      </c>
      <c r="E187" s="31">
        <v>40353502</v>
      </c>
      <c r="F187" s="31">
        <v>9086837</v>
      </c>
      <c r="G187" s="36">
        <f t="shared" si="40"/>
        <v>0.21866300968862715</v>
      </c>
      <c r="H187" s="31">
        <v>9121842</v>
      </c>
      <c r="I187" s="36">
        <f t="shared" si="41"/>
        <v>0.21950535985449349</v>
      </c>
      <c r="J187" s="31">
        <v>8339084</v>
      </c>
      <c r="K187" s="36">
        <f t="shared" si="42"/>
        <v>0.2066508131066295</v>
      </c>
      <c r="L187" s="31">
        <v>0</v>
      </c>
      <c r="M187" s="36">
        <f t="shared" si="43"/>
        <v>0</v>
      </c>
      <c r="N187" s="31">
        <f t="shared" si="44"/>
        <v>26547763</v>
      </c>
      <c r="O187" s="36">
        <f t="shared" si="45"/>
        <v>0.65788002736416784</v>
      </c>
      <c r="P187" s="31">
        <v>8263272</v>
      </c>
      <c r="Q187" s="31">
        <v>41558753</v>
      </c>
      <c r="R187" s="31">
        <v>39264880</v>
      </c>
      <c r="S187" s="31">
        <v>25958051</v>
      </c>
      <c r="T187" s="36">
        <f t="shared" si="46"/>
        <v>0.66110098897538971</v>
      </c>
      <c r="U187" s="36">
        <f t="shared" si="47"/>
        <v>9.1745739460107334E-3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163210321</v>
      </c>
      <c r="E188" s="31">
        <v>202589155</v>
      </c>
      <c r="F188" s="31">
        <v>45161133</v>
      </c>
      <c r="G188" s="36">
        <f t="shared" si="40"/>
        <v>0.27670512945072878</v>
      </c>
      <c r="H188" s="31">
        <v>61890392</v>
      </c>
      <c r="I188" s="36">
        <f t="shared" si="41"/>
        <v>0.37920636158788024</v>
      </c>
      <c r="J188" s="31">
        <v>32944867</v>
      </c>
      <c r="K188" s="36">
        <f t="shared" si="42"/>
        <v>0.16261910466036547</v>
      </c>
      <c r="L188" s="31">
        <v>0</v>
      </c>
      <c r="M188" s="36">
        <f t="shared" si="43"/>
        <v>0</v>
      </c>
      <c r="N188" s="31">
        <f t="shared" si="44"/>
        <v>139996392</v>
      </c>
      <c r="O188" s="36">
        <f t="shared" si="45"/>
        <v>0.69103596389451349</v>
      </c>
      <c r="P188" s="31">
        <v>41981002</v>
      </c>
      <c r="Q188" s="31">
        <v>147320500</v>
      </c>
      <c r="R188" s="31">
        <v>258071499</v>
      </c>
      <c r="S188" s="31">
        <v>166773397</v>
      </c>
      <c r="T188" s="36">
        <f t="shared" si="46"/>
        <v>0.64622942729526289</v>
      </c>
      <c r="U188" s="36">
        <f t="shared" si="47"/>
        <v>-0.21524343320819261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44422594</v>
      </c>
      <c r="E189" s="31">
        <v>45634379</v>
      </c>
      <c r="F189" s="31">
        <v>8370561</v>
      </c>
      <c r="G189" s="36">
        <f t="shared" si="40"/>
        <v>0.18843026141156907</v>
      </c>
      <c r="H189" s="31">
        <v>8549910</v>
      </c>
      <c r="I189" s="36">
        <f t="shared" si="41"/>
        <v>0.19246759880793995</v>
      </c>
      <c r="J189" s="31">
        <v>8500747</v>
      </c>
      <c r="K189" s="36">
        <f t="shared" si="42"/>
        <v>0.18627944953518485</v>
      </c>
      <c r="L189" s="31">
        <v>0</v>
      </c>
      <c r="M189" s="36">
        <f t="shared" si="43"/>
        <v>0</v>
      </c>
      <c r="N189" s="31">
        <f t="shared" si="44"/>
        <v>25421218</v>
      </c>
      <c r="O189" s="36">
        <f t="shared" si="45"/>
        <v>0.55706286701085606</v>
      </c>
      <c r="P189" s="31">
        <v>7850163</v>
      </c>
      <c r="Q189" s="31">
        <v>42334386</v>
      </c>
      <c r="R189" s="31">
        <v>42410164</v>
      </c>
      <c r="S189" s="31">
        <v>24314078</v>
      </c>
      <c r="T189" s="36">
        <f t="shared" si="46"/>
        <v>0.57330780423296646</v>
      </c>
      <c r="U189" s="36">
        <f t="shared" si="47"/>
        <v>8.2875221826604006E-2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64249000</v>
      </c>
      <c r="F190" s="31">
        <v>11411026</v>
      </c>
      <c r="G190" s="36">
        <f t="shared" si="40"/>
        <v>0.1677376706992606</v>
      </c>
      <c r="H190" s="31">
        <v>12634725</v>
      </c>
      <c r="I190" s="36">
        <f t="shared" si="41"/>
        <v>0.18572557291743227</v>
      </c>
      <c r="J190" s="31">
        <v>12181608</v>
      </c>
      <c r="K190" s="36">
        <f t="shared" si="42"/>
        <v>0.18959996264533299</v>
      </c>
      <c r="L190" s="31">
        <v>0</v>
      </c>
      <c r="M190" s="36">
        <f t="shared" si="43"/>
        <v>0</v>
      </c>
      <c r="N190" s="31">
        <f t="shared" si="44"/>
        <v>36227359</v>
      </c>
      <c r="O190" s="36">
        <f t="shared" si="45"/>
        <v>0.56385872153652195</v>
      </c>
      <c r="P190" s="31">
        <v>11627762</v>
      </c>
      <c r="Q190" s="31">
        <v>62592000</v>
      </c>
      <c r="R190" s="31">
        <v>60186000</v>
      </c>
      <c r="S190" s="31">
        <v>37126701</v>
      </c>
      <c r="T190" s="36">
        <f t="shared" si="46"/>
        <v>0.61686606519788656</v>
      </c>
      <c r="U190" s="36">
        <f t="shared" si="47"/>
        <v>4.7631349867670147E-2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391281388</v>
      </c>
      <c r="E191" s="32">
        <f>SUM(E186:E190)</f>
        <v>426008620</v>
      </c>
      <c r="F191" s="32">
        <f>SUM(F186:F190)</f>
        <v>90489508</v>
      </c>
      <c r="G191" s="37">
        <f t="shared" si="40"/>
        <v>0.23126453436113859</v>
      </c>
      <c r="H191" s="32">
        <f>SUM(H186:H190)</f>
        <v>105878525</v>
      </c>
      <c r="I191" s="37">
        <f t="shared" si="41"/>
        <v>0.27059432993015248</v>
      </c>
      <c r="J191" s="32">
        <f>SUM(J186:J190)</f>
        <v>76055799</v>
      </c>
      <c r="K191" s="37">
        <f t="shared" si="42"/>
        <v>0.17853112690536638</v>
      </c>
      <c r="L191" s="32">
        <f>SUM(L186:L190)</f>
        <v>0</v>
      </c>
      <c r="M191" s="37">
        <f t="shared" si="43"/>
        <v>0</v>
      </c>
      <c r="N191" s="32">
        <f t="shared" si="44"/>
        <v>272423832</v>
      </c>
      <c r="O191" s="37">
        <f t="shared" si="45"/>
        <v>0.63947962367522049</v>
      </c>
      <c r="P191" s="32">
        <f>SUM(P186:P190)</f>
        <v>95294813</v>
      </c>
      <c r="Q191" s="32">
        <f>SUM(Q186:Q190)</f>
        <v>369005841</v>
      </c>
      <c r="R191" s="32">
        <f>SUM(R186:R190)</f>
        <v>473959745</v>
      </c>
      <c r="S191" s="32">
        <f>SUM(S186:S190)</f>
        <v>311650260</v>
      </c>
      <c r="T191" s="37">
        <f t="shared" si="46"/>
        <v>0.65754584284367867</v>
      </c>
      <c r="U191" s="37">
        <f t="shared" si="47"/>
        <v>-0.20188941448471076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32515123</v>
      </c>
      <c r="E192" s="31">
        <v>32215123</v>
      </c>
      <c r="F192" s="31">
        <v>8105395</v>
      </c>
      <c r="G192" s="36">
        <f t="shared" si="40"/>
        <v>0.24928077313439656</v>
      </c>
      <c r="H192" s="31">
        <v>5054806</v>
      </c>
      <c r="I192" s="36">
        <f t="shared" si="41"/>
        <v>0.1554601531109078</v>
      </c>
      <c r="J192" s="31">
        <v>8517196</v>
      </c>
      <c r="K192" s="36">
        <f t="shared" si="42"/>
        <v>0.26438502190415353</v>
      </c>
      <c r="L192" s="31">
        <v>0</v>
      </c>
      <c r="M192" s="36">
        <f t="shared" si="43"/>
        <v>0</v>
      </c>
      <c r="N192" s="31">
        <f t="shared" si="44"/>
        <v>21677397</v>
      </c>
      <c r="O192" s="36">
        <f t="shared" si="45"/>
        <v>0.67289505615111267</v>
      </c>
      <c r="P192" s="31">
        <v>38587435</v>
      </c>
      <c r="Q192" s="31">
        <v>37033002</v>
      </c>
      <c r="R192" s="31">
        <v>34898280</v>
      </c>
      <c r="S192" s="31">
        <v>10908873</v>
      </c>
      <c r="T192" s="36">
        <f t="shared" si="46"/>
        <v>0.3125905632025418</v>
      </c>
      <c r="U192" s="36">
        <f t="shared" si="47"/>
        <v>-0.7792754040272436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69366072</v>
      </c>
      <c r="E193" s="31">
        <v>78134175</v>
      </c>
      <c r="F193" s="31">
        <v>9095537</v>
      </c>
      <c r="G193" s="36">
        <f t="shared" si="40"/>
        <v>0.13112371419849173</v>
      </c>
      <c r="H193" s="31">
        <v>13373665</v>
      </c>
      <c r="I193" s="36">
        <f t="shared" si="41"/>
        <v>0.19279836113539772</v>
      </c>
      <c r="J193" s="31">
        <v>12790074</v>
      </c>
      <c r="K193" s="36">
        <f t="shared" si="42"/>
        <v>0.16369372300916979</v>
      </c>
      <c r="L193" s="31">
        <v>0</v>
      </c>
      <c r="M193" s="36">
        <f t="shared" si="43"/>
        <v>0</v>
      </c>
      <c r="N193" s="31">
        <f t="shared" si="44"/>
        <v>35259276</v>
      </c>
      <c r="O193" s="36">
        <f t="shared" si="45"/>
        <v>0.45126573615194632</v>
      </c>
      <c r="P193" s="31">
        <v>9716422</v>
      </c>
      <c r="Q193" s="31">
        <v>81624921</v>
      </c>
      <c r="R193" s="31">
        <v>86918766</v>
      </c>
      <c r="S193" s="31">
        <v>34562809</v>
      </c>
      <c r="T193" s="36">
        <f t="shared" si="46"/>
        <v>0.39764495736168182</v>
      </c>
      <c r="U193" s="36">
        <f t="shared" si="47"/>
        <v>0.31633578698002207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29385260</v>
      </c>
      <c r="E194" s="31">
        <v>30209100</v>
      </c>
      <c r="F194" s="31">
        <v>6413896</v>
      </c>
      <c r="G194" s="36">
        <f t="shared" si="40"/>
        <v>0.21826915943571709</v>
      </c>
      <c r="H194" s="31">
        <v>8290816</v>
      </c>
      <c r="I194" s="36">
        <f t="shared" si="41"/>
        <v>0.28214199908389442</v>
      </c>
      <c r="J194" s="31">
        <v>5655893</v>
      </c>
      <c r="K194" s="36">
        <f t="shared" si="42"/>
        <v>0.18722480974275962</v>
      </c>
      <c r="L194" s="31">
        <v>0</v>
      </c>
      <c r="M194" s="36">
        <f t="shared" si="43"/>
        <v>0</v>
      </c>
      <c r="N194" s="31">
        <f t="shared" si="44"/>
        <v>20360605</v>
      </c>
      <c r="O194" s="36">
        <f t="shared" si="45"/>
        <v>0.67398912910348208</v>
      </c>
      <c r="P194" s="31">
        <v>5354097</v>
      </c>
      <c r="Q194" s="31">
        <v>30498279</v>
      </c>
      <c r="R194" s="31">
        <v>31960462</v>
      </c>
      <c r="S194" s="31">
        <v>18200300</v>
      </c>
      <c r="T194" s="36">
        <f t="shared" si="46"/>
        <v>0.56946298210582813</v>
      </c>
      <c r="U194" s="36">
        <f t="shared" si="47"/>
        <v>5.6367301526289104E-2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185687257</v>
      </c>
      <c r="E195" s="31">
        <v>80486849</v>
      </c>
      <c r="F195" s="31">
        <v>23695587</v>
      </c>
      <c r="G195" s="36">
        <f t="shared" si="40"/>
        <v>0.12761019459725231</v>
      </c>
      <c r="H195" s="31">
        <v>14973073</v>
      </c>
      <c r="I195" s="36">
        <f t="shared" si="41"/>
        <v>8.0635974928532653E-2</v>
      </c>
      <c r="J195" s="31">
        <v>14752639</v>
      </c>
      <c r="K195" s="36">
        <f t="shared" si="42"/>
        <v>0.18329254012664853</v>
      </c>
      <c r="L195" s="31">
        <v>0</v>
      </c>
      <c r="M195" s="36">
        <f t="shared" si="43"/>
        <v>0</v>
      </c>
      <c r="N195" s="31">
        <f t="shared" si="44"/>
        <v>53421299</v>
      </c>
      <c r="O195" s="36">
        <f t="shared" si="45"/>
        <v>0.66372705185663317</v>
      </c>
      <c r="P195" s="31">
        <v>19278999</v>
      </c>
      <c r="Q195" s="31">
        <v>271846217</v>
      </c>
      <c r="R195" s="31">
        <v>272650033</v>
      </c>
      <c r="S195" s="31">
        <v>186640863</v>
      </c>
      <c r="T195" s="36">
        <f t="shared" si="46"/>
        <v>0.68454370221917415</v>
      </c>
      <c r="U195" s="36">
        <f t="shared" si="47"/>
        <v>-0.23478189920545145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28213483</v>
      </c>
      <c r="E196" s="31">
        <v>37549031</v>
      </c>
      <c r="F196" s="31">
        <v>6129804</v>
      </c>
      <c r="G196" s="36">
        <f t="shared" si="40"/>
        <v>0.21726505727775616</v>
      </c>
      <c r="H196" s="31">
        <v>8253015</v>
      </c>
      <c r="I196" s="36">
        <f t="shared" si="41"/>
        <v>0.29252024643678343</v>
      </c>
      <c r="J196" s="31">
        <v>11600669</v>
      </c>
      <c r="K196" s="36">
        <f t="shared" si="42"/>
        <v>0.30894722689381787</v>
      </c>
      <c r="L196" s="31">
        <v>0</v>
      </c>
      <c r="M196" s="36">
        <f t="shared" si="43"/>
        <v>0</v>
      </c>
      <c r="N196" s="31">
        <f t="shared" si="44"/>
        <v>25983488</v>
      </c>
      <c r="O196" s="36">
        <f t="shared" si="45"/>
        <v>0.69198824331844944</v>
      </c>
      <c r="P196" s="31">
        <v>5595200</v>
      </c>
      <c r="Q196" s="31">
        <v>32762165</v>
      </c>
      <c r="R196" s="31">
        <v>44961129</v>
      </c>
      <c r="S196" s="31">
        <v>21342950</v>
      </c>
      <c r="T196" s="36">
        <f t="shared" si="46"/>
        <v>0.47469782175621078</v>
      </c>
      <c r="U196" s="36">
        <f t="shared" si="47"/>
        <v>1.0733251715756364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44124881</v>
      </c>
      <c r="E197" s="31">
        <v>43904091</v>
      </c>
      <c r="F197" s="31">
        <v>10407364</v>
      </c>
      <c r="G197" s="36">
        <f t="shared" si="40"/>
        <v>0.23586157660119242</v>
      </c>
      <c r="H197" s="31">
        <v>9335027</v>
      </c>
      <c r="I197" s="36">
        <f t="shared" si="41"/>
        <v>0.2115592561031496</v>
      </c>
      <c r="J197" s="31">
        <v>9823567</v>
      </c>
      <c r="K197" s="36">
        <f t="shared" si="42"/>
        <v>0.22375060674869685</v>
      </c>
      <c r="L197" s="31">
        <v>0</v>
      </c>
      <c r="M197" s="36">
        <f t="shared" si="43"/>
        <v>0</v>
      </c>
      <c r="N197" s="31">
        <f t="shared" si="44"/>
        <v>29565958</v>
      </c>
      <c r="O197" s="36">
        <f t="shared" si="45"/>
        <v>0.67342148138313584</v>
      </c>
      <c r="P197" s="31">
        <v>9256915</v>
      </c>
      <c r="Q197" s="31">
        <v>39396484</v>
      </c>
      <c r="R197" s="31">
        <v>41310036</v>
      </c>
      <c r="S197" s="31">
        <v>27957417</v>
      </c>
      <c r="T197" s="36">
        <f t="shared" si="46"/>
        <v>0.67677057943014141</v>
      </c>
      <c r="U197" s="36">
        <f t="shared" si="47"/>
        <v>6.1213914138781744E-2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389292076</v>
      </c>
      <c r="E198" s="32">
        <f>SUM(E192:E197)</f>
        <v>302498369</v>
      </c>
      <c r="F198" s="32">
        <f>SUM(F192:F197)</f>
        <v>63847583</v>
      </c>
      <c r="G198" s="37">
        <f t="shared" si="40"/>
        <v>0.16400945957091612</v>
      </c>
      <c r="H198" s="32">
        <f>SUM(H192:H197)</f>
        <v>59280402</v>
      </c>
      <c r="I198" s="37">
        <f t="shared" si="41"/>
        <v>0.15227744322234804</v>
      </c>
      <c r="J198" s="32">
        <f>SUM(J192:J197)</f>
        <v>63140038</v>
      </c>
      <c r="K198" s="37">
        <f t="shared" si="42"/>
        <v>0.20872852375610659</v>
      </c>
      <c r="L198" s="32">
        <f>SUM(L192:L197)</f>
        <v>0</v>
      </c>
      <c r="M198" s="37">
        <f t="shared" si="43"/>
        <v>0</v>
      </c>
      <c r="N198" s="32">
        <f t="shared" si="44"/>
        <v>186268023</v>
      </c>
      <c r="O198" s="37">
        <f t="shared" si="45"/>
        <v>0.61576537954821176</v>
      </c>
      <c r="P198" s="32">
        <f>SUM(P192:P197)</f>
        <v>87789068</v>
      </c>
      <c r="Q198" s="32">
        <f>SUM(Q192:Q197)</f>
        <v>493161068</v>
      </c>
      <c r="R198" s="32">
        <f>SUM(R192:R197)</f>
        <v>512698706</v>
      </c>
      <c r="S198" s="32">
        <f>SUM(S192:S197)</f>
        <v>299613212</v>
      </c>
      <c r="T198" s="37">
        <f t="shared" si="46"/>
        <v>0.58438456835114383</v>
      </c>
      <c r="U198" s="37">
        <f t="shared" si="47"/>
        <v>-0.28077562003505951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45621295</v>
      </c>
      <c r="E199" s="31">
        <v>47355593</v>
      </c>
      <c r="F199" s="31">
        <v>4834156</v>
      </c>
      <c r="G199" s="36">
        <f t="shared" si="40"/>
        <v>0.10596270886216623</v>
      </c>
      <c r="H199" s="31">
        <v>19835088</v>
      </c>
      <c r="I199" s="36">
        <f t="shared" si="41"/>
        <v>0.43477696106609864</v>
      </c>
      <c r="J199" s="31">
        <v>11642018</v>
      </c>
      <c r="K199" s="36">
        <f t="shared" si="42"/>
        <v>0.24584251325920467</v>
      </c>
      <c r="L199" s="31">
        <v>0</v>
      </c>
      <c r="M199" s="36">
        <f t="shared" si="43"/>
        <v>0</v>
      </c>
      <c r="N199" s="31">
        <f t="shared" si="44"/>
        <v>36311262</v>
      </c>
      <c r="O199" s="36">
        <f t="shared" si="45"/>
        <v>0.76677874142553759</v>
      </c>
      <c r="P199" s="31">
        <v>11816206</v>
      </c>
      <c r="Q199" s="31">
        <v>42092222</v>
      </c>
      <c r="R199" s="31">
        <v>44622973</v>
      </c>
      <c r="S199" s="31">
        <v>30595260</v>
      </c>
      <c r="T199" s="36">
        <f t="shared" si="46"/>
        <v>0.68563921099564562</v>
      </c>
      <c r="U199" s="36">
        <f t="shared" si="47"/>
        <v>-1.4741449158892417E-2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50466845</v>
      </c>
      <c r="E200" s="31">
        <v>51198605</v>
      </c>
      <c r="F200" s="31">
        <v>11230119</v>
      </c>
      <c r="G200" s="36">
        <f t="shared" si="40"/>
        <v>0.22252468922913649</v>
      </c>
      <c r="H200" s="31">
        <v>14271432</v>
      </c>
      <c r="I200" s="36">
        <f t="shared" si="41"/>
        <v>0.28278827416296781</v>
      </c>
      <c r="J200" s="31">
        <v>11598811</v>
      </c>
      <c r="K200" s="36">
        <f t="shared" si="42"/>
        <v>0.2265454498223145</v>
      </c>
      <c r="L200" s="31">
        <v>0</v>
      </c>
      <c r="M200" s="36">
        <f t="shared" si="43"/>
        <v>0</v>
      </c>
      <c r="N200" s="31">
        <f t="shared" si="44"/>
        <v>37100362</v>
      </c>
      <c r="O200" s="36">
        <f t="shared" si="45"/>
        <v>0.72463618881803515</v>
      </c>
      <c r="P200" s="31">
        <v>11897727</v>
      </c>
      <c r="Q200" s="31">
        <v>45702246</v>
      </c>
      <c r="R200" s="31">
        <v>47274645</v>
      </c>
      <c r="S200" s="31">
        <v>35613826</v>
      </c>
      <c r="T200" s="36">
        <f t="shared" si="46"/>
        <v>0.75333883522552103</v>
      </c>
      <c r="U200" s="36">
        <f t="shared" si="47"/>
        <v>-2.5123790451739181E-2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73502667</v>
      </c>
      <c r="E201" s="31">
        <v>71278195</v>
      </c>
      <c r="F201" s="31">
        <v>13961335</v>
      </c>
      <c r="G201" s="36">
        <f t="shared" si="40"/>
        <v>0.18994324382814573</v>
      </c>
      <c r="H201" s="31">
        <v>16889311</v>
      </c>
      <c r="I201" s="36">
        <f t="shared" si="41"/>
        <v>0.22977820655133507</v>
      </c>
      <c r="J201" s="31">
        <v>18040574</v>
      </c>
      <c r="K201" s="36">
        <f t="shared" si="42"/>
        <v>0.25310088169320227</v>
      </c>
      <c r="L201" s="31">
        <v>0</v>
      </c>
      <c r="M201" s="36">
        <f t="shared" si="43"/>
        <v>0</v>
      </c>
      <c r="N201" s="31">
        <f t="shared" si="44"/>
        <v>48891220</v>
      </c>
      <c r="O201" s="36">
        <f t="shared" si="45"/>
        <v>0.68592112917561954</v>
      </c>
      <c r="P201" s="31">
        <v>15922964</v>
      </c>
      <c r="Q201" s="31">
        <v>62706026</v>
      </c>
      <c r="R201" s="31">
        <v>69677196</v>
      </c>
      <c r="S201" s="31">
        <v>54702811</v>
      </c>
      <c r="T201" s="36">
        <f t="shared" si="46"/>
        <v>0.7850891559987575</v>
      </c>
      <c r="U201" s="36">
        <f t="shared" si="47"/>
        <v>0.13299094314350013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172345064</v>
      </c>
      <c r="E202" s="31">
        <v>184684364</v>
      </c>
      <c r="F202" s="31">
        <v>42419291</v>
      </c>
      <c r="G202" s="36">
        <f t="shared" si="40"/>
        <v>0.24613000230746382</v>
      </c>
      <c r="H202" s="31">
        <v>56627359</v>
      </c>
      <c r="I202" s="36">
        <f t="shared" si="41"/>
        <v>0.3285696595290945</v>
      </c>
      <c r="J202" s="31">
        <v>40776475</v>
      </c>
      <c r="K202" s="36">
        <f t="shared" si="42"/>
        <v>0.22079007728017516</v>
      </c>
      <c r="L202" s="31">
        <v>0</v>
      </c>
      <c r="M202" s="36">
        <f t="shared" si="43"/>
        <v>0</v>
      </c>
      <c r="N202" s="31">
        <f t="shared" si="44"/>
        <v>139823125</v>
      </c>
      <c r="O202" s="36">
        <f t="shared" si="45"/>
        <v>0.75709238168099602</v>
      </c>
      <c r="P202" s="31">
        <v>51503978</v>
      </c>
      <c r="Q202" s="31">
        <v>188856565</v>
      </c>
      <c r="R202" s="31">
        <v>248875119</v>
      </c>
      <c r="S202" s="31">
        <v>149352002</v>
      </c>
      <c r="T202" s="36">
        <f t="shared" si="46"/>
        <v>0.60010820929029873</v>
      </c>
      <c r="U202" s="36">
        <f t="shared" si="47"/>
        <v>-0.20828494063118774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222464535</v>
      </c>
      <c r="E203" s="31">
        <v>224164535</v>
      </c>
      <c r="F203" s="31">
        <v>46919490</v>
      </c>
      <c r="G203" s="36">
        <f t="shared" si="40"/>
        <v>0.2109077296298037</v>
      </c>
      <c r="H203" s="31">
        <v>64862580</v>
      </c>
      <c r="I203" s="36">
        <f t="shared" si="41"/>
        <v>0.29156368676921918</v>
      </c>
      <c r="J203" s="31">
        <v>55884685</v>
      </c>
      <c r="K203" s="36">
        <f t="shared" si="42"/>
        <v>0.24930208072387544</v>
      </c>
      <c r="L203" s="31">
        <v>0</v>
      </c>
      <c r="M203" s="36">
        <f t="shared" si="43"/>
        <v>0</v>
      </c>
      <c r="N203" s="31">
        <f t="shared" si="44"/>
        <v>167666755</v>
      </c>
      <c r="O203" s="36">
        <f t="shared" si="45"/>
        <v>0.74796289698546647</v>
      </c>
      <c r="P203" s="31">
        <v>56559377</v>
      </c>
      <c r="Q203" s="31">
        <v>196780010</v>
      </c>
      <c r="R203" s="31">
        <v>213656510</v>
      </c>
      <c r="S203" s="31">
        <v>153360108</v>
      </c>
      <c r="T203" s="36">
        <f t="shared" si="46"/>
        <v>0.71778813573244271</v>
      </c>
      <c r="U203" s="36">
        <f t="shared" si="47"/>
        <v>-1.1928914987871964E-2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564400406</v>
      </c>
      <c r="E204" s="32">
        <f>SUM(E199:E203)</f>
        <v>578681292</v>
      </c>
      <c r="F204" s="32">
        <f>SUM(F199:F203)</f>
        <v>119364391</v>
      </c>
      <c r="G204" s="37">
        <f t="shared" si="40"/>
        <v>0.21148884680284941</v>
      </c>
      <c r="H204" s="32">
        <f>SUM(H199:H203)</f>
        <v>172485770</v>
      </c>
      <c r="I204" s="37">
        <f t="shared" si="41"/>
        <v>0.30560886945924698</v>
      </c>
      <c r="J204" s="32">
        <f>SUM(J199:J203)</f>
        <v>137942563</v>
      </c>
      <c r="K204" s="37">
        <f t="shared" si="42"/>
        <v>0.2383739804742124</v>
      </c>
      <c r="L204" s="32">
        <f>SUM(L199:L203)</f>
        <v>0</v>
      </c>
      <c r="M204" s="37">
        <f t="shared" si="43"/>
        <v>0</v>
      </c>
      <c r="N204" s="32">
        <f t="shared" si="44"/>
        <v>429792724</v>
      </c>
      <c r="O204" s="37">
        <f t="shared" si="45"/>
        <v>0.74271059033994136</v>
      </c>
      <c r="P204" s="32">
        <f>SUM(P199:P203)</f>
        <v>147700252</v>
      </c>
      <c r="Q204" s="32">
        <f>SUM(Q199:Q203)</f>
        <v>536137069</v>
      </c>
      <c r="R204" s="32">
        <f>SUM(R199:R203)</f>
        <v>624106443</v>
      </c>
      <c r="S204" s="32">
        <f>SUM(S199:S203)</f>
        <v>423624007</v>
      </c>
      <c r="T204" s="37">
        <f t="shared" si="46"/>
        <v>0.67876884103886748</v>
      </c>
      <c r="U204" s="37">
        <f t="shared" si="47"/>
        <v>-6.6064132375346252E-2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2308241003</v>
      </c>
      <c r="E205" s="32">
        <f>SUM(E173:E178,E180:E184,E186:E190,E192:E197,E199:E203)</f>
        <v>2296311032</v>
      </c>
      <c r="F205" s="32">
        <f>SUM(F173:F178,F180:F184,F186:F190,F192:F197,F199:F203)</f>
        <v>482768645</v>
      </c>
      <c r="G205" s="37">
        <f t="shared" si="40"/>
        <v>0.20915001699239807</v>
      </c>
      <c r="H205" s="32">
        <f>SUM(H173:H178,H180:H184,H186:H190,H192:H197,H199:H203)</f>
        <v>593391804</v>
      </c>
      <c r="I205" s="37">
        <f t="shared" si="41"/>
        <v>0.25707532412290313</v>
      </c>
      <c r="J205" s="32">
        <f>SUM(J173:J178,J180:J184,J186:J190,J192:J197,J199:J203)</f>
        <v>524503918</v>
      </c>
      <c r="K205" s="37">
        <f t="shared" si="42"/>
        <v>0.2284115307947534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1600664367</v>
      </c>
      <c r="O205" s="37">
        <f t="shared" si="45"/>
        <v>0.69705904152099196</v>
      </c>
      <c r="P205" s="32">
        <f>SUM(P173:P178,P180:P184,P186:P190,P192:P197,P199:P203)</f>
        <v>573743842</v>
      </c>
      <c r="Q205" s="32">
        <f>SUM(Q173:Q178,Q180:Q184,Q186:Q190,Q192:Q197,Q199:Q203)</f>
        <v>2355267868</v>
      </c>
      <c r="R205" s="32">
        <f>SUM(R173:R178,R180:R184,R186:R190,R192:R197,R199:R203)</f>
        <v>2611949162</v>
      </c>
      <c r="S205" s="32">
        <f>SUM(S173:S178,S180:S184,S186:S190,S192:S197,S199:S203)</f>
        <v>1692571094</v>
      </c>
      <c r="T205" s="37">
        <f t="shared" si="46"/>
        <v>0.6480107341384771</v>
      </c>
      <c r="U205" s="37">
        <f t="shared" si="47"/>
        <v>-8.5822139420888122E-2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57469089</v>
      </c>
      <c r="E208" s="31">
        <v>59977308</v>
      </c>
      <c r="F208" s="31">
        <v>16169815</v>
      </c>
      <c r="G208" s="36">
        <f t="shared" ref="G208:G231" si="48">IF(($D208     =0),0,($F208     /$D208     ))</f>
        <v>0.28136543107547779</v>
      </c>
      <c r="H208" s="31">
        <v>15454618</v>
      </c>
      <c r="I208" s="36">
        <f t="shared" ref="I208:I231" si="49">IF(($D208     =0),0,($H208     /$D208     ))</f>
        <v>0.26892053221863321</v>
      </c>
      <c r="J208" s="31">
        <v>17446160</v>
      </c>
      <c r="K208" s="36">
        <f t="shared" ref="K208:K231" si="50">IF(($E208     =0),0,($J208     /$E208     ))</f>
        <v>0.29087934390119674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49070593</v>
      </c>
      <c r="O208" s="36">
        <f t="shared" ref="O208:O231" si="53">IF(($E208     =0),0,($N208     /$E208     ))</f>
        <v>0.81815264199586946</v>
      </c>
      <c r="P208" s="31">
        <v>12049198</v>
      </c>
      <c r="Q208" s="31">
        <v>48174760</v>
      </c>
      <c r="R208" s="31">
        <v>70502630</v>
      </c>
      <c r="S208" s="31">
        <v>36136921</v>
      </c>
      <c r="T208" s="36">
        <f t="shared" ref="T208:T231" si="54">IF(($R208     =0),0,($S208     /$R208     ))</f>
        <v>0.51256131863449628</v>
      </c>
      <c r="U208" s="36">
        <f t="shared" ref="U208:U231" si="55">IF(($P208     =0),0,(($J208     /$P208     )-1))</f>
        <v>0.44791047503742565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90367241</v>
      </c>
      <c r="E209" s="31">
        <v>89239342</v>
      </c>
      <c r="F209" s="31">
        <v>19342594</v>
      </c>
      <c r="G209" s="36">
        <f t="shared" si="48"/>
        <v>0.21404431280578767</v>
      </c>
      <c r="H209" s="31">
        <v>14369840</v>
      </c>
      <c r="I209" s="36">
        <f t="shared" si="49"/>
        <v>0.15901603104160278</v>
      </c>
      <c r="J209" s="31">
        <v>14422594</v>
      </c>
      <c r="K209" s="36">
        <f t="shared" si="50"/>
        <v>0.16161699175235963</v>
      </c>
      <c r="L209" s="31">
        <v>0</v>
      </c>
      <c r="M209" s="36">
        <f t="shared" si="51"/>
        <v>0</v>
      </c>
      <c r="N209" s="31">
        <f t="shared" si="52"/>
        <v>48135028</v>
      </c>
      <c r="O209" s="36">
        <f t="shared" si="53"/>
        <v>0.53939245764497012</v>
      </c>
      <c r="P209" s="31">
        <v>12769261</v>
      </c>
      <c r="Q209" s="31">
        <v>72484330</v>
      </c>
      <c r="R209" s="31">
        <v>85770785</v>
      </c>
      <c r="S209" s="31">
        <v>47632181</v>
      </c>
      <c r="T209" s="36">
        <f t="shared" si="54"/>
        <v>0.55534271955188474</v>
      </c>
      <c r="U209" s="36">
        <f t="shared" si="55"/>
        <v>0.12947757900790036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57083759</v>
      </c>
      <c r="E210" s="31">
        <v>54480743</v>
      </c>
      <c r="F210" s="31">
        <v>14743355</v>
      </c>
      <c r="G210" s="36">
        <f t="shared" si="48"/>
        <v>0.25827582587895098</v>
      </c>
      <c r="H210" s="31">
        <v>11826361</v>
      </c>
      <c r="I210" s="36">
        <f t="shared" si="49"/>
        <v>0.20717558211259354</v>
      </c>
      <c r="J210" s="31">
        <v>13964078</v>
      </c>
      <c r="K210" s="36">
        <f t="shared" si="50"/>
        <v>0.25631217988344984</v>
      </c>
      <c r="L210" s="31">
        <v>0</v>
      </c>
      <c r="M210" s="36">
        <f t="shared" si="51"/>
        <v>0</v>
      </c>
      <c r="N210" s="31">
        <f t="shared" si="52"/>
        <v>40533794</v>
      </c>
      <c r="O210" s="36">
        <f t="shared" si="53"/>
        <v>0.74400222478610467</v>
      </c>
      <c r="P210" s="31">
        <v>9446346</v>
      </c>
      <c r="Q210" s="31">
        <v>42525790</v>
      </c>
      <c r="R210" s="31">
        <v>54784058</v>
      </c>
      <c r="S210" s="31">
        <v>45313766</v>
      </c>
      <c r="T210" s="36">
        <f t="shared" si="54"/>
        <v>0.82713416373792537</v>
      </c>
      <c r="U210" s="36">
        <f t="shared" si="55"/>
        <v>0.47825180233711539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25384070</v>
      </c>
      <c r="E211" s="31">
        <v>23338931</v>
      </c>
      <c r="F211" s="31">
        <v>23465620</v>
      </c>
      <c r="G211" s="36">
        <f t="shared" si="48"/>
        <v>0.92442307321087591</v>
      </c>
      <c r="H211" s="31">
        <v>-10915490</v>
      </c>
      <c r="I211" s="36">
        <f t="shared" si="49"/>
        <v>-0.43001339028768831</v>
      </c>
      <c r="J211" s="31">
        <v>4947907</v>
      </c>
      <c r="K211" s="36">
        <f t="shared" si="50"/>
        <v>0.21200229779161694</v>
      </c>
      <c r="L211" s="31">
        <v>0</v>
      </c>
      <c r="M211" s="36">
        <f t="shared" si="51"/>
        <v>0</v>
      </c>
      <c r="N211" s="31">
        <f t="shared" si="52"/>
        <v>17498037</v>
      </c>
      <c r="O211" s="36">
        <f t="shared" si="53"/>
        <v>0.74973600975983001</v>
      </c>
      <c r="P211" s="31">
        <v>5483032</v>
      </c>
      <c r="Q211" s="31">
        <v>30637642</v>
      </c>
      <c r="R211" s="31">
        <v>25726752</v>
      </c>
      <c r="S211" s="31">
        <v>15576028</v>
      </c>
      <c r="T211" s="36">
        <f t="shared" si="54"/>
        <v>0.60544090447173438</v>
      </c>
      <c r="U211" s="36">
        <f t="shared" si="55"/>
        <v>-9.7596548770826019E-2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80466963</v>
      </c>
      <c r="E212" s="31">
        <v>77734953</v>
      </c>
      <c r="F212" s="31">
        <v>11309803</v>
      </c>
      <c r="G212" s="36">
        <f t="shared" si="48"/>
        <v>0.14055212944969725</v>
      </c>
      <c r="H212" s="31">
        <v>6013254</v>
      </c>
      <c r="I212" s="36">
        <f t="shared" si="49"/>
        <v>7.4729476244803722E-2</v>
      </c>
      <c r="J212" s="31">
        <v>16023632</v>
      </c>
      <c r="K212" s="36">
        <f t="shared" si="50"/>
        <v>0.20613162266914858</v>
      </c>
      <c r="L212" s="31">
        <v>0</v>
      </c>
      <c r="M212" s="36">
        <f t="shared" si="51"/>
        <v>0</v>
      </c>
      <c r="N212" s="31">
        <f t="shared" si="52"/>
        <v>33346689</v>
      </c>
      <c r="O212" s="36">
        <f t="shared" si="53"/>
        <v>0.42897934214998495</v>
      </c>
      <c r="P212" s="31">
        <v>10925857</v>
      </c>
      <c r="Q212" s="31">
        <v>64079928</v>
      </c>
      <c r="R212" s="31">
        <v>156166889</v>
      </c>
      <c r="S212" s="31">
        <v>47300236</v>
      </c>
      <c r="T212" s="36">
        <f t="shared" si="54"/>
        <v>0.30288261681386253</v>
      </c>
      <c r="U212" s="36">
        <f t="shared" si="55"/>
        <v>0.46657896035066182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19167324</v>
      </c>
      <c r="E213" s="31">
        <v>20347036</v>
      </c>
      <c r="F213" s="31">
        <v>5873543</v>
      </c>
      <c r="G213" s="36">
        <f t="shared" si="48"/>
        <v>0.30643521234367405</v>
      </c>
      <c r="H213" s="31">
        <v>1744092</v>
      </c>
      <c r="I213" s="36">
        <f t="shared" si="49"/>
        <v>9.0992983684107395E-2</v>
      </c>
      <c r="J213" s="31">
        <v>74748</v>
      </c>
      <c r="K213" s="36">
        <f t="shared" si="50"/>
        <v>3.6736554651006664E-3</v>
      </c>
      <c r="L213" s="31">
        <v>0</v>
      </c>
      <c r="M213" s="36">
        <f t="shared" si="51"/>
        <v>0</v>
      </c>
      <c r="N213" s="31">
        <f t="shared" si="52"/>
        <v>7692383</v>
      </c>
      <c r="O213" s="36">
        <f t="shared" si="53"/>
        <v>0.37805914335630997</v>
      </c>
      <c r="P213" s="31">
        <v>13498231</v>
      </c>
      <c r="Q213" s="31">
        <v>17724353</v>
      </c>
      <c r="R213" s="31">
        <v>17724353</v>
      </c>
      <c r="S213" s="31">
        <v>13785167</v>
      </c>
      <c r="T213" s="36">
        <f t="shared" si="54"/>
        <v>0.77775290302557165</v>
      </c>
      <c r="U213" s="36">
        <f t="shared" si="55"/>
        <v>-0.99446238547851196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77135030</v>
      </c>
      <c r="E214" s="31">
        <v>116816126</v>
      </c>
      <c r="F214" s="31">
        <v>18729224</v>
      </c>
      <c r="G214" s="36">
        <f t="shared" si="48"/>
        <v>0.24281087334768653</v>
      </c>
      <c r="H214" s="31">
        <v>19575706</v>
      </c>
      <c r="I214" s="36">
        <f t="shared" si="49"/>
        <v>0.25378490161992545</v>
      </c>
      <c r="J214" s="31">
        <v>26241630</v>
      </c>
      <c r="K214" s="36">
        <f t="shared" si="50"/>
        <v>0.22464047472349835</v>
      </c>
      <c r="L214" s="31">
        <v>0</v>
      </c>
      <c r="M214" s="36">
        <f t="shared" si="51"/>
        <v>0</v>
      </c>
      <c r="N214" s="31">
        <f t="shared" si="52"/>
        <v>64546560</v>
      </c>
      <c r="O214" s="36">
        <f t="shared" si="53"/>
        <v>0.55254836990570977</v>
      </c>
      <c r="P214" s="31">
        <v>17491995</v>
      </c>
      <c r="Q214" s="31">
        <v>77475157</v>
      </c>
      <c r="R214" s="31">
        <v>77190157</v>
      </c>
      <c r="S214" s="31">
        <v>51225549</v>
      </c>
      <c r="T214" s="36">
        <f t="shared" si="54"/>
        <v>0.6636279933981738</v>
      </c>
      <c r="U214" s="36">
        <f t="shared" si="55"/>
        <v>0.5002079522661651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53478837</v>
      </c>
      <c r="E215" s="31">
        <v>53555276</v>
      </c>
      <c r="F215" s="31">
        <v>10807660</v>
      </c>
      <c r="G215" s="36">
        <f t="shared" si="48"/>
        <v>0.20209227810993721</v>
      </c>
      <c r="H215" s="31">
        <v>12979868</v>
      </c>
      <c r="I215" s="36">
        <f t="shared" si="49"/>
        <v>0.2427103641015978</v>
      </c>
      <c r="J215" s="31">
        <v>14058375</v>
      </c>
      <c r="K215" s="36">
        <f t="shared" si="50"/>
        <v>0.26250214824772822</v>
      </c>
      <c r="L215" s="31">
        <v>0</v>
      </c>
      <c r="M215" s="36">
        <f t="shared" si="51"/>
        <v>0</v>
      </c>
      <c r="N215" s="31">
        <f t="shared" si="52"/>
        <v>37845903</v>
      </c>
      <c r="O215" s="36">
        <f t="shared" si="53"/>
        <v>0.7066699273475876</v>
      </c>
      <c r="P215" s="31">
        <v>10857691</v>
      </c>
      <c r="Q215" s="31">
        <v>60187938</v>
      </c>
      <c r="R215" s="31">
        <v>53784268</v>
      </c>
      <c r="S215" s="31">
        <v>34670764</v>
      </c>
      <c r="T215" s="36">
        <f t="shared" si="54"/>
        <v>0.64462649189536236</v>
      </c>
      <c r="U215" s="36">
        <f t="shared" si="55"/>
        <v>0.29478495934356586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460552313</v>
      </c>
      <c r="E216" s="32">
        <f>SUM(E208:E215)</f>
        <v>495489715</v>
      </c>
      <c r="F216" s="32">
        <f>SUM(F208:F215)</f>
        <v>120441614</v>
      </c>
      <c r="G216" s="37">
        <f t="shared" si="48"/>
        <v>0.26151559898907728</v>
      </c>
      <c r="H216" s="32">
        <f>SUM(H208:H215)</f>
        <v>71048249</v>
      </c>
      <c r="I216" s="37">
        <f t="shared" si="49"/>
        <v>0.1542674892613122</v>
      </c>
      <c r="J216" s="32">
        <f>SUM(J208:J215)</f>
        <v>107179124</v>
      </c>
      <c r="K216" s="37">
        <f t="shared" si="50"/>
        <v>0.21630948283154575</v>
      </c>
      <c r="L216" s="32">
        <f>SUM(L208:L215)</f>
        <v>0</v>
      </c>
      <c r="M216" s="37">
        <f t="shared" si="51"/>
        <v>0</v>
      </c>
      <c r="N216" s="32">
        <f t="shared" si="52"/>
        <v>298668987</v>
      </c>
      <c r="O216" s="37">
        <f t="shared" si="53"/>
        <v>0.6027753512502273</v>
      </c>
      <c r="P216" s="32">
        <f>SUM(P208:P215)</f>
        <v>92521611</v>
      </c>
      <c r="Q216" s="32">
        <f>SUM(Q208:Q215)</f>
        <v>413289898</v>
      </c>
      <c r="R216" s="32">
        <f>SUM(R208:R215)</f>
        <v>541649892</v>
      </c>
      <c r="S216" s="32">
        <f>SUM(S208:S215)</f>
        <v>291640612</v>
      </c>
      <c r="T216" s="37">
        <f t="shared" si="54"/>
        <v>0.53843011197351076</v>
      </c>
      <c r="U216" s="37">
        <f t="shared" si="55"/>
        <v>0.15842258734556625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45646117</v>
      </c>
      <c r="E217" s="31">
        <v>45646117</v>
      </c>
      <c r="F217" s="31">
        <v>7416964</v>
      </c>
      <c r="G217" s="36">
        <f t="shared" si="48"/>
        <v>0.1624883886618439</v>
      </c>
      <c r="H217" s="31">
        <v>17214451</v>
      </c>
      <c r="I217" s="36">
        <f t="shared" si="49"/>
        <v>0.37712848608787469</v>
      </c>
      <c r="J217" s="31">
        <v>11961792</v>
      </c>
      <c r="K217" s="36">
        <f t="shared" si="50"/>
        <v>0.26205497392034466</v>
      </c>
      <c r="L217" s="31">
        <v>0</v>
      </c>
      <c r="M217" s="36">
        <f t="shared" si="51"/>
        <v>0</v>
      </c>
      <c r="N217" s="31">
        <f t="shared" si="52"/>
        <v>36593207</v>
      </c>
      <c r="O217" s="36">
        <f t="shared" si="53"/>
        <v>0.80167184867006325</v>
      </c>
      <c r="P217" s="31">
        <v>10755579</v>
      </c>
      <c r="Q217" s="31">
        <v>39861513</v>
      </c>
      <c r="R217" s="31">
        <v>39861513</v>
      </c>
      <c r="S217" s="31">
        <v>24142171</v>
      </c>
      <c r="T217" s="36">
        <f t="shared" si="54"/>
        <v>0.60565114525381913</v>
      </c>
      <c r="U217" s="36">
        <f t="shared" si="55"/>
        <v>0.11214765843847174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101055752</v>
      </c>
      <c r="E218" s="31">
        <v>101035752</v>
      </c>
      <c r="F218" s="31">
        <v>28591581</v>
      </c>
      <c r="G218" s="36">
        <f t="shared" si="48"/>
        <v>0.28292878370743307</v>
      </c>
      <c r="H218" s="31">
        <v>20387837</v>
      </c>
      <c r="I218" s="36">
        <f t="shared" si="49"/>
        <v>0.20174840715647735</v>
      </c>
      <c r="J218" s="31">
        <v>20509973</v>
      </c>
      <c r="K218" s="36">
        <f t="shared" si="50"/>
        <v>0.20299718262105873</v>
      </c>
      <c r="L218" s="31">
        <v>0</v>
      </c>
      <c r="M218" s="36">
        <f t="shared" si="51"/>
        <v>0</v>
      </c>
      <c r="N218" s="31">
        <f t="shared" si="52"/>
        <v>69489391</v>
      </c>
      <c r="O218" s="36">
        <f t="shared" si="53"/>
        <v>0.68777031520485932</v>
      </c>
      <c r="P218" s="31">
        <v>22394894</v>
      </c>
      <c r="Q218" s="31">
        <v>110006746</v>
      </c>
      <c r="R218" s="31">
        <v>128205060</v>
      </c>
      <c r="S218" s="31">
        <v>79621162</v>
      </c>
      <c r="T218" s="36">
        <f t="shared" si="54"/>
        <v>0.62104539399614955</v>
      </c>
      <c r="U218" s="36">
        <f t="shared" si="55"/>
        <v>-8.4167444596969343E-2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154640729</v>
      </c>
      <c r="E219" s="31">
        <v>162451039</v>
      </c>
      <c r="F219" s="31">
        <v>35834742</v>
      </c>
      <c r="G219" s="36">
        <f t="shared" si="48"/>
        <v>0.23172900329511509</v>
      </c>
      <c r="H219" s="31">
        <v>24421625</v>
      </c>
      <c r="I219" s="36">
        <f t="shared" si="49"/>
        <v>0.15792492157741961</v>
      </c>
      <c r="J219" s="31">
        <v>22001152</v>
      </c>
      <c r="K219" s="36">
        <f t="shared" si="50"/>
        <v>0.13543251022235692</v>
      </c>
      <c r="L219" s="31">
        <v>0</v>
      </c>
      <c r="M219" s="36">
        <f t="shared" si="51"/>
        <v>0</v>
      </c>
      <c r="N219" s="31">
        <f t="shared" si="52"/>
        <v>82257519</v>
      </c>
      <c r="O219" s="36">
        <f t="shared" si="53"/>
        <v>0.50635268020661905</v>
      </c>
      <c r="P219" s="31">
        <v>21046669</v>
      </c>
      <c r="Q219" s="31">
        <v>183817404</v>
      </c>
      <c r="R219" s="31">
        <v>186334581</v>
      </c>
      <c r="S219" s="31">
        <v>73976773</v>
      </c>
      <c r="T219" s="36">
        <f t="shared" si="54"/>
        <v>0.39701043468683894</v>
      </c>
      <c r="U219" s="36">
        <f t="shared" si="55"/>
        <v>4.5350786863232351E-2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119501724</v>
      </c>
      <c r="E220" s="31">
        <v>244697578</v>
      </c>
      <c r="F220" s="31">
        <v>14275890</v>
      </c>
      <c r="G220" s="36">
        <f t="shared" si="48"/>
        <v>0.11946179119558141</v>
      </c>
      <c r="H220" s="31">
        <v>9969957</v>
      </c>
      <c r="I220" s="36">
        <f t="shared" si="49"/>
        <v>8.3429398893023504E-2</v>
      </c>
      <c r="J220" s="31">
        <v>10174829</v>
      </c>
      <c r="K220" s="36">
        <f t="shared" si="50"/>
        <v>4.1581241151475559E-2</v>
      </c>
      <c r="L220" s="31">
        <v>0</v>
      </c>
      <c r="M220" s="36">
        <f t="shared" si="51"/>
        <v>0</v>
      </c>
      <c r="N220" s="31">
        <f t="shared" si="52"/>
        <v>34420676</v>
      </c>
      <c r="O220" s="36">
        <f t="shared" si="53"/>
        <v>0.14066619000209313</v>
      </c>
      <c r="P220" s="31">
        <v>-2583434</v>
      </c>
      <c r="Q220" s="31">
        <v>222693656</v>
      </c>
      <c r="R220" s="31">
        <v>179231331</v>
      </c>
      <c r="S220" s="31">
        <v>22606036</v>
      </c>
      <c r="T220" s="36">
        <f t="shared" si="54"/>
        <v>0.12612770252763453</v>
      </c>
      <c r="U220" s="36">
        <f t="shared" si="55"/>
        <v>-4.9384900098086497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64362041</v>
      </c>
      <c r="E221" s="31">
        <v>64121427</v>
      </c>
      <c r="F221" s="31">
        <v>13188103</v>
      </c>
      <c r="G221" s="36">
        <f t="shared" si="48"/>
        <v>0.20490498429035214</v>
      </c>
      <c r="H221" s="31">
        <v>19210171</v>
      </c>
      <c r="I221" s="36">
        <f t="shared" si="49"/>
        <v>0.29847050686288834</v>
      </c>
      <c r="J221" s="31">
        <v>10837860</v>
      </c>
      <c r="K221" s="36">
        <f t="shared" si="50"/>
        <v>0.16902087971311056</v>
      </c>
      <c r="L221" s="31">
        <v>0</v>
      </c>
      <c r="M221" s="36">
        <f t="shared" si="51"/>
        <v>0</v>
      </c>
      <c r="N221" s="31">
        <f t="shared" si="52"/>
        <v>43236134</v>
      </c>
      <c r="O221" s="36">
        <f t="shared" si="53"/>
        <v>0.67428527440601094</v>
      </c>
      <c r="P221" s="31">
        <v>9280581</v>
      </c>
      <c r="Q221" s="31">
        <v>57602613</v>
      </c>
      <c r="R221" s="31">
        <v>60524547</v>
      </c>
      <c r="S221" s="31">
        <v>39540464</v>
      </c>
      <c r="T221" s="36">
        <f t="shared" si="54"/>
        <v>0.65329632289523787</v>
      </c>
      <c r="U221" s="36">
        <f t="shared" si="55"/>
        <v>0.16779973150387884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51797826</v>
      </c>
      <c r="E222" s="31">
        <v>57246855</v>
      </c>
      <c r="F222" s="31">
        <v>12077350</v>
      </c>
      <c r="G222" s="36">
        <f t="shared" si="48"/>
        <v>0.23316326055846437</v>
      </c>
      <c r="H222" s="31">
        <v>15692387</v>
      </c>
      <c r="I222" s="36">
        <f t="shared" si="49"/>
        <v>0.30295454871021033</v>
      </c>
      <c r="J222" s="31">
        <v>11911477</v>
      </c>
      <c r="K222" s="36">
        <f t="shared" si="50"/>
        <v>0.20807216396429115</v>
      </c>
      <c r="L222" s="31">
        <v>0</v>
      </c>
      <c r="M222" s="36">
        <f t="shared" si="51"/>
        <v>0</v>
      </c>
      <c r="N222" s="31">
        <f t="shared" si="52"/>
        <v>39681214</v>
      </c>
      <c r="O222" s="36">
        <f t="shared" si="53"/>
        <v>0.69315972030253892</v>
      </c>
      <c r="P222" s="31">
        <v>14623035</v>
      </c>
      <c r="Q222" s="31">
        <v>54144840</v>
      </c>
      <c r="R222" s="31">
        <v>49788321</v>
      </c>
      <c r="S222" s="31">
        <v>36864180</v>
      </c>
      <c r="T222" s="36">
        <f t="shared" si="54"/>
        <v>0.74041821976684052</v>
      </c>
      <c r="U222" s="36">
        <f t="shared" si="55"/>
        <v>-0.18543058947749214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41055532</v>
      </c>
      <c r="E223" s="31">
        <v>44496118</v>
      </c>
      <c r="F223" s="31">
        <v>7074431</v>
      </c>
      <c r="G223" s="36">
        <f t="shared" si="48"/>
        <v>0.17231370914886696</v>
      </c>
      <c r="H223" s="31">
        <v>10636319</v>
      </c>
      <c r="I223" s="36">
        <f t="shared" si="49"/>
        <v>0.25907151805997791</v>
      </c>
      <c r="J223" s="31">
        <v>8581291</v>
      </c>
      <c r="K223" s="36">
        <f t="shared" si="50"/>
        <v>0.19285482387474789</v>
      </c>
      <c r="L223" s="31">
        <v>0</v>
      </c>
      <c r="M223" s="36">
        <f t="shared" si="51"/>
        <v>0</v>
      </c>
      <c r="N223" s="31">
        <f t="shared" si="52"/>
        <v>26292041</v>
      </c>
      <c r="O223" s="36">
        <f t="shared" si="53"/>
        <v>0.59088392834628856</v>
      </c>
      <c r="P223" s="31">
        <v>9046897</v>
      </c>
      <c r="Q223" s="31">
        <v>44190217</v>
      </c>
      <c r="R223" s="31">
        <v>45188562</v>
      </c>
      <c r="S223" s="31">
        <v>31711599</v>
      </c>
      <c r="T223" s="36">
        <f t="shared" si="54"/>
        <v>0.70176163162704752</v>
      </c>
      <c r="U223" s="36">
        <f t="shared" si="55"/>
        <v>-5.1465823033024494E-2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578059721</v>
      </c>
      <c r="E224" s="32">
        <f>SUM(E217:E223)</f>
        <v>719694886</v>
      </c>
      <c r="F224" s="32">
        <f>SUM(F217:F223)</f>
        <v>118459061</v>
      </c>
      <c r="G224" s="37">
        <f t="shared" si="48"/>
        <v>0.2049252987132103</v>
      </c>
      <c r="H224" s="32">
        <f>SUM(H217:H223)</f>
        <v>117532747</v>
      </c>
      <c r="I224" s="37">
        <f t="shared" si="49"/>
        <v>0.20332284490723063</v>
      </c>
      <c r="J224" s="32">
        <f>SUM(J217:J223)</f>
        <v>95978374</v>
      </c>
      <c r="K224" s="37">
        <f t="shared" si="50"/>
        <v>0.13335981103525585</v>
      </c>
      <c r="L224" s="32">
        <f>SUM(L217:L223)</f>
        <v>0</v>
      </c>
      <c r="M224" s="37">
        <f t="shared" si="51"/>
        <v>0</v>
      </c>
      <c r="N224" s="32">
        <f t="shared" si="52"/>
        <v>331970182</v>
      </c>
      <c r="O224" s="37">
        <f t="shared" si="53"/>
        <v>0.46126516730591305</v>
      </c>
      <c r="P224" s="32">
        <f>SUM(P217:P223)</f>
        <v>84564221</v>
      </c>
      <c r="Q224" s="32">
        <f>SUM(Q217:Q223)</f>
        <v>712316989</v>
      </c>
      <c r="R224" s="32">
        <f>SUM(R217:R223)</f>
        <v>689133915</v>
      </c>
      <c r="S224" s="32">
        <f>SUM(S217:S223)</f>
        <v>308462385</v>
      </c>
      <c r="T224" s="37">
        <f t="shared" si="54"/>
        <v>0.44760877136630256</v>
      </c>
      <c r="U224" s="37">
        <f t="shared" si="55"/>
        <v>0.13497615025626497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116179711</v>
      </c>
      <c r="E225" s="31">
        <v>82016587</v>
      </c>
      <c r="F225" s="31">
        <v>18365860</v>
      </c>
      <c r="G225" s="36">
        <f t="shared" si="48"/>
        <v>0.15808147431180991</v>
      </c>
      <c r="H225" s="31">
        <v>17108991</v>
      </c>
      <c r="I225" s="36">
        <f t="shared" si="49"/>
        <v>0.14726315681745844</v>
      </c>
      <c r="J225" s="31">
        <v>17189848</v>
      </c>
      <c r="K225" s="36">
        <f t="shared" si="50"/>
        <v>0.20958989673637601</v>
      </c>
      <c r="L225" s="31">
        <v>0</v>
      </c>
      <c r="M225" s="36">
        <f t="shared" si="51"/>
        <v>0</v>
      </c>
      <c r="N225" s="31">
        <f t="shared" si="52"/>
        <v>52664699</v>
      </c>
      <c r="O225" s="36">
        <f t="shared" si="53"/>
        <v>0.64212253796905738</v>
      </c>
      <c r="P225" s="31">
        <v>15343389</v>
      </c>
      <c r="Q225" s="31">
        <v>110535770</v>
      </c>
      <c r="R225" s="31">
        <v>106952470</v>
      </c>
      <c r="S225" s="31">
        <v>61915766</v>
      </c>
      <c r="T225" s="36">
        <f t="shared" si="54"/>
        <v>0.57890917339262948</v>
      </c>
      <c r="U225" s="36">
        <f t="shared" si="55"/>
        <v>0.12034231811498741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78311978</v>
      </c>
      <c r="E226" s="31">
        <v>79500933</v>
      </c>
      <c r="F226" s="31">
        <v>19472484</v>
      </c>
      <c r="G226" s="36">
        <f t="shared" si="48"/>
        <v>0.2486526901414749</v>
      </c>
      <c r="H226" s="31">
        <v>21260380</v>
      </c>
      <c r="I226" s="36">
        <f t="shared" si="49"/>
        <v>0.27148311845730677</v>
      </c>
      <c r="J226" s="31">
        <v>23775302</v>
      </c>
      <c r="K226" s="36">
        <f t="shared" si="50"/>
        <v>0.2990568928291697</v>
      </c>
      <c r="L226" s="31">
        <v>0</v>
      </c>
      <c r="M226" s="36">
        <f t="shared" si="51"/>
        <v>0</v>
      </c>
      <c r="N226" s="31">
        <f t="shared" si="52"/>
        <v>64508166</v>
      </c>
      <c r="O226" s="36">
        <f t="shared" si="53"/>
        <v>0.81141394906648456</v>
      </c>
      <c r="P226" s="31">
        <v>21205259</v>
      </c>
      <c r="Q226" s="31">
        <v>78408452</v>
      </c>
      <c r="R226" s="31">
        <v>79223452</v>
      </c>
      <c r="S226" s="31">
        <v>63721644</v>
      </c>
      <c r="T226" s="36">
        <f t="shared" si="54"/>
        <v>0.80432804165110094</v>
      </c>
      <c r="U226" s="36">
        <f t="shared" si="55"/>
        <v>0.12119837819476764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71743597</v>
      </c>
      <c r="E227" s="31">
        <v>75475869</v>
      </c>
      <c r="F227" s="31">
        <v>8811188</v>
      </c>
      <c r="G227" s="36">
        <f t="shared" si="48"/>
        <v>0.12281497399691292</v>
      </c>
      <c r="H227" s="31">
        <v>29503520</v>
      </c>
      <c r="I227" s="36">
        <f t="shared" si="49"/>
        <v>0.41123558385286985</v>
      </c>
      <c r="J227" s="31">
        <v>18154458</v>
      </c>
      <c r="K227" s="36">
        <f t="shared" si="50"/>
        <v>0.24053327560892343</v>
      </c>
      <c r="L227" s="31">
        <v>0</v>
      </c>
      <c r="M227" s="36">
        <f t="shared" si="51"/>
        <v>0</v>
      </c>
      <c r="N227" s="31">
        <f t="shared" si="52"/>
        <v>56469166</v>
      </c>
      <c r="O227" s="36">
        <f t="shared" si="53"/>
        <v>0.74817510216411021</v>
      </c>
      <c r="P227" s="31">
        <v>18557195</v>
      </c>
      <c r="Q227" s="31">
        <v>73621649</v>
      </c>
      <c r="R227" s="31">
        <v>78589706</v>
      </c>
      <c r="S227" s="31">
        <v>65096170</v>
      </c>
      <c r="T227" s="36">
        <f t="shared" si="54"/>
        <v>0.82830402750202425</v>
      </c>
      <c r="U227" s="36">
        <f t="shared" si="55"/>
        <v>-2.1702471736703699E-2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165922954</v>
      </c>
      <c r="E228" s="31">
        <v>154700677</v>
      </c>
      <c r="F228" s="31">
        <v>34695190</v>
      </c>
      <c r="G228" s="36">
        <f t="shared" si="48"/>
        <v>0.20910422074573237</v>
      </c>
      <c r="H228" s="31">
        <v>44826949</v>
      </c>
      <c r="I228" s="36">
        <f t="shared" si="49"/>
        <v>0.27016725485733578</v>
      </c>
      <c r="J228" s="31">
        <v>51437992</v>
      </c>
      <c r="K228" s="36">
        <f t="shared" si="50"/>
        <v>0.33250010922705919</v>
      </c>
      <c r="L228" s="31">
        <v>0</v>
      </c>
      <c r="M228" s="36">
        <f t="shared" si="51"/>
        <v>0</v>
      </c>
      <c r="N228" s="31">
        <f t="shared" si="52"/>
        <v>130960131</v>
      </c>
      <c r="O228" s="36">
        <f t="shared" si="53"/>
        <v>0.84653883576734446</v>
      </c>
      <c r="P228" s="31">
        <v>37591197</v>
      </c>
      <c r="Q228" s="31">
        <v>84487067</v>
      </c>
      <c r="R228" s="31">
        <v>161838835</v>
      </c>
      <c r="S228" s="31">
        <v>117865554</v>
      </c>
      <c r="T228" s="36">
        <f t="shared" si="54"/>
        <v>0.72828968399333815</v>
      </c>
      <c r="U228" s="36">
        <f t="shared" si="55"/>
        <v>0.36835206391538966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66660996</v>
      </c>
      <c r="E229" s="31">
        <v>64077543</v>
      </c>
      <c r="F229" s="31">
        <v>14655572</v>
      </c>
      <c r="G229" s="36">
        <f t="shared" si="48"/>
        <v>0.21985228063499082</v>
      </c>
      <c r="H229" s="31">
        <v>17851756</v>
      </c>
      <c r="I229" s="36">
        <f t="shared" si="49"/>
        <v>0.26779911899306152</v>
      </c>
      <c r="J229" s="31">
        <v>13859728</v>
      </c>
      <c r="K229" s="36">
        <f t="shared" si="50"/>
        <v>0.21629618351627497</v>
      </c>
      <c r="L229" s="31">
        <v>0</v>
      </c>
      <c r="M229" s="36">
        <f t="shared" si="51"/>
        <v>0</v>
      </c>
      <c r="N229" s="31">
        <f t="shared" si="52"/>
        <v>46367056</v>
      </c>
      <c r="O229" s="36">
        <f t="shared" si="53"/>
        <v>0.72360851913438695</v>
      </c>
      <c r="P229" s="31">
        <v>14899571</v>
      </c>
      <c r="Q229" s="31">
        <v>62051468</v>
      </c>
      <c r="R229" s="31">
        <v>67465748</v>
      </c>
      <c r="S229" s="31">
        <v>48162189</v>
      </c>
      <c r="T229" s="36">
        <f t="shared" si="54"/>
        <v>0.71387615831369722</v>
      </c>
      <c r="U229" s="36">
        <f t="shared" si="55"/>
        <v>-6.9790130199050671E-2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498819236</v>
      </c>
      <c r="E230" s="32">
        <f>SUM(E225:E229)</f>
        <v>455771609</v>
      </c>
      <c r="F230" s="32">
        <f>SUM(F225:F229)</f>
        <v>96000294</v>
      </c>
      <c r="G230" s="37">
        <f t="shared" si="48"/>
        <v>0.19245507605083617</v>
      </c>
      <c r="H230" s="32">
        <f>SUM(H225:H229)</f>
        <v>130551596</v>
      </c>
      <c r="I230" s="37">
        <f t="shared" si="49"/>
        <v>0.26172125406968066</v>
      </c>
      <c r="J230" s="32">
        <f>SUM(J225:J229)</f>
        <v>124417328</v>
      </c>
      <c r="K230" s="37">
        <f t="shared" si="50"/>
        <v>0.27298174248497342</v>
      </c>
      <c r="L230" s="32">
        <f>SUM(L225:L229)</f>
        <v>0</v>
      </c>
      <c r="M230" s="37">
        <f t="shared" si="51"/>
        <v>0</v>
      </c>
      <c r="N230" s="32">
        <f t="shared" si="52"/>
        <v>350969218</v>
      </c>
      <c r="O230" s="37">
        <f t="shared" si="53"/>
        <v>0.77005502552046856</v>
      </c>
      <c r="P230" s="32">
        <f>SUM(P225:P229)</f>
        <v>107596611</v>
      </c>
      <c r="Q230" s="32">
        <f>SUM(Q225:Q229)</f>
        <v>409104406</v>
      </c>
      <c r="R230" s="32">
        <f>SUM(R225:R229)</f>
        <v>494070211</v>
      </c>
      <c r="S230" s="32">
        <f>SUM(S225:S229)</f>
        <v>356761323</v>
      </c>
      <c r="T230" s="37">
        <f t="shared" si="54"/>
        <v>0.72208628461512325</v>
      </c>
      <c r="U230" s="37">
        <f t="shared" si="55"/>
        <v>0.15633129002548229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1537431270</v>
      </c>
      <c r="E231" s="32">
        <f>SUM(E208:E215,E217:E223,E225:E229)</f>
        <v>1670956210</v>
      </c>
      <c r="F231" s="32">
        <f>SUM(F208:F215,F217:F223,F225:F229)</f>
        <v>334900969</v>
      </c>
      <c r="G231" s="37">
        <f t="shared" si="48"/>
        <v>0.21783150605490156</v>
      </c>
      <c r="H231" s="32">
        <f>SUM(H208:H215,H217:H223,H225:H229)</f>
        <v>319132592</v>
      </c>
      <c r="I231" s="37">
        <f t="shared" si="49"/>
        <v>0.20757519261332574</v>
      </c>
      <c r="J231" s="32">
        <f>SUM(J208:J215,J217:J223,J225:J229)</f>
        <v>327574826</v>
      </c>
      <c r="K231" s="37">
        <f t="shared" si="50"/>
        <v>0.19604034147609409</v>
      </c>
      <c r="L231" s="32">
        <f>SUM(L208:L215,L217:L223,L225:L229)</f>
        <v>0</v>
      </c>
      <c r="M231" s="37">
        <f t="shared" si="51"/>
        <v>0</v>
      </c>
      <c r="N231" s="32">
        <f t="shared" si="52"/>
        <v>981608387</v>
      </c>
      <c r="O231" s="37">
        <f t="shared" si="53"/>
        <v>0.58745308891128867</v>
      </c>
      <c r="P231" s="32">
        <f>SUM(P208:P215,P217:P223,P225:P229)</f>
        <v>284682443</v>
      </c>
      <c r="Q231" s="32">
        <f>SUM(Q208:Q215,Q217:Q223,Q225:Q229)</f>
        <v>1534711293</v>
      </c>
      <c r="R231" s="32">
        <f>SUM(R208:R215,R217:R223,R225:R229)</f>
        <v>1724854018</v>
      </c>
      <c r="S231" s="32">
        <f>SUM(S208:S215,S217:S223,S225:S229)</f>
        <v>956864320</v>
      </c>
      <c r="T231" s="37">
        <f t="shared" si="54"/>
        <v>0.55475090066433663</v>
      </c>
      <c r="U231" s="37">
        <f t="shared" si="55"/>
        <v>0.15066746845361312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94193143</v>
      </c>
      <c r="E234" s="31">
        <v>90113417</v>
      </c>
      <c r="F234" s="31">
        <v>23608454</v>
      </c>
      <c r="G234" s="36">
        <f t="shared" ref="G234:G260" si="56">IF(($D234     =0),0,($F234     /$D234     ))</f>
        <v>0.25063877526626327</v>
      </c>
      <c r="H234" s="31">
        <v>19812091</v>
      </c>
      <c r="I234" s="36">
        <f t="shared" ref="I234:I260" si="57">IF(($D234     =0),0,($H234     /$D234     ))</f>
        <v>0.21033474803999266</v>
      </c>
      <c r="J234" s="31">
        <v>22874316</v>
      </c>
      <c r="K234" s="36">
        <f t="shared" ref="K234:K260" si="58">IF(($E234     =0),0,($J234     /$E234     ))</f>
        <v>0.25383918135076378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66294861</v>
      </c>
      <c r="O234" s="36">
        <f t="shared" ref="O234:O260" si="61">IF(($E234     =0),0,($N234     /$E234     ))</f>
        <v>0.73568246779500102</v>
      </c>
      <c r="P234" s="31">
        <v>17332916</v>
      </c>
      <c r="Q234" s="31">
        <v>74954679</v>
      </c>
      <c r="R234" s="31">
        <v>78680663</v>
      </c>
      <c r="S234" s="31">
        <v>53964955</v>
      </c>
      <c r="T234" s="36">
        <f t="shared" ref="T234:T260" si="62">IF(($R234     =0),0,($S234     /$R234     ))</f>
        <v>0.6858731604740036</v>
      </c>
      <c r="U234" s="36">
        <f t="shared" ref="U234:U260" si="63">IF(($P234     =0),0,(($J234     /$P234     )-1))</f>
        <v>0.31970385133118984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111814268</v>
      </c>
      <c r="E235" s="31">
        <v>113355113</v>
      </c>
      <c r="F235" s="31">
        <v>23813732</v>
      </c>
      <c r="G235" s="36">
        <f t="shared" si="56"/>
        <v>0.21297578945828274</v>
      </c>
      <c r="H235" s="31">
        <v>31962506</v>
      </c>
      <c r="I235" s="36">
        <f t="shared" si="57"/>
        <v>0.28585355493272113</v>
      </c>
      <c r="J235" s="31">
        <v>26302335</v>
      </c>
      <c r="K235" s="36">
        <f t="shared" si="58"/>
        <v>0.23203483551730039</v>
      </c>
      <c r="L235" s="31">
        <v>0</v>
      </c>
      <c r="M235" s="36">
        <f t="shared" si="59"/>
        <v>0</v>
      </c>
      <c r="N235" s="31">
        <f t="shared" si="60"/>
        <v>82078573</v>
      </c>
      <c r="O235" s="36">
        <f t="shared" si="61"/>
        <v>0.72408355324915952</v>
      </c>
      <c r="P235" s="31">
        <v>23252328</v>
      </c>
      <c r="Q235" s="31">
        <v>107400411</v>
      </c>
      <c r="R235" s="31">
        <v>107750411</v>
      </c>
      <c r="S235" s="31">
        <v>74430765</v>
      </c>
      <c r="T235" s="36">
        <f t="shared" si="62"/>
        <v>0.69077012615756983</v>
      </c>
      <c r="U235" s="36">
        <f t="shared" si="63"/>
        <v>0.13116996285275184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286978958</v>
      </c>
      <c r="E236" s="31">
        <v>294533031</v>
      </c>
      <c r="F236" s="31">
        <v>60253537</v>
      </c>
      <c r="G236" s="36">
        <f t="shared" si="56"/>
        <v>0.20995803113899383</v>
      </c>
      <c r="H236" s="31">
        <v>57710036</v>
      </c>
      <c r="I236" s="36">
        <f t="shared" si="57"/>
        <v>0.20109500850581527</v>
      </c>
      <c r="J236" s="31">
        <v>45793358</v>
      </c>
      <c r="K236" s="36">
        <f t="shared" si="58"/>
        <v>0.15547783501402937</v>
      </c>
      <c r="L236" s="31">
        <v>0</v>
      </c>
      <c r="M236" s="36">
        <f t="shared" si="59"/>
        <v>0</v>
      </c>
      <c r="N236" s="31">
        <f t="shared" si="60"/>
        <v>163756931</v>
      </c>
      <c r="O236" s="36">
        <f t="shared" si="61"/>
        <v>0.55598834006498921</v>
      </c>
      <c r="P236" s="31">
        <v>58046836</v>
      </c>
      <c r="Q236" s="31">
        <v>284277659</v>
      </c>
      <c r="R236" s="31">
        <v>278885795</v>
      </c>
      <c r="S236" s="31">
        <v>180504460</v>
      </c>
      <c r="T236" s="36">
        <f t="shared" si="62"/>
        <v>0.64723432758559829</v>
      </c>
      <c r="U236" s="36">
        <f t="shared" si="63"/>
        <v>-0.21109639808791647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32451693</v>
      </c>
      <c r="E237" s="31">
        <v>34446569</v>
      </c>
      <c r="F237" s="31">
        <v>7845920</v>
      </c>
      <c r="G237" s="36">
        <f t="shared" si="56"/>
        <v>0.24177228596363215</v>
      </c>
      <c r="H237" s="31">
        <v>7644077</v>
      </c>
      <c r="I237" s="36">
        <f t="shared" si="57"/>
        <v>0.23555248719997443</v>
      </c>
      <c r="J237" s="31">
        <v>3728473</v>
      </c>
      <c r="K237" s="36">
        <f t="shared" si="58"/>
        <v>0.1082393140518581</v>
      </c>
      <c r="L237" s="31">
        <v>0</v>
      </c>
      <c r="M237" s="36">
        <f t="shared" si="59"/>
        <v>0</v>
      </c>
      <c r="N237" s="31">
        <f t="shared" si="60"/>
        <v>19218470</v>
      </c>
      <c r="O237" s="36">
        <f t="shared" si="61"/>
        <v>0.55792116770758793</v>
      </c>
      <c r="P237" s="31">
        <v>7265472</v>
      </c>
      <c r="Q237" s="31">
        <v>51506845</v>
      </c>
      <c r="R237" s="31">
        <v>50970597</v>
      </c>
      <c r="S237" s="31">
        <v>18563254</v>
      </c>
      <c r="T237" s="36">
        <f t="shared" si="62"/>
        <v>0.36419534187523839</v>
      </c>
      <c r="U237" s="36">
        <f t="shared" si="63"/>
        <v>-0.48682301714190079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117268586</v>
      </c>
      <c r="E238" s="31">
        <v>119068586</v>
      </c>
      <c r="F238" s="31">
        <v>22953469</v>
      </c>
      <c r="G238" s="36">
        <f t="shared" si="56"/>
        <v>0.19573416703429852</v>
      </c>
      <c r="H238" s="31">
        <v>26046785</v>
      </c>
      <c r="I238" s="36">
        <f t="shared" si="57"/>
        <v>0.22211221170518761</v>
      </c>
      <c r="J238" s="31">
        <v>17458824</v>
      </c>
      <c r="K238" s="36">
        <f t="shared" si="58"/>
        <v>0.14662829707241171</v>
      </c>
      <c r="L238" s="31">
        <v>0</v>
      </c>
      <c r="M238" s="36">
        <f t="shared" si="59"/>
        <v>0</v>
      </c>
      <c r="N238" s="31">
        <f t="shared" si="60"/>
        <v>66459078</v>
      </c>
      <c r="O238" s="36">
        <f t="shared" si="61"/>
        <v>0.55815795108207633</v>
      </c>
      <c r="P238" s="31">
        <v>23528622</v>
      </c>
      <c r="Q238" s="31">
        <v>101392806</v>
      </c>
      <c r="R238" s="31">
        <v>100952807</v>
      </c>
      <c r="S238" s="31">
        <v>71200673</v>
      </c>
      <c r="T238" s="36">
        <f t="shared" si="62"/>
        <v>0.70528670886783762</v>
      </c>
      <c r="U238" s="36">
        <f t="shared" si="63"/>
        <v>-0.25797507393335661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104547747</v>
      </c>
      <c r="E239" s="31">
        <v>109248384</v>
      </c>
      <c r="F239" s="31">
        <v>27975956</v>
      </c>
      <c r="G239" s="36">
        <f t="shared" si="56"/>
        <v>0.26759023319746911</v>
      </c>
      <c r="H239" s="31">
        <v>36815747</v>
      </c>
      <c r="I239" s="36">
        <f t="shared" si="57"/>
        <v>0.35214290174995355</v>
      </c>
      <c r="J239" s="31">
        <v>25575050</v>
      </c>
      <c r="K239" s="36">
        <f t="shared" si="58"/>
        <v>0.2341000302576558</v>
      </c>
      <c r="L239" s="31">
        <v>0</v>
      </c>
      <c r="M239" s="36">
        <f t="shared" si="59"/>
        <v>0</v>
      </c>
      <c r="N239" s="31">
        <f t="shared" si="60"/>
        <v>90366753</v>
      </c>
      <c r="O239" s="36">
        <f t="shared" si="61"/>
        <v>0.82716786913754259</v>
      </c>
      <c r="P239" s="31">
        <v>12482482</v>
      </c>
      <c r="Q239" s="31">
        <v>73995828</v>
      </c>
      <c r="R239" s="31">
        <v>73995828</v>
      </c>
      <c r="S239" s="31">
        <v>44628010</v>
      </c>
      <c r="T239" s="36">
        <f t="shared" si="62"/>
        <v>0.6031152188742317</v>
      </c>
      <c r="U239" s="36">
        <f t="shared" si="63"/>
        <v>1.0488753759068108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747254395</v>
      </c>
      <c r="E240" s="32">
        <f>SUM(E234:E239)</f>
        <v>760765100</v>
      </c>
      <c r="F240" s="32">
        <f>SUM(F234:F239)</f>
        <v>166451068</v>
      </c>
      <c r="G240" s="37">
        <f t="shared" si="56"/>
        <v>0.2227502027606007</v>
      </c>
      <c r="H240" s="32">
        <f>SUM(H234:H239)</f>
        <v>179991242</v>
      </c>
      <c r="I240" s="37">
        <f t="shared" si="57"/>
        <v>0.24087010154018565</v>
      </c>
      <c r="J240" s="32">
        <f>SUM(J234:J239)</f>
        <v>141732356</v>
      </c>
      <c r="K240" s="37">
        <f t="shared" si="58"/>
        <v>0.18630238952864689</v>
      </c>
      <c r="L240" s="32">
        <f>SUM(L234:L239)</f>
        <v>0</v>
      </c>
      <c r="M240" s="37">
        <f t="shared" si="59"/>
        <v>0</v>
      </c>
      <c r="N240" s="32">
        <f t="shared" si="60"/>
        <v>488174666</v>
      </c>
      <c r="O240" s="37">
        <f t="shared" si="61"/>
        <v>0.6416890916788901</v>
      </c>
      <c r="P240" s="32">
        <f>SUM(P234:P239)</f>
        <v>141908656</v>
      </c>
      <c r="Q240" s="32">
        <f>SUM(Q234:Q239)</f>
        <v>693528228</v>
      </c>
      <c r="R240" s="32">
        <f>SUM(R234:R239)</f>
        <v>691236101</v>
      </c>
      <c r="S240" s="32">
        <f>SUM(S234:S239)</f>
        <v>443292117</v>
      </c>
      <c r="T240" s="37">
        <f t="shared" si="62"/>
        <v>0.64130347989449121</v>
      </c>
      <c r="U240" s="37">
        <f t="shared" si="63"/>
        <v>-1.2423484582927413E-3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57342552</v>
      </c>
      <c r="E241" s="31">
        <v>45659720</v>
      </c>
      <c r="F241" s="31">
        <v>14290226</v>
      </c>
      <c r="G241" s="36">
        <f t="shared" si="56"/>
        <v>0.24920805756953404</v>
      </c>
      <c r="H241" s="31">
        <v>16028145</v>
      </c>
      <c r="I241" s="36">
        <f t="shared" si="57"/>
        <v>0.2795157250762052</v>
      </c>
      <c r="J241" s="31">
        <v>3294698</v>
      </c>
      <c r="K241" s="36">
        <f t="shared" si="58"/>
        <v>7.2157647922501497E-2</v>
      </c>
      <c r="L241" s="31">
        <v>0</v>
      </c>
      <c r="M241" s="36">
        <f t="shared" si="59"/>
        <v>0</v>
      </c>
      <c r="N241" s="31">
        <f t="shared" si="60"/>
        <v>33613069</v>
      </c>
      <c r="O241" s="36">
        <f t="shared" si="61"/>
        <v>0.73616458883234503</v>
      </c>
      <c r="P241" s="31">
        <v>14099692</v>
      </c>
      <c r="Q241" s="31">
        <v>55978548</v>
      </c>
      <c r="R241" s="31">
        <v>54499572</v>
      </c>
      <c r="S241" s="31">
        <v>36763695</v>
      </c>
      <c r="T241" s="36">
        <f t="shared" si="62"/>
        <v>0.67456850853801198</v>
      </c>
      <c r="U241" s="36">
        <f t="shared" si="63"/>
        <v>-0.76632837086086703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35613577</v>
      </c>
      <c r="E242" s="31">
        <v>42086866</v>
      </c>
      <c r="F242" s="31">
        <v>9675879</v>
      </c>
      <c r="G242" s="36">
        <f t="shared" si="56"/>
        <v>0.2716907374959836</v>
      </c>
      <c r="H242" s="31">
        <v>10494632</v>
      </c>
      <c r="I242" s="36">
        <f t="shared" si="57"/>
        <v>0.29468064946129957</v>
      </c>
      <c r="J242" s="31">
        <v>11199328</v>
      </c>
      <c r="K242" s="36">
        <f t="shared" si="58"/>
        <v>0.26610030787276961</v>
      </c>
      <c r="L242" s="31">
        <v>0</v>
      </c>
      <c r="M242" s="36">
        <f t="shared" si="59"/>
        <v>0</v>
      </c>
      <c r="N242" s="31">
        <f t="shared" si="60"/>
        <v>31369839</v>
      </c>
      <c r="O242" s="36">
        <f t="shared" si="61"/>
        <v>0.74535934797330838</v>
      </c>
      <c r="P242" s="31">
        <v>6615675</v>
      </c>
      <c r="Q242" s="31">
        <v>28583730</v>
      </c>
      <c r="R242" s="31">
        <v>41189426</v>
      </c>
      <c r="S242" s="31">
        <v>22965010</v>
      </c>
      <c r="T242" s="36">
        <f t="shared" si="62"/>
        <v>0.55754624985548473</v>
      </c>
      <c r="U242" s="36">
        <f t="shared" si="63"/>
        <v>0.69284736629293309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79212732</v>
      </c>
      <c r="E243" s="31">
        <v>81408871</v>
      </c>
      <c r="F243" s="31">
        <v>16159008</v>
      </c>
      <c r="G243" s="36">
        <f t="shared" si="56"/>
        <v>0.20399508503254249</v>
      </c>
      <c r="H243" s="31">
        <v>23157255</v>
      </c>
      <c r="I243" s="36">
        <f t="shared" si="57"/>
        <v>0.29234258704774885</v>
      </c>
      <c r="J243" s="31">
        <v>25061298</v>
      </c>
      <c r="K243" s="36">
        <f t="shared" si="58"/>
        <v>0.3078448047756368</v>
      </c>
      <c r="L243" s="31">
        <v>0</v>
      </c>
      <c r="M243" s="36">
        <f t="shared" si="59"/>
        <v>0</v>
      </c>
      <c r="N243" s="31">
        <f t="shared" si="60"/>
        <v>64377561</v>
      </c>
      <c r="O243" s="36">
        <f t="shared" si="61"/>
        <v>0.79079294687675994</v>
      </c>
      <c r="P243" s="31">
        <v>8680574</v>
      </c>
      <c r="Q243" s="31">
        <v>69049305</v>
      </c>
      <c r="R243" s="31">
        <v>73749805</v>
      </c>
      <c r="S243" s="31">
        <v>34686420</v>
      </c>
      <c r="T243" s="36">
        <f t="shared" si="62"/>
        <v>0.47032558255577761</v>
      </c>
      <c r="U243" s="36">
        <f t="shared" si="63"/>
        <v>1.8870553951846962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43988066</v>
      </c>
      <c r="E244" s="31">
        <v>44022414</v>
      </c>
      <c r="F244" s="31">
        <v>6957724</v>
      </c>
      <c r="G244" s="36">
        <f t="shared" si="56"/>
        <v>0.15817299173825919</v>
      </c>
      <c r="H244" s="31">
        <v>6272185</v>
      </c>
      <c r="I244" s="36">
        <f t="shared" si="57"/>
        <v>0.14258833293557394</v>
      </c>
      <c r="J244" s="31">
        <v>3371966</v>
      </c>
      <c r="K244" s="36">
        <f t="shared" si="58"/>
        <v>7.6596571919022888E-2</v>
      </c>
      <c r="L244" s="31">
        <v>0</v>
      </c>
      <c r="M244" s="36">
        <f t="shared" si="59"/>
        <v>0</v>
      </c>
      <c r="N244" s="31">
        <f t="shared" si="60"/>
        <v>16601875</v>
      </c>
      <c r="O244" s="36">
        <f t="shared" si="61"/>
        <v>0.37712323090687394</v>
      </c>
      <c r="P244" s="31">
        <v>6607062</v>
      </c>
      <c r="Q244" s="31">
        <v>52181023</v>
      </c>
      <c r="R244" s="31">
        <v>52181023</v>
      </c>
      <c r="S244" s="31">
        <v>11360434</v>
      </c>
      <c r="T244" s="36">
        <f t="shared" si="62"/>
        <v>0.21771198314758988</v>
      </c>
      <c r="U244" s="36">
        <f t="shared" si="63"/>
        <v>-0.48964214351250224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45318384</v>
      </c>
      <c r="E245" s="31">
        <v>54439492</v>
      </c>
      <c r="F245" s="31">
        <v>3176986</v>
      </c>
      <c r="G245" s="36">
        <f t="shared" si="56"/>
        <v>7.010369125253893E-2</v>
      </c>
      <c r="H245" s="31">
        <v>5088029</v>
      </c>
      <c r="I245" s="36">
        <f t="shared" si="57"/>
        <v>0.11227295748233211</v>
      </c>
      <c r="J245" s="31">
        <v>6662972</v>
      </c>
      <c r="K245" s="36">
        <f t="shared" si="58"/>
        <v>0.12239225156619757</v>
      </c>
      <c r="L245" s="31">
        <v>0</v>
      </c>
      <c r="M245" s="36">
        <f t="shared" si="59"/>
        <v>0</v>
      </c>
      <c r="N245" s="31">
        <f t="shared" si="60"/>
        <v>14927987</v>
      </c>
      <c r="O245" s="36">
        <f t="shared" si="61"/>
        <v>0.27421245958724227</v>
      </c>
      <c r="P245" s="31">
        <v>11524716</v>
      </c>
      <c r="Q245" s="31">
        <v>44342533</v>
      </c>
      <c r="R245" s="31">
        <v>46555608</v>
      </c>
      <c r="S245" s="31">
        <v>31054771</v>
      </c>
      <c r="T245" s="36">
        <f t="shared" si="62"/>
        <v>0.66704683568948342</v>
      </c>
      <c r="U245" s="36">
        <f t="shared" si="63"/>
        <v>-0.42185369253350802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57498457</v>
      </c>
      <c r="E246" s="31">
        <v>56735634</v>
      </c>
      <c r="F246" s="31">
        <v>13851257</v>
      </c>
      <c r="G246" s="36">
        <f t="shared" si="56"/>
        <v>0.24089789052947977</v>
      </c>
      <c r="H246" s="31">
        <v>13737440</v>
      </c>
      <c r="I246" s="36">
        <f t="shared" si="57"/>
        <v>0.23891841132362909</v>
      </c>
      <c r="J246" s="31">
        <v>8894642</v>
      </c>
      <c r="K246" s="36">
        <f t="shared" si="58"/>
        <v>0.15677346621349114</v>
      </c>
      <c r="L246" s="31">
        <v>0</v>
      </c>
      <c r="M246" s="36">
        <f t="shared" si="59"/>
        <v>0</v>
      </c>
      <c r="N246" s="31">
        <f t="shared" si="60"/>
        <v>36483339</v>
      </c>
      <c r="O246" s="36">
        <f t="shared" si="61"/>
        <v>0.64304100311983825</v>
      </c>
      <c r="P246" s="31">
        <v>14896017</v>
      </c>
      <c r="Q246" s="31">
        <v>65994510</v>
      </c>
      <c r="R246" s="31">
        <v>63945341</v>
      </c>
      <c r="S246" s="31">
        <v>45199266</v>
      </c>
      <c r="T246" s="36">
        <f t="shared" si="62"/>
        <v>0.70684220762854322</v>
      </c>
      <c r="U246" s="36">
        <f t="shared" si="63"/>
        <v>-0.40288454289492281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318973768</v>
      </c>
      <c r="E247" s="32">
        <f>SUM(E241:E246)</f>
        <v>324352997</v>
      </c>
      <c r="F247" s="32">
        <f>SUM(F241:F246)</f>
        <v>64111080</v>
      </c>
      <c r="G247" s="37">
        <f t="shared" si="56"/>
        <v>0.20099170035825642</v>
      </c>
      <c r="H247" s="32">
        <f>SUM(H241:H246)</f>
        <v>74777686</v>
      </c>
      <c r="I247" s="37">
        <f t="shared" si="57"/>
        <v>0.23443208659089484</v>
      </c>
      <c r="J247" s="32">
        <f>SUM(J241:J246)</f>
        <v>58484904</v>
      </c>
      <c r="K247" s="37">
        <f t="shared" si="58"/>
        <v>0.18031251303652976</v>
      </c>
      <c r="L247" s="32">
        <f>SUM(L241:L246)</f>
        <v>0</v>
      </c>
      <c r="M247" s="37">
        <f t="shared" si="59"/>
        <v>0</v>
      </c>
      <c r="N247" s="32">
        <f t="shared" si="60"/>
        <v>197373670</v>
      </c>
      <c r="O247" s="37">
        <f t="shared" si="61"/>
        <v>0.60851501859253665</v>
      </c>
      <c r="P247" s="32">
        <f>SUM(P241:P246)</f>
        <v>62423736</v>
      </c>
      <c r="Q247" s="32">
        <f>SUM(Q241:Q246)</f>
        <v>316129649</v>
      </c>
      <c r="R247" s="32">
        <f>SUM(R241:R246)</f>
        <v>332120775</v>
      </c>
      <c r="S247" s="32">
        <f>SUM(S241:S246)</f>
        <v>182029596</v>
      </c>
      <c r="T247" s="37">
        <f t="shared" si="62"/>
        <v>0.54808253413234986</v>
      </c>
      <c r="U247" s="37">
        <f t="shared" si="63"/>
        <v>-6.3098306067422838E-2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41791865</v>
      </c>
      <c r="E248" s="31">
        <v>55272632</v>
      </c>
      <c r="F248" s="31">
        <v>10592349</v>
      </c>
      <c r="G248" s="36">
        <f t="shared" si="56"/>
        <v>0.25345480513970842</v>
      </c>
      <c r="H248" s="31">
        <v>15882118</v>
      </c>
      <c r="I248" s="36">
        <f t="shared" si="57"/>
        <v>0.38002893625350292</v>
      </c>
      <c r="J248" s="31">
        <v>8955282</v>
      </c>
      <c r="K248" s="36">
        <f t="shared" si="58"/>
        <v>0.1620201838768959</v>
      </c>
      <c r="L248" s="31">
        <v>0</v>
      </c>
      <c r="M248" s="36">
        <f t="shared" si="59"/>
        <v>0</v>
      </c>
      <c r="N248" s="31">
        <f t="shared" si="60"/>
        <v>35429749</v>
      </c>
      <c r="O248" s="36">
        <f t="shared" si="61"/>
        <v>0.64099985323658915</v>
      </c>
      <c r="P248" s="31">
        <v>8408347</v>
      </c>
      <c r="Q248" s="31">
        <v>30192030</v>
      </c>
      <c r="R248" s="31">
        <v>42118042</v>
      </c>
      <c r="S248" s="31">
        <v>29013798</v>
      </c>
      <c r="T248" s="36">
        <f t="shared" si="62"/>
        <v>0.6888686325921799</v>
      </c>
      <c r="U248" s="36">
        <f t="shared" si="63"/>
        <v>6.5046673264079091E-2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13751016</v>
      </c>
      <c r="E249" s="31">
        <v>14088420</v>
      </c>
      <c r="F249" s="31">
        <v>-547436</v>
      </c>
      <c r="G249" s="36">
        <f t="shared" si="56"/>
        <v>-3.9810585632363456E-2</v>
      </c>
      <c r="H249" s="31">
        <v>4707534</v>
      </c>
      <c r="I249" s="36">
        <f t="shared" si="57"/>
        <v>0.34234081321700155</v>
      </c>
      <c r="J249" s="31">
        <v>858032</v>
      </c>
      <c r="K249" s="36">
        <f t="shared" si="58"/>
        <v>6.0903351830794365E-2</v>
      </c>
      <c r="L249" s="31">
        <v>0</v>
      </c>
      <c r="M249" s="36">
        <f t="shared" si="59"/>
        <v>0</v>
      </c>
      <c r="N249" s="31">
        <f t="shared" si="60"/>
        <v>5018130</v>
      </c>
      <c r="O249" s="36">
        <f t="shared" si="61"/>
        <v>0.35618827377378015</v>
      </c>
      <c r="P249" s="31">
        <v>1610222</v>
      </c>
      <c r="Q249" s="31">
        <v>10624752</v>
      </c>
      <c r="R249" s="31">
        <v>12524752</v>
      </c>
      <c r="S249" s="31">
        <v>5135585</v>
      </c>
      <c r="T249" s="36">
        <f t="shared" si="62"/>
        <v>0.41003486536100675</v>
      </c>
      <c r="U249" s="36">
        <f t="shared" si="63"/>
        <v>-0.46713434545050314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122615882</v>
      </c>
      <c r="E250" s="31">
        <v>126192848</v>
      </c>
      <c r="F250" s="31">
        <v>33756860</v>
      </c>
      <c r="G250" s="36">
        <f t="shared" si="56"/>
        <v>0.27530577156391534</v>
      </c>
      <c r="H250" s="31">
        <v>31549008</v>
      </c>
      <c r="I250" s="36">
        <f t="shared" si="57"/>
        <v>0.257299523401055</v>
      </c>
      <c r="J250" s="31">
        <v>29556715</v>
      </c>
      <c r="K250" s="36">
        <f t="shared" si="58"/>
        <v>0.23421862227881568</v>
      </c>
      <c r="L250" s="31">
        <v>0</v>
      </c>
      <c r="M250" s="36">
        <f t="shared" si="59"/>
        <v>0</v>
      </c>
      <c r="N250" s="31">
        <f t="shared" si="60"/>
        <v>94862583</v>
      </c>
      <c r="O250" s="36">
        <f t="shared" si="61"/>
        <v>0.75172709470825161</v>
      </c>
      <c r="P250" s="31">
        <v>36868822</v>
      </c>
      <c r="Q250" s="31">
        <v>117066518</v>
      </c>
      <c r="R250" s="31">
        <v>121263518</v>
      </c>
      <c r="S250" s="31">
        <v>83256696</v>
      </c>
      <c r="T250" s="36">
        <f t="shared" si="62"/>
        <v>0.68657661737968045</v>
      </c>
      <c r="U250" s="36">
        <f t="shared" si="63"/>
        <v>-0.1983276547322288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23255173</v>
      </c>
      <c r="E251" s="31">
        <v>17224691</v>
      </c>
      <c r="F251" s="31">
        <v>4300390</v>
      </c>
      <c r="G251" s="36">
        <f t="shared" si="56"/>
        <v>0.18492186663156623</v>
      </c>
      <c r="H251" s="31">
        <v>3761491</v>
      </c>
      <c r="I251" s="36">
        <f t="shared" si="57"/>
        <v>0.16174857095236403</v>
      </c>
      <c r="J251" s="31">
        <v>5126639</v>
      </c>
      <c r="K251" s="36">
        <f t="shared" si="58"/>
        <v>0.29763314767156057</v>
      </c>
      <c r="L251" s="31">
        <v>0</v>
      </c>
      <c r="M251" s="36">
        <f t="shared" si="59"/>
        <v>0</v>
      </c>
      <c r="N251" s="31">
        <f t="shared" si="60"/>
        <v>13188520</v>
      </c>
      <c r="O251" s="36">
        <f t="shared" si="61"/>
        <v>0.76567527394250501</v>
      </c>
      <c r="P251" s="31">
        <v>7182322</v>
      </c>
      <c r="Q251" s="31">
        <v>31180930</v>
      </c>
      <c r="R251" s="31">
        <v>31201993</v>
      </c>
      <c r="S251" s="31">
        <v>23313530</v>
      </c>
      <c r="T251" s="36">
        <f t="shared" si="62"/>
        <v>0.74718079707280238</v>
      </c>
      <c r="U251" s="36">
        <f t="shared" si="63"/>
        <v>-0.28621426329813671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51400752</v>
      </c>
      <c r="E252" s="31">
        <v>51400752</v>
      </c>
      <c r="F252" s="31">
        <v>7075866</v>
      </c>
      <c r="G252" s="36">
        <f t="shared" si="56"/>
        <v>0.13766074862095404</v>
      </c>
      <c r="H252" s="31">
        <v>12605819</v>
      </c>
      <c r="I252" s="36">
        <f t="shared" si="57"/>
        <v>0.24524580885509223</v>
      </c>
      <c r="J252" s="31">
        <v>8332315</v>
      </c>
      <c r="K252" s="36">
        <f t="shared" si="58"/>
        <v>0.16210492406803698</v>
      </c>
      <c r="L252" s="31">
        <v>0</v>
      </c>
      <c r="M252" s="36">
        <f t="shared" si="59"/>
        <v>0</v>
      </c>
      <c r="N252" s="31">
        <f t="shared" si="60"/>
        <v>28014000</v>
      </c>
      <c r="O252" s="36">
        <f t="shared" si="61"/>
        <v>0.5450114815440833</v>
      </c>
      <c r="P252" s="31">
        <v>7411912</v>
      </c>
      <c r="Q252" s="31">
        <v>48768432</v>
      </c>
      <c r="R252" s="31">
        <v>53104560</v>
      </c>
      <c r="S252" s="31">
        <v>32405317</v>
      </c>
      <c r="T252" s="36">
        <f t="shared" si="62"/>
        <v>0.61021722051740945</v>
      </c>
      <c r="U252" s="36">
        <f t="shared" si="63"/>
        <v>0.12417888933381827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88638151</v>
      </c>
      <c r="E253" s="31">
        <v>97435779</v>
      </c>
      <c r="F253" s="31">
        <v>19377872</v>
      </c>
      <c r="G253" s="36">
        <f t="shared" si="56"/>
        <v>0.21861773718632738</v>
      </c>
      <c r="H253" s="31">
        <v>17137337</v>
      </c>
      <c r="I253" s="36">
        <f t="shared" si="57"/>
        <v>0.19334041613751624</v>
      </c>
      <c r="J253" s="31">
        <v>19357838</v>
      </c>
      <c r="K253" s="36">
        <f t="shared" si="58"/>
        <v>0.19867278938674057</v>
      </c>
      <c r="L253" s="31">
        <v>0</v>
      </c>
      <c r="M253" s="36">
        <f t="shared" si="59"/>
        <v>0</v>
      </c>
      <c r="N253" s="31">
        <f t="shared" si="60"/>
        <v>55873047</v>
      </c>
      <c r="O253" s="36">
        <f t="shared" si="61"/>
        <v>0.57343460044589989</v>
      </c>
      <c r="P253" s="31">
        <v>31632818</v>
      </c>
      <c r="Q253" s="31">
        <v>99934578</v>
      </c>
      <c r="R253" s="31">
        <v>100251178</v>
      </c>
      <c r="S253" s="31">
        <v>75074531</v>
      </c>
      <c r="T253" s="36">
        <f t="shared" si="62"/>
        <v>0.74886432755932308</v>
      </c>
      <c r="U253" s="36">
        <f t="shared" si="63"/>
        <v>-0.38804573149316002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341452839</v>
      </c>
      <c r="E254" s="32">
        <f>SUM(E248:E253)</f>
        <v>361615122</v>
      </c>
      <c r="F254" s="32">
        <f>SUM(F248:F253)</f>
        <v>74555901</v>
      </c>
      <c r="G254" s="37">
        <f t="shared" si="56"/>
        <v>0.21834904409741926</v>
      </c>
      <c r="H254" s="32">
        <f>SUM(H248:H253)</f>
        <v>85643307</v>
      </c>
      <c r="I254" s="37">
        <f t="shared" si="57"/>
        <v>0.25082031020980911</v>
      </c>
      <c r="J254" s="32">
        <f>SUM(J248:J253)</f>
        <v>72186821</v>
      </c>
      <c r="K254" s="37">
        <f t="shared" si="58"/>
        <v>0.19962334705681917</v>
      </c>
      <c r="L254" s="32">
        <f>SUM(L248:L253)</f>
        <v>0</v>
      </c>
      <c r="M254" s="37">
        <f t="shared" si="59"/>
        <v>0</v>
      </c>
      <c r="N254" s="32">
        <f t="shared" si="60"/>
        <v>232386029</v>
      </c>
      <c r="O254" s="37">
        <f t="shared" si="61"/>
        <v>0.64263360369094302</v>
      </c>
      <c r="P254" s="32">
        <f>SUM(P248:P253)</f>
        <v>93114443</v>
      </c>
      <c r="Q254" s="32">
        <f>SUM(Q248:Q253)</f>
        <v>337767240</v>
      </c>
      <c r="R254" s="32">
        <f>SUM(R248:R253)</f>
        <v>360464043</v>
      </c>
      <c r="S254" s="32">
        <f>SUM(S248:S253)</f>
        <v>248199457</v>
      </c>
      <c r="T254" s="37">
        <f t="shared" si="62"/>
        <v>0.68855538248512627</v>
      </c>
      <c r="U254" s="37">
        <f t="shared" si="63"/>
        <v>-0.22475162097033652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404421119</v>
      </c>
      <c r="E255" s="31">
        <v>438658661</v>
      </c>
      <c r="F255" s="31">
        <v>75890635</v>
      </c>
      <c r="G255" s="36">
        <f t="shared" si="56"/>
        <v>0.18765250239070724</v>
      </c>
      <c r="H255" s="31">
        <v>108304376</v>
      </c>
      <c r="I255" s="36">
        <f t="shared" si="57"/>
        <v>0.26780098988846329</v>
      </c>
      <c r="J255" s="31">
        <v>84078317</v>
      </c>
      <c r="K255" s="36">
        <f t="shared" si="58"/>
        <v>0.1916713938995952</v>
      </c>
      <c r="L255" s="31">
        <v>0</v>
      </c>
      <c r="M255" s="36">
        <f t="shared" si="59"/>
        <v>0</v>
      </c>
      <c r="N255" s="31">
        <f t="shared" si="60"/>
        <v>268273328</v>
      </c>
      <c r="O255" s="36">
        <f t="shared" si="61"/>
        <v>0.61157649865711872</v>
      </c>
      <c r="P255" s="31">
        <v>84125872</v>
      </c>
      <c r="Q255" s="31">
        <v>421750990</v>
      </c>
      <c r="R255" s="31">
        <v>432214287</v>
      </c>
      <c r="S255" s="31">
        <v>274844294</v>
      </c>
      <c r="T255" s="36">
        <f t="shared" si="62"/>
        <v>0.63589821592362128</v>
      </c>
      <c r="U255" s="36">
        <f t="shared" si="63"/>
        <v>-5.652838879339761E-4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254369147</v>
      </c>
      <c r="E256" s="31">
        <v>254369147</v>
      </c>
      <c r="F256" s="31">
        <v>9019864</v>
      </c>
      <c r="G256" s="36">
        <f t="shared" si="56"/>
        <v>3.5459740720835138E-2</v>
      </c>
      <c r="H256" s="31">
        <v>9230671</v>
      </c>
      <c r="I256" s="36">
        <f t="shared" si="57"/>
        <v>3.6288485096818757E-2</v>
      </c>
      <c r="J256" s="31">
        <v>7307892</v>
      </c>
      <c r="K256" s="36">
        <f t="shared" si="58"/>
        <v>2.8729474805370164E-2</v>
      </c>
      <c r="L256" s="31">
        <v>0</v>
      </c>
      <c r="M256" s="36">
        <f t="shared" si="59"/>
        <v>0</v>
      </c>
      <c r="N256" s="31">
        <f t="shared" si="60"/>
        <v>25558427</v>
      </c>
      <c r="O256" s="36">
        <f t="shared" si="61"/>
        <v>0.10047770062302407</v>
      </c>
      <c r="P256" s="31">
        <v>9729567</v>
      </c>
      <c r="Q256" s="31">
        <v>243461515</v>
      </c>
      <c r="R256" s="31">
        <v>239235025</v>
      </c>
      <c r="S256" s="31">
        <v>24828658</v>
      </c>
      <c r="T256" s="36">
        <f t="shared" si="62"/>
        <v>0.10378354089247592</v>
      </c>
      <c r="U256" s="36">
        <f t="shared" si="63"/>
        <v>-0.24889853782804516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97189641</v>
      </c>
      <c r="E257" s="31">
        <v>97428398</v>
      </c>
      <c r="F257" s="31">
        <v>30143115</v>
      </c>
      <c r="G257" s="36">
        <f t="shared" si="56"/>
        <v>0.3101474055244221</v>
      </c>
      <c r="H257" s="31">
        <v>22858730</v>
      </c>
      <c r="I257" s="36">
        <f t="shared" si="57"/>
        <v>0.23519718526380812</v>
      </c>
      <c r="J257" s="31">
        <v>22485904</v>
      </c>
      <c r="K257" s="36">
        <f t="shared" si="58"/>
        <v>0.23079414689749903</v>
      </c>
      <c r="L257" s="31">
        <v>0</v>
      </c>
      <c r="M257" s="36">
        <f t="shared" si="59"/>
        <v>0</v>
      </c>
      <c r="N257" s="31">
        <f t="shared" si="60"/>
        <v>75487749</v>
      </c>
      <c r="O257" s="36">
        <f t="shared" si="61"/>
        <v>0.77480232200882537</v>
      </c>
      <c r="P257" s="31">
        <v>15018368</v>
      </c>
      <c r="Q257" s="31">
        <v>95351162</v>
      </c>
      <c r="R257" s="31">
        <v>95648166</v>
      </c>
      <c r="S257" s="31">
        <v>51627705</v>
      </c>
      <c r="T257" s="36">
        <f t="shared" si="62"/>
        <v>0.53976680535620514</v>
      </c>
      <c r="U257" s="36">
        <f t="shared" si="63"/>
        <v>0.497226862466015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67372582</v>
      </c>
      <c r="E258" s="31">
        <v>68834616</v>
      </c>
      <c r="F258" s="31">
        <v>13205287</v>
      </c>
      <c r="G258" s="36">
        <f t="shared" si="56"/>
        <v>0.1960038729107933</v>
      </c>
      <c r="H258" s="31">
        <v>21631454</v>
      </c>
      <c r="I258" s="36">
        <f t="shared" si="57"/>
        <v>0.3210720645974352</v>
      </c>
      <c r="J258" s="31">
        <v>17940188</v>
      </c>
      <c r="K258" s="36">
        <f t="shared" si="58"/>
        <v>0.26062741455549049</v>
      </c>
      <c r="L258" s="31">
        <v>0</v>
      </c>
      <c r="M258" s="36">
        <f t="shared" si="59"/>
        <v>0</v>
      </c>
      <c r="N258" s="31">
        <f t="shared" si="60"/>
        <v>52776929</v>
      </c>
      <c r="O258" s="36">
        <f t="shared" si="61"/>
        <v>0.76672075863690448</v>
      </c>
      <c r="P258" s="31">
        <v>14370298</v>
      </c>
      <c r="Q258" s="31">
        <v>62122622</v>
      </c>
      <c r="R258" s="31">
        <v>65773908</v>
      </c>
      <c r="S258" s="31">
        <v>43123904</v>
      </c>
      <c r="T258" s="36">
        <f t="shared" si="62"/>
        <v>0.65563846381151625</v>
      </c>
      <c r="U258" s="36">
        <f t="shared" si="63"/>
        <v>0.24842143148318852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823352489</v>
      </c>
      <c r="E259" s="32">
        <f>SUM(E255:E258)</f>
        <v>859290822</v>
      </c>
      <c r="F259" s="32">
        <f>SUM(F255:F258)</f>
        <v>128258901</v>
      </c>
      <c r="G259" s="37">
        <f t="shared" si="56"/>
        <v>0.15577641740753881</v>
      </c>
      <c r="H259" s="32">
        <f>SUM(H255:H258)</f>
        <v>162025231</v>
      </c>
      <c r="I259" s="37">
        <f t="shared" si="57"/>
        <v>0.19678720009310618</v>
      </c>
      <c r="J259" s="32">
        <f>SUM(J255:J258)</f>
        <v>131812301</v>
      </c>
      <c r="K259" s="37">
        <f t="shared" si="58"/>
        <v>0.15339661221239018</v>
      </c>
      <c r="L259" s="32">
        <f>SUM(L255:L258)</f>
        <v>0</v>
      </c>
      <c r="M259" s="37">
        <f t="shared" si="59"/>
        <v>0</v>
      </c>
      <c r="N259" s="32">
        <f t="shared" si="60"/>
        <v>422096433</v>
      </c>
      <c r="O259" s="37">
        <f t="shared" si="61"/>
        <v>0.49121487416515197</v>
      </c>
      <c r="P259" s="32">
        <f>SUM(P255:P258)</f>
        <v>123244105</v>
      </c>
      <c r="Q259" s="32">
        <f>SUM(Q255:Q258)</f>
        <v>822686289</v>
      </c>
      <c r="R259" s="32">
        <f>SUM(R255:R258)</f>
        <v>832871386</v>
      </c>
      <c r="S259" s="32">
        <f>SUM(S255:S258)</f>
        <v>394424561</v>
      </c>
      <c r="T259" s="37">
        <f t="shared" si="62"/>
        <v>0.47357199158238339</v>
      </c>
      <c r="U259" s="37">
        <f t="shared" si="63"/>
        <v>6.9522156860971185E-2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2231033491</v>
      </c>
      <c r="E260" s="32">
        <f>SUM(E234:E239,E241:E246,E248:E253,E255:E258)</f>
        <v>2306024041</v>
      </c>
      <c r="F260" s="32">
        <f>SUM(F234:F239,F241:F246,F248:F253,F255:F258)</f>
        <v>433376950</v>
      </c>
      <c r="G260" s="37">
        <f t="shared" si="56"/>
        <v>0.19424941478836813</v>
      </c>
      <c r="H260" s="32">
        <f>SUM(H234:H239,H241:H246,H248:H253,H255:H258)</f>
        <v>502437466</v>
      </c>
      <c r="I260" s="37">
        <f t="shared" si="57"/>
        <v>0.22520391021776912</v>
      </c>
      <c r="J260" s="32">
        <f>SUM(J234:J239,J241:J246,J248:J253,J255:J258)</f>
        <v>404216382</v>
      </c>
      <c r="K260" s="37">
        <f t="shared" si="58"/>
        <v>0.17528715000937842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1340030798</v>
      </c>
      <c r="O260" s="37">
        <f t="shared" si="61"/>
        <v>0.58110009877386182</v>
      </c>
      <c r="P260" s="32">
        <f>SUM(P234:P239,P241:P246,P248:P253,P255:P258)</f>
        <v>420690940</v>
      </c>
      <c r="Q260" s="32">
        <f>SUM(Q234:Q239,Q241:Q246,Q248:Q253,Q255:Q258)</f>
        <v>2170111406</v>
      </c>
      <c r="R260" s="32">
        <f>SUM(R234:R239,R241:R246,R248:R253,R255:R258)</f>
        <v>2216692305</v>
      </c>
      <c r="S260" s="32">
        <f>SUM(S234:S239,S241:S246,S248:S253,S255:S258)</f>
        <v>1267945731</v>
      </c>
      <c r="T260" s="37">
        <f t="shared" si="62"/>
        <v>0.57199897709754532</v>
      </c>
      <c r="U260" s="37">
        <f t="shared" si="63"/>
        <v>-3.9160714989488477E-2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37588605</v>
      </c>
      <c r="E263" s="31">
        <v>39202704</v>
      </c>
      <c r="F263" s="31">
        <v>10253365</v>
      </c>
      <c r="G263" s="36">
        <f t="shared" ref="G263:G299" si="64">IF(($D263     =0),0,($F263     /$D263     ))</f>
        <v>0.27277854551931363</v>
      </c>
      <c r="H263" s="31">
        <v>11259830</v>
      </c>
      <c r="I263" s="36">
        <f t="shared" ref="I263:I299" si="65">IF(($D263     =0),0,($H263     /$D263     ))</f>
        <v>0.29955434632383937</v>
      </c>
      <c r="J263" s="31">
        <v>6774736</v>
      </c>
      <c r="K263" s="36">
        <f t="shared" ref="K263:K299" si="66">IF(($E263     =0),0,($J263     /$E263     ))</f>
        <v>0.17281297739053919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28287931</v>
      </c>
      <c r="O263" s="36">
        <f t="shared" ref="O263:O299" si="69">IF(($E263     =0),0,($N263     /$E263     ))</f>
        <v>0.72158111848611262</v>
      </c>
      <c r="P263" s="31">
        <v>7424628</v>
      </c>
      <c r="Q263" s="31">
        <v>31547523</v>
      </c>
      <c r="R263" s="31">
        <v>33182156</v>
      </c>
      <c r="S263" s="31">
        <v>23416556</v>
      </c>
      <c r="T263" s="36">
        <f t="shared" ref="T263:T299" si="70">IF(($R263     =0),0,($S263     /$R263     ))</f>
        <v>0.70569724281930324</v>
      </c>
      <c r="U263" s="36">
        <f t="shared" ref="U263:U299" si="71">IF(($P263     =0),0,(($J263     /$P263     )-1))</f>
        <v>-8.7531927525527187E-2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28150703</v>
      </c>
      <c r="E264" s="31">
        <v>27259266</v>
      </c>
      <c r="F264" s="31">
        <v>5578765</v>
      </c>
      <c r="G264" s="36">
        <f t="shared" si="64"/>
        <v>0.198174979857519</v>
      </c>
      <c r="H264" s="31">
        <v>6771932</v>
      </c>
      <c r="I264" s="36">
        <f t="shared" si="65"/>
        <v>0.24055996043864339</v>
      </c>
      <c r="J264" s="31">
        <v>3705429</v>
      </c>
      <c r="K264" s="36">
        <f t="shared" si="66"/>
        <v>0.13593282372313326</v>
      </c>
      <c r="L264" s="31">
        <v>0</v>
      </c>
      <c r="M264" s="36">
        <f t="shared" si="67"/>
        <v>0</v>
      </c>
      <c r="N264" s="31">
        <f t="shared" si="68"/>
        <v>16056126</v>
      </c>
      <c r="O264" s="36">
        <f t="shared" si="69"/>
        <v>0.58901534619457474</v>
      </c>
      <c r="P264" s="31">
        <v>4925925</v>
      </c>
      <c r="Q264" s="31">
        <v>26536610</v>
      </c>
      <c r="R264" s="31">
        <v>26799075</v>
      </c>
      <c r="S264" s="31">
        <v>18078740</v>
      </c>
      <c r="T264" s="36">
        <f t="shared" si="70"/>
        <v>0.67460313462311661</v>
      </c>
      <c r="U264" s="36">
        <f t="shared" si="71"/>
        <v>-0.24776991123494574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31784049</v>
      </c>
      <c r="E265" s="31">
        <v>33715277</v>
      </c>
      <c r="F265" s="31">
        <v>10313927</v>
      </c>
      <c r="G265" s="36">
        <f t="shared" si="64"/>
        <v>0.32450009751746861</v>
      </c>
      <c r="H265" s="31">
        <v>5966729</v>
      </c>
      <c r="I265" s="36">
        <f t="shared" si="65"/>
        <v>0.18772715206926593</v>
      </c>
      <c r="J265" s="31">
        <v>7847931</v>
      </c>
      <c r="K265" s="36">
        <f t="shared" si="66"/>
        <v>0.23277077035434116</v>
      </c>
      <c r="L265" s="31">
        <v>0</v>
      </c>
      <c r="M265" s="36">
        <f t="shared" si="67"/>
        <v>0</v>
      </c>
      <c r="N265" s="31">
        <f t="shared" si="68"/>
        <v>24128587</v>
      </c>
      <c r="O265" s="36">
        <f t="shared" si="69"/>
        <v>0.71565738581949068</v>
      </c>
      <c r="P265" s="31">
        <v>9767355</v>
      </c>
      <c r="Q265" s="31">
        <v>29379086</v>
      </c>
      <c r="R265" s="31">
        <v>39065329</v>
      </c>
      <c r="S265" s="31">
        <v>20318547</v>
      </c>
      <c r="T265" s="36">
        <f t="shared" si="70"/>
        <v>0.5201171350687972</v>
      </c>
      <c r="U265" s="36">
        <f t="shared" si="71"/>
        <v>-0.19651420471560621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21906450</v>
      </c>
      <c r="F266" s="31">
        <v>6204534</v>
      </c>
      <c r="G266" s="36">
        <f t="shared" si="64"/>
        <v>0.30901134293765903</v>
      </c>
      <c r="H266" s="31">
        <v>5568554</v>
      </c>
      <c r="I266" s="36">
        <f t="shared" si="65"/>
        <v>0.27733692002668903</v>
      </c>
      <c r="J266" s="31">
        <v>5113921</v>
      </c>
      <c r="K266" s="36">
        <f t="shared" si="66"/>
        <v>0.23344362048620385</v>
      </c>
      <c r="L266" s="31">
        <v>0</v>
      </c>
      <c r="M266" s="36">
        <f t="shared" si="67"/>
        <v>0</v>
      </c>
      <c r="N266" s="31">
        <f t="shared" si="68"/>
        <v>16887009</v>
      </c>
      <c r="O266" s="36">
        <f t="shared" si="69"/>
        <v>0.77086926453167903</v>
      </c>
      <c r="P266" s="31">
        <v>5044096</v>
      </c>
      <c r="Q266" s="31">
        <v>17737626</v>
      </c>
      <c r="R266" s="31">
        <v>21087207</v>
      </c>
      <c r="S266" s="31">
        <v>13626368</v>
      </c>
      <c r="T266" s="36">
        <f t="shared" si="70"/>
        <v>0.64619121915955968</v>
      </c>
      <c r="U266" s="36">
        <f t="shared" si="71"/>
        <v>1.3842916550359075E-2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117602018</v>
      </c>
      <c r="E267" s="32">
        <f>SUM(E263:E266)</f>
        <v>122083697</v>
      </c>
      <c r="F267" s="32">
        <f>SUM(F263:F266)</f>
        <v>32350591</v>
      </c>
      <c r="G267" s="37">
        <f t="shared" si="64"/>
        <v>0.27508533909681721</v>
      </c>
      <c r="H267" s="32">
        <f>SUM(H263:H266)</f>
        <v>29567045</v>
      </c>
      <c r="I267" s="37">
        <f t="shared" si="65"/>
        <v>0.25141613641357752</v>
      </c>
      <c r="J267" s="32">
        <f>SUM(J263:J266)</f>
        <v>23442017</v>
      </c>
      <c r="K267" s="37">
        <f t="shared" si="66"/>
        <v>0.19201594951699408</v>
      </c>
      <c r="L267" s="32">
        <f>SUM(L263:L266)</f>
        <v>0</v>
      </c>
      <c r="M267" s="37">
        <f t="shared" si="67"/>
        <v>0</v>
      </c>
      <c r="N267" s="32">
        <f t="shared" si="68"/>
        <v>85359653</v>
      </c>
      <c r="O267" s="37">
        <f t="shared" si="69"/>
        <v>0.69918961415462377</v>
      </c>
      <c r="P267" s="32">
        <f>SUM(P263:P266)</f>
        <v>27162004</v>
      </c>
      <c r="Q267" s="32">
        <f>SUM(Q263:Q266)</f>
        <v>105200845</v>
      </c>
      <c r="R267" s="32">
        <f>SUM(R263:R266)</f>
        <v>120133767</v>
      </c>
      <c r="S267" s="32">
        <f>SUM(S263:S266)</f>
        <v>75440211</v>
      </c>
      <c r="T267" s="37">
        <f t="shared" si="70"/>
        <v>0.62796841291091787</v>
      </c>
      <c r="U267" s="37">
        <f t="shared" si="71"/>
        <v>-0.1369555427500857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11287926</v>
      </c>
      <c r="E268" s="31">
        <v>11737753</v>
      </c>
      <c r="F268" s="31">
        <v>2312165</v>
      </c>
      <c r="G268" s="36">
        <f t="shared" si="64"/>
        <v>0.20483523722604136</v>
      </c>
      <c r="H268" s="31">
        <v>2946379</v>
      </c>
      <c r="I268" s="36">
        <f t="shared" si="65"/>
        <v>0.2610204035710369</v>
      </c>
      <c r="J268" s="31">
        <v>2648379</v>
      </c>
      <c r="K268" s="36">
        <f t="shared" si="66"/>
        <v>0.22562913020916353</v>
      </c>
      <c r="L268" s="31">
        <v>0</v>
      </c>
      <c r="M268" s="36">
        <f t="shared" si="67"/>
        <v>0</v>
      </c>
      <c r="N268" s="31">
        <f t="shared" si="68"/>
        <v>7906923</v>
      </c>
      <c r="O268" s="36">
        <f t="shared" si="69"/>
        <v>0.67363174195265485</v>
      </c>
      <c r="P268" s="31">
        <v>2198758</v>
      </c>
      <c r="Q268" s="31">
        <v>10287908</v>
      </c>
      <c r="R268" s="31">
        <v>12269499</v>
      </c>
      <c r="S268" s="31">
        <v>5816379</v>
      </c>
      <c r="T268" s="36">
        <f t="shared" si="70"/>
        <v>0.47405187448974079</v>
      </c>
      <c r="U268" s="36">
        <f t="shared" si="71"/>
        <v>0.20448862494189912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22898522</v>
      </c>
      <c r="E269" s="31">
        <v>25520232</v>
      </c>
      <c r="F269" s="31">
        <v>4685742</v>
      </c>
      <c r="G269" s="36">
        <f t="shared" si="64"/>
        <v>0.20463076175833533</v>
      </c>
      <c r="H269" s="31">
        <v>6470245</v>
      </c>
      <c r="I269" s="36">
        <f t="shared" si="65"/>
        <v>0.28256168673244503</v>
      </c>
      <c r="J269" s="31">
        <v>5532590</v>
      </c>
      <c r="K269" s="36">
        <f t="shared" si="66"/>
        <v>0.21679230815770015</v>
      </c>
      <c r="L269" s="31">
        <v>0</v>
      </c>
      <c r="M269" s="36">
        <f t="shared" si="67"/>
        <v>0</v>
      </c>
      <c r="N269" s="31">
        <f t="shared" si="68"/>
        <v>16688577</v>
      </c>
      <c r="O269" s="36">
        <f t="shared" si="69"/>
        <v>0.65393516015058173</v>
      </c>
      <c r="P269" s="31">
        <v>4908531</v>
      </c>
      <c r="Q269" s="31">
        <v>22535895</v>
      </c>
      <c r="R269" s="31">
        <v>14964656</v>
      </c>
      <c r="S269" s="31">
        <v>16957686</v>
      </c>
      <c r="T269" s="36">
        <f t="shared" si="70"/>
        <v>1.1331824801051225</v>
      </c>
      <c r="U269" s="36">
        <f t="shared" si="71"/>
        <v>0.12713763038269499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10595550</v>
      </c>
      <c r="E270" s="31">
        <v>13735464</v>
      </c>
      <c r="F270" s="31">
        <v>3175720</v>
      </c>
      <c r="G270" s="36">
        <f t="shared" si="64"/>
        <v>0.29972205312607653</v>
      </c>
      <c r="H270" s="31">
        <v>3568321</v>
      </c>
      <c r="I270" s="36">
        <f t="shared" si="65"/>
        <v>0.33677543874551108</v>
      </c>
      <c r="J270" s="31">
        <v>4466678</v>
      </c>
      <c r="K270" s="36">
        <f t="shared" si="66"/>
        <v>0.32519309140193592</v>
      </c>
      <c r="L270" s="31">
        <v>0</v>
      </c>
      <c r="M270" s="36">
        <f t="shared" si="67"/>
        <v>0</v>
      </c>
      <c r="N270" s="31">
        <f t="shared" si="68"/>
        <v>11210719</v>
      </c>
      <c r="O270" s="36">
        <f t="shared" si="69"/>
        <v>0.81618786231029394</v>
      </c>
      <c r="P270" s="31">
        <v>2553345</v>
      </c>
      <c r="Q270" s="31">
        <v>10529467</v>
      </c>
      <c r="R270" s="31">
        <v>10529467</v>
      </c>
      <c r="S270" s="31">
        <v>6787746</v>
      </c>
      <c r="T270" s="36">
        <f t="shared" si="70"/>
        <v>0.64464288648228818</v>
      </c>
      <c r="U270" s="36">
        <f t="shared" si="71"/>
        <v>0.74934370404312767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19388912</v>
      </c>
      <c r="E271" s="31">
        <v>20545155</v>
      </c>
      <c r="F271" s="31">
        <v>2215298</v>
      </c>
      <c r="G271" s="36">
        <f t="shared" si="64"/>
        <v>0.11425592111615133</v>
      </c>
      <c r="H271" s="31">
        <v>3636474</v>
      </c>
      <c r="I271" s="36">
        <f t="shared" si="65"/>
        <v>0.18755430939085185</v>
      </c>
      <c r="J271" s="31">
        <v>6136741</v>
      </c>
      <c r="K271" s="36">
        <f t="shared" si="66"/>
        <v>0.29869528849989208</v>
      </c>
      <c r="L271" s="31">
        <v>0</v>
      </c>
      <c r="M271" s="36">
        <f t="shared" si="67"/>
        <v>0</v>
      </c>
      <c r="N271" s="31">
        <f t="shared" si="68"/>
        <v>11988513</v>
      </c>
      <c r="O271" s="36">
        <f t="shared" si="69"/>
        <v>0.58352020220825784</v>
      </c>
      <c r="P271" s="31">
        <v>2981683</v>
      </c>
      <c r="Q271" s="31">
        <v>17138155</v>
      </c>
      <c r="R271" s="31">
        <v>18789576</v>
      </c>
      <c r="S271" s="31">
        <v>12128112</v>
      </c>
      <c r="T271" s="36">
        <f t="shared" si="70"/>
        <v>0.64547023306965523</v>
      </c>
      <c r="U271" s="36">
        <f t="shared" si="71"/>
        <v>1.0581466909795574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17967739</v>
      </c>
      <c r="E272" s="31">
        <v>18007739</v>
      </c>
      <c r="F272" s="31">
        <v>4077903</v>
      </c>
      <c r="G272" s="36">
        <f t="shared" si="64"/>
        <v>0.2269569365405408</v>
      </c>
      <c r="H272" s="31">
        <v>4620324</v>
      </c>
      <c r="I272" s="36">
        <f t="shared" si="65"/>
        <v>0.25714554290887687</v>
      </c>
      <c r="J272" s="31">
        <v>3786111</v>
      </c>
      <c r="K272" s="36">
        <f t="shared" si="66"/>
        <v>0.21024910456554263</v>
      </c>
      <c r="L272" s="31">
        <v>0</v>
      </c>
      <c r="M272" s="36">
        <f t="shared" si="67"/>
        <v>0</v>
      </c>
      <c r="N272" s="31">
        <f t="shared" si="68"/>
        <v>12484338</v>
      </c>
      <c r="O272" s="36">
        <f t="shared" si="69"/>
        <v>0.69327626305556733</v>
      </c>
      <c r="P272" s="31">
        <v>3280368</v>
      </c>
      <c r="Q272" s="31">
        <v>14823128</v>
      </c>
      <c r="R272" s="31">
        <v>17066953</v>
      </c>
      <c r="S272" s="31">
        <v>9154811</v>
      </c>
      <c r="T272" s="36">
        <f t="shared" si="70"/>
        <v>0.53640570756830463</v>
      </c>
      <c r="U272" s="36">
        <f t="shared" si="71"/>
        <v>0.15417264160606381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13258131</v>
      </c>
      <c r="E273" s="31">
        <v>14126131</v>
      </c>
      <c r="F273" s="31">
        <v>2924459</v>
      </c>
      <c r="G273" s="36">
        <f t="shared" si="64"/>
        <v>0.22057852649064941</v>
      </c>
      <c r="H273" s="31">
        <v>3637374</v>
      </c>
      <c r="I273" s="36">
        <f t="shared" si="65"/>
        <v>0.27435043446168994</v>
      </c>
      <c r="J273" s="31">
        <v>3038453</v>
      </c>
      <c r="K273" s="36">
        <f t="shared" si="66"/>
        <v>0.21509449402670838</v>
      </c>
      <c r="L273" s="31">
        <v>0</v>
      </c>
      <c r="M273" s="36">
        <f t="shared" si="67"/>
        <v>0</v>
      </c>
      <c r="N273" s="31">
        <f t="shared" si="68"/>
        <v>9600286</v>
      </c>
      <c r="O273" s="36">
        <f t="shared" si="69"/>
        <v>0.67961184842473854</v>
      </c>
      <c r="P273" s="31">
        <v>2529791</v>
      </c>
      <c r="Q273" s="31">
        <v>12650909</v>
      </c>
      <c r="R273" s="31">
        <v>12650909</v>
      </c>
      <c r="S273" s="31">
        <v>7735755</v>
      </c>
      <c r="T273" s="36">
        <f t="shared" si="70"/>
        <v>0.61147819496606926</v>
      </c>
      <c r="U273" s="36">
        <f t="shared" si="71"/>
        <v>0.20106878394302141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18801779</v>
      </c>
      <c r="E274" s="31">
        <v>19880947</v>
      </c>
      <c r="F274" s="31">
        <v>4663154</v>
      </c>
      <c r="G274" s="36">
        <f t="shared" si="64"/>
        <v>0.24801663714906977</v>
      </c>
      <c r="H274" s="31">
        <v>5593161</v>
      </c>
      <c r="I274" s="36">
        <f t="shared" si="65"/>
        <v>0.29748041395444547</v>
      </c>
      <c r="J274" s="31">
        <v>4790773</v>
      </c>
      <c r="K274" s="36">
        <f t="shared" si="66"/>
        <v>0.24097307839510865</v>
      </c>
      <c r="L274" s="31">
        <v>0</v>
      </c>
      <c r="M274" s="36">
        <f t="shared" si="67"/>
        <v>0</v>
      </c>
      <c r="N274" s="31">
        <f t="shared" si="68"/>
        <v>15047088</v>
      </c>
      <c r="O274" s="36">
        <f t="shared" si="69"/>
        <v>0.75685972101831966</v>
      </c>
      <c r="P274" s="31">
        <v>4772516</v>
      </c>
      <c r="Q274" s="31">
        <v>18947047</v>
      </c>
      <c r="R274" s="31">
        <v>21465763</v>
      </c>
      <c r="S274" s="31">
        <v>15844602</v>
      </c>
      <c r="T274" s="36">
        <f t="shared" si="70"/>
        <v>0.73813365031562117</v>
      </c>
      <c r="U274" s="36">
        <f t="shared" si="71"/>
        <v>3.8254455301982571E-3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114198559</v>
      </c>
      <c r="E275" s="32">
        <f>SUM(E268:E274)</f>
        <v>123553421</v>
      </c>
      <c r="F275" s="32">
        <f>SUM(F268:F274)</f>
        <v>24054441</v>
      </c>
      <c r="G275" s="37">
        <f t="shared" si="64"/>
        <v>0.21063699236345004</v>
      </c>
      <c r="H275" s="32">
        <f>SUM(H268:H274)</f>
        <v>30472278</v>
      </c>
      <c r="I275" s="37">
        <f t="shared" si="65"/>
        <v>0.26683592391038841</v>
      </c>
      <c r="J275" s="32">
        <f>SUM(J268:J274)</f>
        <v>30399725</v>
      </c>
      <c r="K275" s="37">
        <f t="shared" si="66"/>
        <v>0.24604519044438275</v>
      </c>
      <c r="L275" s="32">
        <f>SUM(L268:L274)</f>
        <v>0</v>
      </c>
      <c r="M275" s="37">
        <f t="shared" si="67"/>
        <v>0</v>
      </c>
      <c r="N275" s="32">
        <f t="shared" si="68"/>
        <v>84926444</v>
      </c>
      <c r="O275" s="37">
        <f t="shared" si="69"/>
        <v>0.68736618794229909</v>
      </c>
      <c r="P275" s="32">
        <f>SUM(P268:P274)</f>
        <v>23224992</v>
      </c>
      <c r="Q275" s="32">
        <f>SUM(Q268:Q274)</f>
        <v>106912509</v>
      </c>
      <c r="R275" s="32">
        <f>SUM(R268:R274)</f>
        <v>107736823</v>
      </c>
      <c r="S275" s="32">
        <f>SUM(S268:S274)</f>
        <v>74425091</v>
      </c>
      <c r="T275" s="37">
        <f t="shared" si="70"/>
        <v>0.69080458219934704</v>
      </c>
      <c r="U275" s="37">
        <f t="shared" si="71"/>
        <v>0.30892294817582711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18093012</v>
      </c>
      <c r="E276" s="31">
        <v>14310873</v>
      </c>
      <c r="F276" s="31">
        <v>2652084</v>
      </c>
      <c r="G276" s="36">
        <f t="shared" si="64"/>
        <v>0.14658056933804056</v>
      </c>
      <c r="H276" s="31">
        <v>2767948</v>
      </c>
      <c r="I276" s="36">
        <f t="shared" si="65"/>
        <v>0.15298436766636755</v>
      </c>
      <c r="J276" s="31">
        <v>3074658</v>
      </c>
      <c r="K276" s="36">
        <f t="shared" si="66"/>
        <v>0.21484768958539427</v>
      </c>
      <c r="L276" s="31">
        <v>0</v>
      </c>
      <c r="M276" s="36">
        <f t="shared" si="67"/>
        <v>0</v>
      </c>
      <c r="N276" s="31">
        <f t="shared" si="68"/>
        <v>8494690</v>
      </c>
      <c r="O276" s="36">
        <f t="shared" si="69"/>
        <v>0.59358293515706551</v>
      </c>
      <c r="P276" s="31">
        <v>2022454</v>
      </c>
      <c r="Q276" s="31">
        <v>11419652</v>
      </c>
      <c r="R276" s="31">
        <v>14109544</v>
      </c>
      <c r="S276" s="31">
        <v>5465591</v>
      </c>
      <c r="T276" s="36">
        <f t="shared" si="70"/>
        <v>0.38736836569629751</v>
      </c>
      <c r="U276" s="36">
        <f t="shared" si="71"/>
        <v>0.52026102942267172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30159061</v>
      </c>
      <c r="E277" s="31">
        <v>27172806</v>
      </c>
      <c r="F277" s="31">
        <v>5859337</v>
      </c>
      <c r="G277" s="36">
        <f t="shared" si="64"/>
        <v>0.19428114820948836</v>
      </c>
      <c r="H277" s="31">
        <v>6030562</v>
      </c>
      <c r="I277" s="36">
        <f t="shared" si="65"/>
        <v>0.1999585464547454</v>
      </c>
      <c r="J277" s="31">
        <v>5129002</v>
      </c>
      <c r="K277" s="36">
        <f t="shared" si="66"/>
        <v>0.18875496332620195</v>
      </c>
      <c r="L277" s="31">
        <v>0</v>
      </c>
      <c r="M277" s="36">
        <f t="shared" si="67"/>
        <v>0</v>
      </c>
      <c r="N277" s="31">
        <f t="shared" si="68"/>
        <v>17018901</v>
      </c>
      <c r="O277" s="36">
        <f t="shared" si="69"/>
        <v>0.6263210726194417</v>
      </c>
      <c r="P277" s="31">
        <v>4437633</v>
      </c>
      <c r="Q277" s="31">
        <v>21951559</v>
      </c>
      <c r="R277" s="31">
        <v>22523909</v>
      </c>
      <c r="S277" s="31">
        <v>16006686</v>
      </c>
      <c r="T277" s="36">
        <f t="shared" si="70"/>
        <v>0.7106531108787556</v>
      </c>
      <c r="U277" s="36">
        <f t="shared" si="71"/>
        <v>0.15579679527351642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29799933</v>
      </c>
      <c r="F278" s="31">
        <v>163455</v>
      </c>
      <c r="G278" s="36">
        <f t="shared" si="64"/>
        <v>0</v>
      </c>
      <c r="H278" s="31">
        <v>44216</v>
      </c>
      <c r="I278" s="36">
        <f t="shared" si="65"/>
        <v>0</v>
      </c>
      <c r="J278" s="31">
        <v>543342</v>
      </c>
      <c r="K278" s="36">
        <f t="shared" si="66"/>
        <v>1.8232994013778488E-2</v>
      </c>
      <c r="L278" s="31">
        <v>0</v>
      </c>
      <c r="M278" s="36">
        <f t="shared" si="67"/>
        <v>0</v>
      </c>
      <c r="N278" s="31">
        <f t="shared" si="68"/>
        <v>751013</v>
      </c>
      <c r="O278" s="36">
        <f t="shared" si="69"/>
        <v>2.5201835185334143E-2</v>
      </c>
      <c r="P278" s="31">
        <v>319820</v>
      </c>
      <c r="Q278" s="31">
        <v>16054069</v>
      </c>
      <c r="R278" s="31">
        <v>16799221</v>
      </c>
      <c r="S278" s="31">
        <v>1069465</v>
      </c>
      <c r="T278" s="36">
        <f t="shared" si="70"/>
        <v>6.3661582879348991E-2</v>
      </c>
      <c r="U278" s="36">
        <f t="shared" si="71"/>
        <v>0.69889938090175718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15549452</v>
      </c>
      <c r="E279" s="31">
        <v>13425719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837452</v>
      </c>
      <c r="K279" s="36">
        <f t="shared" si="66"/>
        <v>6.2376696547872035E-2</v>
      </c>
      <c r="L279" s="31">
        <v>0</v>
      </c>
      <c r="M279" s="36">
        <f t="shared" si="67"/>
        <v>0</v>
      </c>
      <c r="N279" s="31">
        <f t="shared" si="68"/>
        <v>837452</v>
      </c>
      <c r="O279" s="36">
        <f t="shared" si="69"/>
        <v>6.2376696547872035E-2</v>
      </c>
      <c r="P279" s="31">
        <v>714292</v>
      </c>
      <c r="Q279" s="31">
        <v>14911150</v>
      </c>
      <c r="R279" s="31">
        <v>14911150</v>
      </c>
      <c r="S279" s="31">
        <v>2489329</v>
      </c>
      <c r="T279" s="36">
        <f t="shared" si="70"/>
        <v>0.16694413241098105</v>
      </c>
      <c r="U279" s="36">
        <f t="shared" si="71"/>
        <v>0.17242248268215232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8846405</v>
      </c>
      <c r="E280" s="31">
        <v>9425566</v>
      </c>
      <c r="F280" s="31">
        <v>1631263</v>
      </c>
      <c r="G280" s="36">
        <f t="shared" si="64"/>
        <v>0.18439840816693334</v>
      </c>
      <c r="H280" s="31">
        <v>1640607</v>
      </c>
      <c r="I280" s="36">
        <f t="shared" si="65"/>
        <v>0.18545465643953674</v>
      </c>
      <c r="J280" s="31">
        <v>6854667</v>
      </c>
      <c r="K280" s="36">
        <f t="shared" si="66"/>
        <v>0.72724195024468552</v>
      </c>
      <c r="L280" s="31">
        <v>0</v>
      </c>
      <c r="M280" s="36">
        <f t="shared" si="67"/>
        <v>0</v>
      </c>
      <c r="N280" s="31">
        <f t="shared" si="68"/>
        <v>10126537</v>
      </c>
      <c r="O280" s="36">
        <f t="shared" si="69"/>
        <v>1.074369114809657</v>
      </c>
      <c r="P280" s="31">
        <v>1501963</v>
      </c>
      <c r="Q280" s="31">
        <v>7623434</v>
      </c>
      <c r="R280" s="31">
        <v>7756367</v>
      </c>
      <c r="S280" s="31">
        <v>4629976</v>
      </c>
      <c r="T280" s="36">
        <f t="shared" si="70"/>
        <v>0.59692585459146019</v>
      </c>
      <c r="U280" s="36">
        <f t="shared" si="71"/>
        <v>3.5638054998691713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9582900</v>
      </c>
      <c r="E281" s="31">
        <v>11550432</v>
      </c>
      <c r="F281" s="31">
        <v>1733122</v>
      </c>
      <c r="G281" s="36">
        <f t="shared" si="64"/>
        <v>0.18085569086602177</v>
      </c>
      <c r="H281" s="31">
        <v>2851533</v>
      </c>
      <c r="I281" s="36">
        <f t="shared" si="65"/>
        <v>0.29756472466581096</v>
      </c>
      <c r="J281" s="31">
        <v>2244873</v>
      </c>
      <c r="K281" s="36">
        <f t="shared" si="66"/>
        <v>0.19435402935578514</v>
      </c>
      <c r="L281" s="31">
        <v>0</v>
      </c>
      <c r="M281" s="36">
        <f t="shared" si="67"/>
        <v>0</v>
      </c>
      <c r="N281" s="31">
        <f t="shared" si="68"/>
        <v>6829528</v>
      </c>
      <c r="O281" s="36">
        <f t="shared" si="69"/>
        <v>0.59127901017035556</v>
      </c>
      <c r="P281" s="31">
        <v>2452272</v>
      </c>
      <c r="Q281" s="31">
        <v>7950468</v>
      </c>
      <c r="R281" s="31">
        <v>8331897</v>
      </c>
      <c r="S281" s="31">
        <v>5998976</v>
      </c>
      <c r="T281" s="36">
        <f t="shared" si="70"/>
        <v>0.72000121941017758</v>
      </c>
      <c r="U281" s="36">
        <f t="shared" si="71"/>
        <v>-8.4574223414042193E-2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23233848</v>
      </c>
      <c r="E282" s="31">
        <v>25001121</v>
      </c>
      <c r="F282" s="31">
        <v>2999437</v>
      </c>
      <c r="G282" s="36">
        <f t="shared" si="64"/>
        <v>0.12909772845204118</v>
      </c>
      <c r="H282" s="31">
        <v>2372100</v>
      </c>
      <c r="I282" s="36">
        <f t="shared" si="65"/>
        <v>0.10209673404078394</v>
      </c>
      <c r="J282" s="31">
        <v>2672016</v>
      </c>
      <c r="K282" s="36">
        <f t="shared" si="66"/>
        <v>0.10687584768698971</v>
      </c>
      <c r="L282" s="31">
        <v>0</v>
      </c>
      <c r="M282" s="36">
        <f t="shared" si="67"/>
        <v>0</v>
      </c>
      <c r="N282" s="31">
        <f t="shared" si="68"/>
        <v>8043553</v>
      </c>
      <c r="O282" s="36">
        <f t="shared" si="69"/>
        <v>0.32172769373021315</v>
      </c>
      <c r="P282" s="31">
        <v>1638625</v>
      </c>
      <c r="Q282" s="31">
        <v>21316610</v>
      </c>
      <c r="R282" s="31">
        <v>21746610</v>
      </c>
      <c r="S282" s="31">
        <v>6210098</v>
      </c>
      <c r="T282" s="36">
        <f t="shared" si="70"/>
        <v>0.28556625607393521</v>
      </c>
      <c r="U282" s="36">
        <f t="shared" si="71"/>
        <v>0.63064520558394999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10602557</v>
      </c>
      <c r="E283" s="31">
        <v>12541814</v>
      </c>
      <c r="F283" s="31">
        <v>2761406</v>
      </c>
      <c r="G283" s="36">
        <f t="shared" si="64"/>
        <v>0.26044717326207256</v>
      </c>
      <c r="H283" s="31">
        <v>1422451</v>
      </c>
      <c r="I283" s="36">
        <f t="shared" si="65"/>
        <v>0.1341611273582401</v>
      </c>
      <c r="J283" s="31">
        <v>1683570</v>
      </c>
      <c r="K283" s="36">
        <f t="shared" si="66"/>
        <v>0.13423656258974978</v>
      </c>
      <c r="L283" s="31">
        <v>0</v>
      </c>
      <c r="M283" s="36">
        <f t="shared" si="67"/>
        <v>0</v>
      </c>
      <c r="N283" s="31">
        <f t="shared" si="68"/>
        <v>5867427</v>
      </c>
      <c r="O283" s="36">
        <f t="shared" si="69"/>
        <v>0.46782921513586473</v>
      </c>
      <c r="P283" s="31">
        <v>706987</v>
      </c>
      <c r="Q283" s="31">
        <v>10960449</v>
      </c>
      <c r="R283" s="31">
        <v>10533896</v>
      </c>
      <c r="S283" s="31">
        <v>1793351</v>
      </c>
      <c r="T283" s="36">
        <f t="shared" si="70"/>
        <v>0.17024574763221509</v>
      </c>
      <c r="U283" s="36">
        <f t="shared" si="71"/>
        <v>1.3813309155613895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13604311</v>
      </c>
      <c r="E284" s="31">
        <v>16199917</v>
      </c>
      <c r="F284" s="31">
        <v>4253109</v>
      </c>
      <c r="G284" s="36">
        <f t="shared" si="64"/>
        <v>0.31262950398590567</v>
      </c>
      <c r="H284" s="31">
        <v>4647685</v>
      </c>
      <c r="I284" s="36">
        <f t="shared" si="65"/>
        <v>0.34163325140097134</v>
      </c>
      <c r="J284" s="31">
        <v>2614544</v>
      </c>
      <c r="K284" s="36">
        <f t="shared" si="66"/>
        <v>0.16139243182542232</v>
      </c>
      <c r="L284" s="31">
        <v>0</v>
      </c>
      <c r="M284" s="36">
        <f t="shared" si="67"/>
        <v>0</v>
      </c>
      <c r="N284" s="31">
        <f t="shared" si="68"/>
        <v>11515338</v>
      </c>
      <c r="O284" s="36">
        <f t="shared" si="69"/>
        <v>0.71082697522462612</v>
      </c>
      <c r="P284" s="31">
        <v>5389445</v>
      </c>
      <c r="Q284" s="31">
        <v>13769207</v>
      </c>
      <c r="R284" s="31">
        <v>16341078</v>
      </c>
      <c r="S284" s="31">
        <v>12450333</v>
      </c>
      <c r="T284" s="36">
        <f t="shared" si="70"/>
        <v>0.76190401881687364</v>
      </c>
      <c r="U284" s="36">
        <f t="shared" si="71"/>
        <v>-0.51487694929626326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129671546</v>
      </c>
      <c r="E285" s="32">
        <f>SUM(E276:E284)</f>
        <v>159428181</v>
      </c>
      <c r="F285" s="32">
        <f>SUM(F276:F284)</f>
        <v>22053213</v>
      </c>
      <c r="G285" s="37">
        <f t="shared" si="64"/>
        <v>0.17006979310634579</v>
      </c>
      <c r="H285" s="32">
        <f>SUM(H276:H284)</f>
        <v>21777102</v>
      </c>
      <c r="I285" s="37">
        <f t="shared" si="65"/>
        <v>0.16794048248641996</v>
      </c>
      <c r="J285" s="32">
        <f>SUM(J276:J284)</f>
        <v>25654124</v>
      </c>
      <c r="K285" s="37">
        <f t="shared" si="66"/>
        <v>0.16091335822240863</v>
      </c>
      <c r="L285" s="32">
        <f>SUM(L276:L284)</f>
        <v>0</v>
      </c>
      <c r="M285" s="37">
        <f t="shared" si="67"/>
        <v>0</v>
      </c>
      <c r="N285" s="32">
        <f t="shared" si="68"/>
        <v>69484439</v>
      </c>
      <c r="O285" s="37">
        <f t="shared" si="69"/>
        <v>0.43583536213086443</v>
      </c>
      <c r="P285" s="32">
        <f>SUM(P276:P284)</f>
        <v>19183491</v>
      </c>
      <c r="Q285" s="32">
        <f>SUM(Q276:Q284)</f>
        <v>125956598</v>
      </c>
      <c r="R285" s="32">
        <f>SUM(R276:R284)</f>
        <v>133053672</v>
      </c>
      <c r="S285" s="32">
        <f>SUM(S276:S284)</f>
        <v>56113805</v>
      </c>
      <c r="T285" s="37">
        <f t="shared" si="70"/>
        <v>0.42173811632947644</v>
      </c>
      <c r="U285" s="37">
        <f t="shared" si="71"/>
        <v>0.3373021625730166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19952165</v>
      </c>
      <c r="E286" s="31">
        <v>19952165</v>
      </c>
      <c r="F286" s="31">
        <v>1965483</v>
      </c>
      <c r="G286" s="36">
        <f t="shared" si="64"/>
        <v>9.8509760720202538E-2</v>
      </c>
      <c r="H286" s="31">
        <v>3531359</v>
      </c>
      <c r="I286" s="36">
        <f t="shared" si="65"/>
        <v>0.17699126886731339</v>
      </c>
      <c r="J286" s="31">
        <v>1574409</v>
      </c>
      <c r="K286" s="36">
        <f t="shared" si="66"/>
        <v>7.8909181033737438E-2</v>
      </c>
      <c r="L286" s="31">
        <v>0</v>
      </c>
      <c r="M286" s="36">
        <f t="shared" si="67"/>
        <v>0</v>
      </c>
      <c r="N286" s="31">
        <f t="shared" si="68"/>
        <v>7071251</v>
      </c>
      <c r="O286" s="36">
        <f t="shared" si="69"/>
        <v>0.35441021062125339</v>
      </c>
      <c r="P286" s="31">
        <v>2674621</v>
      </c>
      <c r="Q286" s="31">
        <v>18706088</v>
      </c>
      <c r="R286" s="31">
        <v>18706088</v>
      </c>
      <c r="S286" s="31">
        <v>7373322</v>
      </c>
      <c r="T286" s="36">
        <f t="shared" si="70"/>
        <v>0.39416696852917615</v>
      </c>
      <c r="U286" s="36">
        <f t="shared" si="71"/>
        <v>-0.41135248695048754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10124210</v>
      </c>
      <c r="E287" s="31">
        <v>10393104</v>
      </c>
      <c r="F287" s="31">
        <v>1328482</v>
      </c>
      <c r="G287" s="36">
        <f t="shared" si="64"/>
        <v>0.13121833703567981</v>
      </c>
      <c r="H287" s="31">
        <v>1334024</v>
      </c>
      <c r="I287" s="36">
        <f t="shared" si="65"/>
        <v>0.13176573777114461</v>
      </c>
      <c r="J287" s="31">
        <v>1416393</v>
      </c>
      <c r="K287" s="36">
        <f t="shared" si="66"/>
        <v>0.13628200006465827</v>
      </c>
      <c r="L287" s="31">
        <v>0</v>
      </c>
      <c r="M287" s="36">
        <f t="shared" si="67"/>
        <v>0</v>
      </c>
      <c r="N287" s="31">
        <f t="shared" si="68"/>
        <v>4078899</v>
      </c>
      <c r="O287" s="36">
        <f t="shared" si="69"/>
        <v>0.3924620594578867</v>
      </c>
      <c r="P287" s="31">
        <v>1461238</v>
      </c>
      <c r="Q287" s="31">
        <v>11490005</v>
      </c>
      <c r="R287" s="31">
        <v>10278011</v>
      </c>
      <c r="S287" s="31">
        <v>4624010</v>
      </c>
      <c r="T287" s="36">
        <f t="shared" si="70"/>
        <v>0.4498934667417655</v>
      </c>
      <c r="U287" s="36">
        <f t="shared" si="71"/>
        <v>-3.0689730215064159E-2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12289652</v>
      </c>
      <c r="E288" s="31">
        <v>10942343</v>
      </c>
      <c r="F288" s="31">
        <v>2469525</v>
      </c>
      <c r="G288" s="36">
        <f t="shared" si="64"/>
        <v>0.20094344412681497</v>
      </c>
      <c r="H288" s="31">
        <v>2519312</v>
      </c>
      <c r="I288" s="36">
        <f t="shared" si="65"/>
        <v>0.20499457592452577</v>
      </c>
      <c r="J288" s="31">
        <v>2610651</v>
      </c>
      <c r="K288" s="36">
        <f t="shared" si="66"/>
        <v>0.23858244984643601</v>
      </c>
      <c r="L288" s="31">
        <v>0</v>
      </c>
      <c r="M288" s="36">
        <f t="shared" si="67"/>
        <v>0</v>
      </c>
      <c r="N288" s="31">
        <f t="shared" si="68"/>
        <v>7599488</v>
      </c>
      <c r="O288" s="36">
        <f t="shared" si="69"/>
        <v>0.69450281351991983</v>
      </c>
      <c r="P288" s="31">
        <v>2617140</v>
      </c>
      <c r="Q288" s="31">
        <v>13596975</v>
      </c>
      <c r="R288" s="31">
        <v>11474495</v>
      </c>
      <c r="S288" s="31">
        <v>6936179</v>
      </c>
      <c r="T288" s="36">
        <f t="shared" si="70"/>
        <v>0.60448664625327742</v>
      </c>
      <c r="U288" s="36">
        <f t="shared" si="71"/>
        <v>-2.4794241041747878E-3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13994211</v>
      </c>
      <c r="E289" s="31">
        <v>14446496</v>
      </c>
      <c r="F289" s="31">
        <v>1421071</v>
      </c>
      <c r="G289" s="36">
        <f t="shared" si="64"/>
        <v>0.10154706113835214</v>
      </c>
      <c r="H289" s="31">
        <v>2884782</v>
      </c>
      <c r="I289" s="36">
        <f t="shared" si="65"/>
        <v>0.2061410964862542</v>
      </c>
      <c r="J289" s="31">
        <v>3591670</v>
      </c>
      <c r="K289" s="36">
        <f t="shared" si="66"/>
        <v>0.24861876540858074</v>
      </c>
      <c r="L289" s="31">
        <v>0</v>
      </c>
      <c r="M289" s="36">
        <f t="shared" si="67"/>
        <v>0</v>
      </c>
      <c r="N289" s="31">
        <f t="shared" si="68"/>
        <v>7897523</v>
      </c>
      <c r="O289" s="36">
        <f t="shared" si="69"/>
        <v>0.5466739477863698</v>
      </c>
      <c r="P289" s="31">
        <v>2240339</v>
      </c>
      <c r="Q289" s="31">
        <v>12088864</v>
      </c>
      <c r="R289" s="31">
        <v>12282399</v>
      </c>
      <c r="S289" s="31">
        <v>8507833</v>
      </c>
      <c r="T289" s="36">
        <f t="shared" si="70"/>
        <v>0.69268495511341066</v>
      </c>
      <c r="U289" s="36">
        <f t="shared" si="71"/>
        <v>0.60318148280237938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52074593</v>
      </c>
      <c r="E290" s="31">
        <v>52074593</v>
      </c>
      <c r="F290" s="31">
        <v>8593894</v>
      </c>
      <c r="G290" s="36">
        <f t="shared" si="64"/>
        <v>0.16503045928750706</v>
      </c>
      <c r="H290" s="31">
        <v>9744187</v>
      </c>
      <c r="I290" s="36">
        <f t="shared" si="65"/>
        <v>0.1871197917955883</v>
      </c>
      <c r="J290" s="31">
        <v>8174681</v>
      </c>
      <c r="K290" s="36">
        <f t="shared" si="66"/>
        <v>0.15698021874121992</v>
      </c>
      <c r="L290" s="31">
        <v>0</v>
      </c>
      <c r="M290" s="36">
        <f t="shared" si="67"/>
        <v>0</v>
      </c>
      <c r="N290" s="31">
        <f t="shared" si="68"/>
        <v>26512762</v>
      </c>
      <c r="O290" s="36">
        <f t="shared" si="69"/>
        <v>0.50913046982431531</v>
      </c>
      <c r="P290" s="31">
        <v>8305756</v>
      </c>
      <c r="Q290" s="31">
        <v>55268652</v>
      </c>
      <c r="R290" s="31">
        <v>51784443</v>
      </c>
      <c r="S290" s="31">
        <v>26553168</v>
      </c>
      <c r="T290" s="36">
        <f t="shared" si="70"/>
        <v>0.51276341815629845</v>
      </c>
      <c r="U290" s="36">
        <f t="shared" si="71"/>
        <v>-1.5781224490582169E-2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20954516</v>
      </c>
      <c r="E291" s="31">
        <v>21055475</v>
      </c>
      <c r="F291" s="31">
        <v>4965460</v>
      </c>
      <c r="G291" s="36">
        <f t="shared" si="64"/>
        <v>0.23696371703359792</v>
      </c>
      <c r="H291" s="31">
        <v>5563247</v>
      </c>
      <c r="I291" s="36">
        <f t="shared" si="65"/>
        <v>0.26549155322890777</v>
      </c>
      <c r="J291" s="31">
        <v>3626312</v>
      </c>
      <c r="K291" s="36">
        <f t="shared" si="66"/>
        <v>0.17222655865042227</v>
      </c>
      <c r="L291" s="31">
        <v>0</v>
      </c>
      <c r="M291" s="36">
        <f t="shared" si="67"/>
        <v>0</v>
      </c>
      <c r="N291" s="31">
        <f t="shared" si="68"/>
        <v>14155019</v>
      </c>
      <c r="O291" s="36">
        <f t="shared" si="69"/>
        <v>0.67227260368146524</v>
      </c>
      <c r="P291" s="31">
        <v>5438864</v>
      </c>
      <c r="Q291" s="31">
        <v>19634931</v>
      </c>
      <c r="R291" s="31">
        <v>19006730</v>
      </c>
      <c r="S291" s="31">
        <v>11897615</v>
      </c>
      <c r="T291" s="36">
        <f t="shared" si="70"/>
        <v>0.62596853851241108</v>
      </c>
      <c r="U291" s="36">
        <f t="shared" si="71"/>
        <v>-0.33325929826522593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129389347</v>
      </c>
      <c r="E292" s="32">
        <f>SUM(E286:E291)</f>
        <v>128864176</v>
      </c>
      <c r="F292" s="32">
        <f>SUM(F286:F291)</f>
        <v>20743915</v>
      </c>
      <c r="G292" s="37">
        <f t="shared" si="64"/>
        <v>0.16032166079329546</v>
      </c>
      <c r="H292" s="32">
        <f>SUM(H286:H291)</f>
        <v>25576911</v>
      </c>
      <c r="I292" s="37">
        <f t="shared" si="65"/>
        <v>0.19767400943757757</v>
      </c>
      <c r="J292" s="32">
        <f>SUM(J286:J291)</f>
        <v>20994116</v>
      </c>
      <c r="K292" s="37">
        <f t="shared" si="66"/>
        <v>0.16291662005428104</v>
      </c>
      <c r="L292" s="32">
        <f>SUM(L286:L291)</f>
        <v>0</v>
      </c>
      <c r="M292" s="37">
        <f t="shared" si="67"/>
        <v>0</v>
      </c>
      <c r="N292" s="32">
        <f t="shared" si="68"/>
        <v>67314942</v>
      </c>
      <c r="O292" s="37">
        <f t="shared" si="69"/>
        <v>0.5223712601087831</v>
      </c>
      <c r="P292" s="32">
        <f>SUM(P286:P291)</f>
        <v>22737958</v>
      </c>
      <c r="Q292" s="32">
        <f>SUM(Q286:Q291)</f>
        <v>130785515</v>
      </c>
      <c r="R292" s="32">
        <f>SUM(R286:R291)</f>
        <v>123532166</v>
      </c>
      <c r="S292" s="32">
        <f>SUM(S286:S291)</f>
        <v>65892127</v>
      </c>
      <c r="T292" s="37">
        <f t="shared" si="70"/>
        <v>0.53340056386609458</v>
      </c>
      <c r="U292" s="37">
        <f t="shared" si="71"/>
        <v>-7.6692990637066027E-2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478846393</v>
      </c>
      <c r="E293" s="31">
        <v>585196393</v>
      </c>
      <c r="F293" s="31">
        <v>116678812</v>
      </c>
      <c r="G293" s="36">
        <f t="shared" si="64"/>
        <v>0.24366647364512986</v>
      </c>
      <c r="H293" s="31">
        <v>121619603</v>
      </c>
      <c r="I293" s="36">
        <f t="shared" si="65"/>
        <v>0.25398458624287895</v>
      </c>
      <c r="J293" s="31">
        <v>163867622</v>
      </c>
      <c r="K293" s="36">
        <f t="shared" si="66"/>
        <v>0.2800215858473345</v>
      </c>
      <c r="L293" s="31">
        <v>0</v>
      </c>
      <c r="M293" s="36">
        <f t="shared" si="67"/>
        <v>0</v>
      </c>
      <c r="N293" s="31">
        <f t="shared" si="68"/>
        <v>402166037</v>
      </c>
      <c r="O293" s="36">
        <f t="shared" si="69"/>
        <v>0.68723259714281937</v>
      </c>
      <c r="P293" s="31">
        <v>110725944</v>
      </c>
      <c r="Q293" s="31">
        <v>287300999</v>
      </c>
      <c r="R293" s="31">
        <v>474688499</v>
      </c>
      <c r="S293" s="31">
        <v>323724552</v>
      </c>
      <c r="T293" s="36">
        <f t="shared" si="70"/>
        <v>0.6819726045226977</v>
      </c>
      <c r="U293" s="36">
        <f t="shared" si="71"/>
        <v>0.47993881181089781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9940532</v>
      </c>
      <c r="E294" s="31">
        <v>8175220</v>
      </c>
      <c r="F294" s="31">
        <v>2966020</v>
      </c>
      <c r="G294" s="36">
        <f t="shared" si="64"/>
        <v>0.29837638468444144</v>
      </c>
      <c r="H294" s="31">
        <v>2450295</v>
      </c>
      <c r="I294" s="36">
        <f t="shared" si="65"/>
        <v>0.24649535859851365</v>
      </c>
      <c r="J294" s="31">
        <v>2166860</v>
      </c>
      <c r="K294" s="36">
        <f t="shared" si="66"/>
        <v>0.26505219431403682</v>
      </c>
      <c r="L294" s="31">
        <v>0</v>
      </c>
      <c r="M294" s="36">
        <f t="shared" si="67"/>
        <v>0</v>
      </c>
      <c r="N294" s="31">
        <f t="shared" si="68"/>
        <v>7583175</v>
      </c>
      <c r="O294" s="36">
        <f t="shared" si="69"/>
        <v>0.92758054217501185</v>
      </c>
      <c r="P294" s="31">
        <v>2288901</v>
      </c>
      <c r="Q294" s="31">
        <v>8171767</v>
      </c>
      <c r="R294" s="31">
        <v>10835840</v>
      </c>
      <c r="S294" s="31">
        <v>6694891</v>
      </c>
      <c r="T294" s="36">
        <f t="shared" si="70"/>
        <v>0.61784697817612666</v>
      </c>
      <c r="U294" s="36">
        <f t="shared" si="71"/>
        <v>-5.3318601372449037E-2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13862374</v>
      </c>
      <c r="E295" s="31">
        <v>16036817</v>
      </c>
      <c r="F295" s="31">
        <v>3357070</v>
      </c>
      <c r="G295" s="36">
        <f t="shared" si="64"/>
        <v>0.24217136256747943</v>
      </c>
      <c r="H295" s="31">
        <v>3380174</v>
      </c>
      <c r="I295" s="36">
        <f t="shared" si="65"/>
        <v>0.24383803236011378</v>
      </c>
      <c r="J295" s="31">
        <v>3139939</v>
      </c>
      <c r="K295" s="36">
        <f t="shared" si="66"/>
        <v>0.19579564947333378</v>
      </c>
      <c r="L295" s="31">
        <v>0</v>
      </c>
      <c r="M295" s="36">
        <f t="shared" si="67"/>
        <v>0</v>
      </c>
      <c r="N295" s="31">
        <f t="shared" si="68"/>
        <v>9877183</v>
      </c>
      <c r="O295" s="36">
        <f t="shared" si="69"/>
        <v>0.61590669769443651</v>
      </c>
      <c r="P295" s="31">
        <v>2745172</v>
      </c>
      <c r="Q295" s="31">
        <v>13005850</v>
      </c>
      <c r="R295" s="31">
        <v>13382898</v>
      </c>
      <c r="S295" s="31">
        <v>8829719</v>
      </c>
      <c r="T295" s="36">
        <f t="shared" si="70"/>
        <v>0.65977630555056166</v>
      </c>
      <c r="U295" s="36">
        <f t="shared" si="71"/>
        <v>0.14380410407799582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38053504</v>
      </c>
      <c r="E296" s="31">
        <v>38053504</v>
      </c>
      <c r="F296" s="31">
        <v>5754162</v>
      </c>
      <c r="G296" s="36">
        <f t="shared" si="64"/>
        <v>0.15121240871799874</v>
      </c>
      <c r="H296" s="31">
        <v>8252252</v>
      </c>
      <c r="I296" s="36">
        <f t="shared" si="65"/>
        <v>0.21685918857827127</v>
      </c>
      <c r="J296" s="31">
        <v>8953341</v>
      </c>
      <c r="K296" s="36">
        <f t="shared" si="66"/>
        <v>0.2352829584366265</v>
      </c>
      <c r="L296" s="31">
        <v>0</v>
      </c>
      <c r="M296" s="36">
        <f t="shared" si="67"/>
        <v>0</v>
      </c>
      <c r="N296" s="31">
        <f t="shared" si="68"/>
        <v>22959755</v>
      </c>
      <c r="O296" s="36">
        <f t="shared" si="69"/>
        <v>0.60335455573289654</v>
      </c>
      <c r="P296" s="31">
        <v>9328800</v>
      </c>
      <c r="Q296" s="31">
        <v>21266901</v>
      </c>
      <c r="R296" s="31">
        <v>32561775</v>
      </c>
      <c r="S296" s="31">
        <v>22705510</v>
      </c>
      <c r="T296" s="36">
        <f t="shared" si="70"/>
        <v>0.69730565978052483</v>
      </c>
      <c r="U296" s="36">
        <f t="shared" si="71"/>
        <v>-4.0247298687934085E-2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25387752</v>
      </c>
      <c r="E297" s="31">
        <v>24329079</v>
      </c>
      <c r="F297" s="31">
        <v>4118770</v>
      </c>
      <c r="G297" s="36">
        <f t="shared" si="64"/>
        <v>0.1622345294691708</v>
      </c>
      <c r="H297" s="31">
        <v>5221171</v>
      </c>
      <c r="I297" s="36">
        <f t="shared" si="65"/>
        <v>0.20565708220247306</v>
      </c>
      <c r="J297" s="31">
        <v>4545981</v>
      </c>
      <c r="K297" s="36">
        <f t="shared" si="66"/>
        <v>0.18685380568660245</v>
      </c>
      <c r="L297" s="31">
        <v>0</v>
      </c>
      <c r="M297" s="36">
        <f t="shared" si="67"/>
        <v>0</v>
      </c>
      <c r="N297" s="31">
        <f t="shared" si="68"/>
        <v>13885922</v>
      </c>
      <c r="O297" s="36">
        <f t="shared" si="69"/>
        <v>0.5707541169149889</v>
      </c>
      <c r="P297" s="31">
        <v>4661550</v>
      </c>
      <c r="Q297" s="31">
        <v>27396526</v>
      </c>
      <c r="R297" s="31">
        <v>28145350</v>
      </c>
      <c r="S297" s="31">
        <v>14526937</v>
      </c>
      <c r="T297" s="36">
        <f t="shared" si="70"/>
        <v>0.51613985969263132</v>
      </c>
      <c r="U297" s="36">
        <f t="shared" si="71"/>
        <v>-2.4791968336712045E-2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566090555</v>
      </c>
      <c r="E298" s="32">
        <f>SUM(E293:E297)</f>
        <v>671791013</v>
      </c>
      <c r="F298" s="32">
        <f>SUM(F293:F297)</f>
        <v>132874834</v>
      </c>
      <c r="G298" s="37">
        <f t="shared" si="64"/>
        <v>0.23472363710431451</v>
      </c>
      <c r="H298" s="32">
        <f>SUM(H293:H297)</f>
        <v>140923495</v>
      </c>
      <c r="I298" s="37">
        <f t="shared" si="65"/>
        <v>0.24894161147062416</v>
      </c>
      <c r="J298" s="32">
        <f>SUM(J293:J297)</f>
        <v>182673743</v>
      </c>
      <c r="K298" s="37">
        <f t="shared" si="66"/>
        <v>0.27192049233323101</v>
      </c>
      <c r="L298" s="32">
        <f>SUM(L293:L297)</f>
        <v>0</v>
      </c>
      <c r="M298" s="37">
        <f t="shared" si="67"/>
        <v>0</v>
      </c>
      <c r="N298" s="32">
        <f t="shared" si="68"/>
        <v>456472072</v>
      </c>
      <c r="O298" s="37">
        <f t="shared" si="69"/>
        <v>0.67948523151797502</v>
      </c>
      <c r="P298" s="32">
        <f>SUM(P293:P297)</f>
        <v>129750367</v>
      </c>
      <c r="Q298" s="32">
        <f>SUM(Q293:Q297)</f>
        <v>357142043</v>
      </c>
      <c r="R298" s="32">
        <f>SUM(R293:R297)</f>
        <v>559614362</v>
      </c>
      <c r="S298" s="32">
        <f>SUM(S293:S297)</f>
        <v>376481609</v>
      </c>
      <c r="T298" s="37">
        <f t="shared" si="70"/>
        <v>0.6727518708678174</v>
      </c>
      <c r="U298" s="37">
        <f t="shared" si="71"/>
        <v>0.40788613723150391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1056952025</v>
      </c>
      <c r="E299" s="32">
        <f>SUM(E263:E266,E268:E274,E276:E284,E286:E291,E293:E297)</f>
        <v>1205720488</v>
      </c>
      <c r="F299" s="32">
        <f>SUM(F263:F266,F268:F274,F276:F284,F286:F291,F293:F297)</f>
        <v>232076994</v>
      </c>
      <c r="G299" s="37">
        <f t="shared" si="64"/>
        <v>0.21957192806362238</v>
      </c>
      <c r="H299" s="32">
        <f>SUM(H263:H266,H268:H274,H276:H284,H286:H291,H293:H297)</f>
        <v>248316831</v>
      </c>
      <c r="I299" s="37">
        <f t="shared" si="65"/>
        <v>0.23493670963920998</v>
      </c>
      <c r="J299" s="32">
        <f>SUM(J263:J266,J268:J274,J276:J284,J286:J291,J293:J297)</f>
        <v>283163725</v>
      </c>
      <c r="K299" s="37">
        <f t="shared" si="66"/>
        <v>0.23485022259985019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763557550</v>
      </c>
      <c r="O299" s="37">
        <f t="shared" si="69"/>
        <v>0.63327907056349197</v>
      </c>
      <c r="P299" s="32">
        <f>SUM(P263:P266,P268:P274,P276:P284,P286:P291,P293:P297)</f>
        <v>222058812</v>
      </c>
      <c r="Q299" s="32">
        <f>SUM(Q263:Q266,Q268:Q274,Q276:Q284,Q286:Q291,Q293:Q297)</f>
        <v>825997510</v>
      </c>
      <c r="R299" s="32">
        <f>SUM(R263:R266,R268:R274,R276:R284,R286:R291,R293:R297)</f>
        <v>1044070790</v>
      </c>
      <c r="S299" s="32">
        <f>SUM(S263:S266,S268:S274,S276:S284,S286:S291,S293:S297)</f>
        <v>648352843</v>
      </c>
      <c r="T299" s="37">
        <f t="shared" si="70"/>
        <v>0.62098552053161071</v>
      </c>
      <c r="U299" s="37">
        <f t="shared" si="71"/>
        <v>0.27517445693621023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608148279</v>
      </c>
      <c r="E302" s="31">
        <v>608001159</v>
      </c>
      <c r="F302" s="31">
        <v>122267078</v>
      </c>
      <c r="G302" s="36">
        <f t="shared" ref="G302:G339" si="72">IF(($D302     =0),0,($F302     /$D302     ))</f>
        <v>0.20104813615693878</v>
      </c>
      <c r="H302" s="31">
        <v>141663438</v>
      </c>
      <c r="I302" s="36">
        <f t="shared" ref="I302:I339" si="73">IF(($D302     =0),0,($H302     /$D302     ))</f>
        <v>0.23294226571345769</v>
      </c>
      <c r="J302" s="31">
        <v>149580713</v>
      </c>
      <c r="K302" s="36">
        <f t="shared" ref="K302:K339" si="74">IF(($E302     =0),0,($J302     /$E302     ))</f>
        <v>0.24602044056300887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413511229</v>
      </c>
      <c r="O302" s="36">
        <f t="shared" ref="O302:O339" si="77">IF(($E302     =0),0,($N302     /$E302     ))</f>
        <v>0.68011585648967487</v>
      </c>
      <c r="P302" s="31">
        <v>124791042</v>
      </c>
      <c r="Q302" s="31">
        <v>614919087</v>
      </c>
      <c r="R302" s="31">
        <v>603440732</v>
      </c>
      <c r="S302" s="31">
        <v>402114280</v>
      </c>
      <c r="T302" s="36">
        <f t="shared" ref="T302:T339" si="78">IF(($R302     =0),0,($S302     /$R302     ))</f>
        <v>0.66636913730908043</v>
      </c>
      <c r="U302" s="36">
        <f t="shared" ref="U302:U339" si="79">IF(($P302     =0),0,(($J302     /$P302     )-1))</f>
        <v>0.19864944312268817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608148279</v>
      </c>
      <c r="E303" s="32">
        <f>E302</f>
        <v>608001159</v>
      </c>
      <c r="F303" s="32">
        <f>F302</f>
        <v>122267078</v>
      </c>
      <c r="G303" s="37">
        <f t="shared" si="72"/>
        <v>0.20104813615693878</v>
      </c>
      <c r="H303" s="32">
        <f>H302</f>
        <v>141663438</v>
      </c>
      <c r="I303" s="37">
        <f t="shared" si="73"/>
        <v>0.23294226571345769</v>
      </c>
      <c r="J303" s="32">
        <f>J302</f>
        <v>149580713</v>
      </c>
      <c r="K303" s="37">
        <f t="shared" si="74"/>
        <v>0.24602044056300887</v>
      </c>
      <c r="L303" s="32">
        <f>L302</f>
        <v>0</v>
      </c>
      <c r="M303" s="37">
        <f t="shared" si="75"/>
        <v>0</v>
      </c>
      <c r="N303" s="32">
        <f t="shared" si="76"/>
        <v>413511229</v>
      </c>
      <c r="O303" s="37">
        <f t="shared" si="77"/>
        <v>0.68011585648967487</v>
      </c>
      <c r="P303" s="32">
        <f>P302</f>
        <v>124791042</v>
      </c>
      <c r="Q303" s="32">
        <f>Q302</f>
        <v>614919087</v>
      </c>
      <c r="R303" s="32">
        <f>R302</f>
        <v>603440732</v>
      </c>
      <c r="S303" s="32">
        <f>S302</f>
        <v>402114280</v>
      </c>
      <c r="T303" s="37">
        <f t="shared" si="78"/>
        <v>0.66636913730908043</v>
      </c>
      <c r="U303" s="37">
        <f t="shared" si="79"/>
        <v>0.19864944312268817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16926429</v>
      </c>
      <c r="E304" s="31">
        <v>17515042</v>
      </c>
      <c r="F304" s="31">
        <v>4821600</v>
      </c>
      <c r="G304" s="36">
        <f t="shared" si="72"/>
        <v>0.28485630371296866</v>
      </c>
      <c r="H304" s="31">
        <v>3041046</v>
      </c>
      <c r="I304" s="36">
        <f t="shared" si="73"/>
        <v>0.17966258565229559</v>
      </c>
      <c r="J304" s="31">
        <v>3089291</v>
      </c>
      <c r="K304" s="36">
        <f t="shared" si="74"/>
        <v>0.17637930871076415</v>
      </c>
      <c r="L304" s="31">
        <v>0</v>
      </c>
      <c r="M304" s="36">
        <f t="shared" si="75"/>
        <v>0</v>
      </c>
      <c r="N304" s="31">
        <f t="shared" si="76"/>
        <v>10951937</v>
      </c>
      <c r="O304" s="36">
        <f t="shared" si="77"/>
        <v>0.62528751001567684</v>
      </c>
      <c r="P304" s="31">
        <v>2709812</v>
      </c>
      <c r="Q304" s="31">
        <v>17086452</v>
      </c>
      <c r="R304" s="31">
        <v>24900628</v>
      </c>
      <c r="S304" s="31">
        <v>9666378</v>
      </c>
      <c r="T304" s="36">
        <f t="shared" si="78"/>
        <v>0.38819816110661948</v>
      </c>
      <c r="U304" s="36">
        <f t="shared" si="79"/>
        <v>0.14003886616488526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13898704</v>
      </c>
      <c r="E305" s="31">
        <v>13766587</v>
      </c>
      <c r="F305" s="31">
        <v>4170679</v>
      </c>
      <c r="G305" s="36">
        <f t="shared" si="72"/>
        <v>0.30007682730706403</v>
      </c>
      <c r="H305" s="31">
        <v>3391016</v>
      </c>
      <c r="I305" s="36">
        <f t="shared" si="73"/>
        <v>0.24398073374323245</v>
      </c>
      <c r="J305" s="31">
        <v>2867941</v>
      </c>
      <c r="K305" s="36">
        <f t="shared" si="74"/>
        <v>0.20832621767472215</v>
      </c>
      <c r="L305" s="31">
        <v>0</v>
      </c>
      <c r="M305" s="36">
        <f t="shared" si="75"/>
        <v>0</v>
      </c>
      <c r="N305" s="31">
        <f t="shared" si="76"/>
        <v>10429636</v>
      </c>
      <c r="O305" s="36">
        <f t="shared" si="77"/>
        <v>0.75760506216973023</v>
      </c>
      <c r="P305" s="31">
        <v>3274973</v>
      </c>
      <c r="Q305" s="31">
        <v>14486979</v>
      </c>
      <c r="R305" s="31">
        <v>14454934</v>
      </c>
      <c r="S305" s="31">
        <v>10119276</v>
      </c>
      <c r="T305" s="36">
        <f t="shared" si="78"/>
        <v>0.70005688023203705</v>
      </c>
      <c r="U305" s="36">
        <f t="shared" si="79"/>
        <v>-0.12428560479735251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29043544</v>
      </c>
      <c r="E306" s="31">
        <v>29678519</v>
      </c>
      <c r="F306" s="31">
        <v>8244278</v>
      </c>
      <c r="G306" s="36">
        <f t="shared" si="72"/>
        <v>0.28385922874976965</v>
      </c>
      <c r="H306" s="31">
        <v>7434766</v>
      </c>
      <c r="I306" s="36">
        <f t="shared" si="73"/>
        <v>0.25598687267641995</v>
      </c>
      <c r="J306" s="31">
        <v>5793074</v>
      </c>
      <c r="K306" s="36">
        <f t="shared" si="74"/>
        <v>0.19519417394109187</v>
      </c>
      <c r="L306" s="31">
        <v>0</v>
      </c>
      <c r="M306" s="36">
        <f t="shared" si="75"/>
        <v>0</v>
      </c>
      <c r="N306" s="31">
        <f t="shared" si="76"/>
        <v>21472118</v>
      </c>
      <c r="O306" s="36">
        <f t="shared" si="77"/>
        <v>0.72349021189365947</v>
      </c>
      <c r="P306" s="31">
        <v>4922090</v>
      </c>
      <c r="Q306" s="31">
        <v>29477613</v>
      </c>
      <c r="R306" s="31">
        <v>29970210</v>
      </c>
      <c r="S306" s="31">
        <v>21341491</v>
      </c>
      <c r="T306" s="36">
        <f t="shared" si="78"/>
        <v>0.71209013884120265</v>
      </c>
      <c r="U306" s="36">
        <f t="shared" si="79"/>
        <v>0.17695409876698709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19374492</v>
      </c>
      <c r="E307" s="31">
        <v>19432272</v>
      </c>
      <c r="F307" s="31">
        <v>4041825</v>
      </c>
      <c r="G307" s="36">
        <f t="shared" si="72"/>
        <v>0.20861579235212979</v>
      </c>
      <c r="H307" s="31">
        <v>4805868</v>
      </c>
      <c r="I307" s="36">
        <f t="shared" si="73"/>
        <v>0.24805130374515111</v>
      </c>
      <c r="J307" s="31">
        <v>4165225</v>
      </c>
      <c r="K307" s="36">
        <f t="shared" si="74"/>
        <v>0.21434575432044178</v>
      </c>
      <c r="L307" s="31">
        <v>0</v>
      </c>
      <c r="M307" s="36">
        <f t="shared" si="75"/>
        <v>0</v>
      </c>
      <c r="N307" s="31">
        <f t="shared" si="76"/>
        <v>13012918</v>
      </c>
      <c r="O307" s="36">
        <f t="shared" si="77"/>
        <v>0.6696549945369229</v>
      </c>
      <c r="P307" s="31">
        <v>3854483</v>
      </c>
      <c r="Q307" s="31">
        <v>18584082</v>
      </c>
      <c r="R307" s="31">
        <v>19333922</v>
      </c>
      <c r="S307" s="31">
        <v>12270578</v>
      </c>
      <c r="T307" s="36">
        <f t="shared" si="78"/>
        <v>0.63466574448784885</v>
      </c>
      <c r="U307" s="36">
        <f t="shared" si="79"/>
        <v>8.0618334547071457E-2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30450926</v>
      </c>
      <c r="E308" s="31">
        <v>29822009</v>
      </c>
      <c r="F308" s="31">
        <v>6654045</v>
      </c>
      <c r="G308" s="36">
        <f t="shared" si="72"/>
        <v>0.21851700010699182</v>
      </c>
      <c r="H308" s="31">
        <v>8447968</v>
      </c>
      <c r="I308" s="36">
        <f t="shared" si="73"/>
        <v>0.277428935987037</v>
      </c>
      <c r="J308" s="31">
        <v>5214652</v>
      </c>
      <c r="K308" s="36">
        <f t="shared" si="74"/>
        <v>0.1748591786690159</v>
      </c>
      <c r="L308" s="31">
        <v>0</v>
      </c>
      <c r="M308" s="36">
        <f t="shared" si="75"/>
        <v>0</v>
      </c>
      <c r="N308" s="31">
        <f t="shared" si="76"/>
        <v>20316665</v>
      </c>
      <c r="O308" s="36">
        <f t="shared" si="77"/>
        <v>0.68126412945553061</v>
      </c>
      <c r="P308" s="31">
        <v>5138280</v>
      </c>
      <c r="Q308" s="31">
        <v>25834901</v>
      </c>
      <c r="R308" s="31">
        <v>26872732</v>
      </c>
      <c r="S308" s="31">
        <v>19788286</v>
      </c>
      <c r="T308" s="36">
        <f t="shared" si="78"/>
        <v>0.73637045909585974</v>
      </c>
      <c r="U308" s="36">
        <f t="shared" si="79"/>
        <v>1.4863339483251137E-2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17361213</v>
      </c>
      <c r="E309" s="31">
        <v>19267713</v>
      </c>
      <c r="F309" s="31">
        <v>3150509</v>
      </c>
      <c r="G309" s="36">
        <f t="shared" si="72"/>
        <v>0.18146825339911446</v>
      </c>
      <c r="H309" s="31">
        <v>4813386</v>
      </c>
      <c r="I309" s="36">
        <f t="shared" si="73"/>
        <v>0.27724940647868324</v>
      </c>
      <c r="J309" s="31">
        <v>3884851</v>
      </c>
      <c r="K309" s="36">
        <f t="shared" si="74"/>
        <v>0.20162491521437961</v>
      </c>
      <c r="L309" s="31">
        <v>0</v>
      </c>
      <c r="M309" s="36">
        <f t="shared" si="75"/>
        <v>0</v>
      </c>
      <c r="N309" s="31">
        <f t="shared" si="76"/>
        <v>11848746</v>
      </c>
      <c r="O309" s="36">
        <f t="shared" si="77"/>
        <v>0.61495341974421147</v>
      </c>
      <c r="P309" s="31">
        <v>3957286</v>
      </c>
      <c r="Q309" s="31">
        <v>17294566</v>
      </c>
      <c r="R309" s="31">
        <v>18924566</v>
      </c>
      <c r="S309" s="31">
        <v>10475518</v>
      </c>
      <c r="T309" s="36">
        <f t="shared" si="78"/>
        <v>0.55354072584808545</v>
      </c>
      <c r="U309" s="36">
        <f t="shared" si="79"/>
        <v>-1.8304211522745639E-2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127055308</v>
      </c>
      <c r="E310" s="32">
        <f>SUM(E304:E309)</f>
        <v>129482142</v>
      </c>
      <c r="F310" s="32">
        <f>SUM(F304:F309)</f>
        <v>31082936</v>
      </c>
      <c r="G310" s="37">
        <f t="shared" si="72"/>
        <v>0.24464098737220802</v>
      </c>
      <c r="H310" s="32">
        <f>SUM(H304:H309)</f>
        <v>31934050</v>
      </c>
      <c r="I310" s="37">
        <f t="shared" si="73"/>
        <v>0.25133975512459505</v>
      </c>
      <c r="J310" s="32">
        <f>SUM(J304:J309)</f>
        <v>25015034</v>
      </c>
      <c r="K310" s="37">
        <f t="shared" si="74"/>
        <v>0.19319292694431947</v>
      </c>
      <c r="L310" s="32">
        <f>SUM(L304:L309)</f>
        <v>0</v>
      </c>
      <c r="M310" s="37">
        <f t="shared" si="75"/>
        <v>0</v>
      </c>
      <c r="N310" s="32">
        <f t="shared" si="76"/>
        <v>88032020</v>
      </c>
      <c r="O310" s="37">
        <f t="shared" si="77"/>
        <v>0.67987769309531498</v>
      </c>
      <c r="P310" s="32">
        <f>SUM(P304:P309)</f>
        <v>23856924</v>
      </c>
      <c r="Q310" s="32">
        <f>SUM(Q304:Q309)</f>
        <v>122764593</v>
      </c>
      <c r="R310" s="32">
        <f>SUM(R304:R309)</f>
        <v>134456992</v>
      </c>
      <c r="S310" s="32">
        <f>SUM(S304:S309)</f>
        <v>83661527</v>
      </c>
      <c r="T310" s="37">
        <f t="shared" si="78"/>
        <v>0.62221774974707156</v>
      </c>
      <c r="U310" s="37">
        <f t="shared" si="79"/>
        <v>4.8543978259728782E-2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32063509</v>
      </c>
      <c r="E311" s="31">
        <v>33975995</v>
      </c>
      <c r="F311" s="31">
        <v>6971864</v>
      </c>
      <c r="G311" s="36">
        <f t="shared" si="72"/>
        <v>0.21743920791701246</v>
      </c>
      <c r="H311" s="31">
        <v>7069900</v>
      </c>
      <c r="I311" s="36">
        <f t="shared" si="73"/>
        <v>0.22049676471779805</v>
      </c>
      <c r="J311" s="31">
        <v>12488087</v>
      </c>
      <c r="K311" s="36">
        <f t="shared" si="74"/>
        <v>0.3675561819455177</v>
      </c>
      <c r="L311" s="31">
        <v>0</v>
      </c>
      <c r="M311" s="36">
        <f t="shared" si="75"/>
        <v>0</v>
      </c>
      <c r="N311" s="31">
        <f t="shared" si="76"/>
        <v>26529851</v>
      </c>
      <c r="O311" s="36">
        <f t="shared" si="77"/>
        <v>0.78084103202864252</v>
      </c>
      <c r="P311" s="31">
        <v>6426924</v>
      </c>
      <c r="Q311" s="31">
        <v>29906686</v>
      </c>
      <c r="R311" s="31">
        <v>30124300</v>
      </c>
      <c r="S311" s="31">
        <v>19718076</v>
      </c>
      <c r="T311" s="36">
        <f t="shared" si="78"/>
        <v>0.65455715153547134</v>
      </c>
      <c r="U311" s="36">
        <f t="shared" si="79"/>
        <v>0.94308926011883765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142061225</v>
      </c>
      <c r="E312" s="31">
        <v>129855391</v>
      </c>
      <c r="F312" s="31">
        <v>18481821</v>
      </c>
      <c r="G312" s="36">
        <f t="shared" si="72"/>
        <v>0.13009757588673476</v>
      </c>
      <c r="H312" s="31">
        <v>42862302</v>
      </c>
      <c r="I312" s="36">
        <f t="shared" si="73"/>
        <v>0.30171710823977477</v>
      </c>
      <c r="J312" s="31">
        <v>17540368</v>
      </c>
      <c r="K312" s="36">
        <f t="shared" si="74"/>
        <v>0.13507616329921951</v>
      </c>
      <c r="L312" s="31">
        <v>0</v>
      </c>
      <c r="M312" s="36">
        <f t="shared" si="75"/>
        <v>0</v>
      </c>
      <c r="N312" s="31">
        <f t="shared" si="76"/>
        <v>78884491</v>
      </c>
      <c r="O312" s="36">
        <f t="shared" si="77"/>
        <v>0.60747952312584386</v>
      </c>
      <c r="P312" s="31">
        <v>33067099</v>
      </c>
      <c r="Q312" s="31">
        <v>185936937</v>
      </c>
      <c r="R312" s="31">
        <v>188896001</v>
      </c>
      <c r="S312" s="31">
        <v>117133495</v>
      </c>
      <c r="T312" s="36">
        <f t="shared" si="78"/>
        <v>0.62009515489954703</v>
      </c>
      <c r="U312" s="36">
        <f t="shared" si="79"/>
        <v>-0.46955225797098199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33196480</v>
      </c>
      <c r="E313" s="31">
        <v>33163970</v>
      </c>
      <c r="F313" s="31">
        <v>283946</v>
      </c>
      <c r="G313" s="36">
        <f t="shared" si="72"/>
        <v>8.5534972382614056E-3</v>
      </c>
      <c r="H313" s="31">
        <v>1483747</v>
      </c>
      <c r="I313" s="36">
        <f t="shared" si="73"/>
        <v>4.4695913542640665E-2</v>
      </c>
      <c r="J313" s="31">
        <v>19657600</v>
      </c>
      <c r="K313" s="36">
        <f t="shared" si="74"/>
        <v>0.59273965089221825</v>
      </c>
      <c r="L313" s="31">
        <v>0</v>
      </c>
      <c r="M313" s="36">
        <f t="shared" si="75"/>
        <v>0</v>
      </c>
      <c r="N313" s="31">
        <f t="shared" si="76"/>
        <v>21425293</v>
      </c>
      <c r="O313" s="36">
        <f t="shared" si="77"/>
        <v>0.64604126104323456</v>
      </c>
      <c r="P313" s="31">
        <v>19519161</v>
      </c>
      <c r="Q313" s="31">
        <v>42363152</v>
      </c>
      <c r="R313" s="31">
        <v>33227995</v>
      </c>
      <c r="S313" s="31">
        <v>26953081</v>
      </c>
      <c r="T313" s="36">
        <f t="shared" si="78"/>
        <v>0.81115580401405507</v>
      </c>
      <c r="U313" s="36">
        <f t="shared" si="79"/>
        <v>7.0924667305116706E-3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47352786</v>
      </c>
      <c r="E314" s="31">
        <v>47508286</v>
      </c>
      <c r="F314" s="31">
        <v>10498961</v>
      </c>
      <c r="G314" s="36">
        <f t="shared" si="72"/>
        <v>0.22171791539361591</v>
      </c>
      <c r="H314" s="31">
        <v>10841710</v>
      </c>
      <c r="I314" s="36">
        <f t="shared" si="73"/>
        <v>0.22895611675308819</v>
      </c>
      <c r="J314" s="31">
        <v>9753435</v>
      </c>
      <c r="K314" s="36">
        <f t="shared" si="74"/>
        <v>0.20529966077917439</v>
      </c>
      <c r="L314" s="31">
        <v>0</v>
      </c>
      <c r="M314" s="36">
        <f t="shared" si="75"/>
        <v>0</v>
      </c>
      <c r="N314" s="31">
        <f t="shared" si="76"/>
        <v>31094106</v>
      </c>
      <c r="O314" s="36">
        <f t="shared" si="77"/>
        <v>0.65449858578354103</v>
      </c>
      <c r="P314" s="31">
        <v>8802306</v>
      </c>
      <c r="Q314" s="31">
        <v>41730341</v>
      </c>
      <c r="R314" s="31">
        <v>46098081</v>
      </c>
      <c r="S314" s="31">
        <v>27437854</v>
      </c>
      <c r="T314" s="36">
        <f t="shared" si="78"/>
        <v>0.59520599132966079</v>
      </c>
      <c r="U314" s="36">
        <f t="shared" si="79"/>
        <v>0.10805452571178509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27815738</v>
      </c>
      <c r="E315" s="31">
        <v>27351586</v>
      </c>
      <c r="F315" s="31">
        <v>4390781</v>
      </c>
      <c r="G315" s="36">
        <f t="shared" si="72"/>
        <v>0.15785239996148942</v>
      </c>
      <c r="H315" s="31">
        <v>5290387</v>
      </c>
      <c r="I315" s="36">
        <f t="shared" si="73"/>
        <v>0.1901940189399253</v>
      </c>
      <c r="J315" s="31">
        <v>4996812</v>
      </c>
      <c r="K315" s="36">
        <f t="shared" si="74"/>
        <v>0.18268819950696827</v>
      </c>
      <c r="L315" s="31">
        <v>0</v>
      </c>
      <c r="M315" s="36">
        <f t="shared" si="75"/>
        <v>0</v>
      </c>
      <c r="N315" s="31">
        <f t="shared" si="76"/>
        <v>14677980</v>
      </c>
      <c r="O315" s="36">
        <f t="shared" si="77"/>
        <v>0.53664090996405112</v>
      </c>
      <c r="P315" s="31">
        <v>5935714</v>
      </c>
      <c r="Q315" s="31">
        <v>27641984</v>
      </c>
      <c r="R315" s="31">
        <v>26897423</v>
      </c>
      <c r="S315" s="31">
        <v>18053986</v>
      </c>
      <c r="T315" s="36">
        <f t="shared" si="78"/>
        <v>0.67121619792349629</v>
      </c>
      <c r="U315" s="36">
        <f t="shared" si="79"/>
        <v>-0.1581784432336194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51446960</v>
      </c>
      <c r="E316" s="31">
        <v>67506527</v>
      </c>
      <c r="F316" s="31">
        <v>14714400</v>
      </c>
      <c r="G316" s="36">
        <f t="shared" si="72"/>
        <v>0.28601106848684549</v>
      </c>
      <c r="H316" s="31">
        <v>13226796</v>
      </c>
      <c r="I316" s="36">
        <f t="shared" si="73"/>
        <v>0.25709577397770439</v>
      </c>
      <c r="J316" s="31">
        <v>20496583</v>
      </c>
      <c r="K316" s="36">
        <f t="shared" si="74"/>
        <v>0.30362372219207784</v>
      </c>
      <c r="L316" s="31">
        <v>0</v>
      </c>
      <c r="M316" s="36">
        <f t="shared" si="75"/>
        <v>0</v>
      </c>
      <c r="N316" s="31">
        <f t="shared" si="76"/>
        <v>48437779</v>
      </c>
      <c r="O316" s="36">
        <f t="shared" si="77"/>
        <v>0.71752734368929982</v>
      </c>
      <c r="P316" s="31">
        <v>6545615</v>
      </c>
      <c r="Q316" s="31">
        <v>41614361</v>
      </c>
      <c r="R316" s="31">
        <v>56361727</v>
      </c>
      <c r="S316" s="31">
        <v>26355230</v>
      </c>
      <c r="T316" s="36">
        <f t="shared" si="78"/>
        <v>0.46760863094205757</v>
      </c>
      <c r="U316" s="36">
        <f t="shared" si="79"/>
        <v>2.1313456413186538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333936698</v>
      </c>
      <c r="E317" s="32">
        <f>SUM(E311:E316)</f>
        <v>339361755</v>
      </c>
      <c r="F317" s="32">
        <f>SUM(F311:F316)</f>
        <v>55341773</v>
      </c>
      <c r="G317" s="37">
        <f t="shared" si="72"/>
        <v>0.16572534055541269</v>
      </c>
      <c r="H317" s="32">
        <f>SUM(H311:H316)</f>
        <v>80774842</v>
      </c>
      <c r="I317" s="37">
        <f t="shared" si="73"/>
        <v>0.24188668835672561</v>
      </c>
      <c r="J317" s="32">
        <f>SUM(J311:J316)</f>
        <v>84932885</v>
      </c>
      <c r="K317" s="37">
        <f t="shared" si="74"/>
        <v>0.25027241210489382</v>
      </c>
      <c r="L317" s="32">
        <f>SUM(L311:L316)</f>
        <v>0</v>
      </c>
      <c r="M317" s="37">
        <f t="shared" si="75"/>
        <v>0</v>
      </c>
      <c r="N317" s="32">
        <f t="shared" si="76"/>
        <v>221049500</v>
      </c>
      <c r="O317" s="37">
        <f t="shared" si="77"/>
        <v>0.65136833111910331</v>
      </c>
      <c r="P317" s="32">
        <f>SUM(P311:P316)</f>
        <v>80296819</v>
      </c>
      <c r="Q317" s="32">
        <f>SUM(Q311:Q316)</f>
        <v>369193461</v>
      </c>
      <c r="R317" s="32">
        <f>SUM(R311:R316)</f>
        <v>381605527</v>
      </c>
      <c r="S317" s="32">
        <f>SUM(S311:S316)</f>
        <v>235651722</v>
      </c>
      <c r="T317" s="37">
        <f t="shared" si="78"/>
        <v>0.61752701501097496</v>
      </c>
      <c r="U317" s="37">
        <f t="shared" si="79"/>
        <v>5.7736608470131401E-2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22299897</v>
      </c>
      <c r="E318" s="31">
        <v>26131442</v>
      </c>
      <c r="F318" s="31">
        <v>6305359</v>
      </c>
      <c r="G318" s="36">
        <f t="shared" si="72"/>
        <v>0.28275283065208778</v>
      </c>
      <c r="H318" s="31">
        <v>5860252</v>
      </c>
      <c r="I318" s="36">
        <f t="shared" si="73"/>
        <v>0.26279278330299016</v>
      </c>
      <c r="J318" s="31">
        <v>5626767</v>
      </c>
      <c r="K318" s="36">
        <f t="shared" si="74"/>
        <v>0.21532554537174028</v>
      </c>
      <c r="L318" s="31">
        <v>0</v>
      </c>
      <c r="M318" s="36">
        <f t="shared" si="75"/>
        <v>0</v>
      </c>
      <c r="N318" s="31">
        <f t="shared" si="76"/>
        <v>17792378</v>
      </c>
      <c r="O318" s="36">
        <f t="shared" si="77"/>
        <v>0.68088006777429277</v>
      </c>
      <c r="P318" s="31">
        <v>6322078</v>
      </c>
      <c r="Q318" s="31">
        <v>26007496</v>
      </c>
      <c r="R318" s="31">
        <v>25231540</v>
      </c>
      <c r="S318" s="31">
        <v>19098412</v>
      </c>
      <c r="T318" s="36">
        <f t="shared" si="78"/>
        <v>0.75692613292728073</v>
      </c>
      <c r="U318" s="36">
        <f t="shared" si="79"/>
        <v>-0.10998140168469928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88511029</v>
      </c>
      <c r="E319" s="31">
        <v>78773194</v>
      </c>
      <c r="F319" s="31">
        <v>20525152</v>
      </c>
      <c r="G319" s="36">
        <f t="shared" si="72"/>
        <v>0.23189372253258969</v>
      </c>
      <c r="H319" s="31">
        <v>16604336</v>
      </c>
      <c r="I319" s="36">
        <f t="shared" si="73"/>
        <v>0.18759623730055155</v>
      </c>
      <c r="J319" s="31">
        <v>14818077</v>
      </c>
      <c r="K319" s="36">
        <f t="shared" si="74"/>
        <v>0.1881106534794057</v>
      </c>
      <c r="L319" s="31">
        <v>0</v>
      </c>
      <c r="M319" s="36">
        <f t="shared" si="75"/>
        <v>0</v>
      </c>
      <c r="N319" s="31">
        <f t="shared" si="76"/>
        <v>51947565</v>
      </c>
      <c r="O319" s="36">
        <f t="shared" si="77"/>
        <v>0.65945739105107248</v>
      </c>
      <c r="P319" s="31">
        <v>16912814</v>
      </c>
      <c r="Q319" s="31">
        <v>80394778</v>
      </c>
      <c r="R319" s="31">
        <v>81542758</v>
      </c>
      <c r="S319" s="31">
        <v>56259270</v>
      </c>
      <c r="T319" s="36">
        <f t="shared" si="78"/>
        <v>0.6899358248343771</v>
      </c>
      <c r="U319" s="36">
        <f t="shared" si="79"/>
        <v>-0.12385502495326917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40217180</v>
      </c>
      <c r="E320" s="31">
        <v>35205513</v>
      </c>
      <c r="F320" s="31">
        <v>7193371</v>
      </c>
      <c r="G320" s="36">
        <f t="shared" si="72"/>
        <v>0.17886313759443104</v>
      </c>
      <c r="H320" s="31">
        <v>8035811</v>
      </c>
      <c r="I320" s="36">
        <f t="shared" si="73"/>
        <v>0.19981040440925993</v>
      </c>
      <c r="J320" s="31">
        <v>7227309</v>
      </c>
      <c r="K320" s="36">
        <f t="shared" si="74"/>
        <v>0.20528912616612063</v>
      </c>
      <c r="L320" s="31">
        <v>0</v>
      </c>
      <c r="M320" s="36">
        <f t="shared" si="75"/>
        <v>0</v>
      </c>
      <c r="N320" s="31">
        <f t="shared" si="76"/>
        <v>22456491</v>
      </c>
      <c r="O320" s="36">
        <f t="shared" si="77"/>
        <v>0.63786859177424848</v>
      </c>
      <c r="P320" s="31">
        <v>6392720</v>
      </c>
      <c r="Q320" s="31">
        <v>38255700</v>
      </c>
      <c r="R320" s="31">
        <v>38418700</v>
      </c>
      <c r="S320" s="31">
        <v>20914153</v>
      </c>
      <c r="T320" s="36">
        <f t="shared" si="78"/>
        <v>0.54437430209767634</v>
      </c>
      <c r="U320" s="36">
        <f t="shared" si="79"/>
        <v>0.13055303532768514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22547606</v>
      </c>
      <c r="E321" s="31">
        <v>23450229</v>
      </c>
      <c r="F321" s="31">
        <v>4520117</v>
      </c>
      <c r="G321" s="36">
        <f t="shared" si="72"/>
        <v>0.20046993015577796</v>
      </c>
      <c r="H321" s="31">
        <v>5540241</v>
      </c>
      <c r="I321" s="36">
        <f t="shared" si="73"/>
        <v>0.24571304820564985</v>
      </c>
      <c r="J321" s="31">
        <v>5964539</v>
      </c>
      <c r="K321" s="36">
        <f t="shared" si="74"/>
        <v>0.25434885945037039</v>
      </c>
      <c r="L321" s="31">
        <v>0</v>
      </c>
      <c r="M321" s="36">
        <f t="shared" si="75"/>
        <v>0</v>
      </c>
      <c r="N321" s="31">
        <f t="shared" si="76"/>
        <v>16024897</v>
      </c>
      <c r="O321" s="36">
        <f t="shared" si="77"/>
        <v>0.68335780430971482</v>
      </c>
      <c r="P321" s="31">
        <v>5177809</v>
      </c>
      <c r="Q321" s="31">
        <v>21860299</v>
      </c>
      <c r="R321" s="31">
        <v>22849252</v>
      </c>
      <c r="S321" s="31">
        <v>14831813</v>
      </c>
      <c r="T321" s="36">
        <f t="shared" si="78"/>
        <v>0.64911590978995726</v>
      </c>
      <c r="U321" s="36">
        <f t="shared" si="79"/>
        <v>0.15194264601108309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11381559</v>
      </c>
      <c r="E322" s="31">
        <v>11441699</v>
      </c>
      <c r="F322" s="31">
        <v>2453252</v>
      </c>
      <c r="G322" s="36">
        <f t="shared" si="72"/>
        <v>0.21554621822897899</v>
      </c>
      <c r="H322" s="31">
        <v>2764575</v>
      </c>
      <c r="I322" s="36">
        <f t="shared" si="73"/>
        <v>0.24289950085045467</v>
      </c>
      <c r="J322" s="31">
        <v>2437967</v>
      </c>
      <c r="K322" s="36">
        <f t="shared" si="74"/>
        <v>0.21307735852865908</v>
      </c>
      <c r="L322" s="31">
        <v>0</v>
      </c>
      <c r="M322" s="36">
        <f t="shared" si="75"/>
        <v>0</v>
      </c>
      <c r="N322" s="31">
        <f t="shared" si="76"/>
        <v>7655794</v>
      </c>
      <c r="O322" s="36">
        <f t="shared" si="77"/>
        <v>0.66911338954118615</v>
      </c>
      <c r="P322" s="31">
        <v>2648428</v>
      </c>
      <c r="Q322" s="31">
        <v>10751287</v>
      </c>
      <c r="R322" s="31">
        <v>11138675</v>
      </c>
      <c r="S322" s="31">
        <v>7943175</v>
      </c>
      <c r="T322" s="36">
        <f t="shared" si="78"/>
        <v>0.71311668578174692</v>
      </c>
      <c r="U322" s="36">
        <f t="shared" si="79"/>
        <v>-7.946638534255035E-2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184957271</v>
      </c>
      <c r="E323" s="32">
        <f>SUM(E318:E322)</f>
        <v>175002077</v>
      </c>
      <c r="F323" s="32">
        <f>SUM(F318:F322)</f>
        <v>40997251</v>
      </c>
      <c r="G323" s="37">
        <f t="shared" si="72"/>
        <v>0.22165795796154453</v>
      </c>
      <c r="H323" s="32">
        <f>SUM(H318:H322)</f>
        <v>38805215</v>
      </c>
      <c r="I323" s="37">
        <f t="shared" si="73"/>
        <v>0.20980637738756427</v>
      </c>
      <c r="J323" s="32">
        <f>SUM(J318:J322)</f>
        <v>36074659</v>
      </c>
      <c r="K323" s="37">
        <f t="shared" si="74"/>
        <v>0.20613846200236813</v>
      </c>
      <c r="L323" s="32">
        <f>SUM(L318:L322)</f>
        <v>0</v>
      </c>
      <c r="M323" s="37">
        <f t="shared" si="75"/>
        <v>0</v>
      </c>
      <c r="N323" s="32">
        <f t="shared" si="76"/>
        <v>115877125</v>
      </c>
      <c r="O323" s="37">
        <f t="shared" si="77"/>
        <v>0.6621471412593577</v>
      </c>
      <c r="P323" s="32">
        <f>SUM(P318:P322)</f>
        <v>37453849</v>
      </c>
      <c r="Q323" s="32">
        <f>SUM(Q318:Q322)</f>
        <v>177269560</v>
      </c>
      <c r="R323" s="32">
        <f>SUM(R318:R322)</f>
        <v>179180925</v>
      </c>
      <c r="S323" s="32">
        <f>SUM(S318:S322)</f>
        <v>119046823</v>
      </c>
      <c r="T323" s="37">
        <f t="shared" si="78"/>
        <v>0.66439451074381939</v>
      </c>
      <c r="U323" s="37">
        <f t="shared" si="79"/>
        <v>-3.6823718705118913E-2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24976595</v>
      </c>
      <c r="E324" s="31">
        <v>24976595</v>
      </c>
      <c r="F324" s="31">
        <v>3734882</v>
      </c>
      <c r="G324" s="36">
        <f t="shared" si="72"/>
        <v>0.1495352749243842</v>
      </c>
      <c r="H324" s="31">
        <v>8198398</v>
      </c>
      <c r="I324" s="36">
        <f t="shared" si="73"/>
        <v>0.32824322130378458</v>
      </c>
      <c r="J324" s="31">
        <v>8228079</v>
      </c>
      <c r="K324" s="36">
        <f t="shared" si="74"/>
        <v>0.32943157383942845</v>
      </c>
      <c r="L324" s="31">
        <v>0</v>
      </c>
      <c r="M324" s="36">
        <f t="shared" si="75"/>
        <v>0</v>
      </c>
      <c r="N324" s="31">
        <f t="shared" si="76"/>
        <v>20161359</v>
      </c>
      <c r="O324" s="36">
        <f t="shared" si="77"/>
        <v>0.80721007006759726</v>
      </c>
      <c r="P324" s="31">
        <v>5617988</v>
      </c>
      <c r="Q324" s="31">
        <v>24204632</v>
      </c>
      <c r="R324" s="31">
        <v>22905632</v>
      </c>
      <c r="S324" s="31">
        <v>17152912</v>
      </c>
      <c r="T324" s="36">
        <f t="shared" si="78"/>
        <v>0.74885128688001279</v>
      </c>
      <c r="U324" s="36">
        <f t="shared" si="79"/>
        <v>0.46459533199430125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34694068</v>
      </c>
      <c r="E325" s="31">
        <v>35445994</v>
      </c>
      <c r="F325" s="31">
        <v>3737723</v>
      </c>
      <c r="G325" s="36">
        <f t="shared" si="72"/>
        <v>0.10773377742846414</v>
      </c>
      <c r="H325" s="31">
        <v>10051570</v>
      </c>
      <c r="I325" s="36">
        <f t="shared" si="73"/>
        <v>0.28972013313630446</v>
      </c>
      <c r="J325" s="31">
        <v>5447608</v>
      </c>
      <c r="K325" s="36">
        <f t="shared" si="74"/>
        <v>0.15368755070036969</v>
      </c>
      <c r="L325" s="31">
        <v>0</v>
      </c>
      <c r="M325" s="36">
        <f t="shared" si="75"/>
        <v>0</v>
      </c>
      <c r="N325" s="31">
        <f t="shared" si="76"/>
        <v>19236901</v>
      </c>
      <c r="O325" s="36">
        <f t="shared" si="77"/>
        <v>0.54271015788131094</v>
      </c>
      <c r="P325" s="31">
        <v>4582455</v>
      </c>
      <c r="Q325" s="31">
        <v>33919054</v>
      </c>
      <c r="R325" s="31">
        <v>33443032</v>
      </c>
      <c r="S325" s="31">
        <v>18370798</v>
      </c>
      <c r="T325" s="36">
        <f t="shared" si="78"/>
        <v>0.5493161624819185</v>
      </c>
      <c r="U325" s="36">
        <f t="shared" si="79"/>
        <v>0.18879683488435783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54951862</v>
      </c>
      <c r="E326" s="31">
        <v>55676612</v>
      </c>
      <c r="F326" s="31">
        <v>20692369</v>
      </c>
      <c r="G326" s="36">
        <f t="shared" si="72"/>
        <v>0.37655446506980966</v>
      </c>
      <c r="H326" s="31">
        <v>12236933</v>
      </c>
      <c r="I326" s="36">
        <f t="shared" si="73"/>
        <v>0.22268459256212284</v>
      </c>
      <c r="J326" s="31">
        <v>11004484</v>
      </c>
      <c r="K326" s="36">
        <f t="shared" si="74"/>
        <v>0.19765002942348575</v>
      </c>
      <c r="L326" s="31">
        <v>0</v>
      </c>
      <c r="M326" s="36">
        <f t="shared" si="75"/>
        <v>0</v>
      </c>
      <c r="N326" s="31">
        <f t="shared" si="76"/>
        <v>43933786</v>
      </c>
      <c r="O326" s="36">
        <f t="shared" si="77"/>
        <v>0.78908871107315226</v>
      </c>
      <c r="P326" s="31">
        <v>10700910</v>
      </c>
      <c r="Q326" s="31">
        <v>51815482</v>
      </c>
      <c r="R326" s="31">
        <v>50751430</v>
      </c>
      <c r="S326" s="31">
        <v>31828538</v>
      </c>
      <c r="T326" s="36">
        <f t="shared" si="78"/>
        <v>0.62714563904898835</v>
      </c>
      <c r="U326" s="36">
        <f t="shared" si="79"/>
        <v>2.8368989179424986E-2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83108647</v>
      </c>
      <c r="E327" s="31">
        <v>85678647</v>
      </c>
      <c r="F327" s="31">
        <v>12347177</v>
      </c>
      <c r="G327" s="36">
        <f t="shared" si="72"/>
        <v>0.14856669487111251</v>
      </c>
      <c r="H327" s="31">
        <v>14311392</v>
      </c>
      <c r="I327" s="36">
        <f t="shared" si="73"/>
        <v>0.17220099853147652</v>
      </c>
      <c r="J327" s="31">
        <v>14508625</v>
      </c>
      <c r="K327" s="36">
        <f t="shared" si="74"/>
        <v>0.16933769974215396</v>
      </c>
      <c r="L327" s="31">
        <v>0</v>
      </c>
      <c r="M327" s="36">
        <f t="shared" si="75"/>
        <v>0</v>
      </c>
      <c r="N327" s="31">
        <f t="shared" si="76"/>
        <v>41167194</v>
      </c>
      <c r="O327" s="36">
        <f t="shared" si="77"/>
        <v>0.48048370791849687</v>
      </c>
      <c r="P327" s="31">
        <v>12186632</v>
      </c>
      <c r="Q327" s="31">
        <v>75277092</v>
      </c>
      <c r="R327" s="31">
        <v>70264085</v>
      </c>
      <c r="S327" s="31">
        <v>38313948</v>
      </c>
      <c r="T327" s="36">
        <f t="shared" si="78"/>
        <v>0.545284948918071</v>
      </c>
      <c r="U327" s="36">
        <f t="shared" si="79"/>
        <v>0.19053607264090688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96902700</v>
      </c>
      <c r="E328" s="31">
        <v>94833000</v>
      </c>
      <c r="F328" s="31">
        <v>19354761</v>
      </c>
      <c r="G328" s="36">
        <f t="shared" si="72"/>
        <v>0.19973397026089057</v>
      </c>
      <c r="H328" s="31">
        <v>27583967</v>
      </c>
      <c r="I328" s="36">
        <f t="shared" si="73"/>
        <v>0.28465633052536204</v>
      </c>
      <c r="J328" s="31">
        <v>15221649</v>
      </c>
      <c r="K328" s="36">
        <f t="shared" si="74"/>
        <v>0.16051004397203505</v>
      </c>
      <c r="L328" s="31">
        <v>0</v>
      </c>
      <c r="M328" s="36">
        <f t="shared" si="75"/>
        <v>0</v>
      </c>
      <c r="N328" s="31">
        <f t="shared" si="76"/>
        <v>62160377</v>
      </c>
      <c r="O328" s="36">
        <f t="shared" si="77"/>
        <v>0.6554720086889585</v>
      </c>
      <c r="P328" s="31">
        <v>14426045</v>
      </c>
      <c r="Q328" s="31">
        <v>102165100</v>
      </c>
      <c r="R328" s="31">
        <v>97330800</v>
      </c>
      <c r="S328" s="31">
        <v>55613476</v>
      </c>
      <c r="T328" s="36">
        <f t="shared" si="78"/>
        <v>0.57138620046275179</v>
      </c>
      <c r="U328" s="36">
        <f t="shared" si="79"/>
        <v>5.5150528089992878E-2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39355589</v>
      </c>
      <c r="E329" s="31">
        <v>41983863</v>
      </c>
      <c r="F329" s="31">
        <v>7118256</v>
      </c>
      <c r="G329" s="36">
        <f t="shared" si="72"/>
        <v>0.18087026978556972</v>
      </c>
      <c r="H329" s="31">
        <v>9205554</v>
      </c>
      <c r="I329" s="36">
        <f t="shared" si="73"/>
        <v>0.23390715865032538</v>
      </c>
      <c r="J329" s="31">
        <v>5689282</v>
      </c>
      <c r="K329" s="36">
        <f t="shared" si="74"/>
        <v>0.13551116056185683</v>
      </c>
      <c r="L329" s="31">
        <v>0</v>
      </c>
      <c r="M329" s="36">
        <f t="shared" si="75"/>
        <v>0</v>
      </c>
      <c r="N329" s="31">
        <f t="shared" si="76"/>
        <v>22013092</v>
      </c>
      <c r="O329" s="36">
        <f t="shared" si="77"/>
        <v>0.52432269036319978</v>
      </c>
      <c r="P329" s="31">
        <v>10141760</v>
      </c>
      <c r="Q329" s="31">
        <v>34057474</v>
      </c>
      <c r="R329" s="31">
        <v>35538655</v>
      </c>
      <c r="S329" s="31">
        <v>28168713</v>
      </c>
      <c r="T329" s="36">
        <f t="shared" si="78"/>
        <v>0.79262180856309838</v>
      </c>
      <c r="U329" s="36">
        <f t="shared" si="79"/>
        <v>-0.43902419303947249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30622696</v>
      </c>
      <c r="E330" s="31">
        <v>29914479</v>
      </c>
      <c r="F330" s="31">
        <v>3362991</v>
      </c>
      <c r="G330" s="36">
        <f t="shared" si="72"/>
        <v>0.1098202130863984</v>
      </c>
      <c r="H330" s="31">
        <v>3612514</v>
      </c>
      <c r="I330" s="36">
        <f t="shared" si="73"/>
        <v>0.11796851590075544</v>
      </c>
      <c r="J330" s="31">
        <v>3425499</v>
      </c>
      <c r="K330" s="36">
        <f t="shared" si="74"/>
        <v>0.11450973289556539</v>
      </c>
      <c r="L330" s="31">
        <v>0</v>
      </c>
      <c r="M330" s="36">
        <f t="shared" si="75"/>
        <v>0</v>
      </c>
      <c r="N330" s="31">
        <f t="shared" si="76"/>
        <v>10401004</v>
      </c>
      <c r="O330" s="36">
        <f t="shared" si="77"/>
        <v>0.34769129691344447</v>
      </c>
      <c r="P330" s="31">
        <v>3426272</v>
      </c>
      <c r="Q330" s="31">
        <v>31154127</v>
      </c>
      <c r="R330" s="31">
        <v>31269787</v>
      </c>
      <c r="S330" s="31">
        <v>10622981</v>
      </c>
      <c r="T330" s="36">
        <f t="shared" si="78"/>
        <v>0.33972028655008107</v>
      </c>
      <c r="U330" s="36">
        <f t="shared" si="79"/>
        <v>-2.2560964220008639E-4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53716363</v>
      </c>
      <c r="E331" s="31">
        <v>62739198</v>
      </c>
      <c r="F331" s="31">
        <v>11884723</v>
      </c>
      <c r="G331" s="36">
        <f t="shared" si="72"/>
        <v>0.22124958460050617</v>
      </c>
      <c r="H331" s="31">
        <v>13379748</v>
      </c>
      <c r="I331" s="36">
        <f t="shared" si="73"/>
        <v>0.24908142049751208</v>
      </c>
      <c r="J331" s="31">
        <v>10797729</v>
      </c>
      <c r="K331" s="36">
        <f t="shared" si="74"/>
        <v>0.17210498929234003</v>
      </c>
      <c r="L331" s="31">
        <v>0</v>
      </c>
      <c r="M331" s="36">
        <f t="shared" si="75"/>
        <v>0</v>
      </c>
      <c r="N331" s="31">
        <f t="shared" si="76"/>
        <v>36062200</v>
      </c>
      <c r="O331" s="36">
        <f t="shared" si="77"/>
        <v>0.57479536158559119</v>
      </c>
      <c r="P331" s="31">
        <v>11249986</v>
      </c>
      <c r="Q331" s="31">
        <v>55514772</v>
      </c>
      <c r="R331" s="31">
        <v>54053048</v>
      </c>
      <c r="S331" s="31">
        <v>32758434</v>
      </c>
      <c r="T331" s="36">
        <f t="shared" si="78"/>
        <v>0.60604230865944875</v>
      </c>
      <c r="U331" s="36">
        <f t="shared" si="79"/>
        <v>-4.0200672249725455E-2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418328520</v>
      </c>
      <c r="E332" s="32">
        <f>SUM(E324:E331)</f>
        <v>431248388</v>
      </c>
      <c r="F332" s="32">
        <f>SUM(F324:F331)</f>
        <v>82232882</v>
      </c>
      <c r="G332" s="37">
        <f t="shared" si="72"/>
        <v>0.19657488808078397</v>
      </c>
      <c r="H332" s="32">
        <f>SUM(H324:H331)</f>
        <v>98580076</v>
      </c>
      <c r="I332" s="37">
        <f t="shared" si="73"/>
        <v>0.23565229547342362</v>
      </c>
      <c r="J332" s="32">
        <f>SUM(J324:J331)</f>
        <v>74322955</v>
      </c>
      <c r="K332" s="37">
        <f t="shared" si="74"/>
        <v>0.17234372827383182</v>
      </c>
      <c r="L332" s="32">
        <f>SUM(L324:L331)</f>
        <v>0</v>
      </c>
      <c r="M332" s="37">
        <f t="shared" si="75"/>
        <v>0</v>
      </c>
      <c r="N332" s="32">
        <f t="shared" si="76"/>
        <v>255135913</v>
      </c>
      <c r="O332" s="37">
        <f t="shared" si="77"/>
        <v>0.5916217198706375</v>
      </c>
      <c r="P332" s="32">
        <f>SUM(P324:P331)</f>
        <v>72332048</v>
      </c>
      <c r="Q332" s="32">
        <f>SUM(Q324:Q331)</f>
        <v>408107733</v>
      </c>
      <c r="R332" s="32">
        <f>SUM(R324:R331)</f>
        <v>395556469</v>
      </c>
      <c r="S332" s="32">
        <f>SUM(S324:S331)</f>
        <v>232829800</v>
      </c>
      <c r="T332" s="37">
        <f t="shared" si="78"/>
        <v>0.58861330365450304</v>
      </c>
      <c r="U332" s="37">
        <f t="shared" si="79"/>
        <v>2.7524549007654331E-2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8768026</v>
      </c>
      <c r="E333" s="31">
        <v>8957768</v>
      </c>
      <c r="F333" s="31">
        <v>2126725</v>
      </c>
      <c r="G333" s="36">
        <f t="shared" si="72"/>
        <v>0.24255459552697495</v>
      </c>
      <c r="H333" s="31">
        <v>2484558</v>
      </c>
      <c r="I333" s="36">
        <f t="shared" si="73"/>
        <v>0.28336571994654214</v>
      </c>
      <c r="J333" s="31">
        <v>1990658</v>
      </c>
      <c r="K333" s="36">
        <f t="shared" si="74"/>
        <v>0.22222701012127127</v>
      </c>
      <c r="L333" s="31">
        <v>0</v>
      </c>
      <c r="M333" s="36">
        <f t="shared" si="75"/>
        <v>0</v>
      </c>
      <c r="N333" s="31">
        <f t="shared" si="76"/>
        <v>6601941</v>
      </c>
      <c r="O333" s="36">
        <f t="shared" si="77"/>
        <v>0.73700736612066753</v>
      </c>
      <c r="P333" s="31">
        <v>970341</v>
      </c>
      <c r="Q333" s="31">
        <v>8315412</v>
      </c>
      <c r="R333" s="31">
        <v>8586084</v>
      </c>
      <c r="S333" s="31">
        <v>6333696</v>
      </c>
      <c r="T333" s="36">
        <f t="shared" si="78"/>
        <v>0.73766993195035124</v>
      </c>
      <c r="U333" s="36">
        <f t="shared" si="79"/>
        <v>1.0515035435996212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8707263</v>
      </c>
      <c r="E334" s="31">
        <v>8754817</v>
      </c>
      <c r="F334" s="31">
        <v>2178404</v>
      </c>
      <c r="G334" s="36">
        <f t="shared" si="72"/>
        <v>0.25018240519437623</v>
      </c>
      <c r="H334" s="31">
        <v>2035919</v>
      </c>
      <c r="I334" s="36">
        <f t="shared" si="73"/>
        <v>0.23381848004361416</v>
      </c>
      <c r="J334" s="31">
        <v>1595546</v>
      </c>
      <c r="K334" s="36">
        <f t="shared" si="74"/>
        <v>0.18224778427693006</v>
      </c>
      <c r="L334" s="31">
        <v>0</v>
      </c>
      <c r="M334" s="36">
        <f t="shared" si="75"/>
        <v>0</v>
      </c>
      <c r="N334" s="31">
        <f t="shared" si="76"/>
        <v>5809869</v>
      </c>
      <c r="O334" s="36">
        <f t="shared" si="77"/>
        <v>0.66361969644825247</v>
      </c>
      <c r="P334" s="31">
        <v>1434810</v>
      </c>
      <c r="Q334" s="31">
        <v>7499079</v>
      </c>
      <c r="R334" s="31">
        <v>7339439</v>
      </c>
      <c r="S334" s="31">
        <v>4828300</v>
      </c>
      <c r="T334" s="36">
        <f t="shared" si="78"/>
        <v>0.65785681984685751</v>
      </c>
      <c r="U334" s="36">
        <f t="shared" si="79"/>
        <v>0.11202598253427287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22909933</v>
      </c>
      <c r="E335" s="31">
        <v>25740642</v>
      </c>
      <c r="F335" s="31">
        <v>7986198</v>
      </c>
      <c r="G335" s="36">
        <f t="shared" si="72"/>
        <v>0.34859106746405588</v>
      </c>
      <c r="H335" s="31">
        <v>10635591</v>
      </c>
      <c r="I335" s="36">
        <f t="shared" si="73"/>
        <v>0.46423492377738512</v>
      </c>
      <c r="J335" s="31">
        <v>13159070</v>
      </c>
      <c r="K335" s="36">
        <f t="shared" si="74"/>
        <v>0.51121763008086585</v>
      </c>
      <c r="L335" s="31">
        <v>0</v>
      </c>
      <c r="M335" s="36">
        <f t="shared" si="75"/>
        <v>0</v>
      </c>
      <c r="N335" s="31">
        <f t="shared" si="76"/>
        <v>31780859</v>
      </c>
      <c r="O335" s="36">
        <f t="shared" si="77"/>
        <v>1.2346568123669954</v>
      </c>
      <c r="P335" s="31">
        <v>6655313</v>
      </c>
      <c r="Q335" s="31">
        <v>15931583</v>
      </c>
      <c r="R335" s="31">
        <v>15355574</v>
      </c>
      <c r="S335" s="31">
        <v>22001519</v>
      </c>
      <c r="T335" s="36">
        <f t="shared" si="78"/>
        <v>1.4328034236948746</v>
      </c>
      <c r="U335" s="36">
        <f t="shared" si="79"/>
        <v>0.9772278178351641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11686290</v>
      </c>
      <c r="E336" s="31">
        <v>12024292</v>
      </c>
      <c r="F336" s="31">
        <v>2845765</v>
      </c>
      <c r="G336" s="36">
        <f t="shared" si="72"/>
        <v>0.24351312520911256</v>
      </c>
      <c r="H336" s="31">
        <v>3024681</v>
      </c>
      <c r="I336" s="36">
        <f t="shared" si="73"/>
        <v>0.2588230310902776</v>
      </c>
      <c r="J336" s="31">
        <v>3024832</v>
      </c>
      <c r="K336" s="36">
        <f t="shared" si="74"/>
        <v>0.25156009185405676</v>
      </c>
      <c r="L336" s="31">
        <v>0</v>
      </c>
      <c r="M336" s="36">
        <f t="shared" si="75"/>
        <v>0</v>
      </c>
      <c r="N336" s="31">
        <f t="shared" si="76"/>
        <v>8895278</v>
      </c>
      <c r="O336" s="36">
        <f t="shared" si="77"/>
        <v>0.73977561423159055</v>
      </c>
      <c r="P336" s="31">
        <v>1964507</v>
      </c>
      <c r="Q336" s="31">
        <v>11396006</v>
      </c>
      <c r="R336" s="31">
        <v>10083075</v>
      </c>
      <c r="S336" s="31">
        <v>7130465</v>
      </c>
      <c r="T336" s="36">
        <f t="shared" si="78"/>
        <v>0.70717167134034009</v>
      </c>
      <c r="U336" s="36">
        <f t="shared" si="79"/>
        <v>0.5397410139032337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52071512</v>
      </c>
      <c r="E337" s="32">
        <f>SUM(E333:E336)</f>
        <v>55477519</v>
      </c>
      <c r="F337" s="32">
        <f>SUM(F333:F336)</f>
        <v>15137092</v>
      </c>
      <c r="G337" s="37">
        <f t="shared" si="72"/>
        <v>0.2906981460419279</v>
      </c>
      <c r="H337" s="32">
        <f>SUM(H333:H336)</f>
        <v>18180749</v>
      </c>
      <c r="I337" s="37">
        <f t="shared" si="73"/>
        <v>0.34914962715121467</v>
      </c>
      <c r="J337" s="32">
        <f>SUM(J333:J336)</f>
        <v>19770106</v>
      </c>
      <c r="K337" s="37">
        <f t="shared" si="74"/>
        <v>0.35636247540197319</v>
      </c>
      <c r="L337" s="32">
        <f>SUM(L333:L336)</f>
        <v>0</v>
      </c>
      <c r="M337" s="37">
        <f t="shared" si="75"/>
        <v>0</v>
      </c>
      <c r="N337" s="32">
        <f t="shared" si="76"/>
        <v>53087947</v>
      </c>
      <c r="O337" s="37">
        <f t="shared" si="77"/>
        <v>0.95692720144893284</v>
      </c>
      <c r="P337" s="32">
        <f>SUM(P333:P336)</f>
        <v>11024971</v>
      </c>
      <c r="Q337" s="32">
        <f>SUM(Q333:Q336)</f>
        <v>43142080</v>
      </c>
      <c r="R337" s="32">
        <f>SUM(R333:R336)</f>
        <v>41364172</v>
      </c>
      <c r="S337" s="32">
        <f>SUM(S333:S336)</f>
        <v>40293980</v>
      </c>
      <c r="T337" s="37">
        <f t="shared" si="78"/>
        <v>0.97412756140749057</v>
      </c>
      <c r="U337" s="37">
        <f t="shared" si="79"/>
        <v>0.79321161026183207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1724497588</v>
      </c>
      <c r="E338" s="32">
        <f>SUM(E302,E304:E309,E311:E316,E318:E322,E324:E331,E333:E336)</f>
        <v>1738573040</v>
      </c>
      <c r="F338" s="32">
        <f>SUM(F302,F304:F309,F311:F316,F318:F322,F324:F331,F333:F336)</f>
        <v>347059012</v>
      </c>
      <c r="G338" s="37">
        <f t="shared" si="72"/>
        <v>0.20125224553227963</v>
      </c>
      <c r="H338" s="32">
        <f>SUM(H302,H304:H309,H311:H316,H318:H322,H324:H331,H333:H336)</f>
        <v>409938370</v>
      </c>
      <c r="I338" s="37">
        <f t="shared" si="73"/>
        <v>0.23771466707322528</v>
      </c>
      <c r="J338" s="32">
        <f>SUM(J302,J304:J309,J311:J316,J318:J322,J324:J331,J333:J336)</f>
        <v>389696352</v>
      </c>
      <c r="K338" s="37">
        <f t="shared" si="74"/>
        <v>0.22414724203936809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1146693734</v>
      </c>
      <c r="O338" s="37">
        <f t="shared" si="77"/>
        <v>0.65956028744124551</v>
      </c>
      <c r="P338" s="32">
        <f>SUM(P302,P304:P309,P311:P316,P318:P322,P324:P331,P333:P336)</f>
        <v>349755653</v>
      </c>
      <c r="Q338" s="32">
        <f>SUM(Q302,Q304:Q309,Q311:Q316,Q318:Q322,Q324:Q331,Q333:Q336)</f>
        <v>1735396514</v>
      </c>
      <c r="R338" s="32">
        <f>SUM(R302,R304:R309,R311:R316,R318:R322,R324:R331,R333:R336)</f>
        <v>1735604817</v>
      </c>
      <c r="S338" s="32">
        <f>SUM(S302,S304:S309,S311:S316,S318:S322,S324:S331,S333:S336)</f>
        <v>1113598132</v>
      </c>
      <c r="T338" s="37">
        <f t="shared" si="78"/>
        <v>0.64161963662031019</v>
      </c>
      <c r="U338" s="37">
        <f t="shared" si="79"/>
        <v>0.1141960070049246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22627195929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23836405982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4758166808</v>
      </c>
      <c r="G339" s="39">
        <f t="shared" si="72"/>
        <v>0.21028530547621793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5499704313</v>
      </c>
      <c r="I339" s="39">
        <f t="shared" si="73"/>
        <v>0.24305726305005118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5403869293</v>
      </c>
      <c r="K339" s="39">
        <f t="shared" si="74"/>
        <v>0.22670654699709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15661740414</v>
      </c>
      <c r="O339" s="39">
        <f t="shared" si="77"/>
        <v>0.65705125285359389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4720514230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21633757853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22756776655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14839410194</v>
      </c>
      <c r="T339" s="39">
        <f t="shared" si="78"/>
        <v>0.652087526233183</v>
      </c>
      <c r="U339" s="39">
        <f t="shared" si="79"/>
        <v>0.1447628435599484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489441246</v>
      </c>
      <c r="E8" s="31">
        <v>535166882</v>
      </c>
      <c r="F8" s="31">
        <v>259528033</v>
      </c>
      <c r="G8" s="36">
        <f>IF(($D8       =0),0,($F8       /$D8       ))</f>
        <v>0.53025370281114392</v>
      </c>
      <c r="H8" s="31">
        <v>308215925</v>
      </c>
      <c r="I8" s="36">
        <f>IF(($D8       =0),0,($H8       /$D8       ))</f>
        <v>0.62973018215959675</v>
      </c>
      <c r="J8" s="31">
        <v>301106477</v>
      </c>
      <c r="K8" s="36">
        <f>IF(($E8       =0),0,($J8       /$E8       ))</f>
        <v>0.56264034103664884</v>
      </c>
      <c r="L8" s="31">
        <v>0</v>
      </c>
      <c r="M8" s="36">
        <f>IF(($E8       =0),0,($L8       /$E8       ))</f>
        <v>0</v>
      </c>
      <c r="N8" s="31">
        <f>$F8       +$H8       +$J8</f>
        <v>868850435</v>
      </c>
      <c r="O8" s="36">
        <f>IF(($E8       =0),0,($N8       /$E8       ))</f>
        <v>1.6235130839056666</v>
      </c>
      <c r="P8" s="31">
        <v>293957621</v>
      </c>
      <c r="Q8" s="31">
        <v>499786632</v>
      </c>
      <c r="R8" s="31">
        <v>188494160</v>
      </c>
      <c r="S8" s="31">
        <v>790608779</v>
      </c>
      <c r="T8" s="36">
        <f>IF(($R8       =0),0,($S8       /$R8       ))</f>
        <v>4.1943409758689603</v>
      </c>
      <c r="U8" s="36">
        <f>IF(($P8       =0),0,(($J8       /$P8       )-1))</f>
        <v>2.4319342276892364E-2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954488860</v>
      </c>
      <c r="E9" s="31">
        <v>827229530</v>
      </c>
      <c r="F9" s="31">
        <v>53583582</v>
      </c>
      <c r="G9" s="36">
        <f>IF(($D9       =0),0,($F9       /$D9       ))</f>
        <v>5.613850956835683E-2</v>
      </c>
      <c r="H9" s="31">
        <v>71943299</v>
      </c>
      <c r="I9" s="36">
        <f>IF(($D9       =0),0,($H9       /$D9       ))</f>
        <v>7.5373639248131188E-2</v>
      </c>
      <c r="J9" s="31">
        <v>334026311</v>
      </c>
      <c r="K9" s="36">
        <f>IF(($E9       =0),0,($J9       /$E9       ))</f>
        <v>0.40378915269139387</v>
      </c>
      <c r="L9" s="31">
        <v>0</v>
      </c>
      <c r="M9" s="36">
        <f>IF(($E9       =0),0,($L9       /$E9       ))</f>
        <v>0</v>
      </c>
      <c r="N9" s="31">
        <f>$F9       +$H9       +$J9</f>
        <v>459553192</v>
      </c>
      <c r="O9" s="36">
        <f>IF(($E9       =0),0,($N9       /$E9       ))</f>
        <v>0.55553286643430144</v>
      </c>
      <c r="P9" s="31">
        <v>278536913</v>
      </c>
      <c r="Q9" s="31">
        <v>912118970</v>
      </c>
      <c r="R9" s="31">
        <v>758366600</v>
      </c>
      <c r="S9" s="31">
        <v>410489567</v>
      </c>
      <c r="T9" s="36">
        <f>IF(($R9       =0),0,($S9       /$R9       ))</f>
        <v>0.54128117852236635</v>
      </c>
      <c r="U9" s="36">
        <f>IF(($P9       =0),0,(($J9       /$P9       )-1))</f>
        <v>0.19921739421302487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1443930106</v>
      </c>
      <c r="E10" s="32">
        <f>SUM(E8:E9)</f>
        <v>1362396412</v>
      </c>
      <c r="F10" s="32">
        <f>SUM(F8:F9)</f>
        <v>313111615</v>
      </c>
      <c r="G10" s="37">
        <f t="shared" ref="G10:G54" si="0">IF(($D10      =0),0,($F10      /$D10      ))</f>
        <v>0.21684679452206115</v>
      </c>
      <c r="H10" s="32">
        <f>SUM(H8:H9)</f>
        <v>380159224</v>
      </c>
      <c r="I10" s="37">
        <f t="shared" ref="I10:I54" si="1">IF(($D10      =0),0,($H10      /$D10      ))</f>
        <v>0.26328090426282724</v>
      </c>
      <c r="J10" s="32">
        <f>SUM(J8:J9)</f>
        <v>635132788</v>
      </c>
      <c r="K10" s="37">
        <f t="shared" ref="K10:K54" si="2">IF(($E10      =0),0,($J10      /$E10      ))</f>
        <v>0.46618794824013382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1328403627</v>
      </c>
      <c r="O10" s="37">
        <f t="shared" ref="O10:O54" si="5">IF(($E10      =0),0,($N10      /$E10      ))</f>
        <v>0.97504927002112507</v>
      </c>
      <c r="P10" s="32">
        <f>SUM(P8:P9)</f>
        <v>572494534</v>
      </c>
      <c r="Q10" s="32">
        <f>SUM(Q8:Q9)</f>
        <v>1411905602</v>
      </c>
      <c r="R10" s="32">
        <f>SUM(R8:R9)</f>
        <v>946860760</v>
      </c>
      <c r="S10" s="32">
        <f>SUM(S8:S9)</f>
        <v>1201098346</v>
      </c>
      <c r="T10" s="37">
        <f t="shared" ref="T10:T54" si="6">IF(($R10      =0),0,($S10      /$R10      ))</f>
        <v>1.2685057790334453</v>
      </c>
      <c r="U10" s="37">
        <f t="shared" ref="U10:U54" si="7">IF(($P10      =0),0,(($J10      /$P10      )-1))</f>
        <v>0.10941284200977197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34085295</v>
      </c>
      <c r="E11" s="31">
        <v>36985295</v>
      </c>
      <c r="F11" s="31">
        <v>6457235</v>
      </c>
      <c r="G11" s="36">
        <f t="shared" si="0"/>
        <v>0.18944342420976554</v>
      </c>
      <c r="H11" s="31">
        <v>10136086</v>
      </c>
      <c r="I11" s="36">
        <f t="shared" si="1"/>
        <v>0.29737416091015201</v>
      </c>
      <c r="J11" s="31">
        <v>10777741</v>
      </c>
      <c r="K11" s="36">
        <f t="shared" si="2"/>
        <v>0.29140611153703111</v>
      </c>
      <c r="L11" s="31">
        <v>0</v>
      </c>
      <c r="M11" s="36">
        <f t="shared" si="3"/>
        <v>0</v>
      </c>
      <c r="N11" s="31">
        <f t="shared" si="4"/>
        <v>27371062</v>
      </c>
      <c r="O11" s="36">
        <f t="shared" si="5"/>
        <v>0.7400525533188258</v>
      </c>
      <c r="P11" s="31">
        <v>6037154</v>
      </c>
      <c r="Q11" s="31">
        <v>34805868</v>
      </c>
      <c r="R11" s="31">
        <v>34085290</v>
      </c>
      <c r="S11" s="31">
        <v>19520159</v>
      </c>
      <c r="T11" s="36">
        <f t="shared" si="6"/>
        <v>0.57268572454569111</v>
      </c>
      <c r="U11" s="36">
        <f t="shared" si="7"/>
        <v>0.78523539402837828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43990532</v>
      </c>
      <c r="E12" s="31">
        <v>43966682</v>
      </c>
      <c r="F12" s="31">
        <v>3453941</v>
      </c>
      <c r="G12" s="36">
        <f t="shared" si="0"/>
        <v>7.851555421061969E-2</v>
      </c>
      <c r="H12" s="31">
        <v>4674707</v>
      </c>
      <c r="I12" s="36">
        <f t="shared" si="1"/>
        <v>0.10626620746482447</v>
      </c>
      <c r="J12" s="31">
        <v>2880415</v>
      </c>
      <c r="K12" s="36">
        <f t="shared" si="2"/>
        <v>6.551358594674031E-2</v>
      </c>
      <c r="L12" s="31">
        <v>0</v>
      </c>
      <c r="M12" s="36">
        <f t="shared" si="3"/>
        <v>0</v>
      </c>
      <c r="N12" s="31">
        <f t="shared" si="4"/>
        <v>11009063</v>
      </c>
      <c r="O12" s="36">
        <f t="shared" si="5"/>
        <v>0.25039558363762815</v>
      </c>
      <c r="P12" s="31">
        <v>10617452</v>
      </c>
      <c r="Q12" s="31">
        <v>41906545</v>
      </c>
      <c r="R12" s="31">
        <v>42270066</v>
      </c>
      <c r="S12" s="31">
        <v>25405280</v>
      </c>
      <c r="T12" s="36">
        <f t="shared" si="6"/>
        <v>0.60102295558279939</v>
      </c>
      <c r="U12" s="36">
        <f t="shared" si="7"/>
        <v>-0.7287093927997037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25110552</v>
      </c>
      <c r="E13" s="31">
        <v>23202724</v>
      </c>
      <c r="F13" s="31">
        <v>3793800</v>
      </c>
      <c r="G13" s="36">
        <f t="shared" si="0"/>
        <v>0.15108389492990834</v>
      </c>
      <c r="H13" s="31">
        <v>5791846</v>
      </c>
      <c r="I13" s="36">
        <f t="shared" si="1"/>
        <v>0.23065387013395802</v>
      </c>
      <c r="J13" s="31">
        <v>3444559</v>
      </c>
      <c r="K13" s="36">
        <f t="shared" si="2"/>
        <v>0.14845494003204107</v>
      </c>
      <c r="L13" s="31">
        <v>0</v>
      </c>
      <c r="M13" s="36">
        <f t="shared" si="3"/>
        <v>0</v>
      </c>
      <c r="N13" s="31">
        <f t="shared" si="4"/>
        <v>13030205</v>
      </c>
      <c r="O13" s="36">
        <f t="shared" si="5"/>
        <v>0.56158082990600589</v>
      </c>
      <c r="P13" s="31">
        <v>12120709</v>
      </c>
      <c r="Q13" s="31">
        <v>26789061</v>
      </c>
      <c r="R13" s="31">
        <v>33201906</v>
      </c>
      <c r="S13" s="31">
        <v>22490811</v>
      </c>
      <c r="T13" s="36">
        <f t="shared" si="6"/>
        <v>0.67739517725277576</v>
      </c>
      <c r="U13" s="36">
        <f t="shared" si="7"/>
        <v>-0.71581208657018336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62838455</v>
      </c>
      <c r="E14" s="31">
        <v>62946391</v>
      </c>
      <c r="F14" s="31">
        <v>15109078</v>
      </c>
      <c r="G14" s="36">
        <f t="shared" si="0"/>
        <v>0.24044318085159797</v>
      </c>
      <c r="H14" s="31">
        <v>17401949</v>
      </c>
      <c r="I14" s="36">
        <f t="shared" si="1"/>
        <v>0.27693152226610279</v>
      </c>
      <c r="J14" s="31">
        <v>14833756</v>
      </c>
      <c r="K14" s="36">
        <f t="shared" si="2"/>
        <v>0.23565697356660209</v>
      </c>
      <c r="L14" s="31">
        <v>0</v>
      </c>
      <c r="M14" s="36">
        <f t="shared" si="3"/>
        <v>0</v>
      </c>
      <c r="N14" s="31">
        <f t="shared" si="4"/>
        <v>47344783</v>
      </c>
      <c r="O14" s="36">
        <f t="shared" si="5"/>
        <v>0.75214451929420389</v>
      </c>
      <c r="P14" s="31">
        <v>13940756</v>
      </c>
      <c r="Q14" s="31">
        <v>58371160</v>
      </c>
      <c r="R14" s="31">
        <v>59539551</v>
      </c>
      <c r="S14" s="31">
        <v>47039436</v>
      </c>
      <c r="T14" s="36">
        <f t="shared" si="6"/>
        <v>0.79005358975582463</v>
      </c>
      <c r="U14" s="36">
        <f t="shared" si="7"/>
        <v>6.4056784294912017E-2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5956026</v>
      </c>
      <c r="E15" s="31">
        <v>5289755</v>
      </c>
      <c r="F15" s="31">
        <v>1169801</v>
      </c>
      <c r="G15" s="36">
        <f t="shared" si="0"/>
        <v>0.19640629506990062</v>
      </c>
      <c r="H15" s="31">
        <v>987090</v>
      </c>
      <c r="I15" s="36">
        <f t="shared" si="1"/>
        <v>0.16572963247641967</v>
      </c>
      <c r="J15" s="31">
        <v>1296191</v>
      </c>
      <c r="K15" s="36">
        <f t="shared" si="2"/>
        <v>0.24503800270522927</v>
      </c>
      <c r="L15" s="31">
        <v>0</v>
      </c>
      <c r="M15" s="36">
        <f t="shared" si="3"/>
        <v>0</v>
      </c>
      <c r="N15" s="31">
        <f t="shared" si="4"/>
        <v>3453082</v>
      </c>
      <c r="O15" s="36">
        <f t="shared" si="5"/>
        <v>0.65278675477408687</v>
      </c>
      <c r="P15" s="31">
        <v>438870</v>
      </c>
      <c r="Q15" s="31">
        <v>5287552</v>
      </c>
      <c r="R15" s="31">
        <v>7043254</v>
      </c>
      <c r="S15" s="31">
        <v>2197964</v>
      </c>
      <c r="T15" s="36">
        <f t="shared" si="6"/>
        <v>0.31206655332890165</v>
      </c>
      <c r="U15" s="36">
        <f t="shared" si="7"/>
        <v>1.9534736938045434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246273516</v>
      </c>
      <c r="E16" s="31">
        <v>151611903</v>
      </c>
      <c r="F16" s="31">
        <v>23731849</v>
      </c>
      <c r="G16" s="36">
        <f t="shared" si="0"/>
        <v>9.6363788463555297E-2</v>
      </c>
      <c r="H16" s="31">
        <v>27582436</v>
      </c>
      <c r="I16" s="36">
        <f t="shared" si="1"/>
        <v>0.11199919686045332</v>
      </c>
      <c r="J16" s="31">
        <v>29206669</v>
      </c>
      <c r="K16" s="36">
        <f t="shared" si="2"/>
        <v>0.19264100259990799</v>
      </c>
      <c r="L16" s="31">
        <v>0</v>
      </c>
      <c r="M16" s="36">
        <f t="shared" si="3"/>
        <v>0</v>
      </c>
      <c r="N16" s="31">
        <f t="shared" si="4"/>
        <v>80520954</v>
      </c>
      <c r="O16" s="36">
        <f t="shared" si="5"/>
        <v>0.53109915782799721</v>
      </c>
      <c r="P16" s="31">
        <v>26678954</v>
      </c>
      <c r="Q16" s="31">
        <v>118681282</v>
      </c>
      <c r="R16" s="31">
        <v>254741567</v>
      </c>
      <c r="S16" s="31">
        <v>80612370</v>
      </c>
      <c r="T16" s="36">
        <f t="shared" si="6"/>
        <v>0.31644764907958661</v>
      </c>
      <c r="U16" s="36">
        <f t="shared" si="7"/>
        <v>9.4745656070324147E-2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16336902</v>
      </c>
      <c r="E17" s="31">
        <v>17009143</v>
      </c>
      <c r="F17" s="31">
        <v>2035178</v>
      </c>
      <c r="G17" s="36">
        <f t="shared" si="0"/>
        <v>0.12457551621476336</v>
      </c>
      <c r="H17" s="31">
        <v>6391202</v>
      </c>
      <c r="I17" s="36">
        <f t="shared" si="1"/>
        <v>0.39121260567027949</v>
      </c>
      <c r="J17" s="31">
        <v>4293041</v>
      </c>
      <c r="K17" s="36">
        <f t="shared" si="2"/>
        <v>0.25239607897940536</v>
      </c>
      <c r="L17" s="31">
        <v>0</v>
      </c>
      <c r="M17" s="36">
        <f t="shared" si="3"/>
        <v>0</v>
      </c>
      <c r="N17" s="31">
        <f t="shared" si="4"/>
        <v>12719421</v>
      </c>
      <c r="O17" s="36">
        <f t="shared" si="5"/>
        <v>0.74779905136901959</v>
      </c>
      <c r="P17" s="31">
        <v>2487799</v>
      </c>
      <c r="Q17" s="31">
        <v>14756742</v>
      </c>
      <c r="R17" s="31">
        <v>15732417</v>
      </c>
      <c r="S17" s="31">
        <v>6974183</v>
      </c>
      <c r="T17" s="36">
        <f t="shared" si="6"/>
        <v>0.44330016169797687</v>
      </c>
      <c r="U17" s="36">
        <f t="shared" si="7"/>
        <v>0.7256382046941896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810051</v>
      </c>
      <c r="I18" s="36">
        <f t="shared" si="1"/>
        <v>0.32221599045346061</v>
      </c>
      <c r="J18" s="31">
        <v>544213</v>
      </c>
      <c r="K18" s="36">
        <f t="shared" si="2"/>
        <v>0.21647295147175816</v>
      </c>
      <c r="L18" s="31">
        <v>0</v>
      </c>
      <c r="M18" s="36">
        <f t="shared" si="3"/>
        <v>0</v>
      </c>
      <c r="N18" s="31">
        <f t="shared" si="4"/>
        <v>1751171</v>
      </c>
      <c r="O18" s="36">
        <f t="shared" si="5"/>
        <v>0.69656762132060457</v>
      </c>
      <c r="P18" s="31">
        <v>682712</v>
      </c>
      <c r="Q18" s="31">
        <v>2405000</v>
      </c>
      <c r="R18" s="31">
        <v>2755500</v>
      </c>
      <c r="S18" s="31">
        <v>884190</v>
      </c>
      <c r="T18" s="36">
        <f t="shared" si="6"/>
        <v>0.32088187261839957</v>
      </c>
      <c r="U18" s="36">
        <f t="shared" si="7"/>
        <v>-0.20286592296605299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437105278</v>
      </c>
      <c r="E19" s="32">
        <f>SUM(E11:E18)</f>
        <v>343525893</v>
      </c>
      <c r="F19" s="32">
        <f>SUM(F11:F18)</f>
        <v>56147789</v>
      </c>
      <c r="G19" s="37">
        <f t="shared" si="0"/>
        <v>0.12845369714341451</v>
      </c>
      <c r="H19" s="32">
        <f>SUM(H11:H18)</f>
        <v>73775367</v>
      </c>
      <c r="I19" s="37">
        <f t="shared" si="1"/>
        <v>0.16878168879031472</v>
      </c>
      <c r="J19" s="32">
        <f>SUM(J11:J18)</f>
        <v>67276585</v>
      </c>
      <c r="K19" s="37">
        <f t="shared" si="2"/>
        <v>0.19584138014306829</v>
      </c>
      <c r="L19" s="32">
        <f>SUM(L11:L18)</f>
        <v>0</v>
      </c>
      <c r="M19" s="37">
        <f t="shared" si="3"/>
        <v>0</v>
      </c>
      <c r="N19" s="32">
        <f t="shared" si="4"/>
        <v>197199741</v>
      </c>
      <c r="O19" s="37">
        <f t="shared" si="5"/>
        <v>0.5740462218957102</v>
      </c>
      <c r="P19" s="32">
        <f>SUM(P11:P18)</f>
        <v>73004406</v>
      </c>
      <c r="Q19" s="32">
        <f>SUM(Q11:Q18)</f>
        <v>303003210</v>
      </c>
      <c r="R19" s="32">
        <f>SUM(R11:R18)</f>
        <v>449369551</v>
      </c>
      <c r="S19" s="32">
        <f>SUM(S11:S18)</f>
        <v>205124393</v>
      </c>
      <c r="T19" s="37">
        <f t="shared" si="6"/>
        <v>0.4564715000015655</v>
      </c>
      <c r="U19" s="37">
        <f t="shared" si="7"/>
        <v>-7.8458565911761591E-2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96764784</v>
      </c>
      <c r="E20" s="31">
        <v>123701196</v>
      </c>
      <c r="F20" s="31">
        <v>11511049</v>
      </c>
      <c r="G20" s="36">
        <f t="shared" si="0"/>
        <v>0.11895907296191556</v>
      </c>
      <c r="H20" s="31">
        <v>18943713</v>
      </c>
      <c r="I20" s="36">
        <f t="shared" si="1"/>
        <v>0.19577073618022028</v>
      </c>
      <c r="J20" s="31">
        <v>17205466</v>
      </c>
      <c r="K20" s="36">
        <f t="shared" si="2"/>
        <v>0.13908892198584724</v>
      </c>
      <c r="L20" s="31">
        <v>0</v>
      </c>
      <c r="M20" s="36">
        <f t="shared" si="3"/>
        <v>0</v>
      </c>
      <c r="N20" s="31">
        <f t="shared" si="4"/>
        <v>47660228</v>
      </c>
      <c r="O20" s="36">
        <f t="shared" si="5"/>
        <v>0.38528510265979965</v>
      </c>
      <c r="P20" s="31">
        <v>3292095</v>
      </c>
      <c r="Q20" s="31">
        <v>36596752</v>
      </c>
      <c r="R20" s="31">
        <v>46981752</v>
      </c>
      <c r="S20" s="31">
        <v>12188612</v>
      </c>
      <c r="T20" s="36">
        <f t="shared" si="6"/>
        <v>0.25943289641476119</v>
      </c>
      <c r="U20" s="36">
        <f t="shared" si="7"/>
        <v>4.2262969325004294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323736173</v>
      </c>
      <c r="E21" s="31">
        <v>335175763</v>
      </c>
      <c r="F21" s="31">
        <v>7902191</v>
      </c>
      <c r="G21" s="36">
        <f t="shared" si="0"/>
        <v>2.4409354465310246E-2</v>
      </c>
      <c r="H21" s="31">
        <v>10011054</v>
      </c>
      <c r="I21" s="36">
        <f t="shared" si="1"/>
        <v>3.0923495225230822E-2</v>
      </c>
      <c r="J21" s="31">
        <v>31960181</v>
      </c>
      <c r="K21" s="36">
        <f t="shared" si="2"/>
        <v>9.5353496666762266E-2</v>
      </c>
      <c r="L21" s="31">
        <v>0</v>
      </c>
      <c r="M21" s="36">
        <f t="shared" si="3"/>
        <v>0</v>
      </c>
      <c r="N21" s="31">
        <f t="shared" si="4"/>
        <v>49873426</v>
      </c>
      <c r="O21" s="36">
        <f t="shared" si="5"/>
        <v>0.14879782939436464</v>
      </c>
      <c r="P21" s="31">
        <v>12990036</v>
      </c>
      <c r="Q21" s="31">
        <v>174801839</v>
      </c>
      <c r="R21" s="31">
        <v>311866652</v>
      </c>
      <c r="S21" s="31">
        <v>30333487</v>
      </c>
      <c r="T21" s="36">
        <f t="shared" si="6"/>
        <v>9.726428524970987E-2</v>
      </c>
      <c r="U21" s="36">
        <f t="shared" si="7"/>
        <v>1.4603612337948872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18376914</v>
      </c>
      <c r="E22" s="31">
        <v>17192900</v>
      </c>
      <c r="F22" s="31">
        <v>4783145</v>
      </c>
      <c r="G22" s="36">
        <f t="shared" si="0"/>
        <v>0.26028009925932066</v>
      </c>
      <c r="H22" s="31">
        <v>4647838</v>
      </c>
      <c r="I22" s="36">
        <f t="shared" si="1"/>
        <v>0.25291721994236899</v>
      </c>
      <c r="J22" s="31">
        <v>5357088</v>
      </c>
      <c r="K22" s="36">
        <f t="shared" si="2"/>
        <v>0.3115872249591401</v>
      </c>
      <c r="L22" s="31">
        <v>0</v>
      </c>
      <c r="M22" s="36">
        <f t="shared" si="3"/>
        <v>0</v>
      </c>
      <c r="N22" s="31">
        <f t="shared" si="4"/>
        <v>14788071</v>
      </c>
      <c r="O22" s="36">
        <f t="shared" si="5"/>
        <v>0.86012662203584034</v>
      </c>
      <c r="P22" s="31">
        <v>3946043</v>
      </c>
      <c r="Q22" s="31">
        <v>10332744</v>
      </c>
      <c r="R22" s="31">
        <v>10332744</v>
      </c>
      <c r="S22" s="31">
        <v>10874865</v>
      </c>
      <c r="T22" s="36">
        <f t="shared" si="6"/>
        <v>1.0524663148530535</v>
      </c>
      <c r="U22" s="36">
        <f t="shared" si="7"/>
        <v>0.35758480077383847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63054771</v>
      </c>
      <c r="E23" s="31">
        <v>59760719</v>
      </c>
      <c r="F23" s="31">
        <v>12273514</v>
      </c>
      <c r="G23" s="36">
        <f t="shared" si="0"/>
        <v>0.19464845887712445</v>
      </c>
      <c r="H23" s="31">
        <v>9782185</v>
      </c>
      <c r="I23" s="36">
        <f t="shared" si="1"/>
        <v>0.15513790383918769</v>
      </c>
      <c r="J23" s="31">
        <v>10322547</v>
      </c>
      <c r="K23" s="36">
        <f t="shared" si="2"/>
        <v>0.17273130532448916</v>
      </c>
      <c r="L23" s="31">
        <v>0</v>
      </c>
      <c r="M23" s="36">
        <f t="shared" si="3"/>
        <v>0</v>
      </c>
      <c r="N23" s="31">
        <f t="shared" si="4"/>
        <v>32378246</v>
      </c>
      <c r="O23" s="36">
        <f t="shared" si="5"/>
        <v>0.5417981333189783</v>
      </c>
      <c r="P23" s="31">
        <v>11805906</v>
      </c>
      <c r="Q23" s="31">
        <v>69022072</v>
      </c>
      <c r="R23" s="31">
        <v>64721575</v>
      </c>
      <c r="S23" s="31">
        <v>35896410</v>
      </c>
      <c r="T23" s="36">
        <f t="shared" si="6"/>
        <v>0.55462819005872466</v>
      </c>
      <c r="U23" s="36">
        <f t="shared" si="7"/>
        <v>-0.1256455031913688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23991200</v>
      </c>
      <c r="E24" s="31">
        <v>34903367</v>
      </c>
      <c r="F24" s="31">
        <v>14039838</v>
      </c>
      <c r="G24" s="36">
        <f t="shared" si="0"/>
        <v>0.58520782620294109</v>
      </c>
      <c r="H24" s="31">
        <v>10364950</v>
      </c>
      <c r="I24" s="36">
        <f t="shared" si="1"/>
        <v>0.43203132815365636</v>
      </c>
      <c r="J24" s="31">
        <v>5627692</v>
      </c>
      <c r="K24" s="36">
        <f t="shared" si="2"/>
        <v>0.16123636438857031</v>
      </c>
      <c r="L24" s="31">
        <v>0</v>
      </c>
      <c r="M24" s="36">
        <f t="shared" si="3"/>
        <v>0</v>
      </c>
      <c r="N24" s="31">
        <f t="shared" si="4"/>
        <v>30032480</v>
      </c>
      <c r="O24" s="36">
        <f t="shared" si="5"/>
        <v>0.86044650076309259</v>
      </c>
      <c r="P24" s="31">
        <v>2319926</v>
      </c>
      <c r="Q24" s="31">
        <v>9025345</v>
      </c>
      <c r="R24" s="31">
        <v>35142040</v>
      </c>
      <c r="S24" s="31">
        <v>11724989</v>
      </c>
      <c r="T24" s="36">
        <f t="shared" si="6"/>
        <v>0.33364565631363463</v>
      </c>
      <c r="U24" s="36">
        <f t="shared" si="7"/>
        <v>1.4258066852132352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80381607</v>
      </c>
      <c r="E25" s="31">
        <v>57881954</v>
      </c>
      <c r="F25" s="31">
        <v>125064960</v>
      </c>
      <c r="G25" s="36">
        <f t="shared" si="0"/>
        <v>1.5558902672846537</v>
      </c>
      <c r="H25" s="31">
        <v>24383336</v>
      </c>
      <c r="I25" s="36">
        <f t="shared" si="1"/>
        <v>0.30334471914700584</v>
      </c>
      <c r="J25" s="31">
        <v>31613685</v>
      </c>
      <c r="K25" s="36">
        <f t="shared" si="2"/>
        <v>0.54617515158524188</v>
      </c>
      <c r="L25" s="31">
        <v>0</v>
      </c>
      <c r="M25" s="36">
        <f t="shared" si="3"/>
        <v>0</v>
      </c>
      <c r="N25" s="31">
        <f t="shared" si="4"/>
        <v>181061981</v>
      </c>
      <c r="O25" s="36">
        <f t="shared" si="5"/>
        <v>3.1281248901859811</v>
      </c>
      <c r="P25" s="31">
        <v>9430776</v>
      </c>
      <c r="Q25" s="31">
        <v>53877083</v>
      </c>
      <c r="R25" s="31">
        <v>119972189</v>
      </c>
      <c r="S25" s="31">
        <v>41518553</v>
      </c>
      <c r="T25" s="36">
        <f t="shared" si="6"/>
        <v>0.34606814584336709</v>
      </c>
      <c r="U25" s="36">
        <f t="shared" si="7"/>
        <v>2.352182789624099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4067436</v>
      </c>
      <c r="E26" s="31">
        <v>4002964</v>
      </c>
      <c r="F26" s="31">
        <v>784391</v>
      </c>
      <c r="G26" s="36">
        <f t="shared" si="0"/>
        <v>0.19284655001332535</v>
      </c>
      <c r="H26" s="31">
        <v>1530321</v>
      </c>
      <c r="I26" s="36">
        <f t="shared" si="1"/>
        <v>0.376237265933625</v>
      </c>
      <c r="J26" s="31">
        <v>407154</v>
      </c>
      <c r="K26" s="36">
        <f t="shared" si="2"/>
        <v>0.10171313057024745</v>
      </c>
      <c r="L26" s="31">
        <v>0</v>
      </c>
      <c r="M26" s="36">
        <f t="shared" si="3"/>
        <v>0</v>
      </c>
      <c r="N26" s="31">
        <f t="shared" si="4"/>
        <v>2721866</v>
      </c>
      <c r="O26" s="36">
        <f t="shared" si="5"/>
        <v>0.67996264767807058</v>
      </c>
      <c r="P26" s="31">
        <v>764393</v>
      </c>
      <c r="Q26" s="31">
        <v>3823526</v>
      </c>
      <c r="R26" s="31">
        <v>3822060</v>
      </c>
      <c r="S26" s="31">
        <v>2526195</v>
      </c>
      <c r="T26" s="36">
        <f t="shared" si="6"/>
        <v>0.66095116246212771</v>
      </c>
      <c r="U26" s="36">
        <f t="shared" si="7"/>
        <v>-0.46734991032099982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610372885</v>
      </c>
      <c r="E27" s="32">
        <f>SUM(E20:E26)</f>
        <v>632618863</v>
      </c>
      <c r="F27" s="32">
        <f>SUM(F20:F26)</f>
        <v>176359088</v>
      </c>
      <c r="G27" s="37">
        <f t="shared" si="0"/>
        <v>0.28893663584023721</v>
      </c>
      <c r="H27" s="32">
        <f>SUM(H20:H26)</f>
        <v>79663397</v>
      </c>
      <c r="I27" s="37">
        <f t="shared" si="1"/>
        <v>0.13051595009827477</v>
      </c>
      <c r="J27" s="32">
        <f>SUM(J20:J26)</f>
        <v>102493813</v>
      </c>
      <c r="K27" s="37">
        <f t="shared" si="2"/>
        <v>0.16201510734908325</v>
      </c>
      <c r="L27" s="32">
        <f>SUM(L20:L26)</f>
        <v>0</v>
      </c>
      <c r="M27" s="37">
        <f t="shared" si="3"/>
        <v>0</v>
      </c>
      <c r="N27" s="32">
        <f t="shared" si="4"/>
        <v>358516298</v>
      </c>
      <c r="O27" s="37">
        <f t="shared" si="5"/>
        <v>0.56671768574817216</v>
      </c>
      <c r="P27" s="32">
        <f>SUM(P20:P26)</f>
        <v>44549175</v>
      </c>
      <c r="Q27" s="32">
        <f>SUM(Q20:Q26)</f>
        <v>357479361</v>
      </c>
      <c r="R27" s="32">
        <f>SUM(R20:R26)</f>
        <v>592839012</v>
      </c>
      <c r="S27" s="32">
        <f>SUM(S20:S26)</f>
        <v>145063111</v>
      </c>
      <c r="T27" s="37">
        <f t="shared" si="6"/>
        <v>0.24469224876179371</v>
      </c>
      <c r="U27" s="37">
        <f t="shared" si="7"/>
        <v>1.3006893618119753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76225050</v>
      </c>
      <c r="E28" s="31">
        <v>55971834</v>
      </c>
      <c r="F28" s="31">
        <v>39831466</v>
      </c>
      <c r="G28" s="36">
        <f t="shared" si="0"/>
        <v>0.52255086746417356</v>
      </c>
      <c r="H28" s="31">
        <v>18811840</v>
      </c>
      <c r="I28" s="36">
        <f t="shared" si="1"/>
        <v>0.24679340977801917</v>
      </c>
      <c r="J28" s="31">
        <v>3033464</v>
      </c>
      <c r="K28" s="36">
        <f t="shared" si="2"/>
        <v>5.4196258782586972E-2</v>
      </c>
      <c r="L28" s="31">
        <v>0</v>
      </c>
      <c r="M28" s="36">
        <f t="shared" si="3"/>
        <v>0</v>
      </c>
      <c r="N28" s="31">
        <f t="shared" si="4"/>
        <v>61676770</v>
      </c>
      <c r="O28" s="36">
        <f t="shared" si="5"/>
        <v>1.1019251218389592</v>
      </c>
      <c r="P28" s="31">
        <v>7651194</v>
      </c>
      <c r="Q28" s="31">
        <v>80096745</v>
      </c>
      <c r="R28" s="31">
        <v>80296745</v>
      </c>
      <c r="S28" s="31">
        <v>17439136</v>
      </c>
      <c r="T28" s="36">
        <f t="shared" si="6"/>
        <v>0.21718359816453331</v>
      </c>
      <c r="U28" s="36">
        <f t="shared" si="7"/>
        <v>-0.60353063848596711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50139202</v>
      </c>
      <c r="E29" s="31">
        <v>50139202</v>
      </c>
      <c r="F29" s="31">
        <v>12402411</v>
      </c>
      <c r="G29" s="36">
        <f t="shared" si="0"/>
        <v>0.24735956108754981</v>
      </c>
      <c r="H29" s="31">
        <v>11746806</v>
      </c>
      <c r="I29" s="36">
        <f t="shared" si="1"/>
        <v>0.23428386435029422</v>
      </c>
      <c r="J29" s="31">
        <v>10474558</v>
      </c>
      <c r="K29" s="36">
        <f t="shared" si="2"/>
        <v>0.20890954746347978</v>
      </c>
      <c r="L29" s="31">
        <v>0</v>
      </c>
      <c r="M29" s="36">
        <f t="shared" si="3"/>
        <v>0</v>
      </c>
      <c r="N29" s="31">
        <f t="shared" si="4"/>
        <v>34623775</v>
      </c>
      <c r="O29" s="36">
        <f t="shared" si="5"/>
        <v>0.69055297290132378</v>
      </c>
      <c r="P29" s="31">
        <v>9783418</v>
      </c>
      <c r="Q29" s="31">
        <v>39723465</v>
      </c>
      <c r="R29" s="31">
        <v>42573465</v>
      </c>
      <c r="S29" s="31">
        <v>32589568</v>
      </c>
      <c r="T29" s="36">
        <f t="shared" si="6"/>
        <v>0.76549014744277921</v>
      </c>
      <c r="U29" s="36">
        <f t="shared" si="7"/>
        <v>7.0644022365189851E-2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1778907</v>
      </c>
      <c r="E30" s="31">
        <v>4854070</v>
      </c>
      <c r="F30" s="31">
        <v>992496</v>
      </c>
      <c r="G30" s="36">
        <f t="shared" si="0"/>
        <v>0.5579246132597151</v>
      </c>
      <c r="H30" s="31">
        <v>804248</v>
      </c>
      <c r="I30" s="36">
        <f t="shared" si="1"/>
        <v>0.45210233025110363</v>
      </c>
      <c r="J30" s="31">
        <v>780562</v>
      </c>
      <c r="K30" s="36">
        <f t="shared" si="2"/>
        <v>0.16080567441343038</v>
      </c>
      <c r="L30" s="31">
        <v>0</v>
      </c>
      <c r="M30" s="36">
        <f t="shared" si="3"/>
        <v>0</v>
      </c>
      <c r="N30" s="31">
        <f t="shared" si="4"/>
        <v>2577306</v>
      </c>
      <c r="O30" s="36">
        <f t="shared" si="5"/>
        <v>0.53095773237715982</v>
      </c>
      <c r="P30" s="31">
        <v>737179</v>
      </c>
      <c r="Q30" s="31">
        <v>1694225</v>
      </c>
      <c r="R30" s="31">
        <v>2610225</v>
      </c>
      <c r="S30" s="31">
        <v>2186863</v>
      </c>
      <c r="T30" s="36">
        <f t="shared" si="6"/>
        <v>0.83780631937859762</v>
      </c>
      <c r="U30" s="36">
        <f t="shared" si="7"/>
        <v>5.8850021500883809E-2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33372600</v>
      </c>
      <c r="E31" s="31">
        <v>33663939</v>
      </c>
      <c r="F31" s="31">
        <v>5119202</v>
      </c>
      <c r="G31" s="36">
        <f t="shared" si="0"/>
        <v>0.15339536026560713</v>
      </c>
      <c r="H31" s="31">
        <v>6986447</v>
      </c>
      <c r="I31" s="36">
        <f t="shared" si="1"/>
        <v>0.20934679947022408</v>
      </c>
      <c r="J31" s="31">
        <v>7147658</v>
      </c>
      <c r="K31" s="36">
        <f t="shared" si="2"/>
        <v>0.21232387570569208</v>
      </c>
      <c r="L31" s="31">
        <v>0</v>
      </c>
      <c r="M31" s="36">
        <f t="shared" si="3"/>
        <v>0</v>
      </c>
      <c r="N31" s="31">
        <f t="shared" si="4"/>
        <v>19253307</v>
      </c>
      <c r="O31" s="36">
        <f t="shared" si="5"/>
        <v>0.57192674333208604</v>
      </c>
      <c r="P31" s="31">
        <v>8021705</v>
      </c>
      <c r="Q31" s="31">
        <v>32066242</v>
      </c>
      <c r="R31" s="31">
        <v>38226242</v>
      </c>
      <c r="S31" s="31">
        <v>25205560</v>
      </c>
      <c r="T31" s="36">
        <f t="shared" si="6"/>
        <v>0.65937844478669916</v>
      </c>
      <c r="U31" s="36">
        <f t="shared" si="7"/>
        <v>-0.10896025221570727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8399078</v>
      </c>
      <c r="E32" s="31">
        <v>7461046</v>
      </c>
      <c r="F32" s="31">
        <v>2234565</v>
      </c>
      <c r="G32" s="36">
        <f t="shared" si="0"/>
        <v>0.26604884488511715</v>
      </c>
      <c r="H32" s="31">
        <v>2192718</v>
      </c>
      <c r="I32" s="36">
        <f t="shared" si="1"/>
        <v>0.26106651230051681</v>
      </c>
      <c r="J32" s="31">
        <v>778891</v>
      </c>
      <c r="K32" s="36">
        <f t="shared" si="2"/>
        <v>0.10439434363492733</v>
      </c>
      <c r="L32" s="31">
        <v>0</v>
      </c>
      <c r="M32" s="36">
        <f t="shared" si="3"/>
        <v>0</v>
      </c>
      <c r="N32" s="31">
        <f t="shared" si="4"/>
        <v>5206174</v>
      </c>
      <c r="O32" s="36">
        <f t="shared" si="5"/>
        <v>0.69778071332089364</v>
      </c>
      <c r="P32" s="31">
        <v>2643807</v>
      </c>
      <c r="Q32" s="31">
        <v>7209505</v>
      </c>
      <c r="R32" s="31">
        <v>6153848</v>
      </c>
      <c r="S32" s="31">
        <v>8388301</v>
      </c>
      <c r="T32" s="36">
        <f t="shared" si="6"/>
        <v>1.363098503570449</v>
      </c>
      <c r="U32" s="36">
        <f t="shared" si="7"/>
        <v>-0.70539037077971267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64844662</v>
      </c>
      <c r="E33" s="31">
        <v>66394662</v>
      </c>
      <c r="F33" s="31">
        <v>6114920</v>
      </c>
      <c r="G33" s="36">
        <f t="shared" si="0"/>
        <v>9.4301054418326674E-2</v>
      </c>
      <c r="H33" s="31">
        <v>7167105</v>
      </c>
      <c r="I33" s="36">
        <f t="shared" si="1"/>
        <v>0.11052729367299347</v>
      </c>
      <c r="J33" s="31">
        <v>5638117</v>
      </c>
      <c r="K33" s="36">
        <f t="shared" si="2"/>
        <v>8.4918227311707672E-2</v>
      </c>
      <c r="L33" s="31">
        <v>0</v>
      </c>
      <c r="M33" s="36">
        <f t="shared" si="3"/>
        <v>0</v>
      </c>
      <c r="N33" s="31">
        <f t="shared" si="4"/>
        <v>18920142</v>
      </c>
      <c r="O33" s="36">
        <f t="shared" si="5"/>
        <v>0.28496480635747495</v>
      </c>
      <c r="P33" s="31">
        <v>8262062</v>
      </c>
      <c r="Q33" s="31">
        <v>64080767</v>
      </c>
      <c r="R33" s="31">
        <v>68870767</v>
      </c>
      <c r="S33" s="31">
        <v>25532487</v>
      </c>
      <c r="T33" s="36">
        <f t="shared" si="6"/>
        <v>0.37073040002589197</v>
      </c>
      <c r="U33" s="36">
        <f t="shared" si="7"/>
        <v>-0.31758960414482484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1763315</v>
      </c>
      <c r="E34" s="31">
        <v>1763315</v>
      </c>
      <c r="F34" s="31">
        <v>197297</v>
      </c>
      <c r="G34" s="36">
        <f t="shared" si="0"/>
        <v>0.1118898211607115</v>
      </c>
      <c r="H34" s="31">
        <v>234779</v>
      </c>
      <c r="I34" s="36">
        <f t="shared" si="1"/>
        <v>0.13314637486779163</v>
      </c>
      <c r="J34" s="31">
        <v>182821</v>
      </c>
      <c r="K34" s="36">
        <f t="shared" si="2"/>
        <v>0.10368028401051428</v>
      </c>
      <c r="L34" s="31">
        <v>0</v>
      </c>
      <c r="M34" s="36">
        <f t="shared" si="3"/>
        <v>0</v>
      </c>
      <c r="N34" s="31">
        <f t="shared" si="4"/>
        <v>614897</v>
      </c>
      <c r="O34" s="36">
        <f t="shared" si="5"/>
        <v>0.3487164800390174</v>
      </c>
      <c r="P34" s="31">
        <v>188474</v>
      </c>
      <c r="Q34" s="31">
        <v>1642130</v>
      </c>
      <c r="R34" s="31">
        <v>1642130</v>
      </c>
      <c r="S34" s="31">
        <v>651883</v>
      </c>
      <c r="T34" s="36">
        <f t="shared" si="6"/>
        <v>0.39697405199344754</v>
      </c>
      <c r="U34" s="36">
        <f t="shared" si="7"/>
        <v>-2.999352695862556E-2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236522814</v>
      </c>
      <c r="E35" s="32">
        <f>SUM(E28:E34)</f>
        <v>220248068</v>
      </c>
      <c r="F35" s="32">
        <f>SUM(F28:F34)</f>
        <v>66892357</v>
      </c>
      <c r="G35" s="37">
        <f t="shared" si="0"/>
        <v>0.2828156652998387</v>
      </c>
      <c r="H35" s="32">
        <f>SUM(H28:H34)</f>
        <v>47943943</v>
      </c>
      <c r="I35" s="37">
        <f t="shared" si="1"/>
        <v>0.20270324959012198</v>
      </c>
      <c r="J35" s="32">
        <f>SUM(J28:J34)</f>
        <v>28036071</v>
      </c>
      <c r="K35" s="37">
        <f t="shared" si="2"/>
        <v>0.12729315291882606</v>
      </c>
      <c r="L35" s="32">
        <f>SUM(L28:L34)</f>
        <v>0</v>
      </c>
      <c r="M35" s="37">
        <f t="shared" si="3"/>
        <v>0</v>
      </c>
      <c r="N35" s="32">
        <f t="shared" si="4"/>
        <v>142872371</v>
      </c>
      <c r="O35" s="37">
        <f t="shared" si="5"/>
        <v>0.64868841891498452</v>
      </c>
      <c r="P35" s="32">
        <f>SUM(P28:P34)</f>
        <v>37287839</v>
      </c>
      <c r="Q35" s="32">
        <f>SUM(Q28:Q34)</f>
        <v>226513079</v>
      </c>
      <c r="R35" s="32">
        <f>SUM(R28:R34)</f>
        <v>240373422</v>
      </c>
      <c r="S35" s="32">
        <f>SUM(S28:S34)</f>
        <v>111993798</v>
      </c>
      <c r="T35" s="37">
        <f t="shared" si="6"/>
        <v>0.46591589481136564</v>
      </c>
      <c r="U35" s="37">
        <f t="shared" si="7"/>
        <v>-0.24811756991334355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80896995</v>
      </c>
      <c r="E36" s="31">
        <v>66758182</v>
      </c>
      <c r="F36" s="31">
        <v>4760482</v>
      </c>
      <c r="G36" s="36">
        <f t="shared" si="0"/>
        <v>5.8846215486743361E-2</v>
      </c>
      <c r="H36" s="31">
        <v>8610291</v>
      </c>
      <c r="I36" s="36">
        <f t="shared" si="1"/>
        <v>0.1064352390345278</v>
      </c>
      <c r="J36" s="31">
        <v>9140159</v>
      </c>
      <c r="K36" s="36">
        <f t="shared" si="2"/>
        <v>0.13691443844291626</v>
      </c>
      <c r="L36" s="31">
        <v>0</v>
      </c>
      <c r="M36" s="36">
        <f t="shared" si="3"/>
        <v>0</v>
      </c>
      <c r="N36" s="31">
        <f t="shared" si="4"/>
        <v>22510932</v>
      </c>
      <c r="O36" s="36">
        <f t="shared" si="5"/>
        <v>0.33720109394231257</v>
      </c>
      <c r="P36" s="31">
        <v>5970109</v>
      </c>
      <c r="Q36" s="31">
        <v>66838644</v>
      </c>
      <c r="R36" s="31">
        <v>60730808</v>
      </c>
      <c r="S36" s="31">
        <v>17102919</v>
      </c>
      <c r="T36" s="36">
        <f t="shared" si="6"/>
        <v>0.28161849913144577</v>
      </c>
      <c r="U36" s="36">
        <f t="shared" si="7"/>
        <v>0.53098695517954519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36955868</v>
      </c>
      <c r="E37" s="31">
        <v>34435239</v>
      </c>
      <c r="F37" s="31">
        <v>2866474</v>
      </c>
      <c r="G37" s="36">
        <f t="shared" si="0"/>
        <v>7.7564786193088472E-2</v>
      </c>
      <c r="H37" s="31">
        <v>5447677</v>
      </c>
      <c r="I37" s="36">
        <f t="shared" si="1"/>
        <v>0.14741033819040592</v>
      </c>
      <c r="J37" s="31">
        <v>4311130</v>
      </c>
      <c r="K37" s="36">
        <f t="shared" si="2"/>
        <v>0.12519529775878716</v>
      </c>
      <c r="L37" s="31">
        <v>0</v>
      </c>
      <c r="M37" s="36">
        <f t="shared" si="3"/>
        <v>0</v>
      </c>
      <c r="N37" s="31">
        <f t="shared" si="4"/>
        <v>12625281</v>
      </c>
      <c r="O37" s="36">
        <f t="shared" si="5"/>
        <v>0.36663840201602782</v>
      </c>
      <c r="P37" s="31">
        <v>2503499</v>
      </c>
      <c r="Q37" s="31">
        <v>32039916</v>
      </c>
      <c r="R37" s="31">
        <v>34052908</v>
      </c>
      <c r="S37" s="31">
        <v>12308204</v>
      </c>
      <c r="T37" s="36">
        <f t="shared" si="6"/>
        <v>0.36144355131138872</v>
      </c>
      <c r="U37" s="36">
        <f t="shared" si="7"/>
        <v>0.72204183025437607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31121051</v>
      </c>
      <c r="E38" s="31">
        <v>23671414</v>
      </c>
      <c r="F38" s="31">
        <v>4557812</v>
      </c>
      <c r="G38" s="36">
        <f t="shared" si="0"/>
        <v>0.1464543083715264</v>
      </c>
      <c r="H38" s="31">
        <v>2412132</v>
      </c>
      <c r="I38" s="36">
        <f t="shared" si="1"/>
        <v>7.7508050740317219E-2</v>
      </c>
      <c r="J38" s="31">
        <v>3095414</v>
      </c>
      <c r="K38" s="36">
        <f t="shared" si="2"/>
        <v>0.13076591030852655</v>
      </c>
      <c r="L38" s="31">
        <v>0</v>
      </c>
      <c r="M38" s="36">
        <f t="shared" si="3"/>
        <v>0</v>
      </c>
      <c r="N38" s="31">
        <f t="shared" si="4"/>
        <v>10065358</v>
      </c>
      <c r="O38" s="36">
        <f t="shared" si="5"/>
        <v>0.4252115230632188</v>
      </c>
      <c r="P38" s="31">
        <v>1514766</v>
      </c>
      <c r="Q38" s="31">
        <v>19751164</v>
      </c>
      <c r="R38" s="31">
        <v>20418009</v>
      </c>
      <c r="S38" s="31">
        <v>5827414</v>
      </c>
      <c r="T38" s="36">
        <f t="shared" si="6"/>
        <v>0.28540559463951654</v>
      </c>
      <c r="U38" s="36">
        <f t="shared" si="7"/>
        <v>1.0434931864063492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42406896</v>
      </c>
      <c r="E39" s="31">
        <v>30348275</v>
      </c>
      <c r="F39" s="31">
        <v>4697308</v>
      </c>
      <c r="G39" s="36">
        <f t="shared" si="0"/>
        <v>0.11076755063610409</v>
      </c>
      <c r="H39" s="31">
        <v>5961320</v>
      </c>
      <c r="I39" s="36">
        <f t="shared" si="1"/>
        <v>0.14057430659390868</v>
      </c>
      <c r="J39" s="31">
        <v>6606652</v>
      </c>
      <c r="K39" s="36">
        <f t="shared" si="2"/>
        <v>0.2176944818115692</v>
      </c>
      <c r="L39" s="31">
        <v>0</v>
      </c>
      <c r="M39" s="36">
        <f t="shared" si="3"/>
        <v>0</v>
      </c>
      <c r="N39" s="31">
        <f t="shared" si="4"/>
        <v>17265280</v>
      </c>
      <c r="O39" s="36">
        <f t="shared" si="5"/>
        <v>0.56890482243224694</v>
      </c>
      <c r="P39" s="31">
        <v>4726033</v>
      </c>
      <c r="Q39" s="31">
        <v>27133000</v>
      </c>
      <c r="R39" s="31">
        <v>25000000</v>
      </c>
      <c r="S39" s="31">
        <v>18165537</v>
      </c>
      <c r="T39" s="36">
        <f t="shared" si="6"/>
        <v>0.72662148000000004</v>
      </c>
      <c r="U39" s="36">
        <f t="shared" si="7"/>
        <v>0.39792760651480852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191380810</v>
      </c>
      <c r="E40" s="32">
        <f>SUM(E36:E39)</f>
        <v>155213110</v>
      </c>
      <c r="F40" s="32">
        <f>SUM(F36:F39)</f>
        <v>16882076</v>
      </c>
      <c r="G40" s="37">
        <f t="shared" si="0"/>
        <v>8.8211958137286592E-2</v>
      </c>
      <c r="H40" s="32">
        <f>SUM(H36:H39)</f>
        <v>22431420</v>
      </c>
      <c r="I40" s="37">
        <f t="shared" si="1"/>
        <v>0.11720830317313423</v>
      </c>
      <c r="J40" s="32">
        <f>SUM(J36:J39)</f>
        <v>23153355</v>
      </c>
      <c r="K40" s="37">
        <f t="shared" si="2"/>
        <v>0.14917138764889126</v>
      </c>
      <c r="L40" s="32">
        <f>SUM(L36:L39)</f>
        <v>0</v>
      </c>
      <c r="M40" s="37">
        <f t="shared" si="3"/>
        <v>0</v>
      </c>
      <c r="N40" s="32">
        <f t="shared" si="4"/>
        <v>62466851</v>
      </c>
      <c r="O40" s="37">
        <f t="shared" si="5"/>
        <v>0.40245860030766734</v>
      </c>
      <c r="P40" s="32">
        <f>SUM(P36:P39)</f>
        <v>14714407</v>
      </c>
      <c r="Q40" s="32">
        <f>SUM(Q36:Q39)</f>
        <v>145762724</v>
      </c>
      <c r="R40" s="32">
        <f>SUM(R36:R39)</f>
        <v>140201725</v>
      </c>
      <c r="S40" s="32">
        <f>SUM(S36:S39)</f>
        <v>53404074</v>
      </c>
      <c r="T40" s="37">
        <f t="shared" si="6"/>
        <v>0.38090882262682574</v>
      </c>
      <c r="U40" s="37">
        <f t="shared" si="7"/>
        <v>0.57351601053307832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95462400</v>
      </c>
      <c r="E41" s="31">
        <v>111948938</v>
      </c>
      <c r="F41" s="31">
        <v>22240414</v>
      </c>
      <c r="G41" s="36">
        <f t="shared" si="0"/>
        <v>0.23297564276615715</v>
      </c>
      <c r="H41" s="31">
        <v>17894776</v>
      </c>
      <c r="I41" s="36">
        <f t="shared" si="1"/>
        <v>0.18745365714668813</v>
      </c>
      <c r="J41" s="31">
        <v>18279979</v>
      </c>
      <c r="K41" s="36">
        <f t="shared" si="2"/>
        <v>0.16328854321065556</v>
      </c>
      <c r="L41" s="31">
        <v>0</v>
      </c>
      <c r="M41" s="36">
        <f t="shared" si="3"/>
        <v>0</v>
      </c>
      <c r="N41" s="31">
        <f t="shared" si="4"/>
        <v>58415169</v>
      </c>
      <c r="O41" s="36">
        <f t="shared" si="5"/>
        <v>0.52180190400734305</v>
      </c>
      <c r="P41" s="31">
        <v>9828182</v>
      </c>
      <c r="Q41" s="31">
        <v>78073192</v>
      </c>
      <c r="R41" s="31">
        <v>95247915</v>
      </c>
      <c r="S41" s="31">
        <v>45852643</v>
      </c>
      <c r="T41" s="36">
        <f t="shared" si="6"/>
        <v>0.4814031152282966</v>
      </c>
      <c r="U41" s="36">
        <f t="shared" si="7"/>
        <v>0.85995527962343399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100921191</v>
      </c>
      <c r="E42" s="31">
        <v>103682681</v>
      </c>
      <c r="F42" s="31">
        <v>11549566</v>
      </c>
      <c r="G42" s="36">
        <f t="shared" si="0"/>
        <v>0.11444143579320225</v>
      </c>
      <c r="H42" s="31">
        <v>9378246</v>
      </c>
      <c r="I42" s="36">
        <f t="shared" si="1"/>
        <v>9.2926430089395204E-2</v>
      </c>
      <c r="J42" s="31">
        <v>9688406</v>
      </c>
      <c r="K42" s="36">
        <f t="shared" si="2"/>
        <v>9.3442857635982618E-2</v>
      </c>
      <c r="L42" s="31">
        <v>0</v>
      </c>
      <c r="M42" s="36">
        <f t="shared" si="3"/>
        <v>0</v>
      </c>
      <c r="N42" s="31">
        <f t="shared" si="4"/>
        <v>30616218</v>
      </c>
      <c r="O42" s="36">
        <f t="shared" si="5"/>
        <v>0.29528767683003876</v>
      </c>
      <c r="P42" s="31">
        <v>76380455</v>
      </c>
      <c r="Q42" s="31">
        <v>86342933</v>
      </c>
      <c r="R42" s="31">
        <v>98166652</v>
      </c>
      <c r="S42" s="31">
        <v>89010282</v>
      </c>
      <c r="T42" s="36">
        <f t="shared" si="6"/>
        <v>0.90672626789798227</v>
      </c>
      <c r="U42" s="36">
        <f t="shared" si="7"/>
        <v>-0.87315595331292539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53419782</v>
      </c>
      <c r="E43" s="31">
        <v>43855502</v>
      </c>
      <c r="F43" s="31">
        <v>-17561912</v>
      </c>
      <c r="G43" s="36">
        <f t="shared" si="0"/>
        <v>-0.32875297020118877</v>
      </c>
      <c r="H43" s="31">
        <v>6643715</v>
      </c>
      <c r="I43" s="36">
        <f t="shared" si="1"/>
        <v>0.12436806649641513</v>
      </c>
      <c r="J43" s="31">
        <v>6929308</v>
      </c>
      <c r="K43" s="36">
        <f t="shared" si="2"/>
        <v>0.15800316229420883</v>
      </c>
      <c r="L43" s="31">
        <v>0</v>
      </c>
      <c r="M43" s="36">
        <f t="shared" si="3"/>
        <v>0</v>
      </c>
      <c r="N43" s="31">
        <f t="shared" si="4"/>
        <v>-3988889</v>
      </c>
      <c r="O43" s="36">
        <f t="shared" si="5"/>
        <v>-9.0955269420926937E-2</v>
      </c>
      <c r="P43" s="31">
        <v>10625019</v>
      </c>
      <c r="Q43" s="31">
        <v>49972577</v>
      </c>
      <c r="R43" s="31">
        <v>65586847</v>
      </c>
      <c r="S43" s="31">
        <v>36127168</v>
      </c>
      <c r="T43" s="36">
        <f t="shared" si="6"/>
        <v>0.55082946737781124</v>
      </c>
      <c r="U43" s="36">
        <f t="shared" si="7"/>
        <v>-0.34783100152573843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80933255</v>
      </c>
      <c r="E44" s="31">
        <v>80525439</v>
      </c>
      <c r="F44" s="31">
        <v>15917812</v>
      </c>
      <c r="G44" s="36">
        <f t="shared" si="0"/>
        <v>0.19667826284757731</v>
      </c>
      <c r="H44" s="31">
        <v>54729866</v>
      </c>
      <c r="I44" s="36">
        <f t="shared" si="1"/>
        <v>0.67623458367021072</v>
      </c>
      <c r="J44" s="31">
        <v>14821470</v>
      </c>
      <c r="K44" s="36">
        <f t="shared" si="2"/>
        <v>0.18405947467110362</v>
      </c>
      <c r="L44" s="31">
        <v>0</v>
      </c>
      <c r="M44" s="36">
        <f t="shared" si="3"/>
        <v>0</v>
      </c>
      <c r="N44" s="31">
        <f t="shared" si="4"/>
        <v>85469148</v>
      </c>
      <c r="O44" s="36">
        <f t="shared" si="5"/>
        <v>1.0613931331687618</v>
      </c>
      <c r="P44" s="31">
        <v>18997622</v>
      </c>
      <c r="Q44" s="31">
        <v>95474355</v>
      </c>
      <c r="R44" s="31">
        <v>124108098</v>
      </c>
      <c r="S44" s="31">
        <v>84529676</v>
      </c>
      <c r="T44" s="36">
        <f t="shared" si="6"/>
        <v>0.6810971835214169</v>
      </c>
      <c r="U44" s="36">
        <f t="shared" si="7"/>
        <v>-0.21982498651673354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228099225</v>
      </c>
      <c r="E45" s="31">
        <v>217150629</v>
      </c>
      <c r="F45" s="31">
        <v>33082366</v>
      </c>
      <c r="G45" s="36">
        <f t="shared" si="0"/>
        <v>0.14503497765062551</v>
      </c>
      <c r="H45" s="31">
        <v>36146364</v>
      </c>
      <c r="I45" s="36">
        <f t="shared" si="1"/>
        <v>0.15846771947603067</v>
      </c>
      <c r="J45" s="31">
        <v>46341333</v>
      </c>
      <c r="K45" s="36">
        <f t="shared" si="2"/>
        <v>0.2134063954288615</v>
      </c>
      <c r="L45" s="31">
        <v>0</v>
      </c>
      <c r="M45" s="36">
        <f t="shared" si="3"/>
        <v>0</v>
      </c>
      <c r="N45" s="31">
        <f t="shared" si="4"/>
        <v>115570063</v>
      </c>
      <c r="O45" s="36">
        <f t="shared" si="5"/>
        <v>0.53221150466941547</v>
      </c>
      <c r="P45" s="31">
        <v>50578492</v>
      </c>
      <c r="Q45" s="31">
        <v>177244458</v>
      </c>
      <c r="R45" s="31">
        <v>286547937</v>
      </c>
      <c r="S45" s="31">
        <v>166038359</v>
      </c>
      <c r="T45" s="36">
        <f t="shared" si="6"/>
        <v>0.57944356793606933</v>
      </c>
      <c r="U45" s="36">
        <f t="shared" si="7"/>
        <v>-8.3773929044780537E-2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11449228</v>
      </c>
      <c r="E46" s="31">
        <v>13479228</v>
      </c>
      <c r="F46" s="31">
        <v>1006612</v>
      </c>
      <c r="G46" s="36">
        <f t="shared" si="0"/>
        <v>8.7919639647319456E-2</v>
      </c>
      <c r="H46" s="31">
        <v>1671575</v>
      </c>
      <c r="I46" s="36">
        <f t="shared" si="1"/>
        <v>0.14599892673986403</v>
      </c>
      <c r="J46" s="31">
        <v>3297319</v>
      </c>
      <c r="K46" s="36">
        <f t="shared" si="2"/>
        <v>0.2446222439445345</v>
      </c>
      <c r="L46" s="31">
        <v>0</v>
      </c>
      <c r="M46" s="36">
        <f t="shared" si="3"/>
        <v>0</v>
      </c>
      <c r="N46" s="31">
        <f t="shared" si="4"/>
        <v>5975506</v>
      </c>
      <c r="O46" s="36">
        <f t="shared" si="5"/>
        <v>0.44331218375414377</v>
      </c>
      <c r="P46" s="31">
        <v>1453407</v>
      </c>
      <c r="Q46" s="31">
        <v>11134665</v>
      </c>
      <c r="R46" s="31">
        <v>11134665</v>
      </c>
      <c r="S46" s="31">
        <v>4003490</v>
      </c>
      <c r="T46" s="36">
        <f t="shared" si="6"/>
        <v>0.35955190389652497</v>
      </c>
      <c r="U46" s="36">
        <f t="shared" si="7"/>
        <v>1.2686824819200679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570285081</v>
      </c>
      <c r="E47" s="32">
        <f>SUM(E41:E46)</f>
        <v>570642417</v>
      </c>
      <c r="F47" s="32">
        <f>SUM(F41:F46)</f>
        <v>66234858</v>
      </c>
      <c r="G47" s="37">
        <f t="shared" si="0"/>
        <v>0.11614341705004202</v>
      </c>
      <c r="H47" s="32">
        <f>SUM(H41:H46)</f>
        <v>126464542</v>
      </c>
      <c r="I47" s="37">
        <f t="shared" si="1"/>
        <v>0.22175670767722575</v>
      </c>
      <c r="J47" s="32">
        <f>SUM(J41:J46)</f>
        <v>99357815</v>
      </c>
      <c r="K47" s="37">
        <f t="shared" si="2"/>
        <v>0.17411571947691368</v>
      </c>
      <c r="L47" s="32">
        <f>SUM(L41:L46)</f>
        <v>0</v>
      </c>
      <c r="M47" s="37">
        <f t="shared" si="3"/>
        <v>0</v>
      </c>
      <c r="N47" s="32">
        <f t="shared" si="4"/>
        <v>292057215</v>
      </c>
      <c r="O47" s="37">
        <f t="shared" si="5"/>
        <v>0.51180425131277962</v>
      </c>
      <c r="P47" s="32">
        <f>SUM(P41:P46)</f>
        <v>167863177</v>
      </c>
      <c r="Q47" s="32">
        <f>SUM(Q41:Q46)</f>
        <v>498242180</v>
      </c>
      <c r="R47" s="32">
        <f>SUM(R41:R46)</f>
        <v>680792114</v>
      </c>
      <c r="S47" s="32">
        <f>SUM(S41:S46)</f>
        <v>425561618</v>
      </c>
      <c r="T47" s="37">
        <f t="shared" si="6"/>
        <v>0.62509774900242165</v>
      </c>
      <c r="U47" s="37">
        <f t="shared" si="7"/>
        <v>-0.4081023797136879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66373488</v>
      </c>
      <c r="E48" s="31">
        <v>54643484</v>
      </c>
      <c r="F48" s="31">
        <v>4959380</v>
      </c>
      <c r="G48" s="36">
        <f t="shared" si="0"/>
        <v>7.4719291533993218E-2</v>
      </c>
      <c r="H48" s="31">
        <v>30426366</v>
      </c>
      <c r="I48" s="36">
        <f t="shared" si="1"/>
        <v>0.45841143680741925</v>
      </c>
      <c r="J48" s="31">
        <v>5095461</v>
      </c>
      <c r="K48" s="36">
        <f t="shared" si="2"/>
        <v>9.3249196921631125E-2</v>
      </c>
      <c r="L48" s="31">
        <v>0</v>
      </c>
      <c r="M48" s="36">
        <f t="shared" si="3"/>
        <v>0</v>
      </c>
      <c r="N48" s="31">
        <f t="shared" si="4"/>
        <v>40481207</v>
      </c>
      <c r="O48" s="36">
        <f t="shared" si="5"/>
        <v>0.74082404774922472</v>
      </c>
      <c r="P48" s="31">
        <v>-2160567</v>
      </c>
      <c r="Q48" s="31">
        <v>67013784</v>
      </c>
      <c r="R48" s="31">
        <v>46795773</v>
      </c>
      <c r="S48" s="31">
        <v>27796456</v>
      </c>
      <c r="T48" s="36">
        <f t="shared" si="6"/>
        <v>0.59399501745595695</v>
      </c>
      <c r="U48" s="36">
        <f t="shared" si="7"/>
        <v>-3.3583906446779941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14538600</v>
      </c>
      <c r="E49" s="31">
        <v>12602360</v>
      </c>
      <c r="F49" s="31">
        <v>1711998</v>
      </c>
      <c r="G49" s="36">
        <f t="shared" si="0"/>
        <v>0.11775535471090752</v>
      </c>
      <c r="H49" s="31">
        <v>1473495</v>
      </c>
      <c r="I49" s="36">
        <f t="shared" si="1"/>
        <v>0.10135054269324419</v>
      </c>
      <c r="J49" s="31">
        <v>2267880</v>
      </c>
      <c r="K49" s="36">
        <f t="shared" si="2"/>
        <v>0.17995677000180918</v>
      </c>
      <c r="L49" s="31">
        <v>0</v>
      </c>
      <c r="M49" s="36">
        <f t="shared" si="3"/>
        <v>0</v>
      </c>
      <c r="N49" s="31">
        <f t="shared" si="4"/>
        <v>5453373</v>
      </c>
      <c r="O49" s="36">
        <f t="shared" si="5"/>
        <v>0.4327263306237879</v>
      </c>
      <c r="P49" s="31">
        <v>-2929382</v>
      </c>
      <c r="Q49" s="31">
        <v>57880461</v>
      </c>
      <c r="R49" s="31">
        <v>22848484</v>
      </c>
      <c r="S49" s="31">
        <v>12722914</v>
      </c>
      <c r="T49" s="36">
        <f t="shared" si="6"/>
        <v>0.55683843181893378</v>
      </c>
      <c r="U49" s="36">
        <f t="shared" si="7"/>
        <v>-1.7741837698190266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78631056</v>
      </c>
      <c r="E50" s="31">
        <v>84154541</v>
      </c>
      <c r="F50" s="31">
        <v>9507762</v>
      </c>
      <c r="G50" s="36">
        <f t="shared" si="0"/>
        <v>0.12091611741803392</v>
      </c>
      <c r="H50" s="31">
        <v>9961060</v>
      </c>
      <c r="I50" s="36">
        <f t="shared" si="1"/>
        <v>0.12668098976058517</v>
      </c>
      <c r="J50" s="31">
        <v>8833576</v>
      </c>
      <c r="K50" s="36">
        <f t="shared" si="2"/>
        <v>0.10496850074911585</v>
      </c>
      <c r="L50" s="31">
        <v>0</v>
      </c>
      <c r="M50" s="36">
        <f t="shared" si="3"/>
        <v>0</v>
      </c>
      <c r="N50" s="31">
        <f t="shared" si="4"/>
        <v>28302398</v>
      </c>
      <c r="O50" s="36">
        <f t="shared" si="5"/>
        <v>0.33631456679206412</v>
      </c>
      <c r="P50" s="31">
        <v>11179802</v>
      </c>
      <c r="Q50" s="31">
        <v>65786112</v>
      </c>
      <c r="R50" s="31">
        <v>91996852</v>
      </c>
      <c r="S50" s="31">
        <v>45428332</v>
      </c>
      <c r="T50" s="36">
        <f t="shared" si="6"/>
        <v>0.49380311404568494</v>
      </c>
      <c r="U50" s="36">
        <f t="shared" si="7"/>
        <v>-0.20986292959392305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16532480</v>
      </c>
      <c r="E51" s="31">
        <v>1144100</v>
      </c>
      <c r="F51" s="31">
        <v>71814</v>
      </c>
      <c r="G51" s="36">
        <f t="shared" si="0"/>
        <v>4.3438129064725921E-3</v>
      </c>
      <c r="H51" s="31">
        <v>51910</v>
      </c>
      <c r="I51" s="36">
        <f t="shared" si="1"/>
        <v>3.1398798002477547E-3</v>
      </c>
      <c r="J51" s="31">
        <v>119048</v>
      </c>
      <c r="K51" s="36">
        <f t="shared" si="2"/>
        <v>0.10405384144742592</v>
      </c>
      <c r="L51" s="31">
        <v>0</v>
      </c>
      <c r="M51" s="36">
        <f t="shared" si="3"/>
        <v>0</v>
      </c>
      <c r="N51" s="31">
        <f t="shared" si="4"/>
        <v>242772</v>
      </c>
      <c r="O51" s="36">
        <f t="shared" si="5"/>
        <v>0.21219473822218338</v>
      </c>
      <c r="P51" s="31">
        <v>40750</v>
      </c>
      <c r="Q51" s="31">
        <v>1162640</v>
      </c>
      <c r="R51" s="31">
        <v>862640</v>
      </c>
      <c r="S51" s="31">
        <v>733924</v>
      </c>
      <c r="T51" s="36">
        <f t="shared" si="6"/>
        <v>0.85078827784475564</v>
      </c>
      <c r="U51" s="36">
        <f t="shared" si="7"/>
        <v>1.9214233128834355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1891943</v>
      </c>
      <c r="E52" s="31">
        <v>279082</v>
      </c>
      <c r="F52" s="31">
        <v>9980</v>
      </c>
      <c r="G52" s="36">
        <f t="shared" si="0"/>
        <v>5.2750003567760759E-3</v>
      </c>
      <c r="H52" s="31">
        <v>9977</v>
      </c>
      <c r="I52" s="36">
        <f t="shared" si="1"/>
        <v>5.2734146853261436E-3</v>
      </c>
      <c r="J52" s="31">
        <v>9621</v>
      </c>
      <c r="K52" s="36">
        <f t="shared" si="2"/>
        <v>3.4473738901111502E-2</v>
      </c>
      <c r="L52" s="31">
        <v>0</v>
      </c>
      <c r="M52" s="36">
        <f t="shared" si="3"/>
        <v>0</v>
      </c>
      <c r="N52" s="31">
        <f t="shared" si="4"/>
        <v>29578</v>
      </c>
      <c r="O52" s="36">
        <f t="shared" si="5"/>
        <v>0.10598318773693753</v>
      </c>
      <c r="P52" s="31">
        <v>185254</v>
      </c>
      <c r="Q52" s="31">
        <v>480530</v>
      </c>
      <c r="R52" s="31">
        <v>262770</v>
      </c>
      <c r="S52" s="31">
        <v>185254</v>
      </c>
      <c r="T52" s="36">
        <f t="shared" si="6"/>
        <v>0.70500437645088865</v>
      </c>
      <c r="U52" s="36">
        <f t="shared" si="7"/>
        <v>-0.94806589871203861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177967567</v>
      </c>
      <c r="E53" s="32">
        <f>SUM(E48:E52)</f>
        <v>152823567</v>
      </c>
      <c r="F53" s="32">
        <f>SUM(F48:F52)</f>
        <v>16260934</v>
      </c>
      <c r="G53" s="37">
        <f t="shared" si="0"/>
        <v>9.1370210168687641E-2</v>
      </c>
      <c r="H53" s="32">
        <f>SUM(H48:H52)</f>
        <v>41922808</v>
      </c>
      <c r="I53" s="37">
        <f t="shared" si="1"/>
        <v>0.23556431492936014</v>
      </c>
      <c r="J53" s="32">
        <f>SUM(J48:J52)</f>
        <v>16325586</v>
      </c>
      <c r="K53" s="37">
        <f t="shared" si="2"/>
        <v>0.10682636402538621</v>
      </c>
      <c r="L53" s="32">
        <f>SUM(L48:L52)</f>
        <v>0</v>
      </c>
      <c r="M53" s="37">
        <f t="shared" si="3"/>
        <v>0</v>
      </c>
      <c r="N53" s="32">
        <f t="shared" si="4"/>
        <v>74509328</v>
      </c>
      <c r="O53" s="37">
        <f t="shared" si="5"/>
        <v>0.48755129501721417</v>
      </c>
      <c r="P53" s="32">
        <f>SUM(P48:P52)</f>
        <v>6315857</v>
      </c>
      <c r="Q53" s="32">
        <f>SUM(Q48:Q52)</f>
        <v>192323527</v>
      </c>
      <c r="R53" s="32">
        <f>SUM(R48:R52)</f>
        <v>162766519</v>
      </c>
      <c r="S53" s="32">
        <f>SUM(S48:S52)</f>
        <v>86866880</v>
      </c>
      <c r="T53" s="37">
        <f t="shared" si="6"/>
        <v>0.53369010121792926</v>
      </c>
      <c r="U53" s="37">
        <f t="shared" si="7"/>
        <v>1.5848568135725682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3667564541</v>
      </c>
      <c r="E54" s="32">
        <f>SUM(E8:E9,E11:E18,E20:E26,E28:E34,E36:E39,E41:E46,E48:E52)</f>
        <v>3437468330</v>
      </c>
      <c r="F54" s="32">
        <f>SUM(F8:F9,F11:F18,F20:F26,F28:F34,F36:F39,F41:F46,F48:F52)</f>
        <v>711888717</v>
      </c>
      <c r="G54" s="37">
        <f t="shared" si="0"/>
        <v>0.19410393710641996</v>
      </c>
      <c r="H54" s="32">
        <f>SUM(H8:H9,H11:H18,H20:H26,H28:H34,H36:H39,H41:H46,H48:H52)</f>
        <v>772360701</v>
      </c>
      <c r="I54" s="37">
        <f t="shared" si="1"/>
        <v>0.21059225880436933</v>
      </c>
      <c r="J54" s="32">
        <f>SUM(J8:J9,J11:J18,J20:J26,J28:J34,J36:J39,J41:J46,J48:J52)</f>
        <v>971776013</v>
      </c>
      <c r="K54" s="37">
        <f t="shared" si="2"/>
        <v>0.28270108105985081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2456025431</v>
      </c>
      <c r="O54" s="37">
        <f t="shared" si="5"/>
        <v>0.71448670801281244</v>
      </c>
      <c r="P54" s="32">
        <f>SUM(P8:P9,P11:P18,P20:P26,P28:P34,P36:P39,P41:P46,P48:P52)</f>
        <v>916229395</v>
      </c>
      <c r="Q54" s="32">
        <f>SUM(Q8:Q9,Q11:Q18,Q20:Q26,Q28:Q34,Q36:Q39,Q41:Q46,Q48:Q52)</f>
        <v>3135229683</v>
      </c>
      <c r="R54" s="32">
        <f>SUM(R8:R9,R11:R18,R20:R26,R28:R34,R36:R39,R41:R46,R48:R52)</f>
        <v>3213203103</v>
      </c>
      <c r="S54" s="32">
        <f>SUM(S8:S9,S11:S18,S20:S26,S28:S34,S36:S39,S41:S46,S48:S52)</f>
        <v>2229112220</v>
      </c>
      <c r="T54" s="37">
        <f t="shared" si="6"/>
        <v>0.69373523818609362</v>
      </c>
      <c r="U54" s="37">
        <f t="shared" si="7"/>
        <v>6.0625230213226189E-2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377483941</v>
      </c>
      <c r="E57" s="31">
        <v>467869500</v>
      </c>
      <c r="F57" s="31">
        <v>94209218</v>
      </c>
      <c r="G57" s="36">
        <f t="shared" ref="G57:G85" si="8">IF(($D57      =0),0,($F57      /$D57      ))</f>
        <v>0.24957145925315005</v>
      </c>
      <c r="H57" s="31">
        <v>106043674</v>
      </c>
      <c r="I57" s="36">
        <f t="shared" ref="I57:I85" si="9">IF(($D57      =0),0,($H57      /$D57      ))</f>
        <v>0.28092234525017845</v>
      </c>
      <c r="J57" s="31">
        <v>106099072</v>
      </c>
      <c r="K57" s="36">
        <f t="shared" ref="K57:K85" si="10">IF(($E57      =0),0,($J57      /$E57      ))</f>
        <v>0.22677065292779289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306351964</v>
      </c>
      <c r="O57" s="36">
        <f t="shared" ref="O57:O85" si="13">IF(($E57      =0),0,($N57      /$E57      ))</f>
        <v>0.65478079678200862</v>
      </c>
      <c r="P57" s="31">
        <v>226811137</v>
      </c>
      <c r="Q57" s="31">
        <v>402946282</v>
      </c>
      <c r="R57" s="31">
        <v>360855885</v>
      </c>
      <c r="S57" s="31">
        <v>291149617</v>
      </c>
      <c r="T57" s="36">
        <f t="shared" ref="T57:T85" si="14">IF(($R57      =0),0,($S57      /$R57      ))</f>
        <v>0.8068307296692695</v>
      </c>
      <c r="U57" s="36">
        <f t="shared" ref="U57:U85" si="15">IF(($P57      =0),0,(($J57      /$P57      )-1))</f>
        <v>-0.53221401116647993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377483941</v>
      </c>
      <c r="E58" s="32">
        <f>E57</f>
        <v>467869500</v>
      </c>
      <c r="F58" s="32">
        <f>F57</f>
        <v>94209218</v>
      </c>
      <c r="G58" s="37">
        <f t="shared" si="8"/>
        <v>0.24957145925315005</v>
      </c>
      <c r="H58" s="32">
        <f>H57</f>
        <v>106043674</v>
      </c>
      <c r="I58" s="37">
        <f t="shared" si="9"/>
        <v>0.28092234525017845</v>
      </c>
      <c r="J58" s="32">
        <f>J57</f>
        <v>106099072</v>
      </c>
      <c r="K58" s="37">
        <f t="shared" si="10"/>
        <v>0.22677065292779289</v>
      </c>
      <c r="L58" s="32">
        <f>L57</f>
        <v>0</v>
      </c>
      <c r="M58" s="37">
        <f t="shared" si="11"/>
        <v>0</v>
      </c>
      <c r="N58" s="32">
        <f t="shared" si="12"/>
        <v>306351964</v>
      </c>
      <c r="O58" s="37">
        <f t="shared" si="13"/>
        <v>0.65478079678200862</v>
      </c>
      <c r="P58" s="32">
        <f>P57</f>
        <v>226811137</v>
      </c>
      <c r="Q58" s="32">
        <f>Q57</f>
        <v>402946282</v>
      </c>
      <c r="R58" s="32">
        <f>R57</f>
        <v>360855885</v>
      </c>
      <c r="S58" s="32">
        <f>S57</f>
        <v>291149617</v>
      </c>
      <c r="T58" s="37">
        <f t="shared" si="14"/>
        <v>0.8068307296692695</v>
      </c>
      <c r="U58" s="37">
        <f t="shared" si="15"/>
        <v>-0.53221401116647993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7556980</v>
      </c>
      <c r="E59" s="31">
        <v>7556980</v>
      </c>
      <c r="F59" s="31">
        <v>777908</v>
      </c>
      <c r="G59" s="36">
        <f t="shared" si="8"/>
        <v>0.10293900473469561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777908</v>
      </c>
      <c r="O59" s="36">
        <f t="shared" si="13"/>
        <v>0.10293900473469561</v>
      </c>
      <c r="P59" s="31">
        <v>0</v>
      </c>
      <c r="Q59" s="31">
        <v>9701134</v>
      </c>
      <c r="R59" s="31">
        <v>12301134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6495516</v>
      </c>
      <c r="E61" s="31">
        <v>6495516</v>
      </c>
      <c r="F61" s="31">
        <v>273097</v>
      </c>
      <c r="G61" s="36">
        <f t="shared" si="8"/>
        <v>4.2043926918200185E-2</v>
      </c>
      <c r="H61" s="31">
        <v>296429</v>
      </c>
      <c r="I61" s="36">
        <f t="shared" si="9"/>
        <v>4.56359433184369E-2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569526</v>
      </c>
      <c r="O61" s="36">
        <f t="shared" si="13"/>
        <v>8.7679870236637092E-2</v>
      </c>
      <c r="P61" s="31">
        <v>1054927</v>
      </c>
      <c r="Q61" s="31">
        <v>5279285</v>
      </c>
      <c r="R61" s="31">
        <v>7140911</v>
      </c>
      <c r="S61" s="31">
        <v>4788079</v>
      </c>
      <c r="T61" s="36">
        <f t="shared" si="14"/>
        <v>0.67051374817582798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14052496</v>
      </c>
      <c r="E63" s="32">
        <f>SUM(E59:E62)</f>
        <v>14052496</v>
      </c>
      <c r="F63" s="32">
        <f>SUM(F59:F62)</f>
        <v>1051005</v>
      </c>
      <c r="G63" s="37">
        <f t="shared" si="8"/>
        <v>7.4791339559890285E-2</v>
      </c>
      <c r="H63" s="32">
        <f>SUM(H59:H62)</f>
        <v>296429</v>
      </c>
      <c r="I63" s="37">
        <f t="shared" si="9"/>
        <v>2.1094402019399258E-2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1347434</v>
      </c>
      <c r="O63" s="37">
        <f t="shared" si="13"/>
        <v>9.5885741579289543E-2</v>
      </c>
      <c r="P63" s="32">
        <f>SUM(P59:P62)</f>
        <v>1054927</v>
      </c>
      <c r="Q63" s="32">
        <f>SUM(Q59:Q62)</f>
        <v>14980419</v>
      </c>
      <c r="R63" s="32">
        <f>SUM(R59:R62)</f>
        <v>19442045</v>
      </c>
      <c r="S63" s="32">
        <f>SUM(S59:S62)</f>
        <v>4788079</v>
      </c>
      <c r="T63" s="37">
        <f t="shared" si="14"/>
        <v>0.24627445312465843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1035558</v>
      </c>
      <c r="F64" s="31">
        <v>265964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265964</v>
      </c>
      <c r="O64" s="36">
        <f t="shared" si="13"/>
        <v>0.25683158258639305</v>
      </c>
      <c r="P64" s="31">
        <v>585937</v>
      </c>
      <c r="Q64" s="31">
        <v>24982307</v>
      </c>
      <c r="R64" s="31">
        <v>31364759</v>
      </c>
      <c r="S64" s="31">
        <v>688229</v>
      </c>
      <c r="T64" s="36">
        <f t="shared" si="14"/>
        <v>2.1942747910162486E-2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10610715</v>
      </c>
      <c r="E65" s="31">
        <v>5960718</v>
      </c>
      <c r="F65" s="31">
        <v>752898</v>
      </c>
      <c r="G65" s="36">
        <f t="shared" si="8"/>
        <v>7.0956387010677413E-2</v>
      </c>
      <c r="H65" s="31">
        <v>634511</v>
      </c>
      <c r="I65" s="36">
        <f t="shared" si="9"/>
        <v>5.9799080457820231E-2</v>
      </c>
      <c r="J65" s="31">
        <v>713500</v>
      </c>
      <c r="K65" s="36">
        <f t="shared" si="10"/>
        <v>0.11970034482423091</v>
      </c>
      <c r="L65" s="31">
        <v>0</v>
      </c>
      <c r="M65" s="36">
        <f t="shared" si="11"/>
        <v>0</v>
      </c>
      <c r="N65" s="31">
        <f t="shared" si="12"/>
        <v>2100909</v>
      </c>
      <c r="O65" s="36">
        <f t="shared" si="13"/>
        <v>0.35245904939639822</v>
      </c>
      <c r="P65" s="31">
        <v>609962</v>
      </c>
      <c r="Q65" s="31">
        <v>11311345</v>
      </c>
      <c r="R65" s="31">
        <v>11411345</v>
      </c>
      <c r="S65" s="31">
        <v>2724017</v>
      </c>
      <c r="T65" s="36">
        <f t="shared" si="14"/>
        <v>0.23871130002642107</v>
      </c>
      <c r="U65" s="36">
        <f t="shared" si="15"/>
        <v>0.16974500050822838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24299353</v>
      </c>
      <c r="E66" s="31">
        <v>24830774</v>
      </c>
      <c r="F66" s="31">
        <v>281374</v>
      </c>
      <c r="G66" s="36">
        <f t="shared" si="8"/>
        <v>1.1579485264484202E-2</v>
      </c>
      <c r="H66" s="31">
        <v>759848</v>
      </c>
      <c r="I66" s="36">
        <f t="shared" si="9"/>
        <v>3.1270297608335496E-2</v>
      </c>
      <c r="J66" s="31">
        <v>10246921</v>
      </c>
      <c r="K66" s="36">
        <f t="shared" si="10"/>
        <v>0.4126702212343441</v>
      </c>
      <c r="L66" s="31">
        <v>0</v>
      </c>
      <c r="M66" s="36">
        <f t="shared" si="11"/>
        <v>0</v>
      </c>
      <c r="N66" s="31">
        <f t="shared" si="12"/>
        <v>11288143</v>
      </c>
      <c r="O66" s="36">
        <f t="shared" si="13"/>
        <v>0.45460294552235869</v>
      </c>
      <c r="P66" s="31">
        <v>10697133</v>
      </c>
      <c r="Q66" s="31">
        <v>18470365</v>
      </c>
      <c r="R66" s="31">
        <v>17002965</v>
      </c>
      <c r="S66" s="31">
        <v>12697126</v>
      </c>
      <c r="T66" s="36">
        <f t="shared" si="14"/>
        <v>0.74675952106000332</v>
      </c>
      <c r="U66" s="36">
        <f t="shared" si="15"/>
        <v>-4.2087164850619363E-2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92583280</v>
      </c>
      <c r="E67" s="31">
        <v>85334091</v>
      </c>
      <c r="F67" s="31">
        <v>6244922</v>
      </c>
      <c r="G67" s="36">
        <f t="shared" si="8"/>
        <v>6.7451941646483035E-2</v>
      </c>
      <c r="H67" s="31">
        <v>2415820</v>
      </c>
      <c r="I67" s="36">
        <f t="shared" si="9"/>
        <v>2.6093480377882484E-2</v>
      </c>
      <c r="J67" s="31">
        <v>3026276</v>
      </c>
      <c r="K67" s="36">
        <f t="shared" si="10"/>
        <v>3.5463856994738481E-2</v>
      </c>
      <c r="L67" s="31">
        <v>0</v>
      </c>
      <c r="M67" s="36">
        <f t="shared" si="11"/>
        <v>0</v>
      </c>
      <c r="N67" s="31">
        <f t="shared" si="12"/>
        <v>11687018</v>
      </c>
      <c r="O67" s="36">
        <f t="shared" si="13"/>
        <v>0.1369560261677833</v>
      </c>
      <c r="P67" s="31">
        <v>3144880</v>
      </c>
      <c r="Q67" s="31">
        <v>40270441</v>
      </c>
      <c r="R67" s="31">
        <v>40209829</v>
      </c>
      <c r="S67" s="31">
        <v>5951246</v>
      </c>
      <c r="T67" s="36">
        <f t="shared" si="14"/>
        <v>0.14800475774219282</v>
      </c>
      <c r="U67" s="36">
        <f t="shared" si="15"/>
        <v>-3.771336267202563E-2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36236875</v>
      </c>
      <c r="E68" s="31">
        <v>36236875</v>
      </c>
      <c r="F68" s="31">
        <v>6078122</v>
      </c>
      <c r="G68" s="36">
        <f t="shared" si="8"/>
        <v>0.16773306197071353</v>
      </c>
      <c r="H68" s="31">
        <v>5570773</v>
      </c>
      <c r="I68" s="36">
        <f t="shared" si="9"/>
        <v>0.15373215819520861</v>
      </c>
      <c r="J68" s="31">
        <v>6649985</v>
      </c>
      <c r="K68" s="36">
        <f t="shared" si="10"/>
        <v>0.18351430690422393</v>
      </c>
      <c r="L68" s="31">
        <v>0</v>
      </c>
      <c r="M68" s="36">
        <f t="shared" si="11"/>
        <v>0</v>
      </c>
      <c r="N68" s="31">
        <f t="shared" si="12"/>
        <v>18298880</v>
      </c>
      <c r="O68" s="36">
        <f t="shared" si="13"/>
        <v>0.50497952707014604</v>
      </c>
      <c r="P68" s="31">
        <v>4877375</v>
      </c>
      <c r="Q68" s="31">
        <v>41129002</v>
      </c>
      <c r="R68" s="31">
        <v>41987840</v>
      </c>
      <c r="S68" s="31">
        <v>12121439</v>
      </c>
      <c r="T68" s="36">
        <f t="shared" si="14"/>
        <v>0.28868927289424745</v>
      </c>
      <c r="U68" s="36">
        <f t="shared" si="15"/>
        <v>0.36343524949383643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163730223</v>
      </c>
      <c r="E70" s="32">
        <f>SUM(E64:E69)</f>
        <v>153398016</v>
      </c>
      <c r="F70" s="32">
        <f>SUM(F64:F69)</f>
        <v>13623280</v>
      </c>
      <c r="G70" s="37">
        <f t="shared" si="8"/>
        <v>8.3205652263724089E-2</v>
      </c>
      <c r="H70" s="32">
        <f>SUM(H64:H69)</f>
        <v>9380952</v>
      </c>
      <c r="I70" s="37">
        <f t="shared" si="9"/>
        <v>5.7295176346275421E-2</v>
      </c>
      <c r="J70" s="32">
        <f>SUM(J64:J69)</f>
        <v>20636682</v>
      </c>
      <c r="K70" s="37">
        <f t="shared" si="10"/>
        <v>0.13453030578961334</v>
      </c>
      <c r="L70" s="32">
        <f>SUM(L64:L69)</f>
        <v>0</v>
      </c>
      <c r="M70" s="37">
        <f t="shared" si="11"/>
        <v>0</v>
      </c>
      <c r="N70" s="32">
        <f t="shared" si="12"/>
        <v>43640914</v>
      </c>
      <c r="O70" s="37">
        <f t="shared" si="13"/>
        <v>0.28449464431143623</v>
      </c>
      <c r="P70" s="32">
        <f>SUM(P64:P69)</f>
        <v>19915287</v>
      </c>
      <c r="Q70" s="32">
        <f>SUM(Q64:Q69)</f>
        <v>136163460</v>
      </c>
      <c r="R70" s="32">
        <f>SUM(R64:R69)</f>
        <v>141976738</v>
      </c>
      <c r="S70" s="32">
        <f>SUM(S64:S69)</f>
        <v>34182057</v>
      </c>
      <c r="T70" s="37">
        <f t="shared" si="14"/>
        <v>0.2407581515219768</v>
      </c>
      <c r="U70" s="37">
        <f t="shared" si="15"/>
        <v>3.6223178706889847E-2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141103032</v>
      </c>
      <c r="E71" s="31">
        <v>106991304</v>
      </c>
      <c r="F71" s="31">
        <v>23667476</v>
      </c>
      <c r="G71" s="36">
        <f t="shared" si="8"/>
        <v>0.16773187411026008</v>
      </c>
      <c r="H71" s="31">
        <v>24465300</v>
      </c>
      <c r="I71" s="36">
        <f t="shared" si="9"/>
        <v>0.17338606869907658</v>
      </c>
      <c r="J71" s="31">
        <v>23310910</v>
      </c>
      <c r="K71" s="36">
        <f t="shared" si="10"/>
        <v>0.21787667902430649</v>
      </c>
      <c r="L71" s="31">
        <v>0</v>
      </c>
      <c r="M71" s="36">
        <f t="shared" si="11"/>
        <v>0</v>
      </c>
      <c r="N71" s="31">
        <f t="shared" si="12"/>
        <v>71443686</v>
      </c>
      <c r="O71" s="36">
        <f t="shared" si="13"/>
        <v>0.66775226891336892</v>
      </c>
      <c r="P71" s="31">
        <v>27875701</v>
      </c>
      <c r="Q71" s="31">
        <v>89891208</v>
      </c>
      <c r="R71" s="31">
        <v>141681088</v>
      </c>
      <c r="S71" s="31">
        <v>82009374</v>
      </c>
      <c r="T71" s="36">
        <f t="shared" si="14"/>
        <v>0.57883077521256754</v>
      </c>
      <c r="U71" s="36">
        <f t="shared" si="15"/>
        <v>-0.1637552002728111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63405479</v>
      </c>
      <c r="E72" s="31">
        <v>63405479</v>
      </c>
      <c r="F72" s="31">
        <v>13286822</v>
      </c>
      <c r="G72" s="36">
        <f t="shared" si="8"/>
        <v>0.20955321542480579</v>
      </c>
      <c r="H72" s="31">
        <v>8894190</v>
      </c>
      <c r="I72" s="36">
        <f t="shared" si="9"/>
        <v>0.14027478603229226</v>
      </c>
      <c r="J72" s="31">
        <v>-2251787</v>
      </c>
      <c r="K72" s="36">
        <f t="shared" si="10"/>
        <v>-3.5514075999646656E-2</v>
      </c>
      <c r="L72" s="31">
        <v>0</v>
      </c>
      <c r="M72" s="36">
        <f t="shared" si="11"/>
        <v>0</v>
      </c>
      <c r="N72" s="31">
        <f t="shared" si="12"/>
        <v>19929225</v>
      </c>
      <c r="O72" s="36">
        <f t="shared" si="13"/>
        <v>0.3143139254574514</v>
      </c>
      <c r="P72" s="31">
        <v>14320673</v>
      </c>
      <c r="Q72" s="31">
        <v>72009712</v>
      </c>
      <c r="R72" s="31">
        <v>58935544</v>
      </c>
      <c r="S72" s="31">
        <v>37316710</v>
      </c>
      <c r="T72" s="36">
        <f t="shared" si="14"/>
        <v>0.63317834140972717</v>
      </c>
      <c r="U72" s="36">
        <f t="shared" si="15"/>
        <v>-1.1572403056755782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50791611</v>
      </c>
      <c r="E73" s="31">
        <v>23224279</v>
      </c>
      <c r="F73" s="31">
        <v>6595094</v>
      </c>
      <c r="G73" s="36">
        <f t="shared" si="8"/>
        <v>0.12984612754259753</v>
      </c>
      <c r="H73" s="31">
        <v>5017047</v>
      </c>
      <c r="I73" s="36">
        <f t="shared" si="9"/>
        <v>9.877707954567537E-2</v>
      </c>
      <c r="J73" s="31">
        <v>5165719</v>
      </c>
      <c r="K73" s="36">
        <f t="shared" si="10"/>
        <v>0.22242752939714511</v>
      </c>
      <c r="L73" s="31">
        <v>0</v>
      </c>
      <c r="M73" s="36">
        <f t="shared" si="11"/>
        <v>0</v>
      </c>
      <c r="N73" s="31">
        <f t="shared" si="12"/>
        <v>16777860</v>
      </c>
      <c r="O73" s="36">
        <f t="shared" si="13"/>
        <v>0.72242759398472611</v>
      </c>
      <c r="P73" s="31">
        <v>-2331704</v>
      </c>
      <c r="Q73" s="31">
        <v>51224643</v>
      </c>
      <c r="R73" s="31">
        <v>51224643</v>
      </c>
      <c r="S73" s="31">
        <v>3242683</v>
      </c>
      <c r="T73" s="36">
        <f t="shared" si="14"/>
        <v>6.3303183977289998E-2</v>
      </c>
      <c r="U73" s="36">
        <f t="shared" si="15"/>
        <v>-3.2154265721549562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46204463</v>
      </c>
      <c r="E74" s="31">
        <v>46599249</v>
      </c>
      <c r="F74" s="31">
        <v>5896277</v>
      </c>
      <c r="G74" s="36">
        <f t="shared" si="8"/>
        <v>0.12761271568073412</v>
      </c>
      <c r="H74" s="31">
        <v>7113947</v>
      </c>
      <c r="I74" s="36">
        <f t="shared" si="9"/>
        <v>0.15396666335024822</v>
      </c>
      <c r="J74" s="31">
        <v>2677435</v>
      </c>
      <c r="K74" s="36">
        <f t="shared" si="10"/>
        <v>5.7456612659143924E-2</v>
      </c>
      <c r="L74" s="31">
        <v>0</v>
      </c>
      <c r="M74" s="36">
        <f t="shared" si="11"/>
        <v>0</v>
      </c>
      <c r="N74" s="31">
        <f t="shared" si="12"/>
        <v>15687659</v>
      </c>
      <c r="O74" s="36">
        <f t="shared" si="13"/>
        <v>0.33665046833694678</v>
      </c>
      <c r="P74" s="31">
        <v>5681169</v>
      </c>
      <c r="Q74" s="31">
        <v>89801609</v>
      </c>
      <c r="R74" s="31">
        <v>199606417</v>
      </c>
      <c r="S74" s="31">
        <v>25626494</v>
      </c>
      <c r="T74" s="36">
        <f t="shared" si="14"/>
        <v>0.12838512100540334</v>
      </c>
      <c r="U74" s="36">
        <f t="shared" si="15"/>
        <v>-0.52871759315732381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12396444</v>
      </c>
      <c r="E75" s="31">
        <v>12396444</v>
      </c>
      <c r="F75" s="31">
        <v>497829</v>
      </c>
      <c r="G75" s="36">
        <f t="shared" si="8"/>
        <v>4.0159016569590443E-2</v>
      </c>
      <c r="H75" s="31">
        <v>411107</v>
      </c>
      <c r="I75" s="36">
        <f t="shared" si="9"/>
        <v>3.3163300701394692E-2</v>
      </c>
      <c r="J75" s="31">
        <v>5794292</v>
      </c>
      <c r="K75" s="36">
        <f t="shared" si="10"/>
        <v>0.46741565565092696</v>
      </c>
      <c r="L75" s="31">
        <v>0</v>
      </c>
      <c r="M75" s="36">
        <f t="shared" si="11"/>
        <v>0</v>
      </c>
      <c r="N75" s="31">
        <f t="shared" si="12"/>
        <v>6703228</v>
      </c>
      <c r="O75" s="36">
        <f t="shared" si="13"/>
        <v>0.54073797292191217</v>
      </c>
      <c r="P75" s="31">
        <v>383869</v>
      </c>
      <c r="Q75" s="31">
        <v>6748502</v>
      </c>
      <c r="R75" s="31">
        <v>5531065</v>
      </c>
      <c r="S75" s="31">
        <v>1626738</v>
      </c>
      <c r="T75" s="36">
        <f t="shared" si="14"/>
        <v>0.29410936230183515</v>
      </c>
      <c r="U75" s="36">
        <f t="shared" si="15"/>
        <v>14.094451492566474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25111368</v>
      </c>
      <c r="E76" s="31">
        <v>26887451</v>
      </c>
      <c r="F76" s="31">
        <v>6694437</v>
      </c>
      <c r="G76" s="36">
        <f t="shared" si="8"/>
        <v>0.26658989665557048</v>
      </c>
      <c r="H76" s="31">
        <v>3172136</v>
      </c>
      <c r="I76" s="36">
        <f t="shared" si="9"/>
        <v>0.12632270770752116</v>
      </c>
      <c r="J76" s="31">
        <v>9532183</v>
      </c>
      <c r="K76" s="36">
        <f t="shared" si="10"/>
        <v>0.35452163167122092</v>
      </c>
      <c r="L76" s="31">
        <v>0</v>
      </c>
      <c r="M76" s="36">
        <f t="shared" si="11"/>
        <v>0</v>
      </c>
      <c r="N76" s="31">
        <f t="shared" si="12"/>
        <v>19398756</v>
      </c>
      <c r="O76" s="36">
        <f t="shared" si="13"/>
        <v>0.72147992013077034</v>
      </c>
      <c r="P76" s="31">
        <v>4790582</v>
      </c>
      <c r="Q76" s="31">
        <v>68396503</v>
      </c>
      <c r="R76" s="31">
        <v>68396504</v>
      </c>
      <c r="S76" s="31">
        <v>8540080</v>
      </c>
      <c r="T76" s="36">
        <f t="shared" si="14"/>
        <v>0.12486135256269823</v>
      </c>
      <c r="U76" s="36">
        <f t="shared" si="15"/>
        <v>0.98977556380414744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2704008</v>
      </c>
      <c r="E77" s="31">
        <v>2843304</v>
      </c>
      <c r="F77" s="31">
        <v>1065610</v>
      </c>
      <c r="G77" s="36">
        <f t="shared" si="8"/>
        <v>0.39408537252848364</v>
      </c>
      <c r="H77" s="31">
        <v>930005</v>
      </c>
      <c r="I77" s="36">
        <f t="shared" si="9"/>
        <v>0.34393574279366035</v>
      </c>
      <c r="J77" s="31">
        <v>510136</v>
      </c>
      <c r="K77" s="36">
        <f t="shared" si="10"/>
        <v>0.17941662235202427</v>
      </c>
      <c r="L77" s="31">
        <v>0</v>
      </c>
      <c r="M77" s="36">
        <f t="shared" si="11"/>
        <v>0</v>
      </c>
      <c r="N77" s="31">
        <f t="shared" si="12"/>
        <v>2505751</v>
      </c>
      <c r="O77" s="36">
        <f t="shared" si="13"/>
        <v>0.88128142470871917</v>
      </c>
      <c r="P77" s="31">
        <v>0</v>
      </c>
      <c r="Q77" s="31">
        <v>6317004</v>
      </c>
      <c r="R77" s="31">
        <v>6317004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341716405</v>
      </c>
      <c r="E78" s="32">
        <f>SUM(E71:E77)</f>
        <v>282347510</v>
      </c>
      <c r="F78" s="32">
        <f>SUM(F71:F77)</f>
        <v>57703545</v>
      </c>
      <c r="G78" s="37">
        <f t="shared" si="8"/>
        <v>0.16886384193348869</v>
      </c>
      <c r="H78" s="32">
        <f>SUM(H71:H77)</f>
        <v>50003732</v>
      </c>
      <c r="I78" s="37">
        <f t="shared" si="9"/>
        <v>0.14633108410466861</v>
      </c>
      <c r="J78" s="32">
        <f>SUM(J71:J77)</f>
        <v>44738888</v>
      </c>
      <c r="K78" s="37">
        <f t="shared" si="10"/>
        <v>0.15845327624812416</v>
      </c>
      <c r="L78" s="32">
        <f>SUM(L71:L77)</f>
        <v>0</v>
      </c>
      <c r="M78" s="37">
        <f t="shared" si="11"/>
        <v>0</v>
      </c>
      <c r="N78" s="32">
        <f t="shared" si="12"/>
        <v>152446165</v>
      </c>
      <c r="O78" s="37">
        <f t="shared" si="13"/>
        <v>0.53992388670259572</v>
      </c>
      <c r="P78" s="32">
        <f>SUM(P71:P77)</f>
        <v>50720290</v>
      </c>
      <c r="Q78" s="32">
        <f>SUM(Q71:Q77)</f>
        <v>384389181</v>
      </c>
      <c r="R78" s="32">
        <f>SUM(R71:R77)</f>
        <v>531692265</v>
      </c>
      <c r="S78" s="32">
        <f>SUM(S71:S77)</f>
        <v>158362079</v>
      </c>
      <c r="T78" s="37">
        <f t="shared" si="14"/>
        <v>0.29784536925697047</v>
      </c>
      <c r="U78" s="37">
        <f t="shared" si="15"/>
        <v>-0.11792917587813478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54825712</v>
      </c>
      <c r="E79" s="31">
        <v>53797218</v>
      </c>
      <c r="F79" s="31">
        <v>12242433</v>
      </c>
      <c r="G79" s="36">
        <f t="shared" si="8"/>
        <v>0.22329729160653672</v>
      </c>
      <c r="H79" s="31">
        <v>15123315</v>
      </c>
      <c r="I79" s="36">
        <f t="shared" si="9"/>
        <v>0.27584347650605978</v>
      </c>
      <c r="J79" s="31">
        <v>11022254</v>
      </c>
      <c r="K79" s="36">
        <f t="shared" si="10"/>
        <v>0.20488520428695775</v>
      </c>
      <c r="L79" s="31">
        <v>0</v>
      </c>
      <c r="M79" s="36">
        <f t="shared" si="11"/>
        <v>0</v>
      </c>
      <c r="N79" s="31">
        <f t="shared" si="12"/>
        <v>38388002</v>
      </c>
      <c r="O79" s="36">
        <f t="shared" si="13"/>
        <v>0.71356853434316991</v>
      </c>
      <c r="P79" s="31">
        <v>26843992</v>
      </c>
      <c r="Q79" s="31">
        <v>39377440</v>
      </c>
      <c r="R79" s="31">
        <v>37394937</v>
      </c>
      <c r="S79" s="31">
        <v>26843992</v>
      </c>
      <c r="T79" s="36">
        <f t="shared" si="14"/>
        <v>0.71785097538738996</v>
      </c>
      <c r="U79" s="36">
        <f t="shared" si="15"/>
        <v>-0.58939586928799559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128891375</v>
      </c>
      <c r="E80" s="31">
        <v>82089990</v>
      </c>
      <c r="F80" s="31">
        <v>16036147</v>
      </c>
      <c r="G80" s="36">
        <f t="shared" si="8"/>
        <v>0.12441598206241496</v>
      </c>
      <c r="H80" s="31">
        <v>23657999</v>
      </c>
      <c r="I80" s="36">
        <f t="shared" si="9"/>
        <v>0.18354990006119495</v>
      </c>
      <c r="J80" s="31">
        <v>18490383</v>
      </c>
      <c r="K80" s="36">
        <f t="shared" si="10"/>
        <v>0.22524528264652</v>
      </c>
      <c r="L80" s="31">
        <v>0</v>
      </c>
      <c r="M80" s="36">
        <f t="shared" si="11"/>
        <v>0</v>
      </c>
      <c r="N80" s="31">
        <f t="shared" si="12"/>
        <v>58184529</v>
      </c>
      <c r="O80" s="36">
        <f t="shared" si="13"/>
        <v>0.70878957349123806</v>
      </c>
      <c r="P80" s="31">
        <v>25395072</v>
      </c>
      <c r="Q80" s="31">
        <v>160169851</v>
      </c>
      <c r="R80" s="31">
        <v>120456991</v>
      </c>
      <c r="S80" s="31">
        <v>69682617</v>
      </c>
      <c r="T80" s="36">
        <f t="shared" si="14"/>
        <v>0.57848545295307929</v>
      </c>
      <c r="U80" s="36">
        <f t="shared" si="15"/>
        <v>-0.27189090072278588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68418280</v>
      </c>
      <c r="E81" s="31">
        <v>54560287</v>
      </c>
      <c r="F81" s="31">
        <v>9836318</v>
      </c>
      <c r="G81" s="36">
        <f t="shared" si="8"/>
        <v>0.14376739666650493</v>
      </c>
      <c r="H81" s="31">
        <v>12625012</v>
      </c>
      <c r="I81" s="36">
        <f t="shared" si="9"/>
        <v>0.18452688375095078</v>
      </c>
      <c r="J81" s="31">
        <v>12147510</v>
      </c>
      <c r="K81" s="36">
        <f t="shared" si="10"/>
        <v>0.22264380684067883</v>
      </c>
      <c r="L81" s="31">
        <v>0</v>
      </c>
      <c r="M81" s="36">
        <f t="shared" si="11"/>
        <v>0</v>
      </c>
      <c r="N81" s="31">
        <f t="shared" si="12"/>
        <v>34608840</v>
      </c>
      <c r="O81" s="36">
        <f t="shared" si="13"/>
        <v>0.63432290962838955</v>
      </c>
      <c r="P81" s="31">
        <v>14405619</v>
      </c>
      <c r="Q81" s="31">
        <v>64402630</v>
      </c>
      <c r="R81" s="31">
        <v>66331910</v>
      </c>
      <c r="S81" s="31">
        <v>39870030</v>
      </c>
      <c r="T81" s="36">
        <f t="shared" si="14"/>
        <v>0.60106862594488841</v>
      </c>
      <c r="U81" s="36">
        <f t="shared" si="15"/>
        <v>-0.15675195907930095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7346096</v>
      </c>
      <c r="E82" s="31">
        <v>7185856</v>
      </c>
      <c r="F82" s="31">
        <v>1146122</v>
      </c>
      <c r="G82" s="36">
        <f t="shared" si="8"/>
        <v>0.15601783586819448</v>
      </c>
      <c r="H82" s="31">
        <v>926656</v>
      </c>
      <c r="I82" s="36">
        <f t="shared" si="9"/>
        <v>0.12614264774105866</v>
      </c>
      <c r="J82" s="31">
        <v>1298594</v>
      </c>
      <c r="K82" s="36">
        <f t="shared" si="10"/>
        <v>0.18071528291131914</v>
      </c>
      <c r="L82" s="31">
        <v>0</v>
      </c>
      <c r="M82" s="36">
        <f t="shared" si="11"/>
        <v>0</v>
      </c>
      <c r="N82" s="31">
        <f t="shared" si="12"/>
        <v>3371372</v>
      </c>
      <c r="O82" s="36">
        <f t="shared" si="13"/>
        <v>0.46916776512081509</v>
      </c>
      <c r="P82" s="31">
        <v>618959</v>
      </c>
      <c r="Q82" s="31">
        <v>5535996</v>
      </c>
      <c r="R82" s="31">
        <v>4970396</v>
      </c>
      <c r="S82" s="31">
        <v>2693115</v>
      </c>
      <c r="T82" s="36">
        <f t="shared" si="14"/>
        <v>0.54183107341950221</v>
      </c>
      <c r="U82" s="36">
        <f t="shared" si="15"/>
        <v>1.0980291101672326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259481463</v>
      </c>
      <c r="E84" s="32">
        <f>SUM(E79:E83)</f>
        <v>197633351</v>
      </c>
      <c r="F84" s="32">
        <f>SUM(F79:F83)</f>
        <v>39261020</v>
      </c>
      <c r="G84" s="37">
        <f t="shared" si="8"/>
        <v>0.15130568305759862</v>
      </c>
      <c r="H84" s="32">
        <f>SUM(H79:H83)</f>
        <v>52332982</v>
      </c>
      <c r="I84" s="37">
        <f t="shared" si="9"/>
        <v>0.20168293100767665</v>
      </c>
      <c r="J84" s="32">
        <f>SUM(J79:J83)</f>
        <v>42958741</v>
      </c>
      <c r="K84" s="37">
        <f t="shared" si="10"/>
        <v>0.21736584833801659</v>
      </c>
      <c r="L84" s="32">
        <f>SUM(L79:L83)</f>
        <v>0</v>
      </c>
      <c r="M84" s="37">
        <f t="shared" si="11"/>
        <v>0</v>
      </c>
      <c r="N84" s="32">
        <f t="shared" si="12"/>
        <v>134552743</v>
      </c>
      <c r="O84" s="37">
        <f t="shared" si="13"/>
        <v>0.68082002515860796</v>
      </c>
      <c r="P84" s="32">
        <f>SUM(P79:P83)</f>
        <v>67263642</v>
      </c>
      <c r="Q84" s="32">
        <f>SUM(Q79:Q83)</f>
        <v>269485917</v>
      </c>
      <c r="R84" s="32">
        <f>SUM(R79:R83)</f>
        <v>229154234</v>
      </c>
      <c r="S84" s="32">
        <f>SUM(S79:S83)</f>
        <v>139089754</v>
      </c>
      <c r="T84" s="37">
        <f t="shared" si="14"/>
        <v>0.60697003748139344</v>
      </c>
      <c r="U84" s="37">
        <f t="shared" si="15"/>
        <v>-0.36133786808629842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1156464528</v>
      </c>
      <c r="E85" s="32">
        <f>SUM(E57,E59:E62,E64:E69,E71:E77,E79:E83)</f>
        <v>1115300873</v>
      </c>
      <c r="F85" s="32">
        <f>SUM(F57,F59:F62,F64:F69,F71:F77,F79:F83)</f>
        <v>205848068</v>
      </c>
      <c r="G85" s="37">
        <f t="shared" si="8"/>
        <v>0.17799773621763867</v>
      </c>
      <c r="H85" s="32">
        <f>SUM(H57,H59:H62,H64:H69,H71:H77,H79:H83)</f>
        <v>218057769</v>
      </c>
      <c r="I85" s="37">
        <f t="shared" si="9"/>
        <v>0.1885555187560409</v>
      </c>
      <c r="J85" s="32">
        <f>SUM(J57,J59:J62,J64:J69,J71:J77,J79:J83)</f>
        <v>214433383</v>
      </c>
      <c r="K85" s="37">
        <f t="shared" si="10"/>
        <v>0.19226505438232541</v>
      </c>
      <c r="L85" s="32">
        <f>SUM(L57,L59:L62,L64:L69,L71:L77,L79:L83)</f>
        <v>0</v>
      </c>
      <c r="M85" s="37">
        <f t="shared" si="11"/>
        <v>0</v>
      </c>
      <c r="N85" s="32">
        <f t="shared" si="12"/>
        <v>638339220</v>
      </c>
      <c r="O85" s="37">
        <f t="shared" si="13"/>
        <v>0.57234709974086073</v>
      </c>
      <c r="P85" s="32">
        <f>SUM(P57,P59:P62,P64:P69,P71:P77,P79:P83)</f>
        <v>365765283</v>
      </c>
      <c r="Q85" s="32">
        <f>SUM(Q57,Q59:Q62,Q64:Q69,Q71:Q77,Q79:Q83)</f>
        <v>1207965259</v>
      </c>
      <c r="R85" s="32">
        <f>SUM(R57,R59:R62,R64:R69,R71:R77,R79:R83)</f>
        <v>1283121167</v>
      </c>
      <c r="S85" s="32">
        <f>SUM(S57,S59:S62,S64:S69,S71:S77,S79:S83)</f>
        <v>627571586</v>
      </c>
      <c r="T85" s="37">
        <f t="shared" si="14"/>
        <v>0.48909768004785786</v>
      </c>
      <c r="U85" s="37">
        <f t="shared" si="15"/>
        <v>-0.41374046973178702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2614015864</v>
      </c>
      <c r="E88" s="31">
        <v>2809345418</v>
      </c>
      <c r="F88" s="31">
        <v>358175847</v>
      </c>
      <c r="G88" s="36">
        <f t="shared" ref="G88:G99" si="16">IF(($D88      =0),0,($F88      /$D88      ))</f>
        <v>0.13702129812323127</v>
      </c>
      <c r="H88" s="31">
        <v>588725813</v>
      </c>
      <c r="I88" s="36">
        <f t="shared" ref="I88:I99" si="17">IF(($D88      =0),0,($H88      /$D88      ))</f>
        <v>0.22521891359110741</v>
      </c>
      <c r="J88" s="31">
        <v>632407498</v>
      </c>
      <c r="K88" s="36">
        <f t="shared" ref="K88:K99" si="18">IF(($E88      =0),0,($J88      /$E88      ))</f>
        <v>0.22510848753166743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1579309158</v>
      </c>
      <c r="O88" s="36">
        <f t="shared" ref="O88:O99" si="21">IF(($E88      =0),0,($N88      /$E88      ))</f>
        <v>0.56216268312222184</v>
      </c>
      <c r="P88" s="31">
        <v>316568985</v>
      </c>
      <c r="Q88" s="31">
        <v>2532784428</v>
      </c>
      <c r="R88" s="31">
        <v>2443904406</v>
      </c>
      <c r="S88" s="31">
        <v>1000655954</v>
      </c>
      <c r="T88" s="36">
        <f t="shared" ref="T88:T99" si="22">IF(($R88      =0),0,($S88      /$R88      ))</f>
        <v>0.40944971151216131</v>
      </c>
      <c r="U88" s="36">
        <f t="shared" ref="U88:U99" si="23">IF(($P88      =0),0,(($J88      /$P88      )-1))</f>
        <v>0.99769253453556095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3889416700</v>
      </c>
      <c r="E89" s="31">
        <v>3545436581</v>
      </c>
      <c r="F89" s="31">
        <v>726920197</v>
      </c>
      <c r="G89" s="36">
        <f t="shared" si="16"/>
        <v>0.1868969701806443</v>
      </c>
      <c r="H89" s="31">
        <v>656764094</v>
      </c>
      <c r="I89" s="36">
        <f t="shared" si="17"/>
        <v>0.16885927753639768</v>
      </c>
      <c r="J89" s="31">
        <v>938043334</v>
      </c>
      <c r="K89" s="36">
        <f t="shared" si="18"/>
        <v>0.26457766556225421</v>
      </c>
      <c r="L89" s="31">
        <v>0</v>
      </c>
      <c r="M89" s="36">
        <f t="shared" si="19"/>
        <v>0</v>
      </c>
      <c r="N89" s="31">
        <f t="shared" si="20"/>
        <v>2321727625</v>
      </c>
      <c r="O89" s="36">
        <f t="shared" si="21"/>
        <v>0.65484957126074173</v>
      </c>
      <c r="P89" s="31">
        <v>683305555</v>
      </c>
      <c r="Q89" s="31">
        <v>3895325830</v>
      </c>
      <c r="R89" s="31">
        <v>3758224747</v>
      </c>
      <c r="S89" s="31">
        <v>2230362076</v>
      </c>
      <c r="T89" s="36">
        <f t="shared" si="22"/>
        <v>0.59346160119359137</v>
      </c>
      <c r="U89" s="36">
        <f t="shared" si="23"/>
        <v>0.37280214852051063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2625339101</v>
      </c>
      <c r="E90" s="31">
        <v>2724082130</v>
      </c>
      <c r="F90" s="31">
        <v>248818973</v>
      </c>
      <c r="G90" s="36">
        <f t="shared" si="16"/>
        <v>9.4775936908578426E-2</v>
      </c>
      <c r="H90" s="31">
        <v>885864270</v>
      </c>
      <c r="I90" s="36">
        <f t="shared" si="17"/>
        <v>0.33742851339187818</v>
      </c>
      <c r="J90" s="31">
        <v>586914663</v>
      </c>
      <c r="K90" s="36">
        <f t="shared" si="18"/>
        <v>0.21545409976313745</v>
      </c>
      <c r="L90" s="31">
        <v>0</v>
      </c>
      <c r="M90" s="36">
        <f t="shared" si="19"/>
        <v>0</v>
      </c>
      <c r="N90" s="31">
        <f t="shared" si="20"/>
        <v>1721597906</v>
      </c>
      <c r="O90" s="36">
        <f t="shared" si="21"/>
        <v>0.63199192382646696</v>
      </c>
      <c r="P90" s="31">
        <v>202550439</v>
      </c>
      <c r="Q90" s="31">
        <v>2129173174</v>
      </c>
      <c r="R90" s="31">
        <v>2069723817</v>
      </c>
      <c r="S90" s="31">
        <v>1189244688</v>
      </c>
      <c r="T90" s="36">
        <f t="shared" si="22"/>
        <v>0.57459100496015603</v>
      </c>
      <c r="U90" s="36">
        <f t="shared" si="23"/>
        <v>1.8976222707668384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9128771665</v>
      </c>
      <c r="E91" s="32">
        <f>SUM(E88:E90)</f>
        <v>9078864129</v>
      </c>
      <c r="F91" s="32">
        <f>SUM(F88:F90)</f>
        <v>1333915017</v>
      </c>
      <c r="G91" s="37">
        <f t="shared" si="16"/>
        <v>0.14612207052064546</v>
      </c>
      <c r="H91" s="32">
        <f>SUM(H88:H90)</f>
        <v>2131354177</v>
      </c>
      <c r="I91" s="37">
        <f t="shared" si="17"/>
        <v>0.23347655689227934</v>
      </c>
      <c r="J91" s="32">
        <f>SUM(J88:J90)</f>
        <v>2157365495</v>
      </c>
      <c r="K91" s="37">
        <f t="shared" si="18"/>
        <v>0.23762504475740237</v>
      </c>
      <c r="L91" s="32">
        <f>SUM(L88:L90)</f>
        <v>0</v>
      </c>
      <c r="M91" s="37">
        <f t="shared" si="19"/>
        <v>0</v>
      </c>
      <c r="N91" s="32">
        <f t="shared" si="20"/>
        <v>5622634689</v>
      </c>
      <c r="O91" s="37">
        <f t="shared" si="21"/>
        <v>0.61931036846779097</v>
      </c>
      <c r="P91" s="32">
        <f>SUM(P88:P90)</f>
        <v>1202424979</v>
      </c>
      <c r="Q91" s="32">
        <f>SUM(Q88:Q90)</f>
        <v>8557283432</v>
      </c>
      <c r="R91" s="32">
        <f>SUM(R88:R90)</f>
        <v>8271852970</v>
      </c>
      <c r="S91" s="32">
        <f>SUM(S88:S90)</f>
        <v>4420262718</v>
      </c>
      <c r="T91" s="37">
        <f t="shared" si="22"/>
        <v>0.53437394668778793</v>
      </c>
      <c r="U91" s="37">
        <f t="shared" si="23"/>
        <v>0.79417887409007326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366945141</v>
      </c>
      <c r="E92" s="31">
        <v>247369672</v>
      </c>
      <c r="F92" s="31">
        <v>35370507</v>
      </c>
      <c r="G92" s="36">
        <f t="shared" si="16"/>
        <v>9.6391811875770284E-2</v>
      </c>
      <c r="H92" s="31">
        <v>67382306</v>
      </c>
      <c r="I92" s="36">
        <f t="shared" si="17"/>
        <v>0.18363046262547458</v>
      </c>
      <c r="J92" s="31">
        <v>47001459</v>
      </c>
      <c r="K92" s="36">
        <f t="shared" si="18"/>
        <v>0.19000493722609618</v>
      </c>
      <c r="L92" s="31">
        <v>0</v>
      </c>
      <c r="M92" s="36">
        <f t="shared" si="19"/>
        <v>0</v>
      </c>
      <c r="N92" s="31">
        <f t="shared" si="20"/>
        <v>149754272</v>
      </c>
      <c r="O92" s="36">
        <f t="shared" si="21"/>
        <v>0.60538654876010833</v>
      </c>
      <c r="P92" s="31">
        <v>37050339</v>
      </c>
      <c r="Q92" s="31">
        <v>243847986</v>
      </c>
      <c r="R92" s="31">
        <v>361655822</v>
      </c>
      <c r="S92" s="31">
        <v>112026015</v>
      </c>
      <c r="T92" s="36">
        <f t="shared" si="22"/>
        <v>0.3097586384216981</v>
      </c>
      <c r="U92" s="36">
        <f t="shared" si="23"/>
        <v>0.26858377733062033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81573321</v>
      </c>
      <c r="E93" s="31">
        <v>81598390</v>
      </c>
      <c r="F93" s="31">
        <v>20311398</v>
      </c>
      <c r="G93" s="36">
        <f t="shared" si="16"/>
        <v>0.24899559992169498</v>
      </c>
      <c r="H93" s="31">
        <v>10177253</v>
      </c>
      <c r="I93" s="36">
        <f t="shared" si="17"/>
        <v>0.12476202850684479</v>
      </c>
      <c r="J93" s="31">
        <v>19846123</v>
      </c>
      <c r="K93" s="36">
        <f t="shared" si="18"/>
        <v>0.2432170904352402</v>
      </c>
      <c r="L93" s="31">
        <v>0</v>
      </c>
      <c r="M93" s="36">
        <f t="shared" si="19"/>
        <v>0</v>
      </c>
      <c r="N93" s="31">
        <f t="shared" si="20"/>
        <v>50334774</v>
      </c>
      <c r="O93" s="36">
        <f t="shared" si="21"/>
        <v>0.6168598914758</v>
      </c>
      <c r="P93" s="31">
        <v>16940028</v>
      </c>
      <c r="Q93" s="31">
        <v>85994653</v>
      </c>
      <c r="R93" s="31">
        <v>79526656</v>
      </c>
      <c r="S93" s="31">
        <v>47798802</v>
      </c>
      <c r="T93" s="36">
        <f t="shared" si="22"/>
        <v>0.60104126596244656</v>
      </c>
      <c r="U93" s="36">
        <f t="shared" si="23"/>
        <v>0.17155195965437597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37591834</v>
      </c>
      <c r="E94" s="31">
        <v>40056419</v>
      </c>
      <c r="F94" s="31">
        <v>6391209</v>
      </c>
      <c r="G94" s="36">
        <f t="shared" si="16"/>
        <v>0.17001588696098199</v>
      </c>
      <c r="H94" s="31">
        <v>15313282</v>
      </c>
      <c r="I94" s="36">
        <f t="shared" si="17"/>
        <v>0.40735660835276088</v>
      </c>
      <c r="J94" s="31">
        <v>9511401</v>
      </c>
      <c r="K94" s="36">
        <f t="shared" si="18"/>
        <v>0.23745010755953996</v>
      </c>
      <c r="L94" s="31">
        <v>0</v>
      </c>
      <c r="M94" s="36">
        <f t="shared" si="19"/>
        <v>0</v>
      </c>
      <c r="N94" s="31">
        <f t="shared" si="20"/>
        <v>31215892</v>
      </c>
      <c r="O94" s="36">
        <f t="shared" si="21"/>
        <v>0.77929811948491956</v>
      </c>
      <c r="P94" s="31">
        <v>5234728</v>
      </c>
      <c r="Q94" s="31">
        <v>34859406</v>
      </c>
      <c r="R94" s="31">
        <v>35799452</v>
      </c>
      <c r="S94" s="31">
        <v>21421176</v>
      </c>
      <c r="T94" s="36">
        <f t="shared" si="22"/>
        <v>0.59836603085432705</v>
      </c>
      <c r="U94" s="36">
        <f t="shared" si="23"/>
        <v>0.81698093960182838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75672243</v>
      </c>
      <c r="E95" s="31">
        <v>78522966</v>
      </c>
      <c r="F95" s="31">
        <v>19904808</v>
      </c>
      <c r="G95" s="36">
        <f t="shared" si="16"/>
        <v>0.26303975157707432</v>
      </c>
      <c r="H95" s="31">
        <v>20620292</v>
      </c>
      <c r="I95" s="36">
        <f t="shared" si="17"/>
        <v>0.27249479046101488</v>
      </c>
      <c r="J95" s="31">
        <v>19374383</v>
      </c>
      <c r="K95" s="36">
        <f t="shared" si="18"/>
        <v>0.24673524176353706</v>
      </c>
      <c r="L95" s="31">
        <v>0</v>
      </c>
      <c r="M95" s="36">
        <f t="shared" si="19"/>
        <v>0</v>
      </c>
      <c r="N95" s="31">
        <f t="shared" si="20"/>
        <v>59899483</v>
      </c>
      <c r="O95" s="36">
        <f t="shared" si="21"/>
        <v>0.76282756563219989</v>
      </c>
      <c r="P95" s="31">
        <v>17901320</v>
      </c>
      <c r="Q95" s="31">
        <v>73100913</v>
      </c>
      <c r="R95" s="31">
        <v>73743693</v>
      </c>
      <c r="S95" s="31">
        <v>55968037</v>
      </c>
      <c r="T95" s="36">
        <f t="shared" si="22"/>
        <v>0.75895354196595499</v>
      </c>
      <c r="U95" s="36">
        <f t="shared" si="23"/>
        <v>8.2287954184384171E-2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561782539</v>
      </c>
      <c r="E96" s="32">
        <f>SUM(E92:E95)</f>
        <v>447547447</v>
      </c>
      <c r="F96" s="32">
        <f>SUM(F92:F95)</f>
        <v>81977922</v>
      </c>
      <c r="G96" s="37">
        <f t="shared" si="16"/>
        <v>0.14592465288423639</v>
      </c>
      <c r="H96" s="32">
        <f>SUM(H92:H95)</f>
        <v>113493133</v>
      </c>
      <c r="I96" s="37">
        <f t="shared" si="17"/>
        <v>0.20202324764671975</v>
      </c>
      <c r="J96" s="32">
        <f>SUM(J92:J95)</f>
        <v>95733366</v>
      </c>
      <c r="K96" s="37">
        <f t="shared" si="18"/>
        <v>0.21390662965841922</v>
      </c>
      <c r="L96" s="32">
        <f>SUM(L92:L95)</f>
        <v>0</v>
      </c>
      <c r="M96" s="37">
        <f t="shared" si="19"/>
        <v>0</v>
      </c>
      <c r="N96" s="32">
        <f t="shared" si="20"/>
        <v>291204421</v>
      </c>
      <c r="O96" s="37">
        <f t="shared" si="21"/>
        <v>0.65066714814708793</v>
      </c>
      <c r="P96" s="32">
        <f>SUM(P92:P95)</f>
        <v>77126415</v>
      </c>
      <c r="Q96" s="32">
        <f>SUM(Q92:Q95)</f>
        <v>437802958</v>
      </c>
      <c r="R96" s="32">
        <f>SUM(R92:R95)</f>
        <v>550725623</v>
      </c>
      <c r="S96" s="32">
        <f>SUM(S92:S95)</f>
        <v>237214030</v>
      </c>
      <c r="T96" s="37">
        <f t="shared" si="22"/>
        <v>0.43072996805162267</v>
      </c>
      <c r="U96" s="37">
        <f t="shared" si="23"/>
        <v>0.24125263698565536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156241632</v>
      </c>
      <c r="E97" s="31">
        <v>152451000</v>
      </c>
      <c r="F97" s="31">
        <v>15559973</v>
      </c>
      <c r="G97" s="36">
        <f t="shared" si="16"/>
        <v>9.958916071742005E-2</v>
      </c>
      <c r="H97" s="31">
        <v>40687163</v>
      </c>
      <c r="I97" s="36">
        <f t="shared" si="17"/>
        <v>0.26041178960547468</v>
      </c>
      <c r="J97" s="31">
        <v>31100638</v>
      </c>
      <c r="K97" s="36">
        <f t="shared" si="18"/>
        <v>0.20400415871329147</v>
      </c>
      <c r="L97" s="31">
        <v>0</v>
      </c>
      <c r="M97" s="36">
        <f t="shared" si="19"/>
        <v>0</v>
      </c>
      <c r="N97" s="31">
        <f t="shared" si="20"/>
        <v>87347774</v>
      </c>
      <c r="O97" s="36">
        <f t="shared" si="21"/>
        <v>0.57295638598631693</v>
      </c>
      <c r="P97" s="31">
        <v>29724554</v>
      </c>
      <c r="Q97" s="31">
        <v>121756822</v>
      </c>
      <c r="R97" s="31">
        <v>118840122</v>
      </c>
      <c r="S97" s="31">
        <v>101180509</v>
      </c>
      <c r="T97" s="36">
        <f t="shared" si="22"/>
        <v>0.85140024511250501</v>
      </c>
      <c r="U97" s="36">
        <f t="shared" si="23"/>
        <v>4.6294521357662655E-2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193005685</v>
      </c>
      <c r="E98" s="31">
        <v>141926424</v>
      </c>
      <c r="F98" s="31">
        <v>15009651</v>
      </c>
      <c r="G98" s="36">
        <f t="shared" si="16"/>
        <v>7.7767921706554916E-2</v>
      </c>
      <c r="H98" s="31">
        <v>8420399</v>
      </c>
      <c r="I98" s="36">
        <f t="shared" si="17"/>
        <v>4.3627725266227262E-2</v>
      </c>
      <c r="J98" s="31">
        <v>56534223</v>
      </c>
      <c r="K98" s="36">
        <f t="shared" si="18"/>
        <v>0.39833472447667673</v>
      </c>
      <c r="L98" s="31">
        <v>0</v>
      </c>
      <c r="M98" s="36">
        <f t="shared" si="19"/>
        <v>0</v>
      </c>
      <c r="N98" s="31">
        <f t="shared" si="20"/>
        <v>79964273</v>
      </c>
      <c r="O98" s="36">
        <f t="shared" si="21"/>
        <v>0.56342061433183155</v>
      </c>
      <c r="P98" s="31">
        <v>0</v>
      </c>
      <c r="Q98" s="31">
        <v>167970250</v>
      </c>
      <c r="R98" s="31">
        <v>177405685</v>
      </c>
      <c r="S98" s="31">
        <v>36549776</v>
      </c>
      <c r="T98" s="36">
        <f t="shared" si="22"/>
        <v>0.2060237021152958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97660958</v>
      </c>
      <c r="E99" s="31">
        <v>87660958</v>
      </c>
      <c r="F99" s="31">
        <v>16525186</v>
      </c>
      <c r="G99" s="36">
        <f t="shared" si="16"/>
        <v>0.16920974705163142</v>
      </c>
      <c r="H99" s="31">
        <v>4088863</v>
      </c>
      <c r="I99" s="36">
        <f t="shared" si="17"/>
        <v>4.1867938670026153E-2</v>
      </c>
      <c r="J99" s="31">
        <v>30553459</v>
      </c>
      <c r="K99" s="36">
        <f t="shared" si="18"/>
        <v>0.34854123998964281</v>
      </c>
      <c r="L99" s="31">
        <v>0</v>
      </c>
      <c r="M99" s="36">
        <f t="shared" si="19"/>
        <v>0</v>
      </c>
      <c r="N99" s="31">
        <f t="shared" si="20"/>
        <v>51167508</v>
      </c>
      <c r="O99" s="36">
        <f t="shared" si="21"/>
        <v>0.58369779622987916</v>
      </c>
      <c r="P99" s="31">
        <v>20062319</v>
      </c>
      <c r="Q99" s="31">
        <v>91586500</v>
      </c>
      <c r="R99" s="31">
        <v>94586501</v>
      </c>
      <c r="S99" s="31">
        <v>64286258</v>
      </c>
      <c r="T99" s="36">
        <f t="shared" si="22"/>
        <v>0.67965573649880551</v>
      </c>
      <c r="U99" s="36">
        <f t="shared" si="23"/>
        <v>0.52292758379527315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446908275</v>
      </c>
      <c r="E101" s="32">
        <f>SUM(E97:E100)</f>
        <v>382038382</v>
      </c>
      <c r="F101" s="32">
        <f>SUM(F97:F100)</f>
        <v>47094810</v>
      </c>
      <c r="G101" s="37">
        <f>IF(($D101     =0),0,($F101     /$D101     ))</f>
        <v>0.10537914071964767</v>
      </c>
      <c r="H101" s="32">
        <f>SUM(H97:H100)</f>
        <v>53196425</v>
      </c>
      <c r="I101" s="37">
        <f>IF(($D101     =0),0,($H101     /$D101     ))</f>
        <v>0.1190320877365719</v>
      </c>
      <c r="J101" s="32">
        <f>SUM(J97:J100)</f>
        <v>118188320</v>
      </c>
      <c r="K101" s="37">
        <f>IF(($E101     =0),0,($J101     /$E101     ))</f>
        <v>0.3093624242184127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218479555</v>
      </c>
      <c r="O101" s="37">
        <f>IF(($E101     =0),0,($N101     /$E101     ))</f>
        <v>0.57187854753295442</v>
      </c>
      <c r="P101" s="32">
        <f>SUM(P97:P100)</f>
        <v>49786873</v>
      </c>
      <c r="Q101" s="32">
        <f>SUM(Q97:Q100)</f>
        <v>381313572</v>
      </c>
      <c r="R101" s="32">
        <f>SUM(R97:R100)</f>
        <v>390832308</v>
      </c>
      <c r="S101" s="32">
        <f>SUM(S97:S100)</f>
        <v>202016543</v>
      </c>
      <c r="T101" s="37">
        <f>IF(($R101     =0),0,($S101     /$R101     ))</f>
        <v>0.51688803321756094</v>
      </c>
      <c r="U101" s="37">
        <f>IF(($P101     =0),0,(($J101     /$P101     )-1))</f>
        <v>1.3738851805374481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10137462479</v>
      </c>
      <c r="E102" s="32">
        <f>SUM(E88:E90,E92:E95,E97:E100)</f>
        <v>9908449958</v>
      </c>
      <c r="F102" s="32">
        <f>SUM(F88:F90,F92:F95,F97:F100)</f>
        <v>1462987749</v>
      </c>
      <c r="G102" s="37">
        <f>IF(($D102     =0),0,($F102     /$D102     ))</f>
        <v>0.14431498533588802</v>
      </c>
      <c r="H102" s="32">
        <f>SUM(H88:H90,H92:H95,H97:H100)</f>
        <v>2298043735</v>
      </c>
      <c r="I102" s="37">
        <f>IF(($D102     =0),0,($H102     /$D102     ))</f>
        <v>0.22668826047548421</v>
      </c>
      <c r="J102" s="32">
        <f>SUM(J88:J90,J92:J95,J97:J100)</f>
        <v>2371287181</v>
      </c>
      <c r="K102" s="37">
        <f>IF(($E102     =0),0,($J102     /$E102     ))</f>
        <v>0.23931969087510427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6132318665</v>
      </c>
      <c r="O102" s="37">
        <f>IF(($E102     =0),0,($N102     /$E102     ))</f>
        <v>0.6188978791832942</v>
      </c>
      <c r="P102" s="32">
        <f>SUM(P88:P90,P92:P95,P97:P100)</f>
        <v>1329338267</v>
      </c>
      <c r="Q102" s="32">
        <f>SUM(Q88:Q90,Q92:Q95,Q97:Q100)</f>
        <v>9376399962</v>
      </c>
      <c r="R102" s="32">
        <f>SUM(R88:R90,R92:R95,R97:R100)</f>
        <v>9213410901</v>
      </c>
      <c r="S102" s="32">
        <f>SUM(S88:S90,S92:S95,S97:S100)</f>
        <v>4859493291</v>
      </c>
      <c r="T102" s="37">
        <f>IF(($R102     =0),0,($S102     /$R102     ))</f>
        <v>0.52743694416934805</v>
      </c>
      <c r="U102" s="37">
        <f>IF(($P102     =0),0,(($J102     /$P102     )-1))</f>
        <v>0.78381021585381028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3753273860</v>
      </c>
      <c r="E105" s="31">
        <v>3554294418</v>
      </c>
      <c r="F105" s="31">
        <v>619915456</v>
      </c>
      <c r="G105" s="36">
        <f t="shared" ref="G105:G136" si="24">IF(($D105     =0),0,($F105     /$D105     ))</f>
        <v>0.16516659298610306</v>
      </c>
      <c r="H105" s="31">
        <v>840501281</v>
      </c>
      <c r="I105" s="36">
        <f t="shared" ref="I105:I136" si="25">IF(($D105     =0),0,($H105     /$D105     ))</f>
        <v>0.22393817034177196</v>
      </c>
      <c r="J105" s="31">
        <v>782330498</v>
      </c>
      <c r="K105" s="36">
        <f t="shared" ref="K105:K136" si="26">IF(($E105     =0),0,($J105     /$E105     ))</f>
        <v>0.22010852394164271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2242747235</v>
      </c>
      <c r="O105" s="36">
        <f t="shared" ref="O105:O136" si="29">IF(($E105     =0),0,($N105     /$E105     ))</f>
        <v>0.63099647109762869</v>
      </c>
      <c r="P105" s="31">
        <v>693576887</v>
      </c>
      <c r="Q105" s="31">
        <v>3368229520</v>
      </c>
      <c r="R105" s="31">
        <v>3497864896</v>
      </c>
      <c r="S105" s="31">
        <v>2167964051</v>
      </c>
      <c r="T105" s="36">
        <f t="shared" ref="T105:T136" si="30">IF(($R105     =0),0,($S105     /$R105     ))</f>
        <v>0.61979639450316837</v>
      </c>
      <c r="U105" s="36">
        <f t="shared" ref="U105:U136" si="31">IF(($P105     =0),0,(($J105     /$P105     )-1))</f>
        <v>0.12796506438369826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3753273860</v>
      </c>
      <c r="E106" s="32">
        <f>E105</f>
        <v>3554294418</v>
      </c>
      <c r="F106" s="32">
        <f>F105</f>
        <v>619915456</v>
      </c>
      <c r="G106" s="37">
        <f t="shared" si="24"/>
        <v>0.16516659298610306</v>
      </c>
      <c r="H106" s="32">
        <f>H105</f>
        <v>840501281</v>
      </c>
      <c r="I106" s="37">
        <f t="shared" si="25"/>
        <v>0.22393817034177196</v>
      </c>
      <c r="J106" s="32">
        <f>J105</f>
        <v>782330498</v>
      </c>
      <c r="K106" s="37">
        <f t="shared" si="26"/>
        <v>0.22010852394164271</v>
      </c>
      <c r="L106" s="32">
        <f>L105</f>
        <v>0</v>
      </c>
      <c r="M106" s="37">
        <f t="shared" si="27"/>
        <v>0</v>
      </c>
      <c r="N106" s="32">
        <f t="shared" si="28"/>
        <v>2242747235</v>
      </c>
      <c r="O106" s="37">
        <f t="shared" si="29"/>
        <v>0.63099647109762869</v>
      </c>
      <c r="P106" s="32">
        <f>P105</f>
        <v>693576887</v>
      </c>
      <c r="Q106" s="32">
        <f>Q105</f>
        <v>3368229520</v>
      </c>
      <c r="R106" s="32">
        <f>R105</f>
        <v>3497864896</v>
      </c>
      <c r="S106" s="32">
        <f>S105</f>
        <v>2167964051</v>
      </c>
      <c r="T106" s="37">
        <f t="shared" si="30"/>
        <v>0.61979639450316837</v>
      </c>
      <c r="U106" s="37">
        <f t="shared" si="31"/>
        <v>0.12796506438369826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108182693</v>
      </c>
      <c r="E107" s="31">
        <v>91552090</v>
      </c>
      <c r="F107" s="31">
        <v>19406577</v>
      </c>
      <c r="G107" s="36">
        <f t="shared" si="24"/>
        <v>0.17938707626736561</v>
      </c>
      <c r="H107" s="31">
        <v>41691891</v>
      </c>
      <c r="I107" s="36">
        <f t="shared" si="25"/>
        <v>0.38538411130142602</v>
      </c>
      <c r="J107" s="31">
        <v>20180111</v>
      </c>
      <c r="K107" s="36">
        <f t="shared" si="26"/>
        <v>0.22042217714527326</v>
      </c>
      <c r="L107" s="31">
        <v>0</v>
      </c>
      <c r="M107" s="36">
        <f t="shared" si="27"/>
        <v>0</v>
      </c>
      <c r="N107" s="31">
        <f t="shared" si="28"/>
        <v>81278579</v>
      </c>
      <c r="O107" s="36">
        <f t="shared" si="29"/>
        <v>0.88778507404910145</v>
      </c>
      <c r="P107" s="31">
        <v>27239419</v>
      </c>
      <c r="Q107" s="31">
        <v>104591305</v>
      </c>
      <c r="R107" s="31">
        <v>112040560</v>
      </c>
      <c r="S107" s="31">
        <v>72894129</v>
      </c>
      <c r="T107" s="36">
        <f t="shared" si="30"/>
        <v>0.65060482560958277</v>
      </c>
      <c r="U107" s="36">
        <f t="shared" si="31"/>
        <v>-0.2591578036227572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12025890</v>
      </c>
      <c r="E108" s="31">
        <v>12673249</v>
      </c>
      <c r="F108" s="31">
        <v>3709818</v>
      </c>
      <c r="G108" s="36">
        <f t="shared" si="24"/>
        <v>0.30848594158103892</v>
      </c>
      <c r="H108" s="31">
        <v>5347909</v>
      </c>
      <c r="I108" s="36">
        <f t="shared" si="25"/>
        <v>0.44469964385172323</v>
      </c>
      <c r="J108" s="31">
        <v>6284318</v>
      </c>
      <c r="K108" s="36">
        <f t="shared" si="26"/>
        <v>0.49587268426588949</v>
      </c>
      <c r="L108" s="31">
        <v>0</v>
      </c>
      <c r="M108" s="36">
        <f t="shared" si="27"/>
        <v>0</v>
      </c>
      <c r="N108" s="31">
        <f t="shared" si="28"/>
        <v>15342045</v>
      </c>
      <c r="O108" s="36">
        <f t="shared" si="29"/>
        <v>1.2105849889006364</v>
      </c>
      <c r="P108" s="31">
        <v>4367550</v>
      </c>
      <c r="Q108" s="31">
        <v>21025311</v>
      </c>
      <c r="R108" s="31">
        <v>20525311</v>
      </c>
      <c r="S108" s="31">
        <v>12272983</v>
      </c>
      <c r="T108" s="36">
        <f t="shared" si="30"/>
        <v>0.59794382652715961</v>
      </c>
      <c r="U108" s="36">
        <f t="shared" si="31"/>
        <v>0.43886572563565385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22364700</v>
      </c>
      <c r="E109" s="31">
        <v>22976076</v>
      </c>
      <c r="F109" s="31">
        <v>7621147</v>
      </c>
      <c r="G109" s="36">
        <f t="shared" si="24"/>
        <v>0.34076678873403177</v>
      </c>
      <c r="H109" s="31">
        <v>6743081</v>
      </c>
      <c r="I109" s="36">
        <f t="shared" si="25"/>
        <v>0.30150554221608161</v>
      </c>
      <c r="J109" s="31">
        <v>4495512</v>
      </c>
      <c r="K109" s="36">
        <f t="shared" si="26"/>
        <v>0.19566056449325811</v>
      </c>
      <c r="L109" s="31">
        <v>0</v>
      </c>
      <c r="M109" s="36">
        <f t="shared" si="27"/>
        <v>0</v>
      </c>
      <c r="N109" s="31">
        <f t="shared" si="28"/>
        <v>18859740</v>
      </c>
      <c r="O109" s="36">
        <f t="shared" si="29"/>
        <v>0.82084251462260138</v>
      </c>
      <c r="P109" s="31">
        <v>5275598</v>
      </c>
      <c r="Q109" s="31">
        <v>23772284</v>
      </c>
      <c r="R109" s="31">
        <v>27162284</v>
      </c>
      <c r="S109" s="31">
        <v>15831193</v>
      </c>
      <c r="T109" s="36">
        <f t="shared" si="30"/>
        <v>0.58283732693465684</v>
      </c>
      <c r="U109" s="36">
        <f t="shared" si="31"/>
        <v>-0.14786683898204522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208151706</v>
      </c>
      <c r="E110" s="31">
        <v>219233851</v>
      </c>
      <c r="F110" s="31">
        <v>47597197</v>
      </c>
      <c r="G110" s="36">
        <f t="shared" si="24"/>
        <v>0.22866589909188637</v>
      </c>
      <c r="H110" s="31">
        <v>48610051</v>
      </c>
      <c r="I110" s="36">
        <f t="shared" si="25"/>
        <v>0.23353184047408193</v>
      </c>
      <c r="J110" s="31">
        <v>78358699</v>
      </c>
      <c r="K110" s="36">
        <f t="shared" si="26"/>
        <v>0.35742062023076904</v>
      </c>
      <c r="L110" s="31">
        <v>0</v>
      </c>
      <c r="M110" s="36">
        <f t="shared" si="27"/>
        <v>0</v>
      </c>
      <c r="N110" s="31">
        <f t="shared" si="28"/>
        <v>174565947</v>
      </c>
      <c r="O110" s="36">
        <f t="shared" si="29"/>
        <v>0.79625453005430258</v>
      </c>
      <c r="P110" s="31">
        <v>59969839</v>
      </c>
      <c r="Q110" s="31">
        <v>285538862</v>
      </c>
      <c r="R110" s="31">
        <v>282800756</v>
      </c>
      <c r="S110" s="31">
        <v>179846712</v>
      </c>
      <c r="T110" s="36">
        <f t="shared" si="30"/>
        <v>0.63594848381522717</v>
      </c>
      <c r="U110" s="36">
        <f t="shared" si="31"/>
        <v>0.30663514037448047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350724989</v>
      </c>
      <c r="E112" s="32">
        <f>SUM(E107:E111)</f>
        <v>346435266</v>
      </c>
      <c r="F112" s="32">
        <f>SUM(F107:F111)</f>
        <v>78334739</v>
      </c>
      <c r="G112" s="37">
        <f t="shared" si="24"/>
        <v>0.22335089160128252</v>
      </c>
      <c r="H112" s="32">
        <f>SUM(H107:H111)</f>
        <v>102392932</v>
      </c>
      <c r="I112" s="37">
        <f t="shared" si="25"/>
        <v>0.29194649714565962</v>
      </c>
      <c r="J112" s="32">
        <f>SUM(J107:J111)</f>
        <v>109318640</v>
      </c>
      <c r="K112" s="37">
        <f t="shared" si="26"/>
        <v>0.31555286291205698</v>
      </c>
      <c r="L112" s="32">
        <f>SUM(L107:L111)</f>
        <v>0</v>
      </c>
      <c r="M112" s="37">
        <f t="shared" si="27"/>
        <v>0</v>
      </c>
      <c r="N112" s="32">
        <f t="shared" si="28"/>
        <v>290046311</v>
      </c>
      <c r="O112" s="37">
        <f t="shared" si="29"/>
        <v>0.83723090420015145</v>
      </c>
      <c r="P112" s="32">
        <f>SUM(P107:P111)</f>
        <v>96852406</v>
      </c>
      <c r="Q112" s="32">
        <f>SUM(Q107:Q111)</f>
        <v>434927762</v>
      </c>
      <c r="R112" s="32">
        <f>SUM(R107:R111)</f>
        <v>442528911</v>
      </c>
      <c r="S112" s="32">
        <f>SUM(S107:S111)</f>
        <v>280845017</v>
      </c>
      <c r="T112" s="37">
        <f t="shared" si="30"/>
        <v>0.63463654016494309</v>
      </c>
      <c r="U112" s="37">
        <f t="shared" si="31"/>
        <v>0.12871372550104754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20595611</v>
      </c>
      <c r="E113" s="31">
        <v>19119111</v>
      </c>
      <c r="F113" s="31">
        <v>3051423</v>
      </c>
      <c r="G113" s="36">
        <f t="shared" si="24"/>
        <v>0.1481588965726727</v>
      </c>
      <c r="H113" s="31">
        <v>3631145</v>
      </c>
      <c r="I113" s="36">
        <f t="shared" si="25"/>
        <v>0.17630673836284827</v>
      </c>
      <c r="J113" s="31">
        <v>2665861</v>
      </c>
      <c r="K113" s="36">
        <f t="shared" si="26"/>
        <v>0.13943435968335557</v>
      </c>
      <c r="L113" s="31">
        <v>0</v>
      </c>
      <c r="M113" s="36">
        <f t="shared" si="27"/>
        <v>0</v>
      </c>
      <c r="N113" s="31">
        <f t="shared" si="28"/>
        <v>9348429</v>
      </c>
      <c r="O113" s="36">
        <f t="shared" si="29"/>
        <v>0.48895730559857098</v>
      </c>
      <c r="P113" s="31">
        <v>4179329</v>
      </c>
      <c r="Q113" s="31">
        <v>13222492</v>
      </c>
      <c r="R113" s="31">
        <v>21211092</v>
      </c>
      <c r="S113" s="31">
        <v>14967007</v>
      </c>
      <c r="T113" s="36">
        <f t="shared" si="30"/>
        <v>0.70562170962249371</v>
      </c>
      <c r="U113" s="36">
        <f t="shared" si="31"/>
        <v>-0.36213181589676235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21809397</v>
      </c>
      <c r="E114" s="31">
        <v>22684435</v>
      </c>
      <c r="F114" s="31">
        <v>1793263</v>
      </c>
      <c r="G114" s="36">
        <f t="shared" si="24"/>
        <v>8.2224327430969316E-2</v>
      </c>
      <c r="H114" s="31">
        <v>8438228</v>
      </c>
      <c r="I114" s="36">
        <f t="shared" si="25"/>
        <v>0.38690790029637223</v>
      </c>
      <c r="J114" s="31">
        <v>6491863</v>
      </c>
      <c r="K114" s="36">
        <f t="shared" si="26"/>
        <v>0.28618138384315062</v>
      </c>
      <c r="L114" s="31">
        <v>0</v>
      </c>
      <c r="M114" s="36">
        <f t="shared" si="27"/>
        <v>0</v>
      </c>
      <c r="N114" s="31">
        <f t="shared" si="28"/>
        <v>16723354</v>
      </c>
      <c r="O114" s="36">
        <f t="shared" si="29"/>
        <v>0.737217127074137</v>
      </c>
      <c r="P114" s="31">
        <v>3122788</v>
      </c>
      <c r="Q114" s="31">
        <v>15742765</v>
      </c>
      <c r="R114" s="31">
        <v>20575959</v>
      </c>
      <c r="S114" s="31">
        <v>13955954</v>
      </c>
      <c r="T114" s="36">
        <f t="shared" si="30"/>
        <v>0.67826505680731575</v>
      </c>
      <c r="U114" s="36">
        <f t="shared" si="31"/>
        <v>1.078867665688481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29400422</v>
      </c>
      <c r="E115" s="31">
        <v>25177608</v>
      </c>
      <c r="F115" s="31">
        <v>4862945</v>
      </c>
      <c r="G115" s="36">
        <f t="shared" si="24"/>
        <v>0.16540391835192025</v>
      </c>
      <c r="H115" s="31">
        <v>5038880</v>
      </c>
      <c r="I115" s="36">
        <f t="shared" si="25"/>
        <v>0.17138801613119703</v>
      </c>
      <c r="J115" s="31">
        <v>3753579</v>
      </c>
      <c r="K115" s="36">
        <f t="shared" si="26"/>
        <v>0.14908401941916008</v>
      </c>
      <c r="L115" s="31">
        <v>0</v>
      </c>
      <c r="M115" s="36">
        <f t="shared" si="27"/>
        <v>0</v>
      </c>
      <c r="N115" s="31">
        <f t="shared" si="28"/>
        <v>13655404</v>
      </c>
      <c r="O115" s="36">
        <f t="shared" si="29"/>
        <v>0.5423630394118456</v>
      </c>
      <c r="P115" s="31">
        <v>322519</v>
      </c>
      <c r="Q115" s="31">
        <v>32944368</v>
      </c>
      <c r="R115" s="31">
        <v>16838706</v>
      </c>
      <c r="S115" s="31">
        <v>8753223</v>
      </c>
      <c r="T115" s="36">
        <f t="shared" si="30"/>
        <v>0.51982753306578311</v>
      </c>
      <c r="U115" s="36">
        <f t="shared" si="31"/>
        <v>10.638318982757605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300000</v>
      </c>
      <c r="E116" s="31">
        <v>300000</v>
      </c>
      <c r="F116" s="31">
        <v>0</v>
      </c>
      <c r="G116" s="36">
        <f t="shared" si="24"/>
        <v>0</v>
      </c>
      <c r="H116" s="31">
        <v>696223</v>
      </c>
      <c r="I116" s="36">
        <f t="shared" si="25"/>
        <v>2.3207433333333332</v>
      </c>
      <c r="J116" s="31">
        <v>-492194</v>
      </c>
      <c r="K116" s="36">
        <f t="shared" si="26"/>
        <v>-1.6406466666666666</v>
      </c>
      <c r="L116" s="31">
        <v>0</v>
      </c>
      <c r="M116" s="36">
        <f t="shared" si="27"/>
        <v>0</v>
      </c>
      <c r="N116" s="31">
        <f t="shared" si="28"/>
        <v>204029</v>
      </c>
      <c r="O116" s="36">
        <f t="shared" si="29"/>
        <v>0.68009666666666668</v>
      </c>
      <c r="P116" s="31">
        <v>19980</v>
      </c>
      <c r="Q116" s="31">
        <v>150000</v>
      </c>
      <c r="R116" s="31">
        <v>0</v>
      </c>
      <c r="S116" s="31">
        <v>20335</v>
      </c>
      <c r="T116" s="36">
        <f t="shared" si="30"/>
        <v>0</v>
      </c>
      <c r="U116" s="36">
        <f t="shared" si="31"/>
        <v>-25.634334334334334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400547247</v>
      </c>
      <c r="E117" s="31">
        <v>337084825</v>
      </c>
      <c r="F117" s="31">
        <v>52048997</v>
      </c>
      <c r="G117" s="36">
        <f t="shared" si="24"/>
        <v>0.12994471286429787</v>
      </c>
      <c r="H117" s="31">
        <v>123815158</v>
      </c>
      <c r="I117" s="36">
        <f t="shared" si="25"/>
        <v>0.30911498937352577</v>
      </c>
      <c r="J117" s="31">
        <v>88631277</v>
      </c>
      <c r="K117" s="36">
        <f t="shared" si="26"/>
        <v>0.26293463967118663</v>
      </c>
      <c r="L117" s="31">
        <v>0</v>
      </c>
      <c r="M117" s="36">
        <f t="shared" si="27"/>
        <v>0</v>
      </c>
      <c r="N117" s="31">
        <f t="shared" si="28"/>
        <v>264495432</v>
      </c>
      <c r="O117" s="36">
        <f t="shared" si="29"/>
        <v>0.7846554112900217</v>
      </c>
      <c r="P117" s="31">
        <v>76652987</v>
      </c>
      <c r="Q117" s="31">
        <v>439197051</v>
      </c>
      <c r="R117" s="31">
        <v>370198858</v>
      </c>
      <c r="S117" s="31">
        <v>231485544</v>
      </c>
      <c r="T117" s="36">
        <f t="shared" si="30"/>
        <v>0.62530053509781491</v>
      </c>
      <c r="U117" s="36">
        <f t="shared" si="31"/>
        <v>0.15626644790763344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18263796</v>
      </c>
      <c r="E118" s="31">
        <v>30437719</v>
      </c>
      <c r="F118" s="31">
        <v>20186662</v>
      </c>
      <c r="G118" s="36">
        <f t="shared" si="24"/>
        <v>1.1052829324199636</v>
      </c>
      <c r="H118" s="31">
        <v>5931866</v>
      </c>
      <c r="I118" s="36">
        <f t="shared" si="25"/>
        <v>0.32478823131839624</v>
      </c>
      <c r="J118" s="31">
        <v>3694105</v>
      </c>
      <c r="K118" s="36">
        <f t="shared" si="26"/>
        <v>0.12136602614670304</v>
      </c>
      <c r="L118" s="31">
        <v>0</v>
      </c>
      <c r="M118" s="36">
        <f t="shared" si="27"/>
        <v>0</v>
      </c>
      <c r="N118" s="31">
        <f t="shared" si="28"/>
        <v>29812633</v>
      </c>
      <c r="O118" s="36">
        <f t="shared" si="29"/>
        <v>0.97946344139651198</v>
      </c>
      <c r="P118" s="31">
        <v>5644114</v>
      </c>
      <c r="Q118" s="31">
        <v>16719726</v>
      </c>
      <c r="R118" s="31">
        <v>80348396</v>
      </c>
      <c r="S118" s="31">
        <v>19721425</v>
      </c>
      <c r="T118" s="36">
        <f t="shared" si="30"/>
        <v>0.24544889483543642</v>
      </c>
      <c r="U118" s="36">
        <f t="shared" si="31"/>
        <v>-0.34549426180973664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53546168</v>
      </c>
      <c r="E119" s="31">
        <v>54023127</v>
      </c>
      <c r="F119" s="31">
        <v>10705222</v>
      </c>
      <c r="G119" s="36">
        <f t="shared" si="24"/>
        <v>0.19992508147361732</v>
      </c>
      <c r="H119" s="31">
        <v>12593475</v>
      </c>
      <c r="I119" s="36">
        <f t="shared" si="25"/>
        <v>0.23518909887258413</v>
      </c>
      <c r="J119" s="31">
        <v>10904704</v>
      </c>
      <c r="K119" s="36">
        <f t="shared" si="26"/>
        <v>0.20185251401682097</v>
      </c>
      <c r="L119" s="31">
        <v>0</v>
      </c>
      <c r="M119" s="36">
        <f t="shared" si="27"/>
        <v>0</v>
      </c>
      <c r="N119" s="31">
        <f t="shared" si="28"/>
        <v>34203401</v>
      </c>
      <c r="O119" s="36">
        <f t="shared" si="29"/>
        <v>0.63312516137764485</v>
      </c>
      <c r="P119" s="31">
        <v>12456435</v>
      </c>
      <c r="Q119" s="31">
        <v>45522060</v>
      </c>
      <c r="R119" s="31">
        <v>57507910</v>
      </c>
      <c r="S119" s="31">
        <v>36652126</v>
      </c>
      <c r="T119" s="36">
        <f t="shared" si="30"/>
        <v>0.63734060236235324</v>
      </c>
      <c r="U119" s="36">
        <f t="shared" si="31"/>
        <v>-0.12457264056690376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2469565</v>
      </c>
      <c r="E120" s="31">
        <v>2469565</v>
      </c>
      <c r="F120" s="31">
        <v>611577</v>
      </c>
      <c r="G120" s="36">
        <f t="shared" si="24"/>
        <v>0.24764563799697517</v>
      </c>
      <c r="H120" s="31">
        <v>412103</v>
      </c>
      <c r="I120" s="36">
        <f t="shared" si="25"/>
        <v>0.16687270835147081</v>
      </c>
      <c r="J120" s="31">
        <v>368446</v>
      </c>
      <c r="K120" s="36">
        <f t="shared" si="26"/>
        <v>0.14919469623192749</v>
      </c>
      <c r="L120" s="31">
        <v>0</v>
      </c>
      <c r="M120" s="36">
        <f t="shared" si="27"/>
        <v>0</v>
      </c>
      <c r="N120" s="31">
        <f t="shared" si="28"/>
        <v>1392126</v>
      </c>
      <c r="O120" s="36">
        <f t="shared" si="29"/>
        <v>0.56371304258037347</v>
      </c>
      <c r="P120" s="31">
        <v>276411</v>
      </c>
      <c r="Q120" s="31">
        <v>2363478</v>
      </c>
      <c r="R120" s="31">
        <v>2363478</v>
      </c>
      <c r="S120" s="31">
        <v>1357796</v>
      </c>
      <c r="T120" s="36">
        <f t="shared" si="30"/>
        <v>0.57449064471935007</v>
      </c>
      <c r="U120" s="36">
        <f t="shared" si="31"/>
        <v>0.33296431762845913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546932206</v>
      </c>
      <c r="E121" s="32">
        <f>SUM(E113:E120)</f>
        <v>491296390</v>
      </c>
      <c r="F121" s="32">
        <f>SUM(F113:F120)</f>
        <v>93260089</v>
      </c>
      <c r="G121" s="37">
        <f t="shared" si="24"/>
        <v>0.17051489741673762</v>
      </c>
      <c r="H121" s="32">
        <f>SUM(H113:H120)</f>
        <v>160557078</v>
      </c>
      <c r="I121" s="37">
        <f t="shared" si="25"/>
        <v>0.29355937763153045</v>
      </c>
      <c r="J121" s="32">
        <f>SUM(J113:J120)</f>
        <v>116017641</v>
      </c>
      <c r="K121" s="37">
        <f t="shared" si="26"/>
        <v>0.23614592608750901</v>
      </c>
      <c r="L121" s="32">
        <f>SUM(L113:L120)</f>
        <v>0</v>
      </c>
      <c r="M121" s="37">
        <f t="shared" si="27"/>
        <v>0</v>
      </c>
      <c r="N121" s="32">
        <f t="shared" si="28"/>
        <v>369834808</v>
      </c>
      <c r="O121" s="37">
        <f t="shared" si="29"/>
        <v>0.75277330655737162</v>
      </c>
      <c r="P121" s="32">
        <f>SUM(P113:P120)</f>
        <v>102674563</v>
      </c>
      <c r="Q121" s="32">
        <f>SUM(Q113:Q120)</f>
        <v>565861940</v>
      </c>
      <c r="R121" s="32">
        <f>SUM(R113:R120)</f>
        <v>569044399</v>
      </c>
      <c r="S121" s="32">
        <f>SUM(S113:S120)</f>
        <v>326913410</v>
      </c>
      <c r="T121" s="37">
        <f t="shared" si="30"/>
        <v>0.5744954358122063</v>
      </c>
      <c r="U121" s="37">
        <f t="shared" si="31"/>
        <v>0.12995505030783527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157655749</v>
      </c>
      <c r="E123" s="31">
        <v>140140999</v>
      </c>
      <c r="F123" s="31">
        <v>11289289</v>
      </c>
      <c r="G123" s="36">
        <f t="shared" si="24"/>
        <v>7.1607214272915609E-2</v>
      </c>
      <c r="H123" s="31">
        <v>19409774</v>
      </c>
      <c r="I123" s="36">
        <f t="shared" si="25"/>
        <v>0.12311491412850413</v>
      </c>
      <c r="J123" s="31">
        <v>8931286</v>
      </c>
      <c r="K123" s="36">
        <f t="shared" si="26"/>
        <v>6.3730714521308643E-2</v>
      </c>
      <c r="L123" s="31">
        <v>0</v>
      </c>
      <c r="M123" s="36">
        <f t="shared" si="27"/>
        <v>0</v>
      </c>
      <c r="N123" s="31">
        <f t="shared" si="28"/>
        <v>39630349</v>
      </c>
      <c r="O123" s="36">
        <f t="shared" si="29"/>
        <v>0.28278911441183602</v>
      </c>
      <c r="P123" s="31">
        <v>13066681</v>
      </c>
      <c r="Q123" s="31">
        <v>155393842</v>
      </c>
      <c r="R123" s="31">
        <v>149279690</v>
      </c>
      <c r="S123" s="31">
        <v>35836602</v>
      </c>
      <c r="T123" s="36">
        <f t="shared" si="30"/>
        <v>0.24006348083922199</v>
      </c>
      <c r="U123" s="36">
        <f t="shared" si="31"/>
        <v>-0.3164839640609578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91616783</v>
      </c>
      <c r="E124" s="31">
        <v>115205245</v>
      </c>
      <c r="F124" s="31">
        <v>24686162</v>
      </c>
      <c r="G124" s="36">
        <f t="shared" si="24"/>
        <v>0.26945021634300342</v>
      </c>
      <c r="H124" s="31">
        <v>30786204</v>
      </c>
      <c r="I124" s="36">
        <f t="shared" si="25"/>
        <v>0.33603236210553256</v>
      </c>
      <c r="J124" s="31">
        <v>24600960</v>
      </c>
      <c r="K124" s="36">
        <f t="shared" si="26"/>
        <v>0.2135402776149645</v>
      </c>
      <c r="L124" s="31">
        <v>0</v>
      </c>
      <c r="M124" s="36">
        <f t="shared" si="27"/>
        <v>0</v>
      </c>
      <c r="N124" s="31">
        <f t="shared" si="28"/>
        <v>80073326</v>
      </c>
      <c r="O124" s="36">
        <f t="shared" si="29"/>
        <v>0.69504930960391609</v>
      </c>
      <c r="P124" s="31">
        <v>55946506</v>
      </c>
      <c r="Q124" s="31">
        <v>144606984</v>
      </c>
      <c r="R124" s="31">
        <v>87586805</v>
      </c>
      <c r="S124" s="31">
        <v>65901879</v>
      </c>
      <c r="T124" s="36">
        <f t="shared" si="30"/>
        <v>0.75241788988649605</v>
      </c>
      <c r="U124" s="36">
        <f t="shared" si="31"/>
        <v>-0.56027709755458188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249272532</v>
      </c>
      <c r="E126" s="32">
        <f>SUM(E122:E125)</f>
        <v>255346244</v>
      </c>
      <c r="F126" s="32">
        <f>SUM(F122:F125)</f>
        <v>35975451</v>
      </c>
      <c r="G126" s="37">
        <f t="shared" si="24"/>
        <v>0.14432176185380907</v>
      </c>
      <c r="H126" s="32">
        <f>SUM(H122:H125)</f>
        <v>50195978</v>
      </c>
      <c r="I126" s="37">
        <f t="shared" si="25"/>
        <v>0.20136987255378783</v>
      </c>
      <c r="J126" s="32">
        <f>SUM(J122:J125)</f>
        <v>33532246</v>
      </c>
      <c r="K126" s="37">
        <f t="shared" si="26"/>
        <v>0.13132069410819294</v>
      </c>
      <c r="L126" s="32">
        <f>SUM(L122:L125)</f>
        <v>0</v>
      </c>
      <c r="M126" s="37">
        <f t="shared" si="27"/>
        <v>0</v>
      </c>
      <c r="N126" s="32">
        <f t="shared" si="28"/>
        <v>119703675</v>
      </c>
      <c r="O126" s="37">
        <f t="shared" si="29"/>
        <v>0.46878964469906204</v>
      </c>
      <c r="P126" s="32">
        <f>SUM(P122:P125)</f>
        <v>69013187</v>
      </c>
      <c r="Q126" s="32">
        <f>SUM(Q122:Q125)</f>
        <v>300000826</v>
      </c>
      <c r="R126" s="32">
        <f>SUM(R122:R125)</f>
        <v>236866495</v>
      </c>
      <c r="S126" s="32">
        <f>SUM(S122:S125)</f>
        <v>101738481</v>
      </c>
      <c r="T126" s="37">
        <f t="shared" si="30"/>
        <v>0.42951824402180644</v>
      </c>
      <c r="U126" s="37">
        <f t="shared" si="31"/>
        <v>-0.51411828003248128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44157146</v>
      </c>
      <c r="E127" s="31">
        <v>40395275</v>
      </c>
      <c r="F127" s="31">
        <v>8762494</v>
      </c>
      <c r="G127" s="36">
        <f t="shared" si="24"/>
        <v>0.19843886649739545</v>
      </c>
      <c r="H127" s="31">
        <v>8544860</v>
      </c>
      <c r="I127" s="36">
        <f t="shared" si="25"/>
        <v>0.19351024180774726</v>
      </c>
      <c r="J127" s="31">
        <v>8496051</v>
      </c>
      <c r="K127" s="36">
        <f t="shared" si="26"/>
        <v>0.21032289048657299</v>
      </c>
      <c r="L127" s="31">
        <v>0</v>
      </c>
      <c r="M127" s="36">
        <f t="shared" si="27"/>
        <v>0</v>
      </c>
      <c r="N127" s="31">
        <f t="shared" si="28"/>
        <v>25803405</v>
      </c>
      <c r="O127" s="36">
        <f t="shared" si="29"/>
        <v>0.6387728515278086</v>
      </c>
      <c r="P127" s="31">
        <v>8448257</v>
      </c>
      <c r="Q127" s="31">
        <v>46048834</v>
      </c>
      <c r="R127" s="31">
        <v>40107167</v>
      </c>
      <c r="S127" s="31">
        <v>25373739</v>
      </c>
      <c r="T127" s="36">
        <f t="shared" si="30"/>
        <v>0.63264849895780473</v>
      </c>
      <c r="U127" s="36">
        <f t="shared" si="31"/>
        <v>5.6572616102943396E-3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11123339</v>
      </c>
      <c r="E128" s="31">
        <v>10940085</v>
      </c>
      <c r="F128" s="31">
        <v>2355983</v>
      </c>
      <c r="G128" s="36">
        <f t="shared" si="24"/>
        <v>0.21180537606558605</v>
      </c>
      <c r="H128" s="31">
        <v>4600527</v>
      </c>
      <c r="I128" s="36">
        <f t="shared" si="25"/>
        <v>0.41359226757361256</v>
      </c>
      <c r="J128" s="31">
        <v>2201042</v>
      </c>
      <c r="K128" s="36">
        <f t="shared" si="26"/>
        <v>0.20119057575878066</v>
      </c>
      <c r="L128" s="31">
        <v>0</v>
      </c>
      <c r="M128" s="36">
        <f t="shared" si="27"/>
        <v>0</v>
      </c>
      <c r="N128" s="31">
        <f t="shared" si="28"/>
        <v>9157552</v>
      </c>
      <c r="O128" s="36">
        <f t="shared" si="29"/>
        <v>0.83706406303058889</v>
      </c>
      <c r="P128" s="31">
        <v>15243568</v>
      </c>
      <c r="Q128" s="31">
        <v>16754977</v>
      </c>
      <c r="R128" s="31">
        <v>33473490</v>
      </c>
      <c r="S128" s="31">
        <v>25232223</v>
      </c>
      <c r="T128" s="36">
        <f t="shared" si="30"/>
        <v>0.75379719891771069</v>
      </c>
      <c r="U128" s="36">
        <f t="shared" si="31"/>
        <v>-0.85560847696549791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55899088</v>
      </c>
      <c r="E129" s="31">
        <v>64839095</v>
      </c>
      <c r="F129" s="31">
        <v>1812741</v>
      </c>
      <c r="G129" s="36">
        <f t="shared" si="24"/>
        <v>3.2428811718717129E-2</v>
      </c>
      <c r="H129" s="31">
        <v>2710031</v>
      </c>
      <c r="I129" s="36">
        <f t="shared" si="25"/>
        <v>4.8480773067353086E-2</v>
      </c>
      <c r="J129" s="31">
        <v>2406985</v>
      </c>
      <c r="K129" s="36">
        <f t="shared" si="26"/>
        <v>3.7122433618174341E-2</v>
      </c>
      <c r="L129" s="31">
        <v>0</v>
      </c>
      <c r="M129" s="36">
        <f t="shared" si="27"/>
        <v>0</v>
      </c>
      <c r="N129" s="31">
        <f t="shared" si="28"/>
        <v>6929757</v>
      </c>
      <c r="O129" s="36">
        <f t="shared" si="29"/>
        <v>0.10687621411125495</v>
      </c>
      <c r="P129" s="31">
        <v>0</v>
      </c>
      <c r="Q129" s="31">
        <v>49306428</v>
      </c>
      <c r="R129" s="31">
        <v>80901420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41720031</v>
      </c>
      <c r="E130" s="31">
        <v>45485031</v>
      </c>
      <c r="F130" s="31">
        <v>8394704</v>
      </c>
      <c r="G130" s="36">
        <f t="shared" si="24"/>
        <v>0.20121519085160794</v>
      </c>
      <c r="H130" s="31">
        <v>9279775</v>
      </c>
      <c r="I130" s="36">
        <f t="shared" si="25"/>
        <v>0.22242972446496984</v>
      </c>
      <c r="J130" s="31">
        <v>18043432</v>
      </c>
      <c r="K130" s="36">
        <f t="shared" si="26"/>
        <v>0.39668945152527213</v>
      </c>
      <c r="L130" s="31">
        <v>0</v>
      </c>
      <c r="M130" s="36">
        <f t="shared" si="27"/>
        <v>0</v>
      </c>
      <c r="N130" s="31">
        <f t="shared" si="28"/>
        <v>35717911</v>
      </c>
      <c r="O130" s="36">
        <f t="shared" si="29"/>
        <v>0.78526737730485441</v>
      </c>
      <c r="P130" s="31">
        <v>10699438</v>
      </c>
      <c r="Q130" s="31">
        <v>47866442</v>
      </c>
      <c r="R130" s="31">
        <v>47811948</v>
      </c>
      <c r="S130" s="31">
        <v>33954602</v>
      </c>
      <c r="T130" s="36">
        <f t="shared" si="30"/>
        <v>0.71016980943759078</v>
      </c>
      <c r="U130" s="36">
        <f t="shared" si="31"/>
        <v>0.68639063098454334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152899604</v>
      </c>
      <c r="E132" s="32">
        <f>SUM(E127:E131)</f>
        <v>161659486</v>
      </c>
      <c r="F132" s="32">
        <f>SUM(F127:F131)</f>
        <v>21325922</v>
      </c>
      <c r="G132" s="37">
        <f t="shared" si="24"/>
        <v>0.13947663330769647</v>
      </c>
      <c r="H132" s="32">
        <f>SUM(H127:H131)</f>
        <v>25135193</v>
      </c>
      <c r="I132" s="37">
        <f t="shared" si="25"/>
        <v>0.16439017723028243</v>
      </c>
      <c r="J132" s="32">
        <f>SUM(J127:J131)</f>
        <v>31147510</v>
      </c>
      <c r="K132" s="37">
        <f t="shared" si="26"/>
        <v>0.19267356819382686</v>
      </c>
      <c r="L132" s="32">
        <f>SUM(L127:L131)</f>
        <v>0</v>
      </c>
      <c r="M132" s="37">
        <f t="shared" si="27"/>
        <v>0</v>
      </c>
      <c r="N132" s="32">
        <f t="shared" si="28"/>
        <v>77608625</v>
      </c>
      <c r="O132" s="37">
        <f t="shared" si="29"/>
        <v>0.48007467374973589</v>
      </c>
      <c r="P132" s="32">
        <f>SUM(P127:P131)</f>
        <v>34391263</v>
      </c>
      <c r="Q132" s="32">
        <f>SUM(Q127:Q131)</f>
        <v>159976681</v>
      </c>
      <c r="R132" s="32">
        <f>SUM(R127:R131)</f>
        <v>202294025</v>
      </c>
      <c r="S132" s="32">
        <f>SUM(S127:S131)</f>
        <v>84560564</v>
      </c>
      <c r="T132" s="37">
        <f t="shared" si="30"/>
        <v>0.41800821353967327</v>
      </c>
      <c r="U132" s="37">
        <f t="shared" si="31"/>
        <v>-9.4319100755328455E-2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169615180</v>
      </c>
      <c r="E133" s="31">
        <v>181417255</v>
      </c>
      <c r="F133" s="31">
        <v>47563731</v>
      </c>
      <c r="G133" s="36">
        <f t="shared" si="24"/>
        <v>0.28042142808208559</v>
      </c>
      <c r="H133" s="31">
        <v>64734239</v>
      </c>
      <c r="I133" s="36">
        <f t="shared" si="25"/>
        <v>0.38165357015804835</v>
      </c>
      <c r="J133" s="31">
        <v>55717678</v>
      </c>
      <c r="K133" s="36">
        <f t="shared" si="26"/>
        <v>0.30712446839745206</v>
      </c>
      <c r="L133" s="31">
        <v>0</v>
      </c>
      <c r="M133" s="36">
        <f t="shared" si="27"/>
        <v>0</v>
      </c>
      <c r="N133" s="31">
        <f t="shared" si="28"/>
        <v>168015648</v>
      </c>
      <c r="O133" s="36">
        <f t="shared" si="29"/>
        <v>0.92612826712651997</v>
      </c>
      <c r="P133" s="31">
        <v>43975749</v>
      </c>
      <c r="Q133" s="31">
        <v>181646574</v>
      </c>
      <c r="R133" s="31">
        <v>183526372</v>
      </c>
      <c r="S133" s="31">
        <v>148069433</v>
      </c>
      <c r="T133" s="36">
        <f t="shared" si="30"/>
        <v>0.80680194015931395</v>
      </c>
      <c r="U133" s="36">
        <f t="shared" si="31"/>
        <v>0.26700918726819189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7349871</v>
      </c>
      <c r="E134" s="31">
        <v>6879861</v>
      </c>
      <c r="F134" s="31">
        <v>2398033</v>
      </c>
      <c r="G134" s="36">
        <f t="shared" si="24"/>
        <v>0.32626871954623421</v>
      </c>
      <c r="H134" s="31">
        <v>2956485</v>
      </c>
      <c r="I134" s="36">
        <f t="shared" si="25"/>
        <v>0.40224991703936031</v>
      </c>
      <c r="J134" s="31">
        <v>1966181</v>
      </c>
      <c r="K134" s="36">
        <f t="shared" si="26"/>
        <v>0.28578789600545706</v>
      </c>
      <c r="L134" s="31">
        <v>0</v>
      </c>
      <c r="M134" s="36">
        <f t="shared" si="27"/>
        <v>0</v>
      </c>
      <c r="N134" s="31">
        <f t="shared" si="28"/>
        <v>7320699</v>
      </c>
      <c r="O134" s="36">
        <f t="shared" si="29"/>
        <v>1.0640765852682199</v>
      </c>
      <c r="P134" s="31">
        <v>4119568</v>
      </c>
      <c r="Q134" s="31">
        <v>7160006</v>
      </c>
      <c r="R134" s="31">
        <v>5735583</v>
      </c>
      <c r="S134" s="31">
        <v>7082906</v>
      </c>
      <c r="T134" s="36">
        <f t="shared" si="30"/>
        <v>1.2349060243745056</v>
      </c>
      <c r="U134" s="36">
        <f t="shared" si="31"/>
        <v>-0.52272155721182423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14338425</v>
      </c>
      <c r="E136" s="31">
        <v>13600880</v>
      </c>
      <c r="F136" s="31">
        <v>3012005</v>
      </c>
      <c r="G136" s="36">
        <f t="shared" si="24"/>
        <v>0.21006526170064008</v>
      </c>
      <c r="H136" s="31">
        <v>3651288</v>
      </c>
      <c r="I136" s="36">
        <f t="shared" si="25"/>
        <v>0.25465056308485767</v>
      </c>
      <c r="J136" s="31">
        <v>3475285</v>
      </c>
      <c r="K136" s="36">
        <f t="shared" si="26"/>
        <v>0.25551912817405931</v>
      </c>
      <c r="L136" s="31">
        <v>0</v>
      </c>
      <c r="M136" s="36">
        <f t="shared" si="27"/>
        <v>0</v>
      </c>
      <c r="N136" s="31">
        <f t="shared" si="28"/>
        <v>10138578</v>
      </c>
      <c r="O136" s="36">
        <f t="shared" si="29"/>
        <v>0.74543544241254978</v>
      </c>
      <c r="P136" s="31">
        <v>4384129</v>
      </c>
      <c r="Q136" s="31">
        <v>12628923</v>
      </c>
      <c r="R136" s="31">
        <v>14909937</v>
      </c>
      <c r="S136" s="31">
        <v>12056140</v>
      </c>
      <c r="T136" s="36">
        <f t="shared" si="30"/>
        <v>0.8085976486688039</v>
      </c>
      <c r="U136" s="36">
        <f t="shared" si="31"/>
        <v>-0.20730320663465884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191303476</v>
      </c>
      <c r="E137" s="32">
        <f>SUM(E133:E136)</f>
        <v>201897996</v>
      </c>
      <c r="F137" s="32">
        <f>SUM(F133:F136)</f>
        <v>52973769</v>
      </c>
      <c r="G137" s="37">
        <f t="shared" ref="G137:G170" si="32">IF(($D137     =0),0,($F137     /$D137     ))</f>
        <v>0.27690959990711306</v>
      </c>
      <c r="H137" s="32">
        <f>SUM(H133:H136)</f>
        <v>71342012</v>
      </c>
      <c r="I137" s="37">
        <f t="shared" ref="I137:I170" si="33">IF(($D137     =0),0,($H137     /$D137     ))</f>
        <v>0.37292585316118354</v>
      </c>
      <c r="J137" s="32">
        <f>SUM(J133:J136)</f>
        <v>61159144</v>
      </c>
      <c r="K137" s="37">
        <f t="shared" ref="K137:K170" si="34">IF(($E137     =0),0,($J137     /$E137     ))</f>
        <v>0.30292100571419245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185474925</v>
      </c>
      <c r="O137" s="37">
        <f t="shared" ref="O137:O170" si="37">IF(($E137     =0),0,($N137     /$E137     ))</f>
        <v>0.91865659231209007</v>
      </c>
      <c r="P137" s="32">
        <f>SUM(P133:P136)</f>
        <v>52479446</v>
      </c>
      <c r="Q137" s="32">
        <f>SUM(Q133:Q136)</f>
        <v>201435503</v>
      </c>
      <c r="R137" s="32">
        <f>SUM(R133:R136)</f>
        <v>204171892</v>
      </c>
      <c r="S137" s="32">
        <f>SUM(S133:S136)</f>
        <v>167208479</v>
      </c>
      <c r="T137" s="37">
        <f t="shared" ref="T137:T170" si="38">IF(($R137     =0),0,($S137     /$R137     ))</f>
        <v>0.81895934529518877</v>
      </c>
      <c r="U137" s="37">
        <f t="shared" ref="U137:U170" si="39">IF(($P137     =0),0,(($J137     /$P137     )-1))</f>
        <v>0.1653923328382696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2539906</v>
      </c>
      <c r="E138" s="31">
        <v>2539906</v>
      </c>
      <c r="F138" s="31">
        <v>500000</v>
      </c>
      <c r="G138" s="36">
        <f t="shared" si="32"/>
        <v>0.19685767898497031</v>
      </c>
      <c r="H138" s="31">
        <v>499377</v>
      </c>
      <c r="I138" s="36">
        <f t="shared" si="33"/>
        <v>0.19661239431695504</v>
      </c>
      <c r="J138" s="31">
        <v>749976</v>
      </c>
      <c r="K138" s="36">
        <f t="shared" si="34"/>
        <v>0.29527706930886416</v>
      </c>
      <c r="L138" s="31">
        <v>0</v>
      </c>
      <c r="M138" s="36">
        <f t="shared" si="35"/>
        <v>0</v>
      </c>
      <c r="N138" s="31">
        <f t="shared" si="36"/>
        <v>1749353</v>
      </c>
      <c r="O138" s="36">
        <f t="shared" si="37"/>
        <v>0.68874714261078951</v>
      </c>
      <c r="P138" s="31">
        <v>97252</v>
      </c>
      <c r="Q138" s="31">
        <v>3884475</v>
      </c>
      <c r="R138" s="31">
        <v>4884475</v>
      </c>
      <c r="S138" s="31">
        <v>104212</v>
      </c>
      <c r="T138" s="36">
        <f t="shared" si="38"/>
        <v>2.1335353338895174E-2</v>
      </c>
      <c r="U138" s="36">
        <f t="shared" si="39"/>
        <v>6.7116768806811171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42735574</v>
      </c>
      <c r="E139" s="31">
        <v>47879554</v>
      </c>
      <c r="F139" s="31">
        <v>10517680</v>
      </c>
      <c r="G139" s="36">
        <f t="shared" si="32"/>
        <v>0.24611065245081298</v>
      </c>
      <c r="H139" s="31">
        <v>15796492</v>
      </c>
      <c r="I139" s="36">
        <f t="shared" si="33"/>
        <v>0.36963331766644808</v>
      </c>
      <c r="J139" s="31">
        <v>11607472</v>
      </c>
      <c r="K139" s="36">
        <f t="shared" si="34"/>
        <v>0.24243066257467644</v>
      </c>
      <c r="L139" s="31">
        <v>0</v>
      </c>
      <c r="M139" s="36">
        <f t="shared" si="35"/>
        <v>0</v>
      </c>
      <c r="N139" s="31">
        <f t="shared" si="36"/>
        <v>37921644</v>
      </c>
      <c r="O139" s="36">
        <f t="shared" si="37"/>
        <v>0.79202166335968793</v>
      </c>
      <c r="P139" s="31">
        <v>13439390</v>
      </c>
      <c r="Q139" s="31">
        <v>35007341</v>
      </c>
      <c r="R139" s="31">
        <v>36646291</v>
      </c>
      <c r="S139" s="31">
        <v>29094759</v>
      </c>
      <c r="T139" s="36">
        <f t="shared" si="38"/>
        <v>0.79393461673924925</v>
      </c>
      <c r="U139" s="36">
        <f t="shared" si="39"/>
        <v>-0.13630960929030256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47618708</v>
      </c>
      <c r="E140" s="31">
        <v>55509678</v>
      </c>
      <c r="F140" s="31">
        <v>13372139</v>
      </c>
      <c r="G140" s="36">
        <f t="shared" si="32"/>
        <v>0.2808169217862862</v>
      </c>
      <c r="H140" s="31">
        <v>15067722</v>
      </c>
      <c r="I140" s="36">
        <f t="shared" si="33"/>
        <v>0.31642441873895444</v>
      </c>
      <c r="J140" s="31">
        <v>22828117</v>
      </c>
      <c r="K140" s="36">
        <f t="shared" si="34"/>
        <v>0.41124571106321317</v>
      </c>
      <c r="L140" s="31">
        <v>0</v>
      </c>
      <c r="M140" s="36">
        <f t="shared" si="35"/>
        <v>0</v>
      </c>
      <c r="N140" s="31">
        <f t="shared" si="36"/>
        <v>51267978</v>
      </c>
      <c r="O140" s="36">
        <f t="shared" si="37"/>
        <v>0.92358629787043622</v>
      </c>
      <c r="P140" s="31">
        <v>9859416</v>
      </c>
      <c r="Q140" s="31">
        <v>32591919</v>
      </c>
      <c r="R140" s="31">
        <v>34400952</v>
      </c>
      <c r="S140" s="31">
        <v>36672814</v>
      </c>
      <c r="T140" s="36">
        <f t="shared" si="38"/>
        <v>1.066040672362788</v>
      </c>
      <c r="U140" s="36">
        <f t="shared" si="39"/>
        <v>1.3153619849289249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10313686</v>
      </c>
      <c r="E141" s="31">
        <v>9436039</v>
      </c>
      <c r="F141" s="31">
        <v>4539312</v>
      </c>
      <c r="G141" s="36">
        <f t="shared" si="32"/>
        <v>0.44012509203789996</v>
      </c>
      <c r="H141" s="31">
        <v>4433992</v>
      </c>
      <c r="I141" s="36">
        <f t="shared" si="33"/>
        <v>0.42991341795745963</v>
      </c>
      <c r="J141" s="31">
        <v>5890313</v>
      </c>
      <c r="K141" s="36">
        <f t="shared" si="34"/>
        <v>0.62423576248466117</v>
      </c>
      <c r="L141" s="31">
        <v>0</v>
      </c>
      <c r="M141" s="36">
        <f t="shared" si="35"/>
        <v>0</v>
      </c>
      <c r="N141" s="31">
        <f t="shared" si="36"/>
        <v>14863617</v>
      </c>
      <c r="O141" s="36">
        <f t="shared" si="37"/>
        <v>1.5751966476611639</v>
      </c>
      <c r="P141" s="31">
        <v>6300321</v>
      </c>
      <c r="Q141" s="31">
        <v>16158328</v>
      </c>
      <c r="R141" s="31">
        <v>18572083</v>
      </c>
      <c r="S141" s="31">
        <v>20411639</v>
      </c>
      <c r="T141" s="36">
        <f t="shared" si="38"/>
        <v>1.0990495250317371</v>
      </c>
      <c r="U141" s="36">
        <f t="shared" si="39"/>
        <v>-6.5077319076282003E-2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11901398</v>
      </c>
      <c r="E142" s="31">
        <v>34768109</v>
      </c>
      <c r="F142" s="31">
        <v>19407726</v>
      </c>
      <c r="G142" s="36">
        <f t="shared" si="32"/>
        <v>1.6307097703984019</v>
      </c>
      <c r="H142" s="31">
        <v>12232257</v>
      </c>
      <c r="I142" s="36">
        <f t="shared" si="33"/>
        <v>1.0278000113936194</v>
      </c>
      <c r="J142" s="31">
        <v>9347391</v>
      </c>
      <c r="K142" s="36">
        <f t="shared" si="34"/>
        <v>0.26884956556020922</v>
      </c>
      <c r="L142" s="31">
        <v>0</v>
      </c>
      <c r="M142" s="36">
        <f t="shared" si="35"/>
        <v>0</v>
      </c>
      <c r="N142" s="31">
        <f t="shared" si="36"/>
        <v>40987374</v>
      </c>
      <c r="O142" s="36">
        <f t="shared" si="37"/>
        <v>1.1788784371332937</v>
      </c>
      <c r="P142" s="31">
        <v>17956624</v>
      </c>
      <c r="Q142" s="31">
        <v>10523796</v>
      </c>
      <c r="R142" s="31">
        <v>25787236</v>
      </c>
      <c r="S142" s="31">
        <v>27610461</v>
      </c>
      <c r="T142" s="36">
        <f t="shared" si="38"/>
        <v>1.0707026142700986</v>
      </c>
      <c r="U142" s="36">
        <f t="shared" si="39"/>
        <v>-0.47944608073321582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115109272</v>
      </c>
      <c r="E144" s="32">
        <f>SUM(E138:E143)</f>
        <v>150133286</v>
      </c>
      <c r="F144" s="32">
        <f>SUM(F138:F143)</f>
        <v>48336857</v>
      </c>
      <c r="G144" s="37">
        <f t="shared" si="32"/>
        <v>0.41992148990395839</v>
      </c>
      <c r="H144" s="32">
        <f>SUM(H138:H143)</f>
        <v>48029840</v>
      </c>
      <c r="I144" s="37">
        <f t="shared" si="33"/>
        <v>0.41725431119050077</v>
      </c>
      <c r="J144" s="32">
        <f>SUM(J138:J143)</f>
        <v>50423269</v>
      </c>
      <c r="K144" s="37">
        <f t="shared" si="34"/>
        <v>0.33585669336512092</v>
      </c>
      <c r="L144" s="32">
        <f>SUM(L138:L143)</f>
        <v>0</v>
      </c>
      <c r="M144" s="37">
        <f t="shared" si="35"/>
        <v>0</v>
      </c>
      <c r="N144" s="32">
        <f t="shared" si="36"/>
        <v>146789966</v>
      </c>
      <c r="O144" s="37">
        <f t="shared" si="37"/>
        <v>0.97773098765053346</v>
      </c>
      <c r="P144" s="32">
        <f>SUM(P138:P143)</f>
        <v>47653003</v>
      </c>
      <c r="Q144" s="32">
        <f>SUM(Q138:Q143)</f>
        <v>98165859</v>
      </c>
      <c r="R144" s="32">
        <f>SUM(R138:R143)</f>
        <v>120291037</v>
      </c>
      <c r="S144" s="32">
        <f>SUM(S138:S143)</f>
        <v>113893885</v>
      </c>
      <c r="T144" s="37">
        <f t="shared" si="38"/>
        <v>0.94681937940230743</v>
      </c>
      <c r="U144" s="37">
        <f t="shared" si="39"/>
        <v>5.8134132700933927E-2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51086332</v>
      </c>
      <c r="E145" s="31">
        <v>44007669</v>
      </c>
      <c r="F145" s="31">
        <v>8446154</v>
      </c>
      <c r="G145" s="36">
        <f t="shared" si="32"/>
        <v>0.16533099303351825</v>
      </c>
      <c r="H145" s="31">
        <v>6826717</v>
      </c>
      <c r="I145" s="36">
        <f t="shared" si="33"/>
        <v>0.13363098763872888</v>
      </c>
      <c r="J145" s="31">
        <v>7330440</v>
      </c>
      <c r="K145" s="36">
        <f t="shared" si="34"/>
        <v>0.1665718763700027</v>
      </c>
      <c r="L145" s="31">
        <v>0</v>
      </c>
      <c r="M145" s="36">
        <f t="shared" si="35"/>
        <v>0</v>
      </c>
      <c r="N145" s="31">
        <f t="shared" si="36"/>
        <v>22603311</v>
      </c>
      <c r="O145" s="36">
        <f t="shared" si="37"/>
        <v>0.5136220916404366</v>
      </c>
      <c r="P145" s="31">
        <v>7818844</v>
      </c>
      <c r="Q145" s="31">
        <v>33757668</v>
      </c>
      <c r="R145" s="31">
        <v>39240116</v>
      </c>
      <c r="S145" s="31">
        <v>25144147</v>
      </c>
      <c r="T145" s="36">
        <f t="shared" si="38"/>
        <v>0.64077657160850388</v>
      </c>
      <c r="U145" s="36">
        <f t="shared" si="39"/>
        <v>-6.2464988430514845E-2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14283299</v>
      </c>
      <c r="E146" s="31">
        <v>9611526</v>
      </c>
      <c r="F146" s="31">
        <v>3827827</v>
      </c>
      <c r="G146" s="36">
        <f t="shared" si="32"/>
        <v>0.26799319961025808</v>
      </c>
      <c r="H146" s="31">
        <v>4087350</v>
      </c>
      <c r="I146" s="36">
        <f t="shared" si="33"/>
        <v>0.2861628815583851</v>
      </c>
      <c r="J146" s="31">
        <v>4109137</v>
      </c>
      <c r="K146" s="36">
        <f t="shared" si="34"/>
        <v>0.42752181079258383</v>
      </c>
      <c r="L146" s="31">
        <v>0</v>
      </c>
      <c r="M146" s="36">
        <f t="shared" si="35"/>
        <v>0</v>
      </c>
      <c r="N146" s="31">
        <f t="shared" si="36"/>
        <v>12024314</v>
      </c>
      <c r="O146" s="36">
        <f t="shared" si="37"/>
        <v>1.2510306896116183</v>
      </c>
      <c r="P146" s="31">
        <v>3774871</v>
      </c>
      <c r="Q146" s="31">
        <v>86957</v>
      </c>
      <c r="R146" s="31">
        <v>1590581</v>
      </c>
      <c r="S146" s="31">
        <v>11678197</v>
      </c>
      <c r="T146" s="36">
        <f t="shared" si="38"/>
        <v>7.3420951212167127</v>
      </c>
      <c r="U146" s="36">
        <f t="shared" si="39"/>
        <v>8.8550310725850068E-2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20360416</v>
      </c>
      <c r="E147" s="31">
        <v>39395520</v>
      </c>
      <c r="F147" s="31">
        <v>3493456</v>
      </c>
      <c r="G147" s="36">
        <f t="shared" si="32"/>
        <v>0.17158077713146921</v>
      </c>
      <c r="H147" s="31">
        <v>7418768</v>
      </c>
      <c r="I147" s="36">
        <f t="shared" si="33"/>
        <v>0.36437212284857046</v>
      </c>
      <c r="J147" s="31">
        <v>3987882</v>
      </c>
      <c r="K147" s="36">
        <f t="shared" si="34"/>
        <v>0.10122678923897946</v>
      </c>
      <c r="L147" s="31">
        <v>0</v>
      </c>
      <c r="M147" s="36">
        <f t="shared" si="35"/>
        <v>0</v>
      </c>
      <c r="N147" s="31">
        <f t="shared" si="36"/>
        <v>14900106</v>
      </c>
      <c r="O147" s="36">
        <f t="shared" si="37"/>
        <v>0.37821828471866853</v>
      </c>
      <c r="P147" s="31">
        <v>4644148</v>
      </c>
      <c r="Q147" s="31">
        <v>23130101</v>
      </c>
      <c r="R147" s="31">
        <v>34918101</v>
      </c>
      <c r="S147" s="31">
        <v>15828968</v>
      </c>
      <c r="T147" s="36">
        <f t="shared" si="38"/>
        <v>0.45331697734650578</v>
      </c>
      <c r="U147" s="36">
        <f t="shared" si="39"/>
        <v>-0.14131031138542527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2075655</v>
      </c>
      <c r="E148" s="31">
        <v>2075655</v>
      </c>
      <c r="F148" s="31">
        <v>287637</v>
      </c>
      <c r="G148" s="36">
        <f t="shared" si="32"/>
        <v>0.13857649753933096</v>
      </c>
      <c r="H148" s="31">
        <v>282837</v>
      </c>
      <c r="I148" s="36">
        <f t="shared" si="33"/>
        <v>0.13626397450443353</v>
      </c>
      <c r="J148" s="31">
        <v>305232</v>
      </c>
      <c r="K148" s="36">
        <f t="shared" si="34"/>
        <v>0.1470533397891268</v>
      </c>
      <c r="L148" s="31">
        <v>0</v>
      </c>
      <c r="M148" s="36">
        <f t="shared" si="35"/>
        <v>0</v>
      </c>
      <c r="N148" s="31">
        <f t="shared" si="36"/>
        <v>875706</v>
      </c>
      <c r="O148" s="36">
        <f t="shared" si="37"/>
        <v>0.42189381183289132</v>
      </c>
      <c r="P148" s="31">
        <v>273813</v>
      </c>
      <c r="Q148" s="31">
        <v>2020292</v>
      </c>
      <c r="R148" s="31">
        <v>2020292</v>
      </c>
      <c r="S148" s="31">
        <v>850540</v>
      </c>
      <c r="T148" s="36">
        <f t="shared" si="38"/>
        <v>0.42099854872463982</v>
      </c>
      <c r="U148" s="36">
        <f t="shared" si="39"/>
        <v>0.11474619539612796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401823</v>
      </c>
      <c r="G149" s="36">
        <f t="shared" si="32"/>
        <v>0.13644244482173176</v>
      </c>
      <c r="H149" s="31">
        <v>1058847</v>
      </c>
      <c r="I149" s="36">
        <f t="shared" si="33"/>
        <v>0.35954057724957555</v>
      </c>
      <c r="J149" s="31">
        <v>343006</v>
      </c>
      <c r="K149" s="36">
        <f t="shared" si="34"/>
        <v>0.11647062818336162</v>
      </c>
      <c r="L149" s="31">
        <v>0</v>
      </c>
      <c r="M149" s="36">
        <f t="shared" si="35"/>
        <v>0</v>
      </c>
      <c r="N149" s="31">
        <f t="shared" si="36"/>
        <v>1803676</v>
      </c>
      <c r="O149" s="36">
        <f t="shared" si="37"/>
        <v>0.61245365025466891</v>
      </c>
      <c r="P149" s="31">
        <v>443413</v>
      </c>
      <c r="Q149" s="31">
        <v>2819000</v>
      </c>
      <c r="R149" s="31">
        <v>2819000</v>
      </c>
      <c r="S149" s="31">
        <v>2123286</v>
      </c>
      <c r="T149" s="36">
        <f t="shared" si="38"/>
        <v>0.75320539198297265</v>
      </c>
      <c r="U149" s="36">
        <f t="shared" si="39"/>
        <v>-0.22644126356241245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90750702</v>
      </c>
      <c r="E150" s="32">
        <f>SUM(E145:E149)</f>
        <v>98035370</v>
      </c>
      <c r="F150" s="32">
        <f>SUM(F145:F149)</f>
        <v>16456897</v>
      </c>
      <c r="G150" s="37">
        <f t="shared" si="32"/>
        <v>0.18134181485450107</v>
      </c>
      <c r="H150" s="32">
        <f>SUM(H145:H149)</f>
        <v>19674519</v>
      </c>
      <c r="I150" s="37">
        <f t="shared" si="33"/>
        <v>0.216797430393431</v>
      </c>
      <c r="J150" s="32">
        <f>SUM(J145:J149)</f>
        <v>16075697</v>
      </c>
      <c r="K150" s="37">
        <f t="shared" si="34"/>
        <v>0.16397854162227368</v>
      </c>
      <c r="L150" s="32">
        <f>SUM(L145:L149)</f>
        <v>0</v>
      </c>
      <c r="M150" s="37">
        <f t="shared" si="35"/>
        <v>0</v>
      </c>
      <c r="N150" s="32">
        <f t="shared" si="36"/>
        <v>52207113</v>
      </c>
      <c r="O150" s="37">
        <f t="shared" si="37"/>
        <v>0.5325334417567863</v>
      </c>
      <c r="P150" s="32">
        <f>SUM(P145:P149)</f>
        <v>16955089</v>
      </c>
      <c r="Q150" s="32">
        <f>SUM(Q145:Q149)</f>
        <v>61814018</v>
      </c>
      <c r="R150" s="32">
        <f>SUM(R145:R149)</f>
        <v>80588090</v>
      </c>
      <c r="S150" s="32">
        <f>SUM(S145:S149)</f>
        <v>55625138</v>
      </c>
      <c r="T150" s="37">
        <f t="shared" si="38"/>
        <v>0.69024018313376079</v>
      </c>
      <c r="U150" s="37">
        <f t="shared" si="39"/>
        <v>-5.1865961894980273E-2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31889488</v>
      </c>
      <c r="E151" s="31">
        <v>35799370</v>
      </c>
      <c r="F151" s="31">
        <v>2509199</v>
      </c>
      <c r="G151" s="36">
        <f t="shared" si="32"/>
        <v>7.8684204650761411E-2</v>
      </c>
      <c r="H151" s="31">
        <v>14825430</v>
      </c>
      <c r="I151" s="36">
        <f t="shared" si="33"/>
        <v>0.46490022041119006</v>
      </c>
      <c r="J151" s="31">
        <v>8639430</v>
      </c>
      <c r="K151" s="36">
        <f t="shared" si="34"/>
        <v>0.24132910718819911</v>
      </c>
      <c r="L151" s="31">
        <v>0</v>
      </c>
      <c r="M151" s="36">
        <f t="shared" si="35"/>
        <v>0</v>
      </c>
      <c r="N151" s="31">
        <f t="shared" si="36"/>
        <v>25974059</v>
      </c>
      <c r="O151" s="36">
        <f t="shared" si="37"/>
        <v>0.72554514227485012</v>
      </c>
      <c r="P151" s="31">
        <v>16301853</v>
      </c>
      <c r="Q151" s="31">
        <v>24649904</v>
      </c>
      <c r="R151" s="31">
        <v>23339887</v>
      </c>
      <c r="S151" s="31">
        <v>21488096</v>
      </c>
      <c r="T151" s="36">
        <f t="shared" si="38"/>
        <v>0.92065981296310473</v>
      </c>
      <c r="U151" s="36">
        <f t="shared" si="39"/>
        <v>-0.47003386670214731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227480400</v>
      </c>
      <c r="E152" s="31">
        <v>214625716</v>
      </c>
      <c r="F152" s="31">
        <v>56001470</v>
      </c>
      <c r="G152" s="36">
        <f t="shared" si="32"/>
        <v>0.24618151717686446</v>
      </c>
      <c r="H152" s="31">
        <v>62069708</v>
      </c>
      <c r="I152" s="36">
        <f t="shared" si="33"/>
        <v>0.27285738903219792</v>
      </c>
      <c r="J152" s="31">
        <v>51325211</v>
      </c>
      <c r="K152" s="36">
        <f t="shared" si="34"/>
        <v>0.23913821678293201</v>
      </c>
      <c r="L152" s="31">
        <v>0</v>
      </c>
      <c r="M152" s="36">
        <f t="shared" si="35"/>
        <v>0</v>
      </c>
      <c r="N152" s="31">
        <f t="shared" si="36"/>
        <v>169396389</v>
      </c>
      <c r="O152" s="36">
        <f t="shared" si="37"/>
        <v>0.78926417652579894</v>
      </c>
      <c r="P152" s="31">
        <v>48994837</v>
      </c>
      <c r="Q152" s="31">
        <v>220964300</v>
      </c>
      <c r="R152" s="31">
        <v>238587600</v>
      </c>
      <c r="S152" s="31">
        <v>166479021</v>
      </c>
      <c r="T152" s="36">
        <f t="shared" si="38"/>
        <v>0.69776895781675163</v>
      </c>
      <c r="U152" s="36">
        <f t="shared" si="39"/>
        <v>4.7563664718386578E-2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73133600</v>
      </c>
      <c r="E153" s="31">
        <v>99942600</v>
      </c>
      <c r="F153" s="31">
        <v>19389725</v>
      </c>
      <c r="G153" s="36">
        <f t="shared" si="32"/>
        <v>0.26512745167747792</v>
      </c>
      <c r="H153" s="31">
        <v>17400989</v>
      </c>
      <c r="I153" s="36">
        <f t="shared" si="33"/>
        <v>0.23793426003916121</v>
      </c>
      <c r="J153" s="31">
        <v>23103340</v>
      </c>
      <c r="K153" s="36">
        <f t="shared" si="34"/>
        <v>0.23116608933527846</v>
      </c>
      <c r="L153" s="31">
        <v>0</v>
      </c>
      <c r="M153" s="36">
        <f t="shared" si="35"/>
        <v>0</v>
      </c>
      <c r="N153" s="31">
        <f t="shared" si="36"/>
        <v>59894054</v>
      </c>
      <c r="O153" s="36">
        <f t="shared" si="37"/>
        <v>0.59928452931982956</v>
      </c>
      <c r="P153" s="31">
        <v>16233269</v>
      </c>
      <c r="Q153" s="31">
        <v>64705480</v>
      </c>
      <c r="R153" s="31">
        <v>82950012</v>
      </c>
      <c r="S153" s="31">
        <v>60906998</v>
      </c>
      <c r="T153" s="36">
        <f t="shared" si="38"/>
        <v>0.73426147304234268</v>
      </c>
      <c r="U153" s="36">
        <f t="shared" si="39"/>
        <v>0.42320933633268809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34482029</v>
      </c>
      <c r="E154" s="31">
        <v>38915727</v>
      </c>
      <c r="F154" s="31">
        <v>10222901</v>
      </c>
      <c r="G154" s="36">
        <f t="shared" si="32"/>
        <v>0.29647040201723629</v>
      </c>
      <c r="H154" s="31">
        <v>16522631</v>
      </c>
      <c r="I154" s="36">
        <f t="shared" si="33"/>
        <v>0.47916643768265493</v>
      </c>
      <c r="J154" s="31">
        <v>12164376</v>
      </c>
      <c r="K154" s="36">
        <f t="shared" si="34"/>
        <v>0.31258251965844042</v>
      </c>
      <c r="L154" s="31">
        <v>0</v>
      </c>
      <c r="M154" s="36">
        <f t="shared" si="35"/>
        <v>0</v>
      </c>
      <c r="N154" s="31">
        <f t="shared" si="36"/>
        <v>38909908</v>
      </c>
      <c r="O154" s="36">
        <f t="shared" si="37"/>
        <v>0.99985047176428188</v>
      </c>
      <c r="P154" s="31">
        <v>11582629</v>
      </c>
      <c r="Q154" s="31">
        <v>35470278</v>
      </c>
      <c r="R154" s="31">
        <v>37884324</v>
      </c>
      <c r="S154" s="31">
        <v>35506133</v>
      </c>
      <c r="T154" s="36">
        <f t="shared" si="38"/>
        <v>0.93722493240211968</v>
      </c>
      <c r="U154" s="36">
        <f t="shared" si="39"/>
        <v>5.0225816608647333E-2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23874247</v>
      </c>
      <c r="E155" s="31">
        <v>23058359</v>
      </c>
      <c r="F155" s="31">
        <v>3166931</v>
      </c>
      <c r="G155" s="36">
        <f t="shared" si="32"/>
        <v>0.1326505083071311</v>
      </c>
      <c r="H155" s="31">
        <v>4731967</v>
      </c>
      <c r="I155" s="36">
        <f t="shared" si="33"/>
        <v>0.19820382188389021</v>
      </c>
      <c r="J155" s="31">
        <v>4200663</v>
      </c>
      <c r="K155" s="36">
        <f t="shared" si="34"/>
        <v>0.18217527968924416</v>
      </c>
      <c r="L155" s="31">
        <v>0</v>
      </c>
      <c r="M155" s="36">
        <f t="shared" si="35"/>
        <v>0</v>
      </c>
      <c r="N155" s="31">
        <f t="shared" si="36"/>
        <v>12099561</v>
      </c>
      <c r="O155" s="36">
        <f t="shared" si="37"/>
        <v>0.52473643072345266</v>
      </c>
      <c r="P155" s="31">
        <v>3886647</v>
      </c>
      <c r="Q155" s="31">
        <v>20984405</v>
      </c>
      <c r="R155" s="31">
        <v>12157991</v>
      </c>
      <c r="S155" s="31">
        <v>12202134</v>
      </c>
      <c r="T155" s="36">
        <f t="shared" si="38"/>
        <v>1.003630780776199</v>
      </c>
      <c r="U155" s="36">
        <f t="shared" si="39"/>
        <v>8.0793547754658412E-2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390859764</v>
      </c>
      <c r="E157" s="32">
        <f>SUM(E151:E156)</f>
        <v>412341772</v>
      </c>
      <c r="F157" s="32">
        <f>SUM(F151:F156)</f>
        <v>91290226</v>
      </c>
      <c r="G157" s="37">
        <f t="shared" si="32"/>
        <v>0.23356260840396967</v>
      </c>
      <c r="H157" s="32">
        <f>SUM(H151:H156)</f>
        <v>115550725</v>
      </c>
      <c r="I157" s="37">
        <f t="shared" si="33"/>
        <v>0.29563218228827465</v>
      </c>
      <c r="J157" s="32">
        <f>SUM(J151:J156)</f>
        <v>99433020</v>
      </c>
      <c r="K157" s="37">
        <f t="shared" si="34"/>
        <v>0.24114224352705163</v>
      </c>
      <c r="L157" s="32">
        <f>SUM(L151:L156)</f>
        <v>0</v>
      </c>
      <c r="M157" s="37">
        <f t="shared" si="35"/>
        <v>0</v>
      </c>
      <c r="N157" s="32">
        <f t="shared" si="36"/>
        <v>306273971</v>
      </c>
      <c r="O157" s="37">
        <f t="shared" si="37"/>
        <v>0.74276726685842542</v>
      </c>
      <c r="P157" s="32">
        <f>SUM(P151:P156)</f>
        <v>96999235</v>
      </c>
      <c r="Q157" s="32">
        <f>SUM(Q151:Q156)</f>
        <v>366774367</v>
      </c>
      <c r="R157" s="32">
        <f>SUM(R151:R156)</f>
        <v>394919814</v>
      </c>
      <c r="S157" s="32">
        <f>SUM(S151:S156)</f>
        <v>296582382</v>
      </c>
      <c r="T157" s="37">
        <f t="shared" si="38"/>
        <v>0.75099392708617041</v>
      </c>
      <c r="U157" s="37">
        <f t="shared" si="39"/>
        <v>2.5090764891083861E-2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53422966</v>
      </c>
      <c r="E158" s="31">
        <v>54653354</v>
      </c>
      <c r="F158" s="31">
        <v>10222947</v>
      </c>
      <c r="G158" s="36">
        <f t="shared" si="32"/>
        <v>0.19135865649990305</v>
      </c>
      <c r="H158" s="31">
        <v>15558768</v>
      </c>
      <c r="I158" s="36">
        <f t="shared" si="33"/>
        <v>0.29123744271330798</v>
      </c>
      <c r="J158" s="31">
        <v>14706646</v>
      </c>
      <c r="K158" s="36">
        <f t="shared" si="34"/>
        <v>0.26908954206177355</v>
      </c>
      <c r="L158" s="31">
        <v>0</v>
      </c>
      <c r="M158" s="36">
        <f t="shared" si="35"/>
        <v>0</v>
      </c>
      <c r="N158" s="31">
        <f t="shared" si="36"/>
        <v>40488361</v>
      </c>
      <c r="O158" s="36">
        <f t="shared" si="37"/>
        <v>0.74082115802078674</v>
      </c>
      <c r="P158" s="31">
        <v>11832606</v>
      </c>
      <c r="Q158" s="31">
        <v>55749656</v>
      </c>
      <c r="R158" s="31">
        <v>58796178</v>
      </c>
      <c r="S158" s="31">
        <v>32444927</v>
      </c>
      <c r="T158" s="36">
        <f t="shared" si="38"/>
        <v>0.55182034111128786</v>
      </c>
      <c r="U158" s="36">
        <f t="shared" si="39"/>
        <v>0.2428915489960537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161522378</v>
      </c>
      <c r="E159" s="31">
        <v>171042089</v>
      </c>
      <c r="F159" s="31">
        <v>37590654</v>
      </c>
      <c r="G159" s="36">
        <f t="shared" si="32"/>
        <v>0.23272722000167678</v>
      </c>
      <c r="H159" s="31">
        <v>39292091</v>
      </c>
      <c r="I159" s="36">
        <f t="shared" si="33"/>
        <v>0.24326097403048388</v>
      </c>
      <c r="J159" s="31">
        <v>26636645</v>
      </c>
      <c r="K159" s="36">
        <f t="shared" si="34"/>
        <v>0.15573152290019096</v>
      </c>
      <c r="L159" s="31">
        <v>0</v>
      </c>
      <c r="M159" s="36">
        <f t="shared" si="35"/>
        <v>0</v>
      </c>
      <c r="N159" s="31">
        <f t="shared" si="36"/>
        <v>103519390</v>
      </c>
      <c r="O159" s="36">
        <f t="shared" si="37"/>
        <v>0.60522758231747276</v>
      </c>
      <c r="P159" s="31">
        <v>27819492</v>
      </c>
      <c r="Q159" s="31">
        <v>173609633</v>
      </c>
      <c r="R159" s="31">
        <v>162633272</v>
      </c>
      <c r="S159" s="31">
        <v>93124944</v>
      </c>
      <c r="T159" s="36">
        <f t="shared" si="38"/>
        <v>0.57260696322951676</v>
      </c>
      <c r="U159" s="36">
        <f t="shared" si="39"/>
        <v>-4.2518641246216848E-2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18801171</v>
      </c>
      <c r="E160" s="31">
        <v>18769155</v>
      </c>
      <c r="F160" s="31">
        <v>2617722</v>
      </c>
      <c r="G160" s="36">
        <f t="shared" si="32"/>
        <v>0.1392318595474718</v>
      </c>
      <c r="H160" s="31">
        <v>7003143</v>
      </c>
      <c r="I160" s="36">
        <f t="shared" si="33"/>
        <v>0.37248440535964489</v>
      </c>
      <c r="J160" s="31">
        <v>4981487</v>
      </c>
      <c r="K160" s="36">
        <f t="shared" si="34"/>
        <v>0.26540816568460329</v>
      </c>
      <c r="L160" s="31">
        <v>0</v>
      </c>
      <c r="M160" s="36">
        <f t="shared" si="35"/>
        <v>0</v>
      </c>
      <c r="N160" s="31">
        <f t="shared" si="36"/>
        <v>14602352</v>
      </c>
      <c r="O160" s="36">
        <f t="shared" si="37"/>
        <v>0.77799730462026662</v>
      </c>
      <c r="P160" s="31">
        <v>4610459</v>
      </c>
      <c r="Q160" s="31">
        <v>17697160</v>
      </c>
      <c r="R160" s="31">
        <v>17344953</v>
      </c>
      <c r="S160" s="31">
        <v>13638963</v>
      </c>
      <c r="T160" s="36">
        <f t="shared" si="38"/>
        <v>0.78633611748616439</v>
      </c>
      <c r="U160" s="36">
        <f t="shared" si="39"/>
        <v>8.0475284564942351E-2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3285842</v>
      </c>
      <c r="E161" s="31">
        <v>2584735</v>
      </c>
      <c r="F161" s="31">
        <v>309100</v>
      </c>
      <c r="G161" s="36">
        <f t="shared" si="32"/>
        <v>9.4070256573505359E-2</v>
      </c>
      <c r="H161" s="31">
        <v>666940</v>
      </c>
      <c r="I161" s="36">
        <f t="shared" si="33"/>
        <v>0.20297384962514936</v>
      </c>
      <c r="J161" s="31">
        <v>660167</v>
      </c>
      <c r="K161" s="36">
        <f t="shared" si="34"/>
        <v>0.25540993564137138</v>
      </c>
      <c r="L161" s="31">
        <v>0</v>
      </c>
      <c r="M161" s="36">
        <f t="shared" si="35"/>
        <v>0</v>
      </c>
      <c r="N161" s="31">
        <f t="shared" si="36"/>
        <v>1636207</v>
      </c>
      <c r="O161" s="36">
        <f t="shared" si="37"/>
        <v>0.63302698342383257</v>
      </c>
      <c r="P161" s="31">
        <v>2221696</v>
      </c>
      <c r="Q161" s="31">
        <v>6009587</v>
      </c>
      <c r="R161" s="31">
        <v>6003737</v>
      </c>
      <c r="S161" s="31">
        <v>5512627</v>
      </c>
      <c r="T161" s="36">
        <f t="shared" si="38"/>
        <v>0.91819928154747621</v>
      </c>
      <c r="U161" s="36">
        <f t="shared" si="39"/>
        <v>-0.70285448594227118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237032357</v>
      </c>
      <c r="E163" s="32">
        <f>SUM(E158:E162)</f>
        <v>247049333</v>
      </c>
      <c r="F163" s="32">
        <f>SUM(F158:F162)</f>
        <v>50740423</v>
      </c>
      <c r="G163" s="37">
        <f t="shared" si="32"/>
        <v>0.21406538601816291</v>
      </c>
      <c r="H163" s="32">
        <f>SUM(H158:H162)</f>
        <v>62520942</v>
      </c>
      <c r="I163" s="37">
        <f t="shared" si="33"/>
        <v>0.26376543182245787</v>
      </c>
      <c r="J163" s="32">
        <f>SUM(J158:J162)</f>
        <v>46984945</v>
      </c>
      <c r="K163" s="37">
        <f t="shared" si="34"/>
        <v>0.19018446408839323</v>
      </c>
      <c r="L163" s="32">
        <f>SUM(L158:L162)</f>
        <v>0</v>
      </c>
      <c r="M163" s="37">
        <f t="shared" si="35"/>
        <v>0</v>
      </c>
      <c r="N163" s="32">
        <f t="shared" si="36"/>
        <v>160246310</v>
      </c>
      <c r="O163" s="37">
        <f t="shared" si="37"/>
        <v>0.64864093359037722</v>
      </c>
      <c r="P163" s="32">
        <f>SUM(P158:P162)</f>
        <v>46484253</v>
      </c>
      <c r="Q163" s="32">
        <f>SUM(Q158:Q162)</f>
        <v>253066036</v>
      </c>
      <c r="R163" s="32">
        <f>SUM(R158:R162)</f>
        <v>244778140</v>
      </c>
      <c r="S163" s="32">
        <f>SUM(S158:S162)</f>
        <v>144721461</v>
      </c>
      <c r="T163" s="37">
        <f t="shared" si="38"/>
        <v>0.59123523448621673</v>
      </c>
      <c r="U163" s="37">
        <f t="shared" si="39"/>
        <v>1.0771217513165121E-2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46129572</v>
      </c>
      <c r="E164" s="31">
        <v>45917817</v>
      </c>
      <c r="F164" s="31">
        <v>9947186</v>
      </c>
      <c r="G164" s="36">
        <f t="shared" si="32"/>
        <v>0.21563577481273835</v>
      </c>
      <c r="H164" s="31">
        <v>10805265</v>
      </c>
      <c r="I164" s="36">
        <f t="shared" si="33"/>
        <v>0.23423726974965214</v>
      </c>
      <c r="J164" s="31">
        <v>10319982</v>
      </c>
      <c r="K164" s="36">
        <f t="shared" si="34"/>
        <v>0.22474896835796876</v>
      </c>
      <c r="L164" s="31">
        <v>0</v>
      </c>
      <c r="M164" s="36">
        <f t="shared" si="35"/>
        <v>0</v>
      </c>
      <c r="N164" s="31">
        <f t="shared" si="36"/>
        <v>31072433</v>
      </c>
      <c r="O164" s="36">
        <f t="shared" si="37"/>
        <v>0.67669665132382051</v>
      </c>
      <c r="P164" s="31">
        <v>9729123</v>
      </c>
      <c r="Q164" s="31">
        <v>43351882</v>
      </c>
      <c r="R164" s="31">
        <v>40651180</v>
      </c>
      <c r="S164" s="31">
        <v>26543998</v>
      </c>
      <c r="T164" s="36">
        <f t="shared" si="38"/>
        <v>0.65296992608824644</v>
      </c>
      <c r="U164" s="36">
        <f t="shared" si="39"/>
        <v>6.0730962081577244E-2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17423251</v>
      </c>
      <c r="E165" s="31">
        <v>21161996</v>
      </c>
      <c r="F165" s="31">
        <v>4433991</v>
      </c>
      <c r="G165" s="36">
        <f t="shared" si="32"/>
        <v>0.25448700704592958</v>
      </c>
      <c r="H165" s="31">
        <v>5402111</v>
      </c>
      <c r="I165" s="36">
        <f t="shared" si="33"/>
        <v>0.3100518382017225</v>
      </c>
      <c r="J165" s="31">
        <v>5041796</v>
      </c>
      <c r="K165" s="36">
        <f t="shared" si="34"/>
        <v>0.23824765868021144</v>
      </c>
      <c r="L165" s="31">
        <v>0</v>
      </c>
      <c r="M165" s="36">
        <f t="shared" si="35"/>
        <v>0</v>
      </c>
      <c r="N165" s="31">
        <f t="shared" si="36"/>
        <v>14877898</v>
      </c>
      <c r="O165" s="36">
        <f t="shared" si="37"/>
        <v>0.70304795445571389</v>
      </c>
      <c r="P165" s="31">
        <v>4177468</v>
      </c>
      <c r="Q165" s="31">
        <v>22559396</v>
      </c>
      <c r="R165" s="31">
        <v>23181395</v>
      </c>
      <c r="S165" s="31">
        <v>13107869</v>
      </c>
      <c r="T165" s="36">
        <f t="shared" si="38"/>
        <v>0.56544780846881737</v>
      </c>
      <c r="U165" s="36">
        <f t="shared" si="39"/>
        <v>0.2069023628666935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75787185</v>
      </c>
      <c r="E166" s="31">
        <v>74517418</v>
      </c>
      <c r="F166" s="31">
        <v>17337314</v>
      </c>
      <c r="G166" s="36">
        <f t="shared" si="32"/>
        <v>0.22876313455896272</v>
      </c>
      <c r="H166" s="31">
        <v>17997461</v>
      </c>
      <c r="I166" s="36">
        <f t="shared" si="33"/>
        <v>0.23747367051566831</v>
      </c>
      <c r="J166" s="31">
        <v>16783359</v>
      </c>
      <c r="K166" s="36">
        <f t="shared" si="34"/>
        <v>0.2252273287300427</v>
      </c>
      <c r="L166" s="31">
        <v>0</v>
      </c>
      <c r="M166" s="36">
        <f t="shared" si="35"/>
        <v>0</v>
      </c>
      <c r="N166" s="31">
        <f t="shared" si="36"/>
        <v>52118134</v>
      </c>
      <c r="O166" s="36">
        <f t="shared" si="37"/>
        <v>0.69940874762998362</v>
      </c>
      <c r="P166" s="31">
        <v>18178453</v>
      </c>
      <c r="Q166" s="31">
        <v>81813489</v>
      </c>
      <c r="R166" s="31">
        <v>77483764</v>
      </c>
      <c r="S166" s="31">
        <v>53435076</v>
      </c>
      <c r="T166" s="36">
        <f t="shared" si="38"/>
        <v>0.68962932673224286</v>
      </c>
      <c r="U166" s="36">
        <f t="shared" si="39"/>
        <v>-7.6744374232504797E-2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31710145</v>
      </c>
      <c r="E167" s="31">
        <v>33565433</v>
      </c>
      <c r="F167" s="31">
        <v>12507296</v>
      </c>
      <c r="G167" s="36">
        <f t="shared" si="32"/>
        <v>0.39442569562516983</v>
      </c>
      <c r="H167" s="31">
        <v>10278839</v>
      </c>
      <c r="I167" s="36">
        <f t="shared" si="33"/>
        <v>0.32414985803439245</v>
      </c>
      <c r="J167" s="31">
        <v>8674396</v>
      </c>
      <c r="K167" s="36">
        <f t="shared" si="34"/>
        <v>0.25843241766015651</v>
      </c>
      <c r="L167" s="31">
        <v>0</v>
      </c>
      <c r="M167" s="36">
        <f t="shared" si="35"/>
        <v>0</v>
      </c>
      <c r="N167" s="31">
        <f t="shared" si="36"/>
        <v>31460531</v>
      </c>
      <c r="O167" s="36">
        <f t="shared" si="37"/>
        <v>0.93728959194418848</v>
      </c>
      <c r="P167" s="31">
        <v>14147821</v>
      </c>
      <c r="Q167" s="31">
        <v>28531061</v>
      </c>
      <c r="R167" s="31">
        <v>43967611</v>
      </c>
      <c r="S167" s="31">
        <v>22084710</v>
      </c>
      <c r="T167" s="36">
        <f t="shared" si="38"/>
        <v>0.50229497345216234</v>
      </c>
      <c r="U167" s="36">
        <f t="shared" si="39"/>
        <v>-0.38687406350419618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171050153</v>
      </c>
      <c r="E169" s="32">
        <f>SUM(E164:E168)</f>
        <v>175162664</v>
      </c>
      <c r="F169" s="32">
        <f>SUM(F164:F168)</f>
        <v>44225787</v>
      </c>
      <c r="G169" s="37">
        <f t="shared" si="32"/>
        <v>0.2585545012637317</v>
      </c>
      <c r="H169" s="32">
        <f>SUM(H164:H168)</f>
        <v>44483676</v>
      </c>
      <c r="I169" s="37">
        <f t="shared" si="33"/>
        <v>0.26006218187948654</v>
      </c>
      <c r="J169" s="32">
        <f>SUM(J164:J168)</f>
        <v>40819533</v>
      </c>
      <c r="K169" s="37">
        <f t="shared" si="34"/>
        <v>0.23303786359403622</v>
      </c>
      <c r="L169" s="32">
        <f>SUM(L164:L168)</f>
        <v>0</v>
      </c>
      <c r="M169" s="37">
        <f t="shared" si="35"/>
        <v>0</v>
      </c>
      <c r="N169" s="32">
        <f t="shared" si="36"/>
        <v>129528996</v>
      </c>
      <c r="O169" s="37">
        <f t="shared" si="37"/>
        <v>0.73947833997318058</v>
      </c>
      <c r="P169" s="32">
        <f>SUM(P164:P168)</f>
        <v>46232865</v>
      </c>
      <c r="Q169" s="32">
        <f>SUM(Q164:Q168)</f>
        <v>176255828</v>
      </c>
      <c r="R169" s="32">
        <f>SUM(R164:R168)</f>
        <v>185283950</v>
      </c>
      <c r="S169" s="32">
        <f>SUM(S164:S168)</f>
        <v>115171653</v>
      </c>
      <c r="T169" s="37">
        <f t="shared" si="38"/>
        <v>0.62159541071960089</v>
      </c>
      <c r="U169" s="37">
        <f t="shared" si="39"/>
        <v>-0.11708839588461584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6249208915</v>
      </c>
      <c r="E170" s="32">
        <f>SUM(E105,E107:E111,E113:E120,E122:E125,E127:E131,E133:E136,E138:E143,E145:E149,E151:E156,E158:E162,E164:E168)</f>
        <v>6093652225</v>
      </c>
      <c r="F170" s="32">
        <f>SUM(F105,F107:F111,F113:F120,F122:F125,F127:F131,F133:F136,F138:F143,F145:F149,F151:F156,F158:F162,F164:F168)</f>
        <v>1152835616</v>
      </c>
      <c r="G170" s="37">
        <f t="shared" si="32"/>
        <v>0.18447704848414401</v>
      </c>
      <c r="H170" s="32">
        <f>SUM(H105,H107:H111,H113:H120,H122:H125,H127:H131,H133:H136,H138:H143,H145:H149,H151:H156,H158:H162,H164:H168)</f>
        <v>1540384176</v>
      </c>
      <c r="I170" s="37">
        <f t="shared" si="33"/>
        <v>0.24649266762431482</v>
      </c>
      <c r="J170" s="32">
        <f>SUM(J105,J107:J111,J113:J120,J122:J125,J127:J131,J133:J136,J138:J143,J145:J149,J151:J156,J158:J162,J164:J168)</f>
        <v>1387242143</v>
      </c>
      <c r="K170" s="37">
        <f t="shared" si="34"/>
        <v>0.22765364542936317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4080461935</v>
      </c>
      <c r="O170" s="37">
        <f t="shared" si="37"/>
        <v>0.66962501047555267</v>
      </c>
      <c r="P170" s="32">
        <f>SUM(P105,P107:P111,P113:P120,P122:P125,P127:P131,P133:P136,P138:P143,P145:P149,P151:P156,P158:P162,P164:P168)</f>
        <v>1303312197</v>
      </c>
      <c r="Q170" s="32">
        <f>SUM(Q105,Q107:Q111,Q113:Q120,Q122:Q125,Q127:Q131,Q133:Q136,Q138:Q143,Q145:Q149,Q151:Q156,Q158:Q162,Q164:Q168)</f>
        <v>5986508340</v>
      </c>
      <c r="R170" s="32">
        <f>SUM(R105,R107:R111,R113:R120,R122:R125,R127:R131,R133:R136,R138:R143,R145:R149,R151:R156,R158:R162,R164:R168)</f>
        <v>6178631649</v>
      </c>
      <c r="S170" s="32">
        <f>SUM(S105,S107:S111,S113:S120,S122:S125,S127:S131,S133:S136,S138:S143,S145:S149,S151:S156,S158:S162,S164:S168)</f>
        <v>3855224521</v>
      </c>
      <c r="T170" s="37">
        <f t="shared" si="38"/>
        <v>0.62396089296308199</v>
      </c>
      <c r="U170" s="37">
        <f t="shared" si="39"/>
        <v>6.4397422346842426E-2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167719686</v>
      </c>
      <c r="E173" s="31">
        <v>181665437</v>
      </c>
      <c r="F173" s="31">
        <v>10137576</v>
      </c>
      <c r="G173" s="36">
        <f t="shared" ref="G173:G205" si="40">IF(($D173     =0),0,($F173     /$D173     ))</f>
        <v>6.0443566535177032E-2</v>
      </c>
      <c r="H173" s="31">
        <v>72203475</v>
      </c>
      <c r="I173" s="36">
        <f t="shared" ref="I173:I205" si="41">IF(($D173     =0),0,($H173     /$D173     ))</f>
        <v>0.43050089540472908</v>
      </c>
      <c r="J173" s="31">
        <v>19055744</v>
      </c>
      <c r="K173" s="36">
        <f t="shared" ref="K173:K205" si="42">IF(($E173     =0),0,($J173     /$E173     ))</f>
        <v>0.1048947136818326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101396795</v>
      </c>
      <c r="O173" s="36">
        <f t="shared" ref="O173:O205" si="45">IF(($E173     =0),0,($N173     /$E173     ))</f>
        <v>0.55815127343128013</v>
      </c>
      <c r="P173" s="31">
        <v>33245364</v>
      </c>
      <c r="Q173" s="31">
        <v>80693062</v>
      </c>
      <c r="R173" s="31">
        <v>159824321</v>
      </c>
      <c r="S173" s="31">
        <v>105311667</v>
      </c>
      <c r="T173" s="36">
        <f t="shared" ref="T173:T205" si="46">IF(($R173     =0),0,($S173     /$R173     ))</f>
        <v>0.65892141034029483</v>
      </c>
      <c r="U173" s="36">
        <f t="shared" ref="U173:U205" si="47">IF(($P173     =0),0,(($J173     /$P173     )-1))</f>
        <v>-0.42681499892736929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87451767</v>
      </c>
      <c r="E174" s="31">
        <v>86065897</v>
      </c>
      <c r="F174" s="31">
        <v>14424102</v>
      </c>
      <c r="G174" s="36">
        <f t="shared" si="40"/>
        <v>0.16493779937002301</v>
      </c>
      <c r="H174" s="31">
        <v>38750936</v>
      </c>
      <c r="I174" s="36">
        <f t="shared" si="41"/>
        <v>0.44311209858115275</v>
      </c>
      <c r="J174" s="31">
        <v>22464080</v>
      </c>
      <c r="K174" s="36">
        <f t="shared" si="42"/>
        <v>0.26101023498308512</v>
      </c>
      <c r="L174" s="31">
        <v>0</v>
      </c>
      <c r="M174" s="36">
        <f t="shared" si="43"/>
        <v>0</v>
      </c>
      <c r="N174" s="31">
        <f t="shared" si="44"/>
        <v>75639118</v>
      </c>
      <c r="O174" s="36">
        <f t="shared" si="45"/>
        <v>0.8788512132744053</v>
      </c>
      <c r="P174" s="31">
        <v>19969920</v>
      </c>
      <c r="Q174" s="31">
        <v>71014865</v>
      </c>
      <c r="R174" s="31">
        <v>78094758</v>
      </c>
      <c r="S174" s="31">
        <v>63107081</v>
      </c>
      <c r="T174" s="36">
        <f t="shared" si="46"/>
        <v>0.80808344396175735</v>
      </c>
      <c r="U174" s="36">
        <f t="shared" si="47"/>
        <v>0.12489584334839599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204847816</v>
      </c>
      <c r="E175" s="31">
        <v>211279817</v>
      </c>
      <c r="F175" s="31">
        <v>25615070</v>
      </c>
      <c r="G175" s="36">
        <f t="shared" si="40"/>
        <v>0.12504438905025964</v>
      </c>
      <c r="H175" s="31">
        <v>60247997</v>
      </c>
      <c r="I175" s="36">
        <f t="shared" si="41"/>
        <v>0.2941110048251625</v>
      </c>
      <c r="J175" s="31">
        <v>43408497</v>
      </c>
      <c r="K175" s="36">
        <f t="shared" si="42"/>
        <v>0.20545501040451961</v>
      </c>
      <c r="L175" s="31">
        <v>0</v>
      </c>
      <c r="M175" s="36">
        <f t="shared" si="43"/>
        <v>0</v>
      </c>
      <c r="N175" s="31">
        <f t="shared" si="44"/>
        <v>129271564</v>
      </c>
      <c r="O175" s="36">
        <f t="shared" si="45"/>
        <v>0.61185003771562341</v>
      </c>
      <c r="P175" s="31">
        <v>37725107</v>
      </c>
      <c r="Q175" s="31">
        <v>208519330</v>
      </c>
      <c r="R175" s="31">
        <v>210988130</v>
      </c>
      <c r="S175" s="31">
        <v>116715093</v>
      </c>
      <c r="T175" s="36">
        <f t="shared" si="46"/>
        <v>0.55318321935930703</v>
      </c>
      <c r="U175" s="36">
        <f t="shared" si="47"/>
        <v>0.15065272048134948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107194365</v>
      </c>
      <c r="E176" s="31">
        <v>110658215</v>
      </c>
      <c r="F176" s="31">
        <v>20222914</v>
      </c>
      <c r="G176" s="36">
        <f t="shared" si="40"/>
        <v>0.1886565026062704</v>
      </c>
      <c r="H176" s="31">
        <v>26893255</v>
      </c>
      <c r="I176" s="36">
        <f t="shared" si="41"/>
        <v>0.25088310379001733</v>
      </c>
      <c r="J176" s="31">
        <v>22404583</v>
      </c>
      <c r="K176" s="36">
        <f t="shared" si="42"/>
        <v>0.20246651367004248</v>
      </c>
      <c r="L176" s="31">
        <v>0</v>
      </c>
      <c r="M176" s="36">
        <f t="shared" si="43"/>
        <v>0</v>
      </c>
      <c r="N176" s="31">
        <f t="shared" si="44"/>
        <v>69520752</v>
      </c>
      <c r="O176" s="36">
        <f t="shared" si="45"/>
        <v>0.62824754583290543</v>
      </c>
      <c r="P176" s="31">
        <v>22698337</v>
      </c>
      <c r="Q176" s="31">
        <v>85910502</v>
      </c>
      <c r="R176" s="31">
        <v>97886740</v>
      </c>
      <c r="S176" s="31">
        <v>65995995</v>
      </c>
      <c r="T176" s="36">
        <f t="shared" si="46"/>
        <v>0.67420771189233597</v>
      </c>
      <c r="U176" s="36">
        <f t="shared" si="47"/>
        <v>-1.2941652950169913E-2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20385512</v>
      </c>
      <c r="E177" s="31">
        <v>16571546</v>
      </c>
      <c r="F177" s="31">
        <v>2449740</v>
      </c>
      <c r="G177" s="36">
        <f t="shared" si="40"/>
        <v>0.12017063883408963</v>
      </c>
      <c r="H177" s="31">
        <v>3203848</v>
      </c>
      <c r="I177" s="36">
        <f t="shared" si="41"/>
        <v>0.15716298908754414</v>
      </c>
      <c r="J177" s="31">
        <v>5946223</v>
      </c>
      <c r="K177" s="36">
        <f t="shared" si="42"/>
        <v>0.35882125904245749</v>
      </c>
      <c r="L177" s="31">
        <v>0</v>
      </c>
      <c r="M177" s="36">
        <f t="shared" si="43"/>
        <v>0</v>
      </c>
      <c r="N177" s="31">
        <f t="shared" si="44"/>
        <v>11599811</v>
      </c>
      <c r="O177" s="36">
        <f t="shared" si="45"/>
        <v>0.69998363459872726</v>
      </c>
      <c r="P177" s="31">
        <v>4540919</v>
      </c>
      <c r="Q177" s="31">
        <v>15690380</v>
      </c>
      <c r="R177" s="31">
        <v>16130956</v>
      </c>
      <c r="S177" s="31">
        <v>9703371</v>
      </c>
      <c r="T177" s="36">
        <f t="shared" si="46"/>
        <v>0.60153725544846814</v>
      </c>
      <c r="U177" s="36">
        <f t="shared" si="47"/>
        <v>0.30947568102403933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7059156</v>
      </c>
      <c r="E178" s="31">
        <v>9119156</v>
      </c>
      <c r="F178" s="31">
        <v>1555781</v>
      </c>
      <c r="G178" s="36">
        <f t="shared" si="40"/>
        <v>0.22039192787353049</v>
      </c>
      <c r="H178" s="31">
        <v>1326761</v>
      </c>
      <c r="I178" s="36">
        <f t="shared" si="41"/>
        <v>0.18794895593750868</v>
      </c>
      <c r="J178" s="31">
        <v>1661007</v>
      </c>
      <c r="K178" s="36">
        <f t="shared" si="42"/>
        <v>0.18214481691068779</v>
      </c>
      <c r="L178" s="31">
        <v>0</v>
      </c>
      <c r="M178" s="36">
        <f t="shared" si="43"/>
        <v>0</v>
      </c>
      <c r="N178" s="31">
        <f t="shared" si="44"/>
        <v>4543549</v>
      </c>
      <c r="O178" s="36">
        <f t="shared" si="45"/>
        <v>0.49824227154355072</v>
      </c>
      <c r="P178" s="31">
        <v>1848787</v>
      </c>
      <c r="Q178" s="31">
        <v>7992031</v>
      </c>
      <c r="R178" s="31">
        <v>8022031</v>
      </c>
      <c r="S178" s="31">
        <v>4898823</v>
      </c>
      <c r="T178" s="36">
        <f t="shared" si="46"/>
        <v>0.610671162951128</v>
      </c>
      <c r="U178" s="36">
        <f t="shared" si="47"/>
        <v>-0.10156929922159774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594658302</v>
      </c>
      <c r="E179" s="32">
        <f>SUM(E173:E178)</f>
        <v>615360068</v>
      </c>
      <c r="F179" s="32">
        <f>SUM(F173:F178)</f>
        <v>74405183</v>
      </c>
      <c r="G179" s="37">
        <f t="shared" si="40"/>
        <v>0.12512258342270652</v>
      </c>
      <c r="H179" s="32">
        <f>SUM(H173:H178)</f>
        <v>202626272</v>
      </c>
      <c r="I179" s="37">
        <f t="shared" si="41"/>
        <v>0.34074403959132821</v>
      </c>
      <c r="J179" s="32">
        <f>SUM(J173:J178)</f>
        <v>114940134</v>
      </c>
      <c r="K179" s="37">
        <f t="shared" si="42"/>
        <v>0.18678516851697957</v>
      </c>
      <c r="L179" s="32">
        <f>SUM(L173:L178)</f>
        <v>0</v>
      </c>
      <c r="M179" s="37">
        <f t="shared" si="43"/>
        <v>0</v>
      </c>
      <c r="N179" s="32">
        <f t="shared" si="44"/>
        <v>391971589</v>
      </c>
      <c r="O179" s="37">
        <f t="shared" si="45"/>
        <v>0.63697924090843017</v>
      </c>
      <c r="P179" s="32">
        <f>SUM(P173:P178)</f>
        <v>120028434</v>
      </c>
      <c r="Q179" s="32">
        <f>SUM(Q173:Q178)</f>
        <v>469820170</v>
      </c>
      <c r="R179" s="32">
        <f>SUM(R173:R178)</f>
        <v>570946936</v>
      </c>
      <c r="S179" s="32">
        <f>SUM(S173:S178)</f>
        <v>365732030</v>
      </c>
      <c r="T179" s="37">
        <f t="shared" si="46"/>
        <v>0.64057096542506009</v>
      </c>
      <c r="U179" s="37">
        <f t="shared" si="47"/>
        <v>-4.2392455107762239E-2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12172426</v>
      </c>
      <c r="E180" s="31">
        <v>11251120</v>
      </c>
      <c r="F180" s="31">
        <v>2540276</v>
      </c>
      <c r="G180" s="36">
        <f t="shared" si="40"/>
        <v>0.2086910201795435</v>
      </c>
      <c r="H180" s="31">
        <v>3966874</v>
      </c>
      <c r="I180" s="36">
        <f t="shared" si="41"/>
        <v>0.32589017177019602</v>
      </c>
      <c r="J180" s="31">
        <v>2777523</v>
      </c>
      <c r="K180" s="36">
        <f t="shared" si="42"/>
        <v>0.24686635641607235</v>
      </c>
      <c r="L180" s="31">
        <v>0</v>
      </c>
      <c r="M180" s="36">
        <f t="shared" si="43"/>
        <v>0</v>
      </c>
      <c r="N180" s="31">
        <f t="shared" si="44"/>
        <v>9284673</v>
      </c>
      <c r="O180" s="36">
        <f t="shared" si="45"/>
        <v>0.82522211122092737</v>
      </c>
      <c r="P180" s="31">
        <v>3216743</v>
      </c>
      <c r="Q180" s="31">
        <v>11210987</v>
      </c>
      <c r="R180" s="31">
        <v>11210987</v>
      </c>
      <c r="S180" s="31">
        <v>9531632</v>
      </c>
      <c r="T180" s="36">
        <f t="shared" si="46"/>
        <v>0.85020453596101753</v>
      </c>
      <c r="U180" s="36">
        <f t="shared" si="47"/>
        <v>-0.13654183750458149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238934424</v>
      </c>
      <c r="E181" s="31">
        <v>242201735</v>
      </c>
      <c r="F181" s="31">
        <v>48306334</v>
      </c>
      <c r="G181" s="36">
        <f t="shared" si="40"/>
        <v>0.20217402411634081</v>
      </c>
      <c r="H181" s="31">
        <v>69980145</v>
      </c>
      <c r="I181" s="36">
        <f t="shared" si="41"/>
        <v>0.29288431456825159</v>
      </c>
      <c r="J181" s="31">
        <v>98485408</v>
      </c>
      <c r="K181" s="36">
        <f t="shared" si="42"/>
        <v>0.40662552644389605</v>
      </c>
      <c r="L181" s="31">
        <v>0</v>
      </c>
      <c r="M181" s="36">
        <f t="shared" si="43"/>
        <v>0</v>
      </c>
      <c r="N181" s="31">
        <f t="shared" si="44"/>
        <v>216771887</v>
      </c>
      <c r="O181" s="36">
        <f t="shared" si="45"/>
        <v>0.89500550852783944</v>
      </c>
      <c r="P181" s="31">
        <v>45256474</v>
      </c>
      <c r="Q181" s="31">
        <v>269244105</v>
      </c>
      <c r="R181" s="31">
        <v>310239401</v>
      </c>
      <c r="S181" s="31">
        <v>195009595</v>
      </c>
      <c r="T181" s="36">
        <f t="shared" si="46"/>
        <v>0.62857778338735248</v>
      </c>
      <c r="U181" s="36">
        <f t="shared" si="47"/>
        <v>1.1761617575421366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117446872</v>
      </c>
      <c r="E182" s="31">
        <v>142355411</v>
      </c>
      <c r="F182" s="31">
        <v>39269551</v>
      </c>
      <c r="G182" s="36">
        <f t="shared" si="40"/>
        <v>0.33436012667923587</v>
      </c>
      <c r="H182" s="31">
        <v>40620283</v>
      </c>
      <c r="I182" s="36">
        <f t="shared" si="41"/>
        <v>0.34586091828822824</v>
      </c>
      <c r="J182" s="31">
        <v>24651397</v>
      </c>
      <c r="K182" s="36">
        <f t="shared" si="42"/>
        <v>0.1731679661969435</v>
      </c>
      <c r="L182" s="31">
        <v>0</v>
      </c>
      <c r="M182" s="36">
        <f t="shared" si="43"/>
        <v>0</v>
      </c>
      <c r="N182" s="31">
        <f t="shared" si="44"/>
        <v>104541231</v>
      </c>
      <c r="O182" s="36">
        <f t="shared" si="45"/>
        <v>0.73436780706565485</v>
      </c>
      <c r="P182" s="31">
        <v>27014705</v>
      </c>
      <c r="Q182" s="31">
        <v>109898854</v>
      </c>
      <c r="R182" s="31">
        <v>142601354</v>
      </c>
      <c r="S182" s="31">
        <v>86738823</v>
      </c>
      <c r="T182" s="36">
        <f t="shared" si="46"/>
        <v>0.60826086546134761</v>
      </c>
      <c r="U182" s="36">
        <f t="shared" si="47"/>
        <v>-8.7482280483906827E-2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70373707</v>
      </c>
      <c r="E183" s="31">
        <v>85344097</v>
      </c>
      <c r="F183" s="31">
        <v>22225584</v>
      </c>
      <c r="G183" s="36">
        <f t="shared" si="40"/>
        <v>0.31582227151967424</v>
      </c>
      <c r="H183" s="31">
        <v>12221544</v>
      </c>
      <c r="I183" s="36">
        <f t="shared" si="41"/>
        <v>0.17366633819645169</v>
      </c>
      <c r="J183" s="31">
        <v>26860159</v>
      </c>
      <c r="K183" s="36">
        <f t="shared" si="42"/>
        <v>0.31472778955057668</v>
      </c>
      <c r="L183" s="31">
        <v>0</v>
      </c>
      <c r="M183" s="36">
        <f t="shared" si="43"/>
        <v>0</v>
      </c>
      <c r="N183" s="31">
        <f t="shared" si="44"/>
        <v>61307287</v>
      </c>
      <c r="O183" s="36">
        <f t="shared" si="45"/>
        <v>0.71835415869477182</v>
      </c>
      <c r="P183" s="31">
        <v>33837717</v>
      </c>
      <c r="Q183" s="31">
        <v>63122869</v>
      </c>
      <c r="R183" s="31">
        <v>92763531</v>
      </c>
      <c r="S183" s="31">
        <v>63410333</v>
      </c>
      <c r="T183" s="36">
        <f t="shared" si="46"/>
        <v>0.68356963470914012</v>
      </c>
      <c r="U183" s="36">
        <f t="shared" si="47"/>
        <v>-0.20620652392122085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3874348</v>
      </c>
      <c r="E184" s="31">
        <v>3412333</v>
      </c>
      <c r="F184" s="31">
        <v>628972</v>
      </c>
      <c r="G184" s="36">
        <f t="shared" si="40"/>
        <v>0.16234267030220312</v>
      </c>
      <c r="H184" s="31">
        <v>650748</v>
      </c>
      <c r="I184" s="36">
        <f t="shared" si="41"/>
        <v>0.16796322890974172</v>
      </c>
      <c r="J184" s="31">
        <v>176740</v>
      </c>
      <c r="K184" s="36">
        <f t="shared" si="42"/>
        <v>5.1794476095973048E-2</v>
      </c>
      <c r="L184" s="31">
        <v>0</v>
      </c>
      <c r="M184" s="36">
        <f t="shared" si="43"/>
        <v>0</v>
      </c>
      <c r="N184" s="31">
        <f t="shared" si="44"/>
        <v>1456460</v>
      </c>
      <c r="O184" s="36">
        <f t="shared" si="45"/>
        <v>0.42682235291807685</v>
      </c>
      <c r="P184" s="31">
        <v>440821</v>
      </c>
      <c r="Q184" s="31">
        <v>4271305</v>
      </c>
      <c r="R184" s="31">
        <v>3384485</v>
      </c>
      <c r="S184" s="31">
        <v>1699694</v>
      </c>
      <c r="T184" s="36">
        <f t="shared" si="46"/>
        <v>0.50220166435957025</v>
      </c>
      <c r="U184" s="36">
        <f t="shared" si="47"/>
        <v>-0.59906628767685755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442801777</v>
      </c>
      <c r="E185" s="32">
        <f>SUM(E180:E184)</f>
        <v>484564696</v>
      </c>
      <c r="F185" s="32">
        <f>SUM(F180:F184)</f>
        <v>112970717</v>
      </c>
      <c r="G185" s="37">
        <f t="shared" si="40"/>
        <v>0.25512706332251239</v>
      </c>
      <c r="H185" s="32">
        <f>SUM(H180:H184)</f>
        <v>127439594</v>
      </c>
      <c r="I185" s="37">
        <f t="shared" si="41"/>
        <v>0.28780280617527876</v>
      </c>
      <c r="J185" s="32">
        <f>SUM(J180:J184)</f>
        <v>152951227</v>
      </c>
      <c r="K185" s="37">
        <f t="shared" si="42"/>
        <v>0.31564665825345228</v>
      </c>
      <c r="L185" s="32">
        <f>SUM(L180:L184)</f>
        <v>0</v>
      </c>
      <c r="M185" s="37">
        <f t="shared" si="43"/>
        <v>0</v>
      </c>
      <c r="N185" s="32">
        <f t="shared" si="44"/>
        <v>393361538</v>
      </c>
      <c r="O185" s="37">
        <f t="shared" si="45"/>
        <v>0.81178332067344827</v>
      </c>
      <c r="P185" s="32">
        <f>SUM(P180:P184)</f>
        <v>109766460</v>
      </c>
      <c r="Q185" s="32">
        <f>SUM(Q180:Q184)</f>
        <v>457748120</v>
      </c>
      <c r="R185" s="32">
        <f>SUM(R180:R184)</f>
        <v>560199758</v>
      </c>
      <c r="S185" s="32">
        <f>SUM(S180:S184)</f>
        <v>356390077</v>
      </c>
      <c r="T185" s="37">
        <f t="shared" si="46"/>
        <v>0.63618391816584829</v>
      </c>
      <c r="U185" s="37">
        <f t="shared" si="47"/>
        <v>0.393424065966963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19725025</v>
      </c>
      <c r="E186" s="31">
        <v>19525025</v>
      </c>
      <c r="F186" s="31">
        <v>2492482</v>
      </c>
      <c r="G186" s="36">
        <f t="shared" si="40"/>
        <v>0.12636141145575228</v>
      </c>
      <c r="H186" s="31">
        <v>824237</v>
      </c>
      <c r="I186" s="36">
        <f t="shared" si="41"/>
        <v>4.1786360220075765E-2</v>
      </c>
      <c r="J186" s="31">
        <v>2277942</v>
      </c>
      <c r="K186" s="36">
        <f t="shared" si="42"/>
        <v>0.1166678147659222</v>
      </c>
      <c r="L186" s="31">
        <v>0</v>
      </c>
      <c r="M186" s="36">
        <f t="shared" si="43"/>
        <v>0</v>
      </c>
      <c r="N186" s="31">
        <f t="shared" si="44"/>
        <v>5594661</v>
      </c>
      <c r="O186" s="36">
        <f t="shared" si="45"/>
        <v>0.28653796858134623</v>
      </c>
      <c r="P186" s="31">
        <v>9219420</v>
      </c>
      <c r="Q186" s="31">
        <v>20351716</v>
      </c>
      <c r="R186" s="31">
        <v>23594716</v>
      </c>
      <c r="S186" s="31">
        <v>15633853</v>
      </c>
      <c r="T186" s="36">
        <f t="shared" si="46"/>
        <v>0.66259975326679077</v>
      </c>
      <c r="U186" s="36">
        <f t="shared" si="47"/>
        <v>-0.75291916411227611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10565367</v>
      </c>
      <c r="E187" s="31">
        <v>9574387</v>
      </c>
      <c r="F187" s="31">
        <v>1498479</v>
      </c>
      <c r="G187" s="36">
        <f t="shared" si="40"/>
        <v>0.14182933730555691</v>
      </c>
      <c r="H187" s="31">
        <v>2920940</v>
      </c>
      <c r="I187" s="36">
        <f t="shared" si="41"/>
        <v>0.27646365715455035</v>
      </c>
      <c r="J187" s="31">
        <v>1251312</v>
      </c>
      <c r="K187" s="36">
        <f t="shared" si="42"/>
        <v>0.13069369349703538</v>
      </c>
      <c r="L187" s="31">
        <v>0</v>
      </c>
      <c r="M187" s="36">
        <f t="shared" si="43"/>
        <v>0</v>
      </c>
      <c r="N187" s="31">
        <f t="shared" si="44"/>
        <v>5670731</v>
      </c>
      <c r="O187" s="36">
        <f t="shared" si="45"/>
        <v>0.59228136485395877</v>
      </c>
      <c r="P187" s="31">
        <v>2701424</v>
      </c>
      <c r="Q187" s="31">
        <v>12014827</v>
      </c>
      <c r="R187" s="31">
        <v>8408233</v>
      </c>
      <c r="S187" s="31">
        <v>6251108</v>
      </c>
      <c r="T187" s="36">
        <f t="shared" si="46"/>
        <v>0.74345085346707207</v>
      </c>
      <c r="U187" s="36">
        <f t="shared" si="47"/>
        <v>-0.53679540864373754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659679067</v>
      </c>
      <c r="E188" s="31">
        <v>764575171</v>
      </c>
      <c r="F188" s="31">
        <v>242815067</v>
      </c>
      <c r="G188" s="36">
        <f t="shared" si="40"/>
        <v>0.36808060032015538</v>
      </c>
      <c r="H188" s="31">
        <v>262643572</v>
      </c>
      <c r="I188" s="36">
        <f t="shared" si="41"/>
        <v>0.39813840568629111</v>
      </c>
      <c r="J188" s="31">
        <v>111658610</v>
      </c>
      <c r="K188" s="36">
        <f t="shared" si="42"/>
        <v>0.14604006804714822</v>
      </c>
      <c r="L188" s="31">
        <v>0</v>
      </c>
      <c r="M188" s="36">
        <f t="shared" si="43"/>
        <v>0</v>
      </c>
      <c r="N188" s="31">
        <f t="shared" si="44"/>
        <v>617117249</v>
      </c>
      <c r="O188" s="36">
        <f t="shared" si="45"/>
        <v>0.80713744365104423</v>
      </c>
      <c r="P188" s="31">
        <v>81548668</v>
      </c>
      <c r="Q188" s="31">
        <v>533117281</v>
      </c>
      <c r="R188" s="31">
        <v>522476857</v>
      </c>
      <c r="S188" s="31">
        <v>704499679</v>
      </c>
      <c r="T188" s="36">
        <f t="shared" si="46"/>
        <v>1.3483844682521506</v>
      </c>
      <c r="U188" s="36">
        <f t="shared" si="47"/>
        <v>0.36922665616071138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49852797</v>
      </c>
      <c r="E189" s="31">
        <v>47624533</v>
      </c>
      <c r="F189" s="31">
        <v>11197029</v>
      </c>
      <c r="G189" s="36">
        <f t="shared" si="40"/>
        <v>0.22460182123783345</v>
      </c>
      <c r="H189" s="31">
        <v>6823034</v>
      </c>
      <c r="I189" s="36">
        <f t="shared" si="41"/>
        <v>0.13686361469347447</v>
      </c>
      <c r="J189" s="31">
        <v>6215095</v>
      </c>
      <c r="K189" s="36">
        <f t="shared" si="42"/>
        <v>0.13050196208748124</v>
      </c>
      <c r="L189" s="31">
        <v>0</v>
      </c>
      <c r="M189" s="36">
        <f t="shared" si="43"/>
        <v>0</v>
      </c>
      <c r="N189" s="31">
        <f t="shared" si="44"/>
        <v>24235158</v>
      </c>
      <c r="O189" s="36">
        <f t="shared" si="45"/>
        <v>0.50887969862087679</v>
      </c>
      <c r="P189" s="31">
        <v>7487871</v>
      </c>
      <c r="Q189" s="31">
        <v>68124547</v>
      </c>
      <c r="R189" s="31">
        <v>80865103</v>
      </c>
      <c r="S189" s="31">
        <v>22998125</v>
      </c>
      <c r="T189" s="36">
        <f t="shared" si="46"/>
        <v>0.28440110933884544</v>
      </c>
      <c r="U189" s="36">
        <f t="shared" si="47"/>
        <v>-0.16997835566344555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1635333</v>
      </c>
      <c r="G190" s="36">
        <f t="shared" si="40"/>
        <v>0.17968717723327107</v>
      </c>
      <c r="H190" s="31">
        <v>2287034</v>
      </c>
      <c r="I190" s="36">
        <f t="shared" si="41"/>
        <v>0.25129480276892652</v>
      </c>
      <c r="J190" s="31">
        <v>1676152</v>
      </c>
      <c r="K190" s="36">
        <f t="shared" si="42"/>
        <v>0.18417228875947697</v>
      </c>
      <c r="L190" s="31">
        <v>0</v>
      </c>
      <c r="M190" s="36">
        <f t="shared" si="43"/>
        <v>0</v>
      </c>
      <c r="N190" s="31">
        <f t="shared" si="44"/>
        <v>5598519</v>
      </c>
      <c r="O190" s="36">
        <f t="shared" si="45"/>
        <v>0.61515426876167456</v>
      </c>
      <c r="P190" s="31">
        <v>1757170</v>
      </c>
      <c r="Q190" s="31">
        <v>7617000</v>
      </c>
      <c r="R190" s="31">
        <v>8534000</v>
      </c>
      <c r="S190" s="31">
        <v>6040810</v>
      </c>
      <c r="T190" s="36">
        <f t="shared" si="46"/>
        <v>0.7078521209280525</v>
      </c>
      <c r="U190" s="36">
        <f t="shared" si="47"/>
        <v>-4.6107092654666282E-2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748923256</v>
      </c>
      <c r="E191" s="32">
        <f>SUM(E186:E190)</f>
        <v>850400116</v>
      </c>
      <c r="F191" s="32">
        <f>SUM(F186:F190)</f>
        <v>259638390</v>
      </c>
      <c r="G191" s="37">
        <f t="shared" si="40"/>
        <v>0.34668223735864334</v>
      </c>
      <c r="H191" s="32">
        <f>SUM(H186:H190)</f>
        <v>275498817</v>
      </c>
      <c r="I191" s="37">
        <f t="shared" si="41"/>
        <v>0.36785987722085106</v>
      </c>
      <c r="J191" s="32">
        <f>SUM(J186:J190)</f>
        <v>123079111</v>
      </c>
      <c r="K191" s="37">
        <f t="shared" si="42"/>
        <v>0.14473082574226742</v>
      </c>
      <c r="L191" s="32">
        <f>SUM(L186:L190)</f>
        <v>0</v>
      </c>
      <c r="M191" s="37">
        <f t="shared" si="43"/>
        <v>0</v>
      </c>
      <c r="N191" s="32">
        <f t="shared" si="44"/>
        <v>658216318</v>
      </c>
      <c r="O191" s="37">
        <f t="shared" si="45"/>
        <v>0.77400779423223875</v>
      </c>
      <c r="P191" s="32">
        <f>SUM(P186:P190)</f>
        <v>102714553</v>
      </c>
      <c r="Q191" s="32">
        <f>SUM(Q186:Q190)</f>
        <v>641225371</v>
      </c>
      <c r="R191" s="32">
        <f>SUM(R186:R190)</f>
        <v>643878909</v>
      </c>
      <c r="S191" s="32">
        <f>SUM(S186:S190)</f>
        <v>755423575</v>
      </c>
      <c r="T191" s="37">
        <f t="shared" si="46"/>
        <v>1.1732385770691551</v>
      </c>
      <c r="U191" s="37">
        <f t="shared" si="47"/>
        <v>0.19826360924727005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33344430</v>
      </c>
      <c r="E192" s="31">
        <v>32218596</v>
      </c>
      <c r="F192" s="31">
        <v>5198140</v>
      </c>
      <c r="G192" s="36">
        <f t="shared" si="40"/>
        <v>0.15589230345218077</v>
      </c>
      <c r="H192" s="31">
        <v>3972890</v>
      </c>
      <c r="I192" s="36">
        <f t="shared" si="41"/>
        <v>0.11914703595173166</v>
      </c>
      <c r="J192" s="31">
        <v>5238640</v>
      </c>
      <c r="K192" s="36">
        <f t="shared" si="42"/>
        <v>0.1625967810639545</v>
      </c>
      <c r="L192" s="31">
        <v>0</v>
      </c>
      <c r="M192" s="36">
        <f t="shared" si="43"/>
        <v>0</v>
      </c>
      <c r="N192" s="31">
        <f t="shared" si="44"/>
        <v>14409670</v>
      </c>
      <c r="O192" s="36">
        <f t="shared" si="45"/>
        <v>0.44724698742303981</v>
      </c>
      <c r="P192" s="31">
        <v>913445</v>
      </c>
      <c r="Q192" s="31">
        <v>37424858</v>
      </c>
      <c r="R192" s="31">
        <v>30946772</v>
      </c>
      <c r="S192" s="31">
        <v>13282124</v>
      </c>
      <c r="T192" s="36">
        <f t="shared" si="46"/>
        <v>0.42919255035710996</v>
      </c>
      <c r="U192" s="36">
        <f t="shared" si="47"/>
        <v>4.7350360448631283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55829269</v>
      </c>
      <c r="E193" s="31">
        <v>56098909</v>
      </c>
      <c r="F193" s="31">
        <v>3902997</v>
      </c>
      <c r="G193" s="36">
        <f t="shared" si="40"/>
        <v>6.9909512875764149E-2</v>
      </c>
      <c r="H193" s="31">
        <v>5948628</v>
      </c>
      <c r="I193" s="36">
        <f t="shared" si="41"/>
        <v>0.10655034727393618</v>
      </c>
      <c r="J193" s="31">
        <v>4884034</v>
      </c>
      <c r="K193" s="36">
        <f t="shared" si="42"/>
        <v>8.7061122703830124E-2</v>
      </c>
      <c r="L193" s="31">
        <v>0</v>
      </c>
      <c r="M193" s="36">
        <f t="shared" si="43"/>
        <v>0</v>
      </c>
      <c r="N193" s="31">
        <f t="shared" si="44"/>
        <v>14735659</v>
      </c>
      <c r="O193" s="36">
        <f t="shared" si="45"/>
        <v>0.26267282666762737</v>
      </c>
      <c r="P193" s="31">
        <v>5107660</v>
      </c>
      <c r="Q193" s="31">
        <v>49415048</v>
      </c>
      <c r="R193" s="31">
        <v>49124009</v>
      </c>
      <c r="S193" s="31">
        <v>15377983</v>
      </c>
      <c r="T193" s="36">
        <f t="shared" si="46"/>
        <v>0.31304413693108801</v>
      </c>
      <c r="U193" s="36">
        <f t="shared" si="47"/>
        <v>-4.3782475732527248E-2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31504347</v>
      </c>
      <c r="E194" s="31">
        <v>28358701</v>
      </c>
      <c r="F194" s="31">
        <v>1965610</v>
      </c>
      <c r="G194" s="36">
        <f t="shared" si="40"/>
        <v>6.2391707404695615E-2</v>
      </c>
      <c r="H194" s="31">
        <v>11092982</v>
      </c>
      <c r="I194" s="36">
        <f t="shared" si="41"/>
        <v>0.35210956760982859</v>
      </c>
      <c r="J194" s="31">
        <v>7573021</v>
      </c>
      <c r="K194" s="36">
        <f t="shared" si="42"/>
        <v>0.26704400176862825</v>
      </c>
      <c r="L194" s="31">
        <v>0</v>
      </c>
      <c r="M194" s="36">
        <f t="shared" si="43"/>
        <v>0</v>
      </c>
      <c r="N194" s="31">
        <f t="shared" si="44"/>
        <v>20631613</v>
      </c>
      <c r="O194" s="36">
        <f t="shared" si="45"/>
        <v>0.72752320354870981</v>
      </c>
      <c r="P194" s="31">
        <v>2326808</v>
      </c>
      <c r="Q194" s="31">
        <v>30851746</v>
      </c>
      <c r="R194" s="31">
        <v>29669526</v>
      </c>
      <c r="S194" s="31">
        <v>16029209</v>
      </c>
      <c r="T194" s="36">
        <f t="shared" si="46"/>
        <v>0.54025834453843313</v>
      </c>
      <c r="U194" s="36">
        <f t="shared" si="47"/>
        <v>2.2546823803253213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83368860</v>
      </c>
      <c r="E195" s="31">
        <v>95465649</v>
      </c>
      <c r="F195" s="31">
        <v>14169605</v>
      </c>
      <c r="G195" s="36">
        <f t="shared" si="40"/>
        <v>0.16996280145848222</v>
      </c>
      <c r="H195" s="31">
        <v>23376460</v>
      </c>
      <c r="I195" s="36">
        <f t="shared" si="41"/>
        <v>0.28039798073285399</v>
      </c>
      <c r="J195" s="31">
        <v>15800664</v>
      </c>
      <c r="K195" s="36">
        <f t="shared" si="42"/>
        <v>0.16551151294221023</v>
      </c>
      <c r="L195" s="31">
        <v>0</v>
      </c>
      <c r="M195" s="36">
        <f t="shared" si="43"/>
        <v>0</v>
      </c>
      <c r="N195" s="31">
        <f t="shared" si="44"/>
        <v>53346729</v>
      </c>
      <c r="O195" s="36">
        <f t="shared" si="45"/>
        <v>0.55880549243424726</v>
      </c>
      <c r="P195" s="31">
        <v>13074796</v>
      </c>
      <c r="Q195" s="31">
        <v>90945080</v>
      </c>
      <c r="R195" s="31">
        <v>75912712</v>
      </c>
      <c r="S195" s="31">
        <v>35995241</v>
      </c>
      <c r="T195" s="36">
        <f t="shared" si="46"/>
        <v>0.47416618444615705</v>
      </c>
      <c r="U195" s="36">
        <f t="shared" si="47"/>
        <v>0.20848264095286839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35709346</v>
      </c>
      <c r="E196" s="31">
        <v>44305754</v>
      </c>
      <c r="F196" s="31">
        <v>10764326</v>
      </c>
      <c r="G196" s="36">
        <f t="shared" si="40"/>
        <v>0.30144282115948023</v>
      </c>
      <c r="H196" s="31">
        <v>9385081</v>
      </c>
      <c r="I196" s="36">
        <f t="shared" si="41"/>
        <v>0.2628186189688268</v>
      </c>
      <c r="J196" s="31">
        <v>19391264</v>
      </c>
      <c r="K196" s="36">
        <f t="shared" si="42"/>
        <v>0.4376692020634611</v>
      </c>
      <c r="L196" s="31">
        <v>0</v>
      </c>
      <c r="M196" s="36">
        <f t="shared" si="43"/>
        <v>0</v>
      </c>
      <c r="N196" s="31">
        <f t="shared" si="44"/>
        <v>39540671</v>
      </c>
      <c r="O196" s="36">
        <f t="shared" si="45"/>
        <v>0.8924500190201029</v>
      </c>
      <c r="P196" s="31">
        <v>3985568</v>
      </c>
      <c r="Q196" s="31">
        <v>39271808</v>
      </c>
      <c r="R196" s="31">
        <v>30266252</v>
      </c>
      <c r="S196" s="31">
        <v>19609442</v>
      </c>
      <c r="T196" s="36">
        <f t="shared" si="46"/>
        <v>0.64789792935048585</v>
      </c>
      <c r="U196" s="36">
        <f t="shared" si="47"/>
        <v>3.865370255883227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6652247</v>
      </c>
      <c r="E197" s="31">
        <v>7179130</v>
      </c>
      <c r="F197" s="31">
        <v>1608857</v>
      </c>
      <c r="G197" s="36">
        <f t="shared" si="40"/>
        <v>0.24185166305460395</v>
      </c>
      <c r="H197" s="31">
        <v>2434557</v>
      </c>
      <c r="I197" s="36">
        <f t="shared" si="41"/>
        <v>0.36597513592023867</v>
      </c>
      <c r="J197" s="31">
        <v>1517928</v>
      </c>
      <c r="K197" s="36">
        <f t="shared" si="42"/>
        <v>0.21143620466546781</v>
      </c>
      <c r="L197" s="31">
        <v>0</v>
      </c>
      <c r="M197" s="36">
        <f t="shared" si="43"/>
        <v>0</v>
      </c>
      <c r="N197" s="31">
        <f t="shared" si="44"/>
        <v>5561342</v>
      </c>
      <c r="O197" s="36">
        <f t="shared" si="45"/>
        <v>0.77465403189522963</v>
      </c>
      <c r="P197" s="31">
        <v>841536</v>
      </c>
      <c r="Q197" s="31">
        <v>4169823</v>
      </c>
      <c r="R197" s="31">
        <v>5317215</v>
      </c>
      <c r="S197" s="31">
        <v>3268541</v>
      </c>
      <c r="T197" s="36">
        <f t="shared" si="46"/>
        <v>0.61470920397238027</v>
      </c>
      <c r="U197" s="36">
        <f t="shared" si="47"/>
        <v>0.80375884097650019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246408499</v>
      </c>
      <c r="E198" s="32">
        <f>SUM(E192:E197)</f>
        <v>263626739</v>
      </c>
      <c r="F198" s="32">
        <f>SUM(F192:F197)</f>
        <v>37609535</v>
      </c>
      <c r="G198" s="37">
        <f t="shared" si="40"/>
        <v>0.15263083518884632</v>
      </c>
      <c r="H198" s="32">
        <f>SUM(H192:H197)</f>
        <v>56210598</v>
      </c>
      <c r="I198" s="37">
        <f t="shared" si="41"/>
        <v>0.22811955848974186</v>
      </c>
      <c r="J198" s="32">
        <f>SUM(J192:J197)</f>
        <v>54405551</v>
      </c>
      <c r="K198" s="37">
        <f t="shared" si="42"/>
        <v>0.20637341722760527</v>
      </c>
      <c r="L198" s="32">
        <f>SUM(L192:L197)</f>
        <v>0</v>
      </c>
      <c r="M198" s="37">
        <f t="shared" si="43"/>
        <v>0</v>
      </c>
      <c r="N198" s="32">
        <f t="shared" si="44"/>
        <v>148225684</v>
      </c>
      <c r="O198" s="37">
        <f t="shared" si="45"/>
        <v>0.56225587951455869</v>
      </c>
      <c r="P198" s="32">
        <f>SUM(P192:P197)</f>
        <v>26249813</v>
      </c>
      <c r="Q198" s="32">
        <f>SUM(Q192:Q197)</f>
        <v>252078363</v>
      </c>
      <c r="R198" s="32">
        <f>SUM(R192:R197)</f>
        <v>221236486</v>
      </c>
      <c r="S198" s="32">
        <f>SUM(S192:S197)</f>
        <v>103562540</v>
      </c>
      <c r="T198" s="37">
        <f t="shared" si="46"/>
        <v>0.46810786897058199</v>
      </c>
      <c r="U198" s="37">
        <f t="shared" si="47"/>
        <v>1.0726071839064151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16951972</v>
      </c>
      <c r="E199" s="31">
        <v>18444598</v>
      </c>
      <c r="F199" s="31">
        <v>938314</v>
      </c>
      <c r="G199" s="36">
        <f t="shared" si="40"/>
        <v>5.5351318418883654E-2</v>
      </c>
      <c r="H199" s="31">
        <v>5561256</v>
      </c>
      <c r="I199" s="36">
        <f t="shared" si="41"/>
        <v>0.32805953195297871</v>
      </c>
      <c r="J199" s="31">
        <v>5842486</v>
      </c>
      <c r="K199" s="36">
        <f t="shared" si="42"/>
        <v>0.31675865204543902</v>
      </c>
      <c r="L199" s="31">
        <v>0</v>
      </c>
      <c r="M199" s="36">
        <f t="shared" si="43"/>
        <v>0</v>
      </c>
      <c r="N199" s="31">
        <f t="shared" si="44"/>
        <v>12342056</v>
      </c>
      <c r="O199" s="36">
        <f t="shared" si="45"/>
        <v>0.66914204364876917</v>
      </c>
      <c r="P199" s="31">
        <v>2858789</v>
      </c>
      <c r="Q199" s="31">
        <v>18712140</v>
      </c>
      <c r="R199" s="31">
        <v>21592062</v>
      </c>
      <c r="S199" s="31">
        <v>12145930</v>
      </c>
      <c r="T199" s="36">
        <f t="shared" si="46"/>
        <v>0.56251829954915844</v>
      </c>
      <c r="U199" s="36">
        <f t="shared" si="47"/>
        <v>1.0436926264932458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222792338</v>
      </c>
      <c r="E200" s="31">
        <v>187278110</v>
      </c>
      <c r="F200" s="31">
        <v>26989571</v>
      </c>
      <c r="G200" s="36">
        <f t="shared" si="40"/>
        <v>0.12114227644579052</v>
      </c>
      <c r="H200" s="31">
        <v>28443830</v>
      </c>
      <c r="I200" s="36">
        <f t="shared" si="41"/>
        <v>0.12766969571458064</v>
      </c>
      <c r="J200" s="31">
        <v>56699138</v>
      </c>
      <c r="K200" s="36">
        <f t="shared" si="42"/>
        <v>0.30275368541470221</v>
      </c>
      <c r="L200" s="31">
        <v>0</v>
      </c>
      <c r="M200" s="36">
        <f t="shared" si="43"/>
        <v>0</v>
      </c>
      <c r="N200" s="31">
        <f t="shared" si="44"/>
        <v>112132539</v>
      </c>
      <c r="O200" s="36">
        <f t="shared" si="45"/>
        <v>0.59874877528398807</v>
      </c>
      <c r="P200" s="31">
        <v>18420510</v>
      </c>
      <c r="Q200" s="31">
        <v>173220422</v>
      </c>
      <c r="R200" s="31">
        <v>187006302</v>
      </c>
      <c r="S200" s="31">
        <v>69878848</v>
      </c>
      <c r="T200" s="36">
        <f t="shared" si="46"/>
        <v>0.37367108622895501</v>
      </c>
      <c r="U200" s="36">
        <f t="shared" si="47"/>
        <v>2.0780438760924644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53104477</v>
      </c>
      <c r="E201" s="31">
        <v>70375606</v>
      </c>
      <c r="F201" s="31">
        <v>9872842</v>
      </c>
      <c r="G201" s="36">
        <f t="shared" si="40"/>
        <v>0.18591355301361878</v>
      </c>
      <c r="H201" s="31">
        <v>14361626</v>
      </c>
      <c r="I201" s="36">
        <f t="shared" si="41"/>
        <v>0.27044096489265868</v>
      </c>
      <c r="J201" s="31">
        <v>12716945</v>
      </c>
      <c r="K201" s="36">
        <f t="shared" si="42"/>
        <v>0.18070103723156572</v>
      </c>
      <c r="L201" s="31">
        <v>0</v>
      </c>
      <c r="M201" s="36">
        <f t="shared" si="43"/>
        <v>0</v>
      </c>
      <c r="N201" s="31">
        <f t="shared" si="44"/>
        <v>36951413</v>
      </c>
      <c r="O201" s="36">
        <f t="shared" si="45"/>
        <v>0.52505996182825054</v>
      </c>
      <c r="P201" s="31">
        <v>9852646</v>
      </c>
      <c r="Q201" s="31">
        <v>52435959</v>
      </c>
      <c r="R201" s="31">
        <v>54245081</v>
      </c>
      <c r="S201" s="31">
        <v>48612457</v>
      </c>
      <c r="T201" s="36">
        <f t="shared" si="46"/>
        <v>0.89616341433797475</v>
      </c>
      <c r="U201" s="36">
        <f t="shared" si="47"/>
        <v>0.2907136823955716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157645303</v>
      </c>
      <c r="E202" s="31">
        <v>152545303</v>
      </c>
      <c r="F202" s="31">
        <v>26686599</v>
      </c>
      <c r="G202" s="36">
        <f t="shared" si="40"/>
        <v>0.1692825507144986</v>
      </c>
      <c r="H202" s="31">
        <v>22782886</v>
      </c>
      <c r="I202" s="36">
        <f t="shared" si="41"/>
        <v>0.14451991633394876</v>
      </c>
      <c r="J202" s="31">
        <v>31754297</v>
      </c>
      <c r="K202" s="36">
        <f t="shared" si="42"/>
        <v>0.20816305959941619</v>
      </c>
      <c r="L202" s="31">
        <v>0</v>
      </c>
      <c r="M202" s="36">
        <f t="shared" si="43"/>
        <v>0</v>
      </c>
      <c r="N202" s="31">
        <f t="shared" si="44"/>
        <v>81223782</v>
      </c>
      <c r="O202" s="36">
        <f t="shared" si="45"/>
        <v>0.53245678760754767</v>
      </c>
      <c r="P202" s="31">
        <v>26520172</v>
      </c>
      <c r="Q202" s="31">
        <v>162200393</v>
      </c>
      <c r="R202" s="31">
        <v>192273152</v>
      </c>
      <c r="S202" s="31">
        <v>88662431</v>
      </c>
      <c r="T202" s="36">
        <f t="shared" si="46"/>
        <v>0.46112746411937949</v>
      </c>
      <c r="U202" s="36">
        <f t="shared" si="47"/>
        <v>0.19736391604096681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450494090</v>
      </c>
      <c r="E204" s="32">
        <f>SUM(E199:E203)</f>
        <v>428643617</v>
      </c>
      <c r="F204" s="32">
        <f>SUM(F199:F203)</f>
        <v>64487326</v>
      </c>
      <c r="G204" s="37">
        <f t="shared" si="40"/>
        <v>0.1431479955708187</v>
      </c>
      <c r="H204" s="32">
        <f>SUM(H199:H203)</f>
        <v>71149598</v>
      </c>
      <c r="I204" s="37">
        <f t="shared" si="41"/>
        <v>0.15793680667375681</v>
      </c>
      <c r="J204" s="32">
        <f>SUM(J199:J203)</f>
        <v>107012866</v>
      </c>
      <c r="K204" s="37">
        <f t="shared" si="42"/>
        <v>0.2496546355897328</v>
      </c>
      <c r="L204" s="32">
        <f>SUM(L199:L203)</f>
        <v>0</v>
      </c>
      <c r="M204" s="37">
        <f t="shared" si="43"/>
        <v>0</v>
      </c>
      <c r="N204" s="32">
        <f t="shared" si="44"/>
        <v>242649790</v>
      </c>
      <c r="O204" s="37">
        <f t="shared" si="45"/>
        <v>0.56608749174491968</v>
      </c>
      <c r="P204" s="32">
        <f>SUM(P199:P203)</f>
        <v>57652117</v>
      </c>
      <c r="Q204" s="32">
        <f>SUM(Q199:Q203)</f>
        <v>406568914</v>
      </c>
      <c r="R204" s="32">
        <f>SUM(R199:R203)</f>
        <v>455116597</v>
      </c>
      <c r="S204" s="32">
        <f>SUM(S199:S203)</f>
        <v>219299666</v>
      </c>
      <c r="T204" s="37">
        <f t="shared" si="46"/>
        <v>0.48185380943160816</v>
      </c>
      <c r="U204" s="37">
        <f t="shared" si="47"/>
        <v>0.85618276602054344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2483285924</v>
      </c>
      <c r="E205" s="32">
        <f>SUM(E173:E178,E180:E184,E186:E190,E192:E197,E199:E203)</f>
        <v>2642595236</v>
      </c>
      <c r="F205" s="32">
        <f>SUM(F173:F178,F180:F184,F186:F190,F192:F197,F199:F203)</f>
        <v>549111151</v>
      </c>
      <c r="G205" s="37">
        <f t="shared" si="40"/>
        <v>0.22112280575227067</v>
      </c>
      <c r="H205" s="32">
        <f>SUM(H173:H178,H180:H184,H186:H190,H192:H197,H199:H203)</f>
        <v>732924879</v>
      </c>
      <c r="I205" s="37">
        <f t="shared" si="41"/>
        <v>0.29514316974801974</v>
      </c>
      <c r="J205" s="32">
        <f>SUM(J173:J178,J180:J184,J186:J190,J192:J197,J199:J203)</f>
        <v>552388889</v>
      </c>
      <c r="K205" s="37">
        <f t="shared" si="42"/>
        <v>0.20903272717471894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1834424919</v>
      </c>
      <c r="O205" s="37">
        <f t="shared" si="45"/>
        <v>0.69417551882697781</v>
      </c>
      <c r="P205" s="32">
        <f>SUM(P173:P178,P180:P184,P186:P190,P192:P197,P199:P203)</f>
        <v>416411377</v>
      </c>
      <c r="Q205" s="32">
        <f>SUM(Q173:Q178,Q180:Q184,Q186:Q190,Q192:Q197,Q199:Q203)</f>
        <v>2227440938</v>
      </c>
      <c r="R205" s="32">
        <f>SUM(R173:R178,R180:R184,R186:R190,R192:R197,R199:R203)</f>
        <v>2451378686</v>
      </c>
      <c r="S205" s="32">
        <f>SUM(S173:S178,S180:S184,S186:S190,S192:S197,S199:S203)</f>
        <v>1800407888</v>
      </c>
      <c r="T205" s="37">
        <f t="shared" si="46"/>
        <v>0.73444706779995228</v>
      </c>
      <c r="U205" s="37">
        <f t="shared" si="47"/>
        <v>0.32654610202929213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27535087</v>
      </c>
      <c r="E208" s="31">
        <v>38696193</v>
      </c>
      <c r="F208" s="31">
        <v>6352977</v>
      </c>
      <c r="G208" s="36">
        <f t="shared" ref="G208:G231" si="48">IF(($D208     =0),0,($F208     /$D208     ))</f>
        <v>0.23072296811700649</v>
      </c>
      <c r="H208" s="31">
        <v>8316868</v>
      </c>
      <c r="I208" s="36">
        <f t="shared" ref="I208:I231" si="49">IF(($D208     =0),0,($H208     /$D208     ))</f>
        <v>0.30204618565396218</v>
      </c>
      <c r="J208" s="31">
        <v>10687437</v>
      </c>
      <c r="K208" s="36">
        <f t="shared" ref="K208:K231" si="50">IF(($E208     =0),0,($J208     /$E208     ))</f>
        <v>0.2761883320149866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25357282</v>
      </c>
      <c r="O208" s="36">
        <f t="shared" ref="O208:O231" si="53">IF(($E208     =0),0,($N208     /$E208     ))</f>
        <v>0.65529138744992299</v>
      </c>
      <c r="P208" s="31">
        <v>8429803</v>
      </c>
      <c r="Q208" s="31">
        <v>17655968</v>
      </c>
      <c r="R208" s="31">
        <v>45384946</v>
      </c>
      <c r="S208" s="31">
        <v>15413835</v>
      </c>
      <c r="T208" s="36">
        <f t="shared" ref="T208:T231" si="54">IF(($R208     =0),0,($S208     /$R208     ))</f>
        <v>0.33962439880395584</v>
      </c>
      <c r="U208" s="36">
        <f t="shared" ref="U208:U231" si="55">IF(($P208     =0),0,(($J208     /$P208     )-1))</f>
        <v>0.26781574848190393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94664159</v>
      </c>
      <c r="E209" s="31">
        <v>87493516</v>
      </c>
      <c r="F209" s="31">
        <v>6401379</v>
      </c>
      <c r="G209" s="36">
        <f t="shared" si="48"/>
        <v>6.7621991972695805E-2</v>
      </c>
      <c r="H209" s="31">
        <v>9899762</v>
      </c>
      <c r="I209" s="36">
        <f t="shared" si="49"/>
        <v>0.10457772090913521</v>
      </c>
      <c r="J209" s="31">
        <v>10364344</v>
      </c>
      <c r="K209" s="36">
        <f t="shared" si="50"/>
        <v>0.11845842382194356</v>
      </c>
      <c r="L209" s="31">
        <v>0</v>
      </c>
      <c r="M209" s="36">
        <f t="shared" si="51"/>
        <v>0</v>
      </c>
      <c r="N209" s="31">
        <f t="shared" si="52"/>
        <v>26665485</v>
      </c>
      <c r="O209" s="36">
        <f t="shared" si="53"/>
        <v>0.30477098440071831</v>
      </c>
      <c r="P209" s="31">
        <v>6239417</v>
      </c>
      <c r="Q209" s="31">
        <v>91495884</v>
      </c>
      <c r="R209" s="31">
        <v>98955884</v>
      </c>
      <c r="S209" s="31">
        <v>18927149</v>
      </c>
      <c r="T209" s="36">
        <f t="shared" si="54"/>
        <v>0.19126855559190398</v>
      </c>
      <c r="U209" s="36">
        <f t="shared" si="55"/>
        <v>0.66110776054878206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38766454</v>
      </c>
      <c r="E210" s="31">
        <v>43139409</v>
      </c>
      <c r="F210" s="31">
        <v>9404946</v>
      </c>
      <c r="G210" s="36">
        <f t="shared" si="48"/>
        <v>0.24260526897817375</v>
      </c>
      <c r="H210" s="31">
        <v>8766509</v>
      </c>
      <c r="I210" s="36">
        <f t="shared" si="49"/>
        <v>0.22613646840126259</v>
      </c>
      <c r="J210" s="31">
        <v>8410164</v>
      </c>
      <c r="K210" s="36">
        <f t="shared" si="50"/>
        <v>0.19495315756411963</v>
      </c>
      <c r="L210" s="31">
        <v>0</v>
      </c>
      <c r="M210" s="36">
        <f t="shared" si="51"/>
        <v>0</v>
      </c>
      <c r="N210" s="31">
        <f t="shared" si="52"/>
        <v>26581619</v>
      </c>
      <c r="O210" s="36">
        <f t="shared" si="53"/>
        <v>0.61617948915340959</v>
      </c>
      <c r="P210" s="31">
        <v>11307589</v>
      </c>
      <c r="Q210" s="31">
        <v>43527538</v>
      </c>
      <c r="R210" s="31">
        <v>54005889</v>
      </c>
      <c r="S210" s="31">
        <v>35656837</v>
      </c>
      <c r="T210" s="36">
        <f t="shared" si="54"/>
        <v>0.66023979347881856</v>
      </c>
      <c r="U210" s="36">
        <f t="shared" si="55"/>
        <v>-0.25623720494262747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33472861</v>
      </c>
      <c r="E211" s="31">
        <v>29514336</v>
      </c>
      <c r="F211" s="31">
        <v>841887</v>
      </c>
      <c r="G211" s="36">
        <f t="shared" si="48"/>
        <v>2.5151330804976606E-2</v>
      </c>
      <c r="H211" s="31">
        <v>3624737</v>
      </c>
      <c r="I211" s="36">
        <f t="shared" si="49"/>
        <v>0.10828883136102409</v>
      </c>
      <c r="J211" s="31">
        <v>3392589</v>
      </c>
      <c r="K211" s="36">
        <f t="shared" si="50"/>
        <v>0.11494715652759391</v>
      </c>
      <c r="L211" s="31">
        <v>0</v>
      </c>
      <c r="M211" s="36">
        <f t="shared" si="51"/>
        <v>0</v>
      </c>
      <c r="N211" s="31">
        <f t="shared" si="52"/>
        <v>7859213</v>
      </c>
      <c r="O211" s="36">
        <f t="shared" si="53"/>
        <v>0.26628459471356564</v>
      </c>
      <c r="P211" s="31">
        <v>1315809</v>
      </c>
      <c r="Q211" s="31">
        <v>29000429</v>
      </c>
      <c r="R211" s="31">
        <v>23291034</v>
      </c>
      <c r="S211" s="31">
        <v>3419612</v>
      </c>
      <c r="T211" s="36">
        <f t="shared" si="54"/>
        <v>0.14682096123340854</v>
      </c>
      <c r="U211" s="36">
        <f t="shared" si="55"/>
        <v>1.5783293775920364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55307363</v>
      </c>
      <c r="E212" s="31">
        <v>54008668</v>
      </c>
      <c r="F212" s="31">
        <v>166545</v>
      </c>
      <c r="G212" s="36">
        <f t="shared" si="48"/>
        <v>3.0112627137909285E-3</v>
      </c>
      <c r="H212" s="31">
        <v>5081571</v>
      </c>
      <c r="I212" s="36">
        <f t="shared" si="49"/>
        <v>9.1878743161195375E-2</v>
      </c>
      <c r="J212" s="31">
        <v>6010604</v>
      </c>
      <c r="K212" s="36">
        <f t="shared" si="50"/>
        <v>0.11128961743696401</v>
      </c>
      <c r="L212" s="31">
        <v>0</v>
      </c>
      <c r="M212" s="36">
        <f t="shared" si="51"/>
        <v>0</v>
      </c>
      <c r="N212" s="31">
        <f t="shared" si="52"/>
        <v>11258720</v>
      </c>
      <c r="O212" s="36">
        <f t="shared" si="53"/>
        <v>0.20846135290727777</v>
      </c>
      <c r="P212" s="31">
        <v>2544016</v>
      </c>
      <c r="Q212" s="31">
        <v>89945316</v>
      </c>
      <c r="R212" s="31">
        <v>66796084</v>
      </c>
      <c r="S212" s="31">
        <v>22184002</v>
      </c>
      <c r="T212" s="36">
        <f t="shared" si="54"/>
        <v>0.33211530783750737</v>
      </c>
      <c r="U212" s="36">
        <f t="shared" si="55"/>
        <v>1.3626439456355621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4855384</v>
      </c>
      <c r="E213" s="31">
        <v>4855384</v>
      </c>
      <c r="F213" s="31">
        <v>906169</v>
      </c>
      <c r="G213" s="36">
        <f t="shared" si="48"/>
        <v>0.18663178854648776</v>
      </c>
      <c r="H213" s="31">
        <v>351416</v>
      </c>
      <c r="I213" s="36">
        <f t="shared" si="49"/>
        <v>7.2376561771427345E-2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1257585</v>
      </c>
      <c r="O213" s="36">
        <f t="shared" si="53"/>
        <v>0.25900835031791514</v>
      </c>
      <c r="P213" s="31">
        <v>2203074</v>
      </c>
      <c r="Q213" s="31">
        <v>4717440</v>
      </c>
      <c r="R213" s="31">
        <v>4717440</v>
      </c>
      <c r="S213" s="31">
        <v>2203074</v>
      </c>
      <c r="T213" s="36">
        <f t="shared" si="54"/>
        <v>0.46700625763125764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47711330</v>
      </c>
      <c r="E214" s="31">
        <v>62155410</v>
      </c>
      <c r="F214" s="31">
        <v>13897877</v>
      </c>
      <c r="G214" s="36">
        <f t="shared" si="48"/>
        <v>0.29129091559593917</v>
      </c>
      <c r="H214" s="31">
        <v>21629059</v>
      </c>
      <c r="I214" s="36">
        <f t="shared" si="49"/>
        <v>0.45333171387173654</v>
      </c>
      <c r="J214" s="31">
        <v>9650328</v>
      </c>
      <c r="K214" s="36">
        <f t="shared" si="50"/>
        <v>0.15526127170587403</v>
      </c>
      <c r="L214" s="31">
        <v>0</v>
      </c>
      <c r="M214" s="36">
        <f t="shared" si="51"/>
        <v>0</v>
      </c>
      <c r="N214" s="31">
        <f t="shared" si="52"/>
        <v>45177264</v>
      </c>
      <c r="O214" s="36">
        <f t="shared" si="53"/>
        <v>0.72684363275859654</v>
      </c>
      <c r="P214" s="31">
        <v>14542751</v>
      </c>
      <c r="Q214" s="31">
        <v>51052287</v>
      </c>
      <c r="R214" s="31">
        <v>50860562</v>
      </c>
      <c r="S214" s="31">
        <v>46789659</v>
      </c>
      <c r="T214" s="36">
        <f t="shared" si="54"/>
        <v>0.91995953564178079</v>
      </c>
      <c r="U214" s="36">
        <f t="shared" si="55"/>
        <v>-0.3364166105848887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302312638</v>
      </c>
      <c r="E216" s="32">
        <f>SUM(E208:E215)</f>
        <v>319862916</v>
      </c>
      <c r="F216" s="32">
        <f>SUM(F208:F215)</f>
        <v>37971780</v>
      </c>
      <c r="G216" s="37">
        <f t="shared" si="48"/>
        <v>0.12560434208509669</v>
      </c>
      <c r="H216" s="32">
        <f>SUM(H208:H215)</f>
        <v>57669922</v>
      </c>
      <c r="I216" s="37">
        <f t="shared" si="49"/>
        <v>0.19076252445655281</v>
      </c>
      <c r="J216" s="32">
        <f>SUM(J208:J215)</f>
        <v>48515466</v>
      </c>
      <c r="K216" s="37">
        <f t="shared" si="50"/>
        <v>0.15167580726988683</v>
      </c>
      <c r="L216" s="32">
        <f>SUM(L208:L215)</f>
        <v>0</v>
      </c>
      <c r="M216" s="37">
        <f t="shared" si="51"/>
        <v>0</v>
      </c>
      <c r="N216" s="32">
        <f t="shared" si="52"/>
        <v>144157168</v>
      </c>
      <c r="O216" s="37">
        <f t="shared" si="53"/>
        <v>0.45068421748521797</v>
      </c>
      <c r="P216" s="32">
        <f>SUM(P208:P215)</f>
        <v>46582459</v>
      </c>
      <c r="Q216" s="32">
        <f>SUM(Q208:Q215)</f>
        <v>327394862</v>
      </c>
      <c r="R216" s="32">
        <f>SUM(R208:R215)</f>
        <v>344011839</v>
      </c>
      <c r="S216" s="32">
        <f>SUM(S208:S215)</f>
        <v>144594168</v>
      </c>
      <c r="T216" s="37">
        <f t="shared" si="54"/>
        <v>0.42031741820373802</v>
      </c>
      <c r="U216" s="37">
        <f t="shared" si="55"/>
        <v>4.1496456852996966E-2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36374111</v>
      </c>
      <c r="E217" s="31">
        <v>36374111</v>
      </c>
      <c r="F217" s="31">
        <v>2097459</v>
      </c>
      <c r="G217" s="36">
        <f t="shared" si="48"/>
        <v>5.7663512381099846E-2</v>
      </c>
      <c r="H217" s="31">
        <v>3918829</v>
      </c>
      <c r="I217" s="36">
        <f t="shared" si="49"/>
        <v>0.10773676365588701</v>
      </c>
      <c r="J217" s="31">
        <v>5876398</v>
      </c>
      <c r="K217" s="36">
        <f t="shared" si="50"/>
        <v>0.16155440884864514</v>
      </c>
      <c r="L217" s="31">
        <v>0</v>
      </c>
      <c r="M217" s="36">
        <f t="shared" si="51"/>
        <v>0</v>
      </c>
      <c r="N217" s="31">
        <f t="shared" si="52"/>
        <v>11892686</v>
      </c>
      <c r="O217" s="36">
        <f t="shared" si="53"/>
        <v>0.32695468488563201</v>
      </c>
      <c r="P217" s="31">
        <v>11593120</v>
      </c>
      <c r="Q217" s="31">
        <v>30701655</v>
      </c>
      <c r="R217" s="31">
        <v>30701655</v>
      </c>
      <c r="S217" s="31">
        <v>23450513</v>
      </c>
      <c r="T217" s="36">
        <f t="shared" si="54"/>
        <v>0.76381918173466545</v>
      </c>
      <c r="U217" s="36">
        <f t="shared" si="55"/>
        <v>-0.49311332928495522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170994680</v>
      </c>
      <c r="E218" s="31">
        <v>257894680</v>
      </c>
      <c r="F218" s="31">
        <v>34765014</v>
      </c>
      <c r="G218" s="36">
        <f t="shared" si="48"/>
        <v>0.20331050065417239</v>
      </c>
      <c r="H218" s="31">
        <v>36797203</v>
      </c>
      <c r="I218" s="36">
        <f t="shared" si="49"/>
        <v>0.21519501659349871</v>
      </c>
      <c r="J218" s="31">
        <v>45816239</v>
      </c>
      <c r="K218" s="36">
        <f t="shared" si="50"/>
        <v>0.17765484344229202</v>
      </c>
      <c r="L218" s="31">
        <v>0</v>
      </c>
      <c r="M218" s="36">
        <f t="shared" si="51"/>
        <v>0</v>
      </c>
      <c r="N218" s="31">
        <f t="shared" si="52"/>
        <v>117378456</v>
      </c>
      <c r="O218" s="36">
        <f t="shared" si="53"/>
        <v>0.45514105215353801</v>
      </c>
      <c r="P218" s="31">
        <v>17410446</v>
      </c>
      <c r="Q218" s="31">
        <v>166975427</v>
      </c>
      <c r="R218" s="31">
        <v>213817061</v>
      </c>
      <c r="S218" s="31">
        <v>56693888</v>
      </c>
      <c r="T218" s="36">
        <f t="shared" si="54"/>
        <v>0.26515137629732927</v>
      </c>
      <c r="U218" s="36">
        <f t="shared" si="55"/>
        <v>1.6315373540689309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108148831</v>
      </c>
      <c r="E219" s="31">
        <v>107863326</v>
      </c>
      <c r="F219" s="31">
        <v>22402124</v>
      </c>
      <c r="G219" s="36">
        <f t="shared" si="48"/>
        <v>0.2071416194965621</v>
      </c>
      <c r="H219" s="31">
        <v>23417007</v>
      </c>
      <c r="I219" s="36">
        <f t="shared" si="49"/>
        <v>0.21652575236804916</v>
      </c>
      <c r="J219" s="31">
        <v>25286388</v>
      </c>
      <c r="K219" s="36">
        <f t="shared" si="50"/>
        <v>0.23442989325213279</v>
      </c>
      <c r="L219" s="31">
        <v>0</v>
      </c>
      <c r="M219" s="36">
        <f t="shared" si="51"/>
        <v>0</v>
      </c>
      <c r="N219" s="31">
        <f t="shared" si="52"/>
        <v>71105519</v>
      </c>
      <c r="O219" s="36">
        <f t="shared" si="53"/>
        <v>0.65921867642019494</v>
      </c>
      <c r="P219" s="31">
        <v>32647658</v>
      </c>
      <c r="Q219" s="31">
        <v>113200695</v>
      </c>
      <c r="R219" s="31">
        <v>114239807</v>
      </c>
      <c r="S219" s="31">
        <v>83600242</v>
      </c>
      <c r="T219" s="36">
        <f t="shared" si="54"/>
        <v>0.73179607174931594</v>
      </c>
      <c r="U219" s="36">
        <f t="shared" si="55"/>
        <v>-0.22547620414303526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19150104</v>
      </c>
      <c r="E220" s="31">
        <v>20580104</v>
      </c>
      <c r="F220" s="31">
        <v>8593509</v>
      </c>
      <c r="G220" s="36">
        <f t="shared" si="48"/>
        <v>0.44874476921900791</v>
      </c>
      <c r="H220" s="31">
        <v>1788466</v>
      </c>
      <c r="I220" s="36">
        <f t="shared" si="49"/>
        <v>9.3391973223748551E-2</v>
      </c>
      <c r="J220" s="31">
        <v>5467319</v>
      </c>
      <c r="K220" s="36">
        <f t="shared" si="50"/>
        <v>0.26566041648769123</v>
      </c>
      <c r="L220" s="31">
        <v>0</v>
      </c>
      <c r="M220" s="36">
        <f t="shared" si="51"/>
        <v>0</v>
      </c>
      <c r="N220" s="31">
        <f t="shared" si="52"/>
        <v>15849294</v>
      </c>
      <c r="O220" s="36">
        <f t="shared" si="53"/>
        <v>0.77012701199177613</v>
      </c>
      <c r="P220" s="31">
        <v>379037</v>
      </c>
      <c r="Q220" s="31">
        <v>22161932</v>
      </c>
      <c r="R220" s="31">
        <v>21076190</v>
      </c>
      <c r="S220" s="31">
        <v>7998538</v>
      </c>
      <c r="T220" s="36">
        <f t="shared" si="54"/>
        <v>0.37950587843438494</v>
      </c>
      <c r="U220" s="36">
        <f t="shared" si="55"/>
        <v>13.42423562871171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68528799</v>
      </c>
      <c r="E221" s="31">
        <v>84931956</v>
      </c>
      <c r="F221" s="31">
        <v>26412264</v>
      </c>
      <c r="G221" s="36">
        <f t="shared" si="48"/>
        <v>0.38541845742838715</v>
      </c>
      <c r="H221" s="31">
        <v>14055615</v>
      </c>
      <c r="I221" s="36">
        <f t="shared" si="49"/>
        <v>0.20510522882503748</v>
      </c>
      <c r="J221" s="31">
        <v>12338117</v>
      </c>
      <c r="K221" s="36">
        <f t="shared" si="50"/>
        <v>0.14527060933342922</v>
      </c>
      <c r="L221" s="31">
        <v>0</v>
      </c>
      <c r="M221" s="36">
        <f t="shared" si="51"/>
        <v>0</v>
      </c>
      <c r="N221" s="31">
        <f t="shared" si="52"/>
        <v>52805996</v>
      </c>
      <c r="O221" s="36">
        <f t="shared" si="53"/>
        <v>0.62174472939255043</v>
      </c>
      <c r="P221" s="31">
        <v>15922019</v>
      </c>
      <c r="Q221" s="31">
        <v>60279877</v>
      </c>
      <c r="R221" s="31">
        <v>76377667</v>
      </c>
      <c r="S221" s="31">
        <v>51156582</v>
      </c>
      <c r="T221" s="36">
        <f t="shared" si="54"/>
        <v>0.66978455888159039</v>
      </c>
      <c r="U221" s="36">
        <f t="shared" si="55"/>
        <v>-0.22509092596862246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54212672</v>
      </c>
      <c r="E222" s="31">
        <v>53069796</v>
      </c>
      <c r="F222" s="31">
        <v>8606745</v>
      </c>
      <c r="G222" s="36">
        <f t="shared" si="48"/>
        <v>0.15875891525877936</v>
      </c>
      <c r="H222" s="31">
        <v>8747150</v>
      </c>
      <c r="I222" s="36">
        <f t="shared" si="49"/>
        <v>0.16134880789495121</v>
      </c>
      <c r="J222" s="31">
        <v>7069795</v>
      </c>
      <c r="K222" s="36">
        <f t="shared" si="50"/>
        <v>0.13321692436880669</v>
      </c>
      <c r="L222" s="31">
        <v>0</v>
      </c>
      <c r="M222" s="36">
        <f t="shared" si="51"/>
        <v>0</v>
      </c>
      <c r="N222" s="31">
        <f t="shared" si="52"/>
        <v>24423690</v>
      </c>
      <c r="O222" s="36">
        <f t="shared" si="53"/>
        <v>0.46021827557053357</v>
      </c>
      <c r="P222" s="31">
        <v>11392212</v>
      </c>
      <c r="Q222" s="31">
        <v>52528828</v>
      </c>
      <c r="R222" s="31">
        <v>50676328</v>
      </c>
      <c r="S222" s="31">
        <v>29860130</v>
      </c>
      <c r="T222" s="36">
        <f t="shared" si="54"/>
        <v>0.58923231375406682</v>
      </c>
      <c r="U222" s="36">
        <f t="shared" si="55"/>
        <v>-0.37941858876923995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457409197</v>
      </c>
      <c r="E224" s="32">
        <f>SUM(E217:E223)</f>
        <v>560713973</v>
      </c>
      <c r="F224" s="32">
        <f>SUM(F217:F223)</f>
        <v>102877115</v>
      </c>
      <c r="G224" s="37">
        <f t="shared" si="48"/>
        <v>0.22491265080531384</v>
      </c>
      <c r="H224" s="32">
        <f>SUM(H217:H223)</f>
        <v>88724270</v>
      </c>
      <c r="I224" s="37">
        <f t="shared" si="49"/>
        <v>0.19397132935217304</v>
      </c>
      <c r="J224" s="32">
        <f>SUM(J217:J223)</f>
        <v>101854256</v>
      </c>
      <c r="K224" s="37">
        <f t="shared" si="50"/>
        <v>0.18165100372841966</v>
      </c>
      <c r="L224" s="32">
        <f>SUM(L217:L223)</f>
        <v>0</v>
      </c>
      <c r="M224" s="37">
        <f t="shared" si="51"/>
        <v>0</v>
      </c>
      <c r="N224" s="32">
        <f t="shared" si="52"/>
        <v>293455641</v>
      </c>
      <c r="O224" s="37">
        <f t="shared" si="53"/>
        <v>0.52336067073541614</v>
      </c>
      <c r="P224" s="32">
        <f>SUM(P217:P223)</f>
        <v>89344492</v>
      </c>
      <c r="Q224" s="32">
        <f>SUM(Q217:Q223)</f>
        <v>445848414</v>
      </c>
      <c r="R224" s="32">
        <f>SUM(R217:R223)</f>
        <v>506888708</v>
      </c>
      <c r="S224" s="32">
        <f>SUM(S217:S223)</f>
        <v>252759893</v>
      </c>
      <c r="T224" s="37">
        <f t="shared" si="54"/>
        <v>0.49864968189427489</v>
      </c>
      <c r="U224" s="37">
        <f t="shared" si="55"/>
        <v>0.14001718203288904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29709497</v>
      </c>
      <c r="E225" s="31">
        <v>26890402</v>
      </c>
      <c r="F225" s="31">
        <v>5287743</v>
      </c>
      <c r="G225" s="36">
        <f t="shared" si="48"/>
        <v>0.17798157269374168</v>
      </c>
      <c r="H225" s="31">
        <v>6484462</v>
      </c>
      <c r="I225" s="36">
        <f t="shared" si="49"/>
        <v>0.21826226139069269</v>
      </c>
      <c r="J225" s="31">
        <v>2771233</v>
      </c>
      <c r="K225" s="36">
        <f t="shared" si="50"/>
        <v>0.10305658502241803</v>
      </c>
      <c r="L225" s="31">
        <v>0</v>
      </c>
      <c r="M225" s="36">
        <f t="shared" si="51"/>
        <v>0</v>
      </c>
      <c r="N225" s="31">
        <f t="shared" si="52"/>
        <v>14543438</v>
      </c>
      <c r="O225" s="36">
        <f t="shared" si="53"/>
        <v>0.54084122654618549</v>
      </c>
      <c r="P225" s="31">
        <v>1589141</v>
      </c>
      <c r="Q225" s="31">
        <v>27735414</v>
      </c>
      <c r="R225" s="31">
        <v>25610663</v>
      </c>
      <c r="S225" s="31">
        <v>12088420</v>
      </c>
      <c r="T225" s="36">
        <f t="shared" si="54"/>
        <v>0.47200730414515235</v>
      </c>
      <c r="U225" s="36">
        <f t="shared" si="55"/>
        <v>0.74385595740088517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56851765</v>
      </c>
      <c r="E226" s="31">
        <v>60456616</v>
      </c>
      <c r="F226" s="31">
        <v>13935920</v>
      </c>
      <c r="G226" s="36">
        <f t="shared" si="48"/>
        <v>0.24512730607396269</v>
      </c>
      <c r="H226" s="31">
        <v>25010216</v>
      </c>
      <c r="I226" s="36">
        <f t="shared" si="49"/>
        <v>0.43991978085464895</v>
      </c>
      <c r="J226" s="31">
        <v>20185576</v>
      </c>
      <c r="K226" s="36">
        <f t="shared" si="50"/>
        <v>0.33388531041830061</v>
      </c>
      <c r="L226" s="31">
        <v>0</v>
      </c>
      <c r="M226" s="36">
        <f t="shared" si="51"/>
        <v>0</v>
      </c>
      <c r="N226" s="31">
        <f t="shared" si="52"/>
        <v>59131712</v>
      </c>
      <c r="O226" s="36">
        <f t="shared" si="53"/>
        <v>0.97808504531580132</v>
      </c>
      <c r="P226" s="31">
        <v>23006301</v>
      </c>
      <c r="Q226" s="31">
        <v>79971465</v>
      </c>
      <c r="R226" s="31">
        <v>82238377</v>
      </c>
      <c r="S226" s="31">
        <v>102453623</v>
      </c>
      <c r="T226" s="36">
        <f t="shared" si="54"/>
        <v>1.2458128034311766</v>
      </c>
      <c r="U226" s="36">
        <f t="shared" si="55"/>
        <v>-0.12260662850581672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95120627</v>
      </c>
      <c r="E227" s="31">
        <v>107433542</v>
      </c>
      <c r="F227" s="31">
        <v>15845070</v>
      </c>
      <c r="G227" s="36">
        <f t="shared" si="48"/>
        <v>0.16657869591208646</v>
      </c>
      <c r="H227" s="31">
        <v>49408108</v>
      </c>
      <c r="I227" s="36">
        <f t="shared" si="49"/>
        <v>0.51942580235515057</v>
      </c>
      <c r="J227" s="31">
        <v>25245992</v>
      </c>
      <c r="K227" s="36">
        <f t="shared" si="50"/>
        <v>0.2349917123648404</v>
      </c>
      <c r="L227" s="31">
        <v>0</v>
      </c>
      <c r="M227" s="36">
        <f t="shared" si="51"/>
        <v>0</v>
      </c>
      <c r="N227" s="31">
        <f t="shared" si="52"/>
        <v>90499170</v>
      </c>
      <c r="O227" s="36">
        <f t="shared" si="53"/>
        <v>0.84237351124474702</v>
      </c>
      <c r="P227" s="31">
        <v>27623874</v>
      </c>
      <c r="Q227" s="31">
        <v>106075072</v>
      </c>
      <c r="R227" s="31">
        <v>110079766</v>
      </c>
      <c r="S227" s="31">
        <v>89233945</v>
      </c>
      <c r="T227" s="36">
        <f t="shared" si="54"/>
        <v>0.81062985726186954</v>
      </c>
      <c r="U227" s="36">
        <f t="shared" si="55"/>
        <v>-8.608068513489453E-2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368060370</v>
      </c>
      <c r="E228" s="31">
        <v>605846800</v>
      </c>
      <c r="F228" s="31">
        <v>86174577</v>
      </c>
      <c r="G228" s="36">
        <f t="shared" si="48"/>
        <v>0.2341316371550678</v>
      </c>
      <c r="H228" s="31">
        <v>85715748</v>
      </c>
      <c r="I228" s="36">
        <f t="shared" si="49"/>
        <v>0.23288502372586323</v>
      </c>
      <c r="J228" s="31">
        <v>83109971</v>
      </c>
      <c r="K228" s="36">
        <f t="shared" si="50"/>
        <v>0.13717984645623282</v>
      </c>
      <c r="L228" s="31">
        <v>0</v>
      </c>
      <c r="M228" s="36">
        <f t="shared" si="51"/>
        <v>0</v>
      </c>
      <c r="N228" s="31">
        <f t="shared" si="52"/>
        <v>255000296</v>
      </c>
      <c r="O228" s="36">
        <f t="shared" si="53"/>
        <v>0.42089897313974423</v>
      </c>
      <c r="P228" s="31">
        <v>85746594</v>
      </c>
      <c r="Q228" s="31">
        <v>323119382</v>
      </c>
      <c r="R228" s="31">
        <v>317869628</v>
      </c>
      <c r="S228" s="31">
        <v>264789713</v>
      </c>
      <c r="T228" s="36">
        <f t="shared" si="54"/>
        <v>0.83301356806571025</v>
      </c>
      <c r="U228" s="36">
        <f t="shared" si="55"/>
        <v>-3.074901144178388E-2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2756737</v>
      </c>
      <c r="E229" s="31">
        <v>2756737</v>
      </c>
      <c r="F229" s="31">
        <v>667762</v>
      </c>
      <c r="G229" s="36">
        <f t="shared" si="48"/>
        <v>0.24222912813228104</v>
      </c>
      <c r="H229" s="31">
        <v>746316</v>
      </c>
      <c r="I229" s="36">
        <f t="shared" si="49"/>
        <v>0.27072441077984588</v>
      </c>
      <c r="J229" s="31">
        <v>672903</v>
      </c>
      <c r="K229" s="36">
        <f t="shared" si="50"/>
        <v>0.24409401404631634</v>
      </c>
      <c r="L229" s="31">
        <v>0</v>
      </c>
      <c r="M229" s="36">
        <f t="shared" si="51"/>
        <v>0</v>
      </c>
      <c r="N229" s="31">
        <f t="shared" si="52"/>
        <v>2086981</v>
      </c>
      <c r="O229" s="36">
        <f t="shared" si="53"/>
        <v>0.75704755295844328</v>
      </c>
      <c r="P229" s="31">
        <v>642421</v>
      </c>
      <c r="Q229" s="31">
        <v>2754335</v>
      </c>
      <c r="R229" s="31">
        <v>2724335</v>
      </c>
      <c r="S229" s="31">
        <v>2019595</v>
      </c>
      <c r="T229" s="36">
        <f t="shared" si="54"/>
        <v>0.74131668829273933</v>
      </c>
      <c r="U229" s="36">
        <f t="shared" si="55"/>
        <v>4.744863570773683E-2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552498996</v>
      </c>
      <c r="E230" s="32">
        <f>SUM(E225:E229)</f>
        <v>803384097</v>
      </c>
      <c r="F230" s="32">
        <f>SUM(F225:F229)</f>
        <v>121911072</v>
      </c>
      <c r="G230" s="37">
        <f t="shared" si="48"/>
        <v>0.22065392495301475</v>
      </c>
      <c r="H230" s="32">
        <f>SUM(H225:H229)</f>
        <v>167364850</v>
      </c>
      <c r="I230" s="37">
        <f t="shared" si="49"/>
        <v>0.30292335590054176</v>
      </c>
      <c r="J230" s="32">
        <f>SUM(J225:J229)</f>
        <v>131985675</v>
      </c>
      <c r="K230" s="37">
        <f t="shared" si="50"/>
        <v>0.16428713923123625</v>
      </c>
      <c r="L230" s="32">
        <f>SUM(L225:L229)</f>
        <v>0</v>
      </c>
      <c r="M230" s="37">
        <f t="shared" si="51"/>
        <v>0</v>
      </c>
      <c r="N230" s="32">
        <f t="shared" si="52"/>
        <v>421261597</v>
      </c>
      <c r="O230" s="37">
        <f t="shared" si="53"/>
        <v>0.52435889454754792</v>
      </c>
      <c r="P230" s="32">
        <f>SUM(P225:P229)</f>
        <v>138608331</v>
      </c>
      <c r="Q230" s="32">
        <f>SUM(Q225:Q229)</f>
        <v>539655668</v>
      </c>
      <c r="R230" s="32">
        <f>SUM(R225:R229)</f>
        <v>538522769</v>
      </c>
      <c r="S230" s="32">
        <f>SUM(S225:S229)</f>
        <v>470585296</v>
      </c>
      <c r="T230" s="37">
        <f t="shared" si="54"/>
        <v>0.87384475288546248</v>
      </c>
      <c r="U230" s="37">
        <f t="shared" si="55"/>
        <v>-4.7779638873221786E-2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1312220831</v>
      </c>
      <c r="E231" s="32">
        <f>SUM(E208:E215,E217:E223,E225:E229)</f>
        <v>1683960986</v>
      </c>
      <c r="F231" s="32">
        <f>SUM(F208:F215,F217:F223,F225:F229)</f>
        <v>262759967</v>
      </c>
      <c r="G231" s="37">
        <f t="shared" si="48"/>
        <v>0.20024066132204238</v>
      </c>
      <c r="H231" s="32">
        <f>SUM(H208:H215,H217:H223,H225:H229)</f>
        <v>313759042</v>
      </c>
      <c r="I231" s="37">
        <f t="shared" si="49"/>
        <v>0.23910536594735707</v>
      </c>
      <c r="J231" s="32">
        <f>SUM(J208:J215,J217:J223,J225:J229)</f>
        <v>282355397</v>
      </c>
      <c r="K231" s="37">
        <f t="shared" si="50"/>
        <v>0.16767336021880971</v>
      </c>
      <c r="L231" s="32">
        <f>SUM(L208:L215,L217:L223,L225:L229)</f>
        <v>0</v>
      </c>
      <c r="M231" s="37">
        <f t="shared" si="51"/>
        <v>0</v>
      </c>
      <c r="N231" s="32">
        <f t="shared" si="52"/>
        <v>858874406</v>
      </c>
      <c r="O231" s="37">
        <f t="shared" si="53"/>
        <v>0.51003224726727725</v>
      </c>
      <c r="P231" s="32">
        <f>SUM(P208:P215,P217:P223,P225:P229)</f>
        <v>274535282</v>
      </c>
      <c r="Q231" s="32">
        <f>SUM(Q208:Q215,Q217:Q223,Q225:Q229)</f>
        <v>1312898944</v>
      </c>
      <c r="R231" s="32">
        <f>SUM(R208:R215,R217:R223,R225:R229)</f>
        <v>1389423316</v>
      </c>
      <c r="S231" s="32">
        <f>SUM(S208:S215,S217:S223,S225:S229)</f>
        <v>867939357</v>
      </c>
      <c r="T231" s="37">
        <f t="shared" si="54"/>
        <v>0.62467596952288373</v>
      </c>
      <c r="U231" s="37">
        <f t="shared" si="55"/>
        <v>2.8484918015018623E-2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35118724</v>
      </c>
      <c r="E234" s="31">
        <v>45528232</v>
      </c>
      <c r="F234" s="31">
        <v>3068623</v>
      </c>
      <c r="G234" s="36">
        <f t="shared" ref="G234:G260" si="56">IF(($D234     =0),0,($F234     /$D234     ))</f>
        <v>8.7378544846902759E-2</v>
      </c>
      <c r="H234" s="31">
        <v>3504371</v>
      </c>
      <c r="I234" s="36">
        <f t="shared" ref="I234:I260" si="57">IF(($D234     =0),0,($H234     /$D234     ))</f>
        <v>9.9786398845242777E-2</v>
      </c>
      <c r="J234" s="31">
        <v>2775527</v>
      </c>
      <c r="K234" s="36">
        <f t="shared" ref="K234:K260" si="58">IF(($E234     =0),0,($J234     /$E234     ))</f>
        <v>6.0962767014541661E-2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9348521</v>
      </c>
      <c r="O234" s="36">
        <f t="shared" ref="O234:O260" si="61">IF(($E234     =0),0,($N234     /$E234     ))</f>
        <v>0.20533459326951242</v>
      </c>
      <c r="P234" s="31">
        <v>2970269</v>
      </c>
      <c r="Q234" s="31">
        <v>36432505</v>
      </c>
      <c r="R234" s="31">
        <v>35728905</v>
      </c>
      <c r="S234" s="31">
        <v>8544188</v>
      </c>
      <c r="T234" s="36">
        <f t="shared" ref="T234:T260" si="62">IF(($R234     =0),0,($S234     /$R234     ))</f>
        <v>0.23913937468836508</v>
      </c>
      <c r="U234" s="36">
        <f t="shared" ref="U234:U260" si="63">IF(($P234     =0),0,(($J234     /$P234     )-1))</f>
        <v>-6.5563758703336306E-2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78156226</v>
      </c>
      <c r="E235" s="31">
        <v>76075905</v>
      </c>
      <c r="F235" s="31">
        <v>14545773</v>
      </c>
      <c r="G235" s="36">
        <f t="shared" si="56"/>
        <v>0.18611150697066667</v>
      </c>
      <c r="H235" s="31">
        <v>17304846</v>
      </c>
      <c r="I235" s="36">
        <f t="shared" si="57"/>
        <v>0.22141353140567457</v>
      </c>
      <c r="J235" s="31">
        <v>13261589</v>
      </c>
      <c r="K235" s="36">
        <f t="shared" si="58"/>
        <v>0.1743204895163587</v>
      </c>
      <c r="L235" s="31">
        <v>0</v>
      </c>
      <c r="M235" s="36">
        <f t="shared" si="59"/>
        <v>0</v>
      </c>
      <c r="N235" s="31">
        <f t="shared" si="60"/>
        <v>45112208</v>
      </c>
      <c r="O235" s="36">
        <f t="shared" si="61"/>
        <v>0.59298943601131004</v>
      </c>
      <c r="P235" s="31">
        <v>13662041</v>
      </c>
      <c r="Q235" s="31">
        <v>75564007</v>
      </c>
      <c r="R235" s="31">
        <v>76034118</v>
      </c>
      <c r="S235" s="31">
        <v>45081668</v>
      </c>
      <c r="T235" s="36">
        <f t="shared" si="62"/>
        <v>0.59291367067610357</v>
      </c>
      <c r="U235" s="36">
        <f t="shared" si="63"/>
        <v>-2.931128665182603E-2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374005915</v>
      </c>
      <c r="E236" s="31">
        <v>384955915</v>
      </c>
      <c r="F236" s="31">
        <v>111758041</v>
      </c>
      <c r="G236" s="36">
        <f t="shared" si="56"/>
        <v>0.29881356555550731</v>
      </c>
      <c r="H236" s="31">
        <v>69051871</v>
      </c>
      <c r="I236" s="36">
        <f t="shared" si="57"/>
        <v>0.18462775114131549</v>
      </c>
      <c r="J236" s="31">
        <v>96577485</v>
      </c>
      <c r="K236" s="36">
        <f t="shared" si="58"/>
        <v>0.25087933770286397</v>
      </c>
      <c r="L236" s="31">
        <v>0</v>
      </c>
      <c r="M236" s="36">
        <f t="shared" si="59"/>
        <v>0</v>
      </c>
      <c r="N236" s="31">
        <f t="shared" si="60"/>
        <v>277387397</v>
      </c>
      <c r="O236" s="36">
        <f t="shared" si="61"/>
        <v>0.72056925531329996</v>
      </c>
      <c r="P236" s="31">
        <v>66715686</v>
      </c>
      <c r="Q236" s="31">
        <v>200956676</v>
      </c>
      <c r="R236" s="31">
        <v>243566136</v>
      </c>
      <c r="S236" s="31">
        <v>247890100</v>
      </c>
      <c r="T236" s="36">
        <f t="shared" si="62"/>
        <v>1.0177527306176914</v>
      </c>
      <c r="U236" s="36">
        <f t="shared" si="63"/>
        <v>0.44759787076160773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22394773</v>
      </c>
      <c r="E237" s="31">
        <v>22415325</v>
      </c>
      <c r="F237" s="31">
        <v>3464116</v>
      </c>
      <c r="G237" s="36">
        <f t="shared" si="56"/>
        <v>0.15468413098002823</v>
      </c>
      <c r="H237" s="31">
        <v>4370997</v>
      </c>
      <c r="I237" s="36">
        <f t="shared" si="57"/>
        <v>0.19517933939317</v>
      </c>
      <c r="J237" s="31">
        <v>2657275</v>
      </c>
      <c r="K237" s="36">
        <f t="shared" si="58"/>
        <v>0.11854724390567614</v>
      </c>
      <c r="L237" s="31">
        <v>0</v>
      </c>
      <c r="M237" s="36">
        <f t="shared" si="59"/>
        <v>0</v>
      </c>
      <c r="N237" s="31">
        <f t="shared" si="60"/>
        <v>10492388</v>
      </c>
      <c r="O237" s="36">
        <f t="shared" si="61"/>
        <v>0.46808993400720267</v>
      </c>
      <c r="P237" s="31">
        <v>4990149</v>
      </c>
      <c r="Q237" s="31">
        <v>23073749</v>
      </c>
      <c r="R237" s="31">
        <v>22175421</v>
      </c>
      <c r="S237" s="31">
        <v>11696459</v>
      </c>
      <c r="T237" s="36">
        <f t="shared" si="62"/>
        <v>0.52745149686222415</v>
      </c>
      <c r="U237" s="36">
        <f t="shared" si="63"/>
        <v>-0.46749586034404988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52353006</v>
      </c>
      <c r="E238" s="31">
        <v>52353006</v>
      </c>
      <c r="F238" s="31">
        <v>17605352</v>
      </c>
      <c r="G238" s="36">
        <f t="shared" si="56"/>
        <v>0.33628158810976394</v>
      </c>
      <c r="H238" s="31">
        <v>17108258</v>
      </c>
      <c r="I238" s="36">
        <f t="shared" si="57"/>
        <v>0.32678654593396222</v>
      </c>
      <c r="J238" s="31">
        <v>22653581</v>
      </c>
      <c r="K238" s="36">
        <f t="shared" si="58"/>
        <v>0.43270831478138999</v>
      </c>
      <c r="L238" s="31">
        <v>0</v>
      </c>
      <c r="M238" s="36">
        <f t="shared" si="59"/>
        <v>0</v>
      </c>
      <c r="N238" s="31">
        <f t="shared" si="60"/>
        <v>57367191</v>
      </c>
      <c r="O238" s="36">
        <f t="shared" si="61"/>
        <v>1.0957764488251163</v>
      </c>
      <c r="P238" s="31">
        <v>18161082</v>
      </c>
      <c r="Q238" s="31">
        <v>59463137</v>
      </c>
      <c r="R238" s="31">
        <v>59463137</v>
      </c>
      <c r="S238" s="31">
        <v>35783720</v>
      </c>
      <c r="T238" s="36">
        <f t="shared" si="62"/>
        <v>0.60177988927829351</v>
      </c>
      <c r="U238" s="36">
        <f t="shared" si="63"/>
        <v>0.24736956751805872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4303000</v>
      </c>
      <c r="E239" s="31">
        <v>4380132</v>
      </c>
      <c r="F239" s="31">
        <v>34379</v>
      </c>
      <c r="G239" s="36">
        <f t="shared" si="56"/>
        <v>7.9895421798745064E-3</v>
      </c>
      <c r="H239" s="31">
        <v>1175140</v>
      </c>
      <c r="I239" s="36">
        <f t="shared" si="57"/>
        <v>0.27309783871717408</v>
      </c>
      <c r="J239" s="31">
        <v>1044142</v>
      </c>
      <c r="K239" s="36">
        <f t="shared" si="58"/>
        <v>0.23838140037788816</v>
      </c>
      <c r="L239" s="31">
        <v>0</v>
      </c>
      <c r="M239" s="36">
        <f t="shared" si="59"/>
        <v>0</v>
      </c>
      <c r="N239" s="31">
        <f t="shared" si="60"/>
        <v>2253661</v>
      </c>
      <c r="O239" s="36">
        <f t="shared" si="61"/>
        <v>0.51451896883472914</v>
      </c>
      <c r="P239" s="31">
        <v>29820</v>
      </c>
      <c r="Q239" s="31">
        <v>2795956</v>
      </c>
      <c r="R239" s="31">
        <v>2795956</v>
      </c>
      <c r="S239" s="31">
        <v>55864</v>
      </c>
      <c r="T239" s="36">
        <f t="shared" si="62"/>
        <v>1.9980285812795338E-2</v>
      </c>
      <c r="U239" s="36">
        <f t="shared" si="63"/>
        <v>34.014822266934942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566331644</v>
      </c>
      <c r="E240" s="32">
        <f>SUM(E234:E239)</f>
        <v>585708515</v>
      </c>
      <c r="F240" s="32">
        <f>SUM(F234:F239)</f>
        <v>150476284</v>
      </c>
      <c r="G240" s="37">
        <f t="shared" si="56"/>
        <v>0.26570347179823134</v>
      </c>
      <c r="H240" s="32">
        <f>SUM(H234:H239)</f>
        <v>112515483</v>
      </c>
      <c r="I240" s="37">
        <f t="shared" si="57"/>
        <v>0.19867419416175164</v>
      </c>
      <c r="J240" s="32">
        <f>SUM(J234:J239)</f>
        <v>138969599</v>
      </c>
      <c r="K240" s="37">
        <f t="shared" si="58"/>
        <v>0.23726750668803237</v>
      </c>
      <c r="L240" s="32">
        <f>SUM(L234:L239)</f>
        <v>0</v>
      </c>
      <c r="M240" s="37">
        <f t="shared" si="59"/>
        <v>0</v>
      </c>
      <c r="N240" s="32">
        <f t="shared" si="60"/>
        <v>401961366</v>
      </c>
      <c r="O240" s="37">
        <f t="shared" si="61"/>
        <v>0.68628226448099361</v>
      </c>
      <c r="P240" s="32">
        <f>SUM(P234:P239)</f>
        <v>106529047</v>
      </c>
      <c r="Q240" s="32">
        <f>SUM(Q234:Q239)</f>
        <v>398286030</v>
      </c>
      <c r="R240" s="32">
        <f>SUM(R234:R239)</f>
        <v>439763673</v>
      </c>
      <c r="S240" s="32">
        <f>SUM(S234:S239)</f>
        <v>349051999</v>
      </c>
      <c r="T240" s="37">
        <f t="shared" si="62"/>
        <v>0.79372631354204648</v>
      </c>
      <c r="U240" s="37">
        <f t="shared" si="63"/>
        <v>0.30452306590145306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110445012</v>
      </c>
      <c r="E243" s="31">
        <v>106964321</v>
      </c>
      <c r="F243" s="31">
        <v>5695913</v>
      </c>
      <c r="G243" s="36">
        <f t="shared" si="56"/>
        <v>5.1572387895616328E-2</v>
      </c>
      <c r="H243" s="31">
        <v>15726911</v>
      </c>
      <c r="I243" s="36">
        <f t="shared" si="57"/>
        <v>0.14239584672234903</v>
      </c>
      <c r="J243" s="31">
        <v>6375236</v>
      </c>
      <c r="K243" s="36">
        <f t="shared" si="58"/>
        <v>5.9601518902737669E-2</v>
      </c>
      <c r="L243" s="31">
        <v>0</v>
      </c>
      <c r="M243" s="36">
        <f t="shared" si="59"/>
        <v>0</v>
      </c>
      <c r="N243" s="31">
        <f t="shared" si="60"/>
        <v>27798060</v>
      </c>
      <c r="O243" s="36">
        <f t="shared" si="61"/>
        <v>0.25988161042970581</v>
      </c>
      <c r="P243" s="31">
        <v>15796140</v>
      </c>
      <c r="Q243" s="31">
        <v>106889348</v>
      </c>
      <c r="R243" s="31">
        <v>119094348</v>
      </c>
      <c r="S243" s="31">
        <v>36703150</v>
      </c>
      <c r="T243" s="36">
        <f t="shared" si="62"/>
        <v>0.30818549004525386</v>
      </c>
      <c r="U243" s="36">
        <f t="shared" si="63"/>
        <v>-0.59640545095194142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2500000</v>
      </c>
      <c r="E244" s="31">
        <v>2800000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233216</v>
      </c>
      <c r="Q244" s="31">
        <v>15623011</v>
      </c>
      <c r="R244" s="31">
        <v>15623011</v>
      </c>
      <c r="S244" s="31">
        <v>233216</v>
      </c>
      <c r="T244" s="36">
        <f t="shared" si="62"/>
        <v>1.4927724239584802E-2</v>
      </c>
      <c r="U244" s="36">
        <f t="shared" si="63"/>
        <v>-1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29259353</v>
      </c>
      <c r="E245" s="31">
        <v>33007043</v>
      </c>
      <c r="F245" s="31">
        <v>1582969</v>
      </c>
      <c r="G245" s="36">
        <f t="shared" si="56"/>
        <v>5.410129882229453E-2</v>
      </c>
      <c r="H245" s="31">
        <v>4688955</v>
      </c>
      <c r="I245" s="36">
        <f t="shared" si="57"/>
        <v>0.16025491062635597</v>
      </c>
      <c r="J245" s="31">
        <v>4825009</v>
      </c>
      <c r="K245" s="36">
        <f t="shared" si="58"/>
        <v>0.14618119532852428</v>
      </c>
      <c r="L245" s="31">
        <v>0</v>
      </c>
      <c r="M245" s="36">
        <f t="shared" si="59"/>
        <v>0</v>
      </c>
      <c r="N245" s="31">
        <f t="shared" si="60"/>
        <v>11096933</v>
      </c>
      <c r="O245" s="36">
        <f t="shared" si="61"/>
        <v>0.33619894396477745</v>
      </c>
      <c r="P245" s="31">
        <v>46545152</v>
      </c>
      <c r="Q245" s="31">
        <v>100422024</v>
      </c>
      <c r="R245" s="31">
        <v>48723072</v>
      </c>
      <c r="S245" s="31">
        <v>67148632</v>
      </c>
      <c r="T245" s="36">
        <f t="shared" si="62"/>
        <v>1.3781690940998137</v>
      </c>
      <c r="U245" s="36">
        <f t="shared" si="63"/>
        <v>-0.89633702345627753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22330683</v>
      </c>
      <c r="E246" s="31">
        <v>4701097</v>
      </c>
      <c r="F246" s="31">
        <v>1145340</v>
      </c>
      <c r="G246" s="36">
        <f t="shared" si="56"/>
        <v>5.1289967261637273E-2</v>
      </c>
      <c r="H246" s="31">
        <v>2021601</v>
      </c>
      <c r="I246" s="36">
        <f t="shared" si="57"/>
        <v>9.0530191127606796E-2</v>
      </c>
      <c r="J246" s="31">
        <v>960733</v>
      </c>
      <c r="K246" s="36">
        <f t="shared" si="58"/>
        <v>0.20436357726717827</v>
      </c>
      <c r="L246" s="31">
        <v>0</v>
      </c>
      <c r="M246" s="36">
        <f t="shared" si="59"/>
        <v>0</v>
      </c>
      <c r="N246" s="31">
        <f t="shared" si="60"/>
        <v>4127674</v>
      </c>
      <c r="O246" s="36">
        <f t="shared" si="61"/>
        <v>0.87802357619934246</v>
      </c>
      <c r="P246" s="31">
        <v>1402199</v>
      </c>
      <c r="Q246" s="31">
        <v>33834128</v>
      </c>
      <c r="R246" s="31">
        <v>36592746</v>
      </c>
      <c r="S246" s="31">
        <v>11289649</v>
      </c>
      <c r="T246" s="36">
        <f t="shared" si="62"/>
        <v>0.30852150314163357</v>
      </c>
      <c r="U246" s="36">
        <f t="shared" si="63"/>
        <v>-0.31483833607070033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164535048</v>
      </c>
      <c r="E247" s="32">
        <f>SUM(E241:E246)</f>
        <v>147472461</v>
      </c>
      <c r="F247" s="32">
        <f>SUM(F241:F246)</f>
        <v>8424222</v>
      </c>
      <c r="G247" s="37">
        <f t="shared" si="56"/>
        <v>5.1200167395338163E-2</v>
      </c>
      <c r="H247" s="32">
        <f>SUM(H241:H246)</f>
        <v>22437467</v>
      </c>
      <c r="I247" s="37">
        <f t="shared" si="57"/>
        <v>0.13636892122826014</v>
      </c>
      <c r="J247" s="32">
        <f>SUM(J241:J246)</f>
        <v>12160978</v>
      </c>
      <c r="K247" s="37">
        <f t="shared" si="58"/>
        <v>8.2462704680842075E-2</v>
      </c>
      <c r="L247" s="32">
        <f>SUM(L241:L246)</f>
        <v>0</v>
      </c>
      <c r="M247" s="37">
        <f t="shared" si="59"/>
        <v>0</v>
      </c>
      <c r="N247" s="32">
        <f t="shared" si="60"/>
        <v>43022667</v>
      </c>
      <c r="O247" s="37">
        <f t="shared" si="61"/>
        <v>0.29173356644533111</v>
      </c>
      <c r="P247" s="32">
        <f>SUM(P241:P246)</f>
        <v>63976707</v>
      </c>
      <c r="Q247" s="32">
        <f>SUM(Q241:Q246)</f>
        <v>256768511</v>
      </c>
      <c r="R247" s="32">
        <f>SUM(R241:R246)</f>
        <v>220033177</v>
      </c>
      <c r="S247" s="32">
        <f>SUM(S241:S246)</f>
        <v>115374647</v>
      </c>
      <c r="T247" s="37">
        <f t="shared" si="62"/>
        <v>0.52435113910117293</v>
      </c>
      <c r="U247" s="37">
        <f t="shared" si="63"/>
        <v>-0.80991553691564655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80194830</v>
      </c>
      <c r="E248" s="31">
        <v>68327374</v>
      </c>
      <c r="F248" s="31">
        <v>6779136</v>
      </c>
      <c r="G248" s="36">
        <f t="shared" si="56"/>
        <v>8.4533329642322325E-2</v>
      </c>
      <c r="H248" s="31">
        <v>13396337</v>
      </c>
      <c r="I248" s="36">
        <f t="shared" si="57"/>
        <v>0.16704738946388439</v>
      </c>
      <c r="J248" s="31">
        <v>5997731</v>
      </c>
      <c r="K248" s="36">
        <f t="shared" si="58"/>
        <v>8.7779328384550534E-2</v>
      </c>
      <c r="L248" s="31">
        <v>0</v>
      </c>
      <c r="M248" s="36">
        <f t="shared" si="59"/>
        <v>0</v>
      </c>
      <c r="N248" s="31">
        <f t="shared" si="60"/>
        <v>26173204</v>
      </c>
      <c r="O248" s="36">
        <f t="shared" si="61"/>
        <v>0.38305590377291537</v>
      </c>
      <c r="P248" s="31">
        <v>6325768</v>
      </c>
      <c r="Q248" s="31">
        <v>64008554</v>
      </c>
      <c r="R248" s="31">
        <v>79808621</v>
      </c>
      <c r="S248" s="31">
        <v>20434979</v>
      </c>
      <c r="T248" s="36">
        <f t="shared" si="62"/>
        <v>0.25604976936012963</v>
      </c>
      <c r="U248" s="36">
        <f t="shared" si="63"/>
        <v>-5.1857260651987258E-2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3535890</v>
      </c>
      <c r="E249" s="31">
        <v>3535890</v>
      </c>
      <c r="F249" s="31">
        <v>82404</v>
      </c>
      <c r="G249" s="36">
        <f t="shared" si="56"/>
        <v>2.3305023629128733E-2</v>
      </c>
      <c r="H249" s="31">
        <v>1234385</v>
      </c>
      <c r="I249" s="36">
        <f t="shared" si="57"/>
        <v>0.34910164060533555</v>
      </c>
      <c r="J249" s="31">
        <v>219013</v>
      </c>
      <c r="K249" s="36">
        <f t="shared" si="58"/>
        <v>6.1939992477141541E-2</v>
      </c>
      <c r="L249" s="31">
        <v>0</v>
      </c>
      <c r="M249" s="36">
        <f t="shared" si="59"/>
        <v>0</v>
      </c>
      <c r="N249" s="31">
        <f t="shared" si="60"/>
        <v>1535802</v>
      </c>
      <c r="O249" s="36">
        <f t="shared" si="61"/>
        <v>0.43434665671160583</v>
      </c>
      <c r="P249" s="31">
        <v>456865</v>
      </c>
      <c r="Q249" s="31">
        <v>4839372</v>
      </c>
      <c r="R249" s="31">
        <v>5256754</v>
      </c>
      <c r="S249" s="31">
        <v>1342144</v>
      </c>
      <c r="T249" s="36">
        <f t="shared" si="62"/>
        <v>0.25531801564235268</v>
      </c>
      <c r="U249" s="36">
        <f t="shared" si="63"/>
        <v>-0.52061768793845009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38014367</v>
      </c>
      <c r="E250" s="31">
        <v>35567374</v>
      </c>
      <c r="F250" s="31">
        <v>7305537</v>
      </c>
      <c r="G250" s="36">
        <f t="shared" si="56"/>
        <v>0.19217831510912703</v>
      </c>
      <c r="H250" s="31">
        <v>7994949</v>
      </c>
      <c r="I250" s="36">
        <f t="shared" si="57"/>
        <v>0.21031387948666883</v>
      </c>
      <c r="J250" s="31">
        <v>8177629</v>
      </c>
      <c r="K250" s="36">
        <f t="shared" si="58"/>
        <v>0.22991939185614321</v>
      </c>
      <c r="L250" s="31">
        <v>0</v>
      </c>
      <c r="M250" s="36">
        <f t="shared" si="59"/>
        <v>0</v>
      </c>
      <c r="N250" s="31">
        <f t="shared" si="60"/>
        <v>23478115</v>
      </c>
      <c r="O250" s="36">
        <f t="shared" si="61"/>
        <v>0.66010257040623799</v>
      </c>
      <c r="P250" s="31">
        <v>11254625</v>
      </c>
      <c r="Q250" s="31">
        <v>35120518</v>
      </c>
      <c r="R250" s="31">
        <v>35007518</v>
      </c>
      <c r="S250" s="31">
        <v>26141188</v>
      </c>
      <c r="T250" s="36">
        <f t="shared" si="62"/>
        <v>0.74673068796251141</v>
      </c>
      <c r="U250" s="36">
        <f t="shared" si="63"/>
        <v>-0.27339835845263616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34420179</v>
      </c>
      <c r="E251" s="31">
        <v>31634379</v>
      </c>
      <c r="F251" s="31">
        <v>5260392</v>
      </c>
      <c r="G251" s="36">
        <f t="shared" si="56"/>
        <v>0.15282872294185337</v>
      </c>
      <c r="H251" s="31">
        <v>5036768</v>
      </c>
      <c r="I251" s="36">
        <f t="shared" si="57"/>
        <v>0.14633183633356467</v>
      </c>
      <c r="J251" s="31">
        <v>4912081</v>
      </c>
      <c r="K251" s="36">
        <f t="shared" si="58"/>
        <v>0.15527666909472129</v>
      </c>
      <c r="L251" s="31">
        <v>0</v>
      </c>
      <c r="M251" s="36">
        <f t="shared" si="59"/>
        <v>0</v>
      </c>
      <c r="N251" s="31">
        <f t="shared" si="60"/>
        <v>15209241</v>
      </c>
      <c r="O251" s="36">
        <f t="shared" si="61"/>
        <v>0.4807820314727847</v>
      </c>
      <c r="P251" s="31">
        <v>4065869</v>
      </c>
      <c r="Q251" s="31">
        <v>35648455</v>
      </c>
      <c r="R251" s="31">
        <v>34356552</v>
      </c>
      <c r="S251" s="31">
        <v>13627606</v>
      </c>
      <c r="T251" s="36">
        <f t="shared" si="62"/>
        <v>0.39665231831180264</v>
      </c>
      <c r="U251" s="36">
        <f t="shared" si="63"/>
        <v>0.20812574138517492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156165266</v>
      </c>
      <c r="E254" s="32">
        <f>SUM(E248:E253)</f>
        <v>139065017</v>
      </c>
      <c r="F254" s="32">
        <f>SUM(F248:F253)</f>
        <v>19427469</v>
      </c>
      <c r="G254" s="37">
        <f t="shared" si="56"/>
        <v>0.12440326519214587</v>
      </c>
      <c r="H254" s="32">
        <f>SUM(H248:H253)</f>
        <v>27662439</v>
      </c>
      <c r="I254" s="37">
        <f t="shared" si="57"/>
        <v>0.1771356698486333</v>
      </c>
      <c r="J254" s="32">
        <f>SUM(J248:J253)</f>
        <v>19306454</v>
      </c>
      <c r="K254" s="37">
        <f t="shared" si="58"/>
        <v>0.13883041484113867</v>
      </c>
      <c r="L254" s="32">
        <f>SUM(L248:L253)</f>
        <v>0</v>
      </c>
      <c r="M254" s="37">
        <f t="shared" si="59"/>
        <v>0</v>
      </c>
      <c r="N254" s="32">
        <f t="shared" si="60"/>
        <v>66396362</v>
      </c>
      <c r="O254" s="37">
        <f t="shared" si="61"/>
        <v>0.47744834346081444</v>
      </c>
      <c r="P254" s="32">
        <f>SUM(P248:P253)</f>
        <v>22103127</v>
      </c>
      <c r="Q254" s="32">
        <f>SUM(Q248:Q253)</f>
        <v>139616899</v>
      </c>
      <c r="R254" s="32">
        <f>SUM(R248:R253)</f>
        <v>154429445</v>
      </c>
      <c r="S254" s="32">
        <f>SUM(S248:S253)</f>
        <v>61545917</v>
      </c>
      <c r="T254" s="37">
        <f t="shared" si="62"/>
        <v>0.39853744860638463</v>
      </c>
      <c r="U254" s="37">
        <f t="shared" si="63"/>
        <v>-0.12652838668483424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207705063</v>
      </c>
      <c r="E255" s="31">
        <v>236792152</v>
      </c>
      <c r="F255" s="31">
        <v>33210704</v>
      </c>
      <c r="G255" s="36">
        <f t="shared" si="56"/>
        <v>0.15989356985486675</v>
      </c>
      <c r="H255" s="31">
        <v>67732398</v>
      </c>
      <c r="I255" s="36">
        <f t="shared" si="57"/>
        <v>0.32609892614894997</v>
      </c>
      <c r="J255" s="31">
        <v>34253823</v>
      </c>
      <c r="K255" s="36">
        <f t="shared" si="58"/>
        <v>0.14465776298194208</v>
      </c>
      <c r="L255" s="31">
        <v>0</v>
      </c>
      <c r="M255" s="36">
        <f t="shared" si="59"/>
        <v>0</v>
      </c>
      <c r="N255" s="31">
        <f t="shared" si="60"/>
        <v>135196925</v>
      </c>
      <c r="O255" s="36">
        <f t="shared" si="61"/>
        <v>0.57095188272962694</v>
      </c>
      <c r="P255" s="31">
        <v>38550683</v>
      </c>
      <c r="Q255" s="31">
        <v>224956629</v>
      </c>
      <c r="R255" s="31">
        <v>247546443</v>
      </c>
      <c r="S255" s="31">
        <v>162254738</v>
      </c>
      <c r="T255" s="36">
        <f t="shared" si="62"/>
        <v>0.6554517044706637</v>
      </c>
      <c r="U255" s="36">
        <f t="shared" si="63"/>
        <v>-0.11146002264084398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48419660</v>
      </c>
      <c r="E256" s="31">
        <v>48419660</v>
      </c>
      <c r="F256" s="31">
        <v>5315526</v>
      </c>
      <c r="G256" s="36">
        <f t="shared" si="56"/>
        <v>0.10978032476890585</v>
      </c>
      <c r="H256" s="31">
        <v>5666005</v>
      </c>
      <c r="I256" s="36">
        <f t="shared" si="57"/>
        <v>0.11701868621134473</v>
      </c>
      <c r="J256" s="31">
        <v>5375316</v>
      </c>
      <c r="K256" s="36">
        <f t="shared" si="58"/>
        <v>0.11101515376192232</v>
      </c>
      <c r="L256" s="31">
        <v>0</v>
      </c>
      <c r="M256" s="36">
        <f t="shared" si="59"/>
        <v>0</v>
      </c>
      <c r="N256" s="31">
        <f t="shared" si="60"/>
        <v>16356847</v>
      </c>
      <c r="O256" s="36">
        <f t="shared" si="61"/>
        <v>0.33781416474217291</v>
      </c>
      <c r="P256" s="31">
        <v>6845832</v>
      </c>
      <c r="Q256" s="31">
        <v>37996985</v>
      </c>
      <c r="R256" s="31">
        <v>38234185</v>
      </c>
      <c r="S256" s="31">
        <v>17141640</v>
      </c>
      <c r="T256" s="36">
        <f t="shared" si="62"/>
        <v>0.44833282048512346</v>
      </c>
      <c r="U256" s="36">
        <f t="shared" si="63"/>
        <v>-0.21480457013844334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84469672</v>
      </c>
      <c r="E257" s="31">
        <v>82629786</v>
      </c>
      <c r="F257" s="31">
        <v>18254129</v>
      </c>
      <c r="G257" s="36">
        <f t="shared" si="56"/>
        <v>0.21610275697530826</v>
      </c>
      <c r="H257" s="31">
        <v>20561234</v>
      </c>
      <c r="I257" s="36">
        <f t="shared" si="57"/>
        <v>0.24341557760517882</v>
      </c>
      <c r="J257" s="31">
        <v>18295805</v>
      </c>
      <c r="K257" s="36">
        <f t="shared" si="58"/>
        <v>0.22141900500625766</v>
      </c>
      <c r="L257" s="31">
        <v>0</v>
      </c>
      <c r="M257" s="36">
        <f t="shared" si="59"/>
        <v>0</v>
      </c>
      <c r="N257" s="31">
        <f t="shared" si="60"/>
        <v>57111168</v>
      </c>
      <c r="O257" s="36">
        <f t="shared" si="61"/>
        <v>0.6911692594726071</v>
      </c>
      <c r="P257" s="31">
        <v>13995466</v>
      </c>
      <c r="Q257" s="31">
        <v>218985921</v>
      </c>
      <c r="R257" s="31">
        <v>179722923</v>
      </c>
      <c r="S257" s="31">
        <v>55867167</v>
      </c>
      <c r="T257" s="36">
        <f t="shared" si="62"/>
        <v>0.31085164912435792</v>
      </c>
      <c r="U257" s="36">
        <f t="shared" si="63"/>
        <v>0.30726658190588285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340594395</v>
      </c>
      <c r="E259" s="32">
        <f>SUM(E255:E258)</f>
        <v>367841598</v>
      </c>
      <c r="F259" s="32">
        <f>SUM(F255:F258)</f>
        <v>56780359</v>
      </c>
      <c r="G259" s="37">
        <f t="shared" si="56"/>
        <v>0.16670961070865539</v>
      </c>
      <c r="H259" s="32">
        <f>SUM(H255:H258)</f>
        <v>93959637</v>
      </c>
      <c r="I259" s="37">
        <f t="shared" si="57"/>
        <v>0.27586959262791155</v>
      </c>
      <c r="J259" s="32">
        <f>SUM(J255:J258)</f>
        <v>57924944</v>
      </c>
      <c r="K259" s="37">
        <f t="shared" si="58"/>
        <v>0.15747252163688133</v>
      </c>
      <c r="L259" s="32">
        <f>SUM(L255:L258)</f>
        <v>0</v>
      </c>
      <c r="M259" s="37">
        <f t="shared" si="59"/>
        <v>0</v>
      </c>
      <c r="N259" s="32">
        <f t="shared" si="60"/>
        <v>208664940</v>
      </c>
      <c r="O259" s="37">
        <f t="shared" si="61"/>
        <v>0.56726846864122205</v>
      </c>
      <c r="P259" s="32">
        <f>SUM(P255:P258)</f>
        <v>59391981</v>
      </c>
      <c r="Q259" s="32">
        <f>SUM(Q255:Q258)</f>
        <v>481939535</v>
      </c>
      <c r="R259" s="32">
        <f>SUM(R255:R258)</f>
        <v>465503551</v>
      </c>
      <c r="S259" s="32">
        <f>SUM(S255:S258)</f>
        <v>235263545</v>
      </c>
      <c r="T259" s="37">
        <f t="shared" si="62"/>
        <v>0.50539581168522596</v>
      </c>
      <c r="U259" s="37">
        <f t="shared" si="63"/>
        <v>-2.4700927217766955E-2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1227626353</v>
      </c>
      <c r="E260" s="32">
        <f>SUM(E234:E239,E241:E246,E248:E253,E255:E258)</f>
        <v>1240087591</v>
      </c>
      <c r="F260" s="32">
        <f>SUM(F234:F239,F241:F246,F248:F253,F255:F258)</f>
        <v>235108334</v>
      </c>
      <c r="G260" s="37">
        <f t="shared" si="56"/>
        <v>0.19151457072052608</v>
      </c>
      <c r="H260" s="32">
        <f>SUM(H234:H239,H241:H246,H248:H253,H255:H258)</f>
        <v>256575026</v>
      </c>
      <c r="I260" s="37">
        <f t="shared" si="57"/>
        <v>0.20900091088220554</v>
      </c>
      <c r="J260" s="32">
        <f>SUM(J234:J239,J241:J246,J248:J253,J255:J258)</f>
        <v>228361975</v>
      </c>
      <c r="K260" s="37">
        <f t="shared" si="58"/>
        <v>0.18414987510345954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720045335</v>
      </c>
      <c r="O260" s="37">
        <f t="shared" si="61"/>
        <v>0.5806407065321566</v>
      </c>
      <c r="P260" s="32">
        <f>SUM(P234:P239,P241:P246,P248:P253,P255:P258)</f>
        <v>252000862</v>
      </c>
      <c r="Q260" s="32">
        <f>SUM(Q234:Q239,Q241:Q246,Q248:Q253,Q255:Q258)</f>
        <v>1276610975</v>
      </c>
      <c r="R260" s="32">
        <f>SUM(R234:R239,R241:R246,R248:R253,R255:R258)</f>
        <v>1279729846</v>
      </c>
      <c r="S260" s="32">
        <f>SUM(S234:S239,S241:S246,S248:S253,S255:S258)</f>
        <v>761236108</v>
      </c>
      <c r="T260" s="37">
        <f t="shared" si="62"/>
        <v>0.5948412552691219</v>
      </c>
      <c r="U260" s="37">
        <f t="shared" si="63"/>
        <v>-9.3804786270929474E-2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21628800</v>
      </c>
      <c r="E263" s="31">
        <v>61288237</v>
      </c>
      <c r="F263" s="31">
        <v>597520</v>
      </c>
      <c r="G263" s="36">
        <f t="shared" ref="G263:G299" si="64">IF(($D263     =0),0,($F263     /$D263     ))</f>
        <v>2.7626128125462345E-2</v>
      </c>
      <c r="H263" s="31">
        <v>708988</v>
      </c>
      <c r="I263" s="36">
        <f t="shared" ref="I263:I299" si="65">IF(($D263     =0),0,($H263     /$D263     ))</f>
        <v>3.2779812102382011E-2</v>
      </c>
      <c r="J263" s="31">
        <v>1447211</v>
      </c>
      <c r="K263" s="36">
        <f t="shared" ref="K263:K299" si="66">IF(($E263     =0),0,($J263     /$E263     ))</f>
        <v>2.3613193507263066E-2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2753719</v>
      </c>
      <c r="O263" s="36">
        <f t="shared" ref="O263:O299" si="69">IF(($E263     =0),0,($N263     /$E263     ))</f>
        <v>4.4930628368376788E-2</v>
      </c>
      <c r="P263" s="31">
        <v>536686</v>
      </c>
      <c r="Q263" s="31">
        <v>7656428</v>
      </c>
      <c r="R263" s="31">
        <v>19102209</v>
      </c>
      <c r="S263" s="31">
        <v>1726738</v>
      </c>
      <c r="T263" s="36">
        <f t="shared" ref="T263:T299" si="70">IF(($R263     =0),0,($S263     /$R263     ))</f>
        <v>9.0394676343453259E-2</v>
      </c>
      <c r="U263" s="36">
        <f t="shared" ref="U263:U299" si="71">IF(($P263     =0),0,(($J263     /$P263     )-1))</f>
        <v>1.6965693161364372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35713886</v>
      </c>
      <c r="E264" s="31">
        <v>38776633</v>
      </c>
      <c r="F264" s="31">
        <v>11065859</v>
      </c>
      <c r="G264" s="36">
        <f t="shared" si="64"/>
        <v>0.30984751981344177</v>
      </c>
      <c r="H264" s="31">
        <v>11391904</v>
      </c>
      <c r="I264" s="36">
        <f t="shared" si="65"/>
        <v>0.31897688198926322</v>
      </c>
      <c r="J264" s="31">
        <v>6411186</v>
      </c>
      <c r="K264" s="36">
        <f t="shared" si="66"/>
        <v>0.16533632510073787</v>
      </c>
      <c r="L264" s="31">
        <v>0</v>
      </c>
      <c r="M264" s="36">
        <f t="shared" si="67"/>
        <v>0</v>
      </c>
      <c r="N264" s="31">
        <f t="shared" si="68"/>
        <v>28868949</v>
      </c>
      <c r="O264" s="36">
        <f t="shared" si="69"/>
        <v>0.74449344273908469</v>
      </c>
      <c r="P264" s="31">
        <v>11129324</v>
      </c>
      <c r="Q264" s="31">
        <v>42089793</v>
      </c>
      <c r="R264" s="31">
        <v>38581005</v>
      </c>
      <c r="S264" s="31">
        <v>30333216</v>
      </c>
      <c r="T264" s="36">
        <f t="shared" si="70"/>
        <v>0.78622150978182137</v>
      </c>
      <c r="U264" s="36">
        <f t="shared" si="71"/>
        <v>-0.4239375185770492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38025854</v>
      </c>
      <c r="E265" s="31">
        <v>34107737</v>
      </c>
      <c r="F265" s="31">
        <v>7624364</v>
      </c>
      <c r="G265" s="36">
        <f t="shared" si="64"/>
        <v>0.20050474080082462</v>
      </c>
      <c r="H265" s="31">
        <v>8910091</v>
      </c>
      <c r="I265" s="36">
        <f t="shared" si="65"/>
        <v>0.23431665729321952</v>
      </c>
      <c r="J265" s="31">
        <v>7926829</v>
      </c>
      <c r="K265" s="36">
        <f t="shared" si="66"/>
        <v>0.23240559759212404</v>
      </c>
      <c r="L265" s="31">
        <v>0</v>
      </c>
      <c r="M265" s="36">
        <f t="shared" si="67"/>
        <v>0</v>
      </c>
      <c r="N265" s="31">
        <f t="shared" si="68"/>
        <v>24461284</v>
      </c>
      <c r="O265" s="36">
        <f t="shared" si="69"/>
        <v>0.71717698538604302</v>
      </c>
      <c r="P265" s="31">
        <v>9834322</v>
      </c>
      <c r="Q265" s="31">
        <v>45364947</v>
      </c>
      <c r="R265" s="31">
        <v>35722222</v>
      </c>
      <c r="S265" s="31">
        <v>24383339</v>
      </c>
      <c r="T265" s="36">
        <f t="shared" si="70"/>
        <v>0.68258181140019791</v>
      </c>
      <c r="U265" s="36">
        <f t="shared" si="71"/>
        <v>-0.19396283749911791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95368540</v>
      </c>
      <c r="E267" s="32">
        <f>SUM(E263:E266)</f>
        <v>134172607</v>
      </c>
      <c r="F267" s="32">
        <f>SUM(F263:F266)</f>
        <v>19287743</v>
      </c>
      <c r="G267" s="37">
        <f t="shared" si="64"/>
        <v>0.20224429355844181</v>
      </c>
      <c r="H267" s="32">
        <f>SUM(H263:H266)</f>
        <v>21010983</v>
      </c>
      <c r="I267" s="37">
        <f t="shared" si="65"/>
        <v>0.220313564619947</v>
      </c>
      <c r="J267" s="32">
        <f>SUM(J263:J266)</f>
        <v>15785226</v>
      </c>
      <c r="K267" s="37">
        <f t="shared" si="66"/>
        <v>0.11764864939979887</v>
      </c>
      <c r="L267" s="32">
        <f>SUM(L263:L266)</f>
        <v>0</v>
      </c>
      <c r="M267" s="37">
        <f t="shared" si="67"/>
        <v>0</v>
      </c>
      <c r="N267" s="32">
        <f t="shared" si="68"/>
        <v>56083952</v>
      </c>
      <c r="O267" s="37">
        <f t="shared" si="69"/>
        <v>0.41799852633108636</v>
      </c>
      <c r="P267" s="32">
        <f>SUM(P263:P266)</f>
        <v>21500332</v>
      </c>
      <c r="Q267" s="32">
        <f>SUM(Q263:Q266)</f>
        <v>95111168</v>
      </c>
      <c r="R267" s="32">
        <f>SUM(R263:R266)</f>
        <v>93405436</v>
      </c>
      <c r="S267" s="32">
        <f>SUM(S263:S266)</f>
        <v>56443293</v>
      </c>
      <c r="T267" s="37">
        <f t="shared" si="70"/>
        <v>0.60428274217359257</v>
      </c>
      <c r="U267" s="37">
        <f t="shared" si="71"/>
        <v>-0.26581477904620265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14598112</v>
      </c>
      <c r="E268" s="31">
        <v>13637635</v>
      </c>
      <c r="F268" s="31">
        <v>1337915</v>
      </c>
      <c r="G268" s="36">
        <f t="shared" si="64"/>
        <v>9.1649865407252659E-2</v>
      </c>
      <c r="H268" s="31">
        <v>1158959</v>
      </c>
      <c r="I268" s="36">
        <f t="shared" si="65"/>
        <v>7.9391019879831035E-2</v>
      </c>
      <c r="J268" s="31">
        <v>992141</v>
      </c>
      <c r="K268" s="36">
        <f t="shared" si="66"/>
        <v>7.2750223920789781E-2</v>
      </c>
      <c r="L268" s="31">
        <v>0</v>
      </c>
      <c r="M268" s="36">
        <f t="shared" si="67"/>
        <v>0</v>
      </c>
      <c r="N268" s="31">
        <f t="shared" si="68"/>
        <v>3489015</v>
      </c>
      <c r="O268" s="36">
        <f t="shared" si="69"/>
        <v>0.2558372474406303</v>
      </c>
      <c r="P268" s="31">
        <v>1075650</v>
      </c>
      <c r="Q268" s="31">
        <v>17125140</v>
      </c>
      <c r="R268" s="31">
        <v>10619328</v>
      </c>
      <c r="S268" s="31">
        <v>3024026</v>
      </c>
      <c r="T268" s="36">
        <f t="shared" si="70"/>
        <v>0.28476623002886814</v>
      </c>
      <c r="U268" s="36">
        <f t="shared" si="71"/>
        <v>-7.7635848091851423E-2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14084500</v>
      </c>
      <c r="E269" s="31">
        <v>15812706</v>
      </c>
      <c r="F269" s="31">
        <v>2837481</v>
      </c>
      <c r="G269" s="36">
        <f t="shared" si="64"/>
        <v>0.20146125173062587</v>
      </c>
      <c r="H269" s="31">
        <v>2951638</v>
      </c>
      <c r="I269" s="36">
        <f t="shared" si="65"/>
        <v>0.20956640278320141</v>
      </c>
      <c r="J269" s="31">
        <v>3306675</v>
      </c>
      <c r="K269" s="36">
        <f t="shared" si="66"/>
        <v>0.20911506227966295</v>
      </c>
      <c r="L269" s="31">
        <v>0</v>
      </c>
      <c r="M269" s="36">
        <f t="shared" si="67"/>
        <v>0</v>
      </c>
      <c r="N269" s="31">
        <f t="shared" si="68"/>
        <v>9095794</v>
      </c>
      <c r="O269" s="36">
        <f t="shared" si="69"/>
        <v>0.57522058526858089</v>
      </c>
      <c r="P269" s="31">
        <v>3270242</v>
      </c>
      <c r="Q269" s="31">
        <v>21766893</v>
      </c>
      <c r="R269" s="31">
        <v>14966568</v>
      </c>
      <c r="S269" s="31">
        <v>10164306</v>
      </c>
      <c r="T269" s="36">
        <f t="shared" si="70"/>
        <v>0.67913405397950954</v>
      </c>
      <c r="U269" s="36">
        <f t="shared" si="71"/>
        <v>1.1140765729264146E-2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4289834</v>
      </c>
      <c r="E270" s="31">
        <v>2474225</v>
      </c>
      <c r="F270" s="31">
        <v>1247790</v>
      </c>
      <c r="G270" s="36">
        <f t="shared" si="64"/>
        <v>0.29087139502367693</v>
      </c>
      <c r="H270" s="31">
        <v>1356908</v>
      </c>
      <c r="I270" s="36">
        <f t="shared" si="65"/>
        <v>0.31630781051201518</v>
      </c>
      <c r="J270" s="31">
        <v>1309881</v>
      </c>
      <c r="K270" s="36">
        <f t="shared" si="66"/>
        <v>0.5294106235285797</v>
      </c>
      <c r="L270" s="31">
        <v>0</v>
      </c>
      <c r="M270" s="36">
        <f t="shared" si="67"/>
        <v>0</v>
      </c>
      <c r="N270" s="31">
        <f t="shared" si="68"/>
        <v>3914579</v>
      </c>
      <c r="O270" s="36">
        <f t="shared" si="69"/>
        <v>1.5821434994796351</v>
      </c>
      <c r="P270" s="31">
        <v>884070</v>
      </c>
      <c r="Q270" s="31">
        <v>5571032</v>
      </c>
      <c r="R270" s="31">
        <v>5571032</v>
      </c>
      <c r="S270" s="31">
        <v>2253142</v>
      </c>
      <c r="T270" s="36">
        <f t="shared" si="70"/>
        <v>0.40443889031691077</v>
      </c>
      <c r="U270" s="36">
        <f t="shared" si="71"/>
        <v>0.48164851199565639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8526600</v>
      </c>
      <c r="E271" s="31">
        <v>8505006</v>
      </c>
      <c r="F271" s="31">
        <v>1864187</v>
      </c>
      <c r="G271" s="36">
        <f t="shared" si="64"/>
        <v>0.21863192831843878</v>
      </c>
      <c r="H271" s="31">
        <v>2066305</v>
      </c>
      <c r="I271" s="36">
        <f t="shared" si="65"/>
        <v>0.24233633570239016</v>
      </c>
      <c r="J271" s="31">
        <v>1351720</v>
      </c>
      <c r="K271" s="36">
        <f t="shared" si="66"/>
        <v>0.15893228058863215</v>
      </c>
      <c r="L271" s="31">
        <v>0</v>
      </c>
      <c r="M271" s="36">
        <f t="shared" si="67"/>
        <v>0</v>
      </c>
      <c r="N271" s="31">
        <f t="shared" si="68"/>
        <v>5282212</v>
      </c>
      <c r="O271" s="36">
        <f t="shared" si="69"/>
        <v>0.62107093163720284</v>
      </c>
      <c r="P271" s="31">
        <v>1580413</v>
      </c>
      <c r="Q271" s="31">
        <v>10135503</v>
      </c>
      <c r="R271" s="31">
        <v>9078911</v>
      </c>
      <c r="S271" s="31">
        <v>6050118</v>
      </c>
      <c r="T271" s="36">
        <f t="shared" si="70"/>
        <v>0.6663924781287095</v>
      </c>
      <c r="U271" s="36">
        <f t="shared" si="71"/>
        <v>-0.14470458038500067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4914489</v>
      </c>
      <c r="E272" s="31">
        <v>4264489</v>
      </c>
      <c r="F272" s="31">
        <v>631634</v>
      </c>
      <c r="G272" s="36">
        <f t="shared" si="64"/>
        <v>0.12852485782346854</v>
      </c>
      <c r="H272" s="31">
        <v>1216625</v>
      </c>
      <c r="I272" s="36">
        <f t="shared" si="65"/>
        <v>0.24755880011126283</v>
      </c>
      <c r="J272" s="31">
        <v>955098</v>
      </c>
      <c r="K272" s="36">
        <f t="shared" si="66"/>
        <v>0.22396540359231787</v>
      </c>
      <c r="L272" s="31">
        <v>0</v>
      </c>
      <c r="M272" s="36">
        <f t="shared" si="67"/>
        <v>0</v>
      </c>
      <c r="N272" s="31">
        <f t="shared" si="68"/>
        <v>2803357</v>
      </c>
      <c r="O272" s="36">
        <f t="shared" si="69"/>
        <v>0.65737231354096592</v>
      </c>
      <c r="P272" s="31">
        <v>730804</v>
      </c>
      <c r="Q272" s="31">
        <v>5305448</v>
      </c>
      <c r="R272" s="31">
        <v>5441249</v>
      </c>
      <c r="S272" s="31">
        <v>2539200</v>
      </c>
      <c r="T272" s="36">
        <f t="shared" si="70"/>
        <v>0.4666575633645878</v>
      </c>
      <c r="U272" s="36">
        <f t="shared" si="71"/>
        <v>0.30691402893251807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2293685</v>
      </c>
      <c r="E273" s="31">
        <v>2253685</v>
      </c>
      <c r="F273" s="31">
        <v>205278</v>
      </c>
      <c r="G273" s="36">
        <f t="shared" si="64"/>
        <v>8.9497032068483681E-2</v>
      </c>
      <c r="H273" s="31">
        <v>163573</v>
      </c>
      <c r="I273" s="36">
        <f t="shared" si="65"/>
        <v>7.1314500465408284E-2</v>
      </c>
      <c r="J273" s="31">
        <v>188047</v>
      </c>
      <c r="K273" s="36">
        <f t="shared" si="66"/>
        <v>8.343978861287181E-2</v>
      </c>
      <c r="L273" s="31">
        <v>0</v>
      </c>
      <c r="M273" s="36">
        <f t="shared" si="67"/>
        <v>0</v>
      </c>
      <c r="N273" s="31">
        <f t="shared" si="68"/>
        <v>556898</v>
      </c>
      <c r="O273" s="36">
        <f t="shared" si="69"/>
        <v>0.24710551829559144</v>
      </c>
      <c r="P273" s="31">
        <v>205115</v>
      </c>
      <c r="Q273" s="31">
        <v>2198350</v>
      </c>
      <c r="R273" s="31">
        <v>2198350</v>
      </c>
      <c r="S273" s="31">
        <v>552334</v>
      </c>
      <c r="T273" s="36">
        <f t="shared" si="70"/>
        <v>0.25124934610048444</v>
      </c>
      <c r="U273" s="36">
        <f t="shared" si="71"/>
        <v>-8.3211856763279135E-2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820604</v>
      </c>
      <c r="E274" s="31">
        <v>520604</v>
      </c>
      <c r="F274" s="31">
        <v>74379</v>
      </c>
      <c r="G274" s="36">
        <f t="shared" si="64"/>
        <v>9.0639333954014356E-2</v>
      </c>
      <c r="H274" s="31">
        <v>170889</v>
      </c>
      <c r="I274" s="36">
        <f t="shared" si="65"/>
        <v>0.20824782721020127</v>
      </c>
      <c r="J274" s="31">
        <v>153626</v>
      </c>
      <c r="K274" s="36">
        <f t="shared" si="66"/>
        <v>0.29509185484552558</v>
      </c>
      <c r="L274" s="31">
        <v>0</v>
      </c>
      <c r="M274" s="36">
        <f t="shared" si="67"/>
        <v>0</v>
      </c>
      <c r="N274" s="31">
        <f t="shared" si="68"/>
        <v>398894</v>
      </c>
      <c r="O274" s="36">
        <f t="shared" si="69"/>
        <v>0.76621385928652108</v>
      </c>
      <c r="P274" s="31">
        <v>-76386</v>
      </c>
      <c r="Q274" s="31">
        <v>816866</v>
      </c>
      <c r="R274" s="31">
        <v>816866</v>
      </c>
      <c r="S274" s="31">
        <v>-76386</v>
      </c>
      <c r="T274" s="36">
        <f t="shared" si="70"/>
        <v>-9.3511053220479243E-2</v>
      </c>
      <c r="U274" s="36">
        <f t="shared" si="71"/>
        <v>-3.0111800591731468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49527824</v>
      </c>
      <c r="E275" s="32">
        <f>SUM(E268:E274)</f>
        <v>47468350</v>
      </c>
      <c r="F275" s="32">
        <f>SUM(F268:F274)</f>
        <v>8198664</v>
      </c>
      <c r="G275" s="37">
        <f t="shared" si="64"/>
        <v>0.16553652750825476</v>
      </c>
      <c r="H275" s="32">
        <f>SUM(H268:H274)</f>
        <v>9084897</v>
      </c>
      <c r="I275" s="37">
        <f t="shared" si="65"/>
        <v>0.18343016644543075</v>
      </c>
      <c r="J275" s="32">
        <f>SUM(J268:J274)</f>
        <v>8257188</v>
      </c>
      <c r="K275" s="37">
        <f t="shared" si="66"/>
        <v>0.17395144343546806</v>
      </c>
      <c r="L275" s="32">
        <f>SUM(L268:L274)</f>
        <v>0</v>
      </c>
      <c r="M275" s="37">
        <f t="shared" si="67"/>
        <v>0</v>
      </c>
      <c r="N275" s="32">
        <f t="shared" si="68"/>
        <v>25540749</v>
      </c>
      <c r="O275" s="37">
        <f t="shared" si="69"/>
        <v>0.53805849581879295</v>
      </c>
      <c r="P275" s="32">
        <f>SUM(P268:P274)</f>
        <v>7669908</v>
      </c>
      <c r="Q275" s="32">
        <f>SUM(Q268:Q274)</f>
        <v>62919232</v>
      </c>
      <c r="R275" s="32">
        <f>SUM(R268:R274)</f>
        <v>48692304</v>
      </c>
      <c r="S275" s="32">
        <f>SUM(S268:S274)</f>
        <v>24506740</v>
      </c>
      <c r="T275" s="37">
        <f t="shared" si="70"/>
        <v>0.50329801604787483</v>
      </c>
      <c r="U275" s="37">
        <f t="shared" si="71"/>
        <v>7.6569366933736394E-2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18988416</v>
      </c>
      <c r="E276" s="31">
        <v>7275247</v>
      </c>
      <c r="F276" s="31">
        <v>1114264</v>
      </c>
      <c r="G276" s="36">
        <f t="shared" si="64"/>
        <v>5.8681250716226145E-2</v>
      </c>
      <c r="H276" s="31">
        <v>1170718</v>
      </c>
      <c r="I276" s="36">
        <f t="shared" si="65"/>
        <v>6.165432651148995E-2</v>
      </c>
      <c r="J276" s="31">
        <v>1125616</v>
      </c>
      <c r="K276" s="36">
        <f t="shared" si="66"/>
        <v>0.1547185958084997</v>
      </c>
      <c r="L276" s="31">
        <v>0</v>
      </c>
      <c r="M276" s="36">
        <f t="shared" si="67"/>
        <v>0</v>
      </c>
      <c r="N276" s="31">
        <f t="shared" si="68"/>
        <v>3410598</v>
      </c>
      <c r="O276" s="36">
        <f t="shared" si="69"/>
        <v>0.46879480517981037</v>
      </c>
      <c r="P276" s="31">
        <v>994337</v>
      </c>
      <c r="Q276" s="31">
        <v>19112420</v>
      </c>
      <c r="R276" s="31">
        <v>18146094</v>
      </c>
      <c r="S276" s="31">
        <v>2624582</v>
      </c>
      <c r="T276" s="36">
        <f t="shared" si="70"/>
        <v>0.14463619553607515</v>
      </c>
      <c r="U276" s="36">
        <f t="shared" si="71"/>
        <v>0.13202666701530763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27871974</v>
      </c>
      <c r="E277" s="31">
        <v>28423987</v>
      </c>
      <c r="F277" s="31">
        <v>3025058</v>
      </c>
      <c r="G277" s="36">
        <f t="shared" si="64"/>
        <v>0.10853404211700254</v>
      </c>
      <c r="H277" s="31">
        <v>3666696</v>
      </c>
      <c r="I277" s="36">
        <f t="shared" si="65"/>
        <v>0.13155494476279289</v>
      </c>
      <c r="J277" s="31">
        <v>3194341</v>
      </c>
      <c r="K277" s="36">
        <f t="shared" si="66"/>
        <v>0.11238187661709809</v>
      </c>
      <c r="L277" s="31">
        <v>0</v>
      </c>
      <c r="M277" s="36">
        <f t="shared" si="67"/>
        <v>0</v>
      </c>
      <c r="N277" s="31">
        <f t="shared" si="68"/>
        <v>9886095</v>
      </c>
      <c r="O277" s="36">
        <f t="shared" si="69"/>
        <v>0.34780817342760534</v>
      </c>
      <c r="P277" s="31">
        <v>2972430</v>
      </c>
      <c r="Q277" s="31">
        <v>27978127</v>
      </c>
      <c r="R277" s="31">
        <v>27065127</v>
      </c>
      <c r="S277" s="31">
        <v>8808278</v>
      </c>
      <c r="T277" s="36">
        <f t="shared" si="70"/>
        <v>0.32544750298049591</v>
      </c>
      <c r="U277" s="36">
        <f t="shared" si="71"/>
        <v>7.4656425887237088E-2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12563413</v>
      </c>
      <c r="F278" s="31">
        <v>5100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88270</v>
      </c>
      <c r="K278" s="36">
        <f t="shared" si="66"/>
        <v>7.0259570389033616E-3</v>
      </c>
      <c r="L278" s="31">
        <v>0</v>
      </c>
      <c r="M278" s="36">
        <f t="shared" si="67"/>
        <v>0</v>
      </c>
      <c r="N278" s="31">
        <f t="shared" si="68"/>
        <v>93370</v>
      </c>
      <c r="O278" s="36">
        <f t="shared" si="69"/>
        <v>7.4318976857642109E-3</v>
      </c>
      <c r="P278" s="31">
        <v>1026285</v>
      </c>
      <c r="Q278" s="31">
        <v>17898681</v>
      </c>
      <c r="R278" s="31">
        <v>18419915</v>
      </c>
      <c r="S278" s="31">
        <v>4945354</v>
      </c>
      <c r="T278" s="36">
        <f t="shared" si="70"/>
        <v>0.26847865476035043</v>
      </c>
      <c r="U278" s="36">
        <f t="shared" si="71"/>
        <v>-0.91399075305592503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7603822</v>
      </c>
      <c r="E279" s="31">
        <v>7050343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357338</v>
      </c>
      <c r="K279" s="36">
        <f t="shared" si="66"/>
        <v>5.06837752432754E-2</v>
      </c>
      <c r="L279" s="31">
        <v>0</v>
      </c>
      <c r="M279" s="36">
        <f t="shared" si="67"/>
        <v>0</v>
      </c>
      <c r="N279" s="31">
        <f t="shared" si="68"/>
        <v>357338</v>
      </c>
      <c r="O279" s="36">
        <f t="shared" si="69"/>
        <v>5.06837752432754E-2</v>
      </c>
      <c r="P279" s="31">
        <v>521274</v>
      </c>
      <c r="Q279" s="31">
        <v>6863980</v>
      </c>
      <c r="R279" s="31">
        <v>6863980</v>
      </c>
      <c r="S279" s="31">
        <v>1362032</v>
      </c>
      <c r="T279" s="36">
        <f t="shared" si="70"/>
        <v>0.19843181361251053</v>
      </c>
      <c r="U279" s="36">
        <f t="shared" si="71"/>
        <v>-0.31449103542474788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2933234</v>
      </c>
      <c r="E280" s="31">
        <v>5547064</v>
      </c>
      <c r="F280" s="31">
        <v>692717</v>
      </c>
      <c r="G280" s="36">
        <f t="shared" si="64"/>
        <v>0.23616152001510959</v>
      </c>
      <c r="H280" s="31">
        <v>664465</v>
      </c>
      <c r="I280" s="36">
        <f t="shared" si="65"/>
        <v>0.22652983021470499</v>
      </c>
      <c r="J280" s="31">
        <v>474190</v>
      </c>
      <c r="K280" s="36">
        <f t="shared" si="66"/>
        <v>8.5484861901719542E-2</v>
      </c>
      <c r="L280" s="31">
        <v>0</v>
      </c>
      <c r="M280" s="36">
        <f t="shared" si="67"/>
        <v>0</v>
      </c>
      <c r="N280" s="31">
        <f t="shared" si="68"/>
        <v>1831372</v>
      </c>
      <c r="O280" s="36">
        <f t="shared" si="69"/>
        <v>0.33015159010243977</v>
      </c>
      <c r="P280" s="31">
        <v>295669</v>
      </c>
      <c r="Q280" s="31">
        <v>230537</v>
      </c>
      <c r="R280" s="31">
        <v>230537</v>
      </c>
      <c r="S280" s="31">
        <v>295669</v>
      </c>
      <c r="T280" s="36">
        <f t="shared" si="70"/>
        <v>1.2825229789578245</v>
      </c>
      <c r="U280" s="36">
        <f t="shared" si="71"/>
        <v>0.60378666684704863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3619644</v>
      </c>
      <c r="E281" s="31">
        <v>3778620</v>
      </c>
      <c r="F281" s="31">
        <v>722948</v>
      </c>
      <c r="G281" s="36">
        <f t="shared" si="64"/>
        <v>0.19972903412600798</v>
      </c>
      <c r="H281" s="31">
        <v>970888</v>
      </c>
      <c r="I281" s="36">
        <f t="shared" si="65"/>
        <v>0.26822748314475126</v>
      </c>
      <c r="J281" s="31">
        <v>823556</v>
      </c>
      <c r="K281" s="36">
        <f t="shared" si="66"/>
        <v>0.21795152727715408</v>
      </c>
      <c r="L281" s="31">
        <v>0</v>
      </c>
      <c r="M281" s="36">
        <f t="shared" si="67"/>
        <v>0</v>
      </c>
      <c r="N281" s="31">
        <f t="shared" si="68"/>
        <v>2517392</v>
      </c>
      <c r="O281" s="36">
        <f t="shared" si="69"/>
        <v>0.66621994273041485</v>
      </c>
      <c r="P281" s="31">
        <v>711482</v>
      </c>
      <c r="Q281" s="31">
        <v>2937399</v>
      </c>
      <c r="R281" s="31">
        <v>3386548</v>
      </c>
      <c r="S281" s="31">
        <v>2116390</v>
      </c>
      <c r="T281" s="36">
        <f t="shared" si="70"/>
        <v>0.62494020459772015</v>
      </c>
      <c r="U281" s="36">
        <f t="shared" si="71"/>
        <v>0.15752190498143315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18524899</v>
      </c>
      <c r="E282" s="31">
        <v>17727911</v>
      </c>
      <c r="F282" s="31">
        <v>2692099</v>
      </c>
      <c r="G282" s="36">
        <f t="shared" si="64"/>
        <v>0.14532327544673793</v>
      </c>
      <c r="H282" s="31">
        <v>1952662</v>
      </c>
      <c r="I282" s="36">
        <f t="shared" si="65"/>
        <v>0.10540743029152277</v>
      </c>
      <c r="J282" s="31">
        <v>1991782</v>
      </c>
      <c r="K282" s="36">
        <f t="shared" si="66"/>
        <v>0.11235288805319477</v>
      </c>
      <c r="L282" s="31">
        <v>0</v>
      </c>
      <c r="M282" s="36">
        <f t="shared" si="67"/>
        <v>0</v>
      </c>
      <c r="N282" s="31">
        <f t="shared" si="68"/>
        <v>6636543</v>
      </c>
      <c r="O282" s="36">
        <f t="shared" si="69"/>
        <v>0.37435561358583086</v>
      </c>
      <c r="P282" s="31">
        <v>1814601</v>
      </c>
      <c r="Q282" s="31">
        <v>17970614</v>
      </c>
      <c r="R282" s="31">
        <v>17970615</v>
      </c>
      <c r="S282" s="31">
        <v>6249037</v>
      </c>
      <c r="T282" s="36">
        <f t="shared" si="70"/>
        <v>0.34773640189832122</v>
      </c>
      <c r="U282" s="36">
        <f t="shared" si="71"/>
        <v>9.7641850742945735E-2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15520109</v>
      </c>
      <c r="E283" s="31">
        <v>16189091</v>
      </c>
      <c r="F283" s="31">
        <v>3306007</v>
      </c>
      <c r="G283" s="36">
        <f t="shared" si="64"/>
        <v>0.21301441890646516</v>
      </c>
      <c r="H283" s="31">
        <v>2290466</v>
      </c>
      <c r="I283" s="36">
        <f t="shared" si="65"/>
        <v>0.14758053567793886</v>
      </c>
      <c r="J283" s="31">
        <v>2630316</v>
      </c>
      <c r="K283" s="36">
        <f t="shared" si="66"/>
        <v>0.16247459477496295</v>
      </c>
      <c r="L283" s="31">
        <v>0</v>
      </c>
      <c r="M283" s="36">
        <f t="shared" si="67"/>
        <v>0</v>
      </c>
      <c r="N283" s="31">
        <f t="shared" si="68"/>
        <v>8226789</v>
      </c>
      <c r="O283" s="36">
        <f t="shared" si="69"/>
        <v>0.50816867976095759</v>
      </c>
      <c r="P283" s="31">
        <v>1101207</v>
      </c>
      <c r="Q283" s="31">
        <v>14106240</v>
      </c>
      <c r="R283" s="31">
        <v>13582478</v>
      </c>
      <c r="S283" s="31">
        <v>1349856</v>
      </c>
      <c r="T283" s="36">
        <f t="shared" si="70"/>
        <v>9.9382159868029979E-2</v>
      </c>
      <c r="U283" s="36">
        <f t="shared" si="71"/>
        <v>1.3885754449435939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95062098</v>
      </c>
      <c r="E285" s="32">
        <f>SUM(E276:E284)</f>
        <v>98555676</v>
      </c>
      <c r="F285" s="32">
        <f>SUM(F276:F284)</f>
        <v>11558193</v>
      </c>
      <c r="G285" s="37">
        <f t="shared" si="64"/>
        <v>0.12158571337232638</v>
      </c>
      <c r="H285" s="32">
        <f>SUM(H276:H284)</f>
        <v>10715895</v>
      </c>
      <c r="I285" s="37">
        <f t="shared" si="65"/>
        <v>0.11272521041982474</v>
      </c>
      <c r="J285" s="32">
        <f>SUM(J276:J284)</f>
        <v>10685409</v>
      </c>
      <c r="K285" s="37">
        <f t="shared" si="66"/>
        <v>0.10842002646301163</v>
      </c>
      <c r="L285" s="32">
        <f>SUM(L276:L284)</f>
        <v>0</v>
      </c>
      <c r="M285" s="37">
        <f t="shared" si="67"/>
        <v>0</v>
      </c>
      <c r="N285" s="32">
        <f t="shared" si="68"/>
        <v>32959497</v>
      </c>
      <c r="O285" s="37">
        <f t="shared" si="69"/>
        <v>0.3344251527431053</v>
      </c>
      <c r="P285" s="32">
        <f>SUM(P276:P284)</f>
        <v>9437285</v>
      </c>
      <c r="Q285" s="32">
        <f>SUM(Q276:Q284)</f>
        <v>107097998</v>
      </c>
      <c r="R285" s="32">
        <f>SUM(R276:R284)</f>
        <v>105665294</v>
      </c>
      <c r="S285" s="32">
        <f>SUM(S276:S284)</f>
        <v>27751198</v>
      </c>
      <c r="T285" s="37">
        <f t="shared" si="70"/>
        <v>0.26263304581350999</v>
      </c>
      <c r="U285" s="37">
        <f t="shared" si="71"/>
        <v>0.13225456262049939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27875768</v>
      </c>
      <c r="E286" s="31">
        <v>27875768</v>
      </c>
      <c r="F286" s="31">
        <v>3802795</v>
      </c>
      <c r="G286" s="36">
        <f t="shared" si="64"/>
        <v>0.13641938044541052</v>
      </c>
      <c r="H286" s="31">
        <v>3473802</v>
      </c>
      <c r="I286" s="36">
        <f t="shared" si="65"/>
        <v>0.12461726615029943</v>
      </c>
      <c r="J286" s="31">
        <v>2348979</v>
      </c>
      <c r="K286" s="36">
        <f t="shared" si="66"/>
        <v>8.4265983272640232E-2</v>
      </c>
      <c r="L286" s="31">
        <v>0</v>
      </c>
      <c r="M286" s="36">
        <f t="shared" si="67"/>
        <v>0</v>
      </c>
      <c r="N286" s="31">
        <f t="shared" si="68"/>
        <v>9625576</v>
      </c>
      <c r="O286" s="36">
        <f t="shared" si="69"/>
        <v>0.3453026298683502</v>
      </c>
      <c r="P286" s="31">
        <v>5823616</v>
      </c>
      <c r="Q286" s="31">
        <v>25498608</v>
      </c>
      <c r="R286" s="31">
        <v>25498608</v>
      </c>
      <c r="S286" s="31">
        <v>15320724</v>
      </c>
      <c r="T286" s="36">
        <f t="shared" si="70"/>
        <v>0.60084550497815414</v>
      </c>
      <c r="U286" s="36">
        <f t="shared" si="71"/>
        <v>-0.59664596704178297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694628</v>
      </c>
      <c r="E287" s="31">
        <v>694628</v>
      </c>
      <c r="F287" s="31">
        <v>1975</v>
      </c>
      <c r="G287" s="36">
        <f t="shared" si="64"/>
        <v>2.8432484725637321E-3</v>
      </c>
      <c r="H287" s="31">
        <v>2607</v>
      </c>
      <c r="I287" s="36">
        <f t="shared" si="65"/>
        <v>3.7530879837841262E-3</v>
      </c>
      <c r="J287" s="31">
        <v>144526</v>
      </c>
      <c r="K287" s="36">
        <f t="shared" si="66"/>
        <v>0.20806244493455489</v>
      </c>
      <c r="L287" s="31">
        <v>0</v>
      </c>
      <c r="M287" s="36">
        <f t="shared" si="67"/>
        <v>0</v>
      </c>
      <c r="N287" s="31">
        <f t="shared" si="68"/>
        <v>149108</v>
      </c>
      <c r="O287" s="36">
        <f t="shared" si="69"/>
        <v>0.21465878139090275</v>
      </c>
      <c r="P287" s="31">
        <v>2765</v>
      </c>
      <c r="Q287" s="31">
        <v>187046</v>
      </c>
      <c r="R287" s="31">
        <v>187046</v>
      </c>
      <c r="S287" s="31">
        <v>13114</v>
      </c>
      <c r="T287" s="36">
        <f t="shared" si="70"/>
        <v>7.0111095666306689E-2</v>
      </c>
      <c r="U287" s="36">
        <f t="shared" si="71"/>
        <v>51.269801084990959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6609028</v>
      </c>
      <c r="E288" s="31">
        <v>6266221</v>
      </c>
      <c r="F288" s="31">
        <v>1113230</v>
      </c>
      <c r="G288" s="36">
        <f t="shared" si="64"/>
        <v>0.16844080551633311</v>
      </c>
      <c r="H288" s="31">
        <v>1479375</v>
      </c>
      <c r="I288" s="36">
        <f t="shared" si="65"/>
        <v>0.22384153917943758</v>
      </c>
      <c r="J288" s="31">
        <v>1095837</v>
      </c>
      <c r="K288" s="36">
        <f t="shared" si="66"/>
        <v>0.17488004333074111</v>
      </c>
      <c r="L288" s="31">
        <v>0</v>
      </c>
      <c r="M288" s="36">
        <f t="shared" si="67"/>
        <v>0</v>
      </c>
      <c r="N288" s="31">
        <f t="shared" si="68"/>
        <v>3688442</v>
      </c>
      <c r="O288" s="36">
        <f t="shared" si="69"/>
        <v>0.58862303132940885</v>
      </c>
      <c r="P288" s="31">
        <v>1275118</v>
      </c>
      <c r="Q288" s="31">
        <v>5334667</v>
      </c>
      <c r="R288" s="31">
        <v>5334669</v>
      </c>
      <c r="S288" s="31">
        <v>3864844</v>
      </c>
      <c r="T288" s="36">
        <f t="shared" si="70"/>
        <v>0.7244768138379345</v>
      </c>
      <c r="U288" s="36">
        <f t="shared" si="71"/>
        <v>-0.14059953667033165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8280362</v>
      </c>
      <c r="E289" s="31">
        <v>7605754</v>
      </c>
      <c r="F289" s="31">
        <v>246456</v>
      </c>
      <c r="G289" s="36">
        <f t="shared" si="64"/>
        <v>2.9763916118643121E-2</v>
      </c>
      <c r="H289" s="31">
        <v>568064</v>
      </c>
      <c r="I289" s="36">
        <f t="shared" si="65"/>
        <v>6.8603763941721393E-2</v>
      </c>
      <c r="J289" s="31">
        <v>1494461</v>
      </c>
      <c r="K289" s="36">
        <f t="shared" si="66"/>
        <v>0.19649084101326444</v>
      </c>
      <c r="L289" s="31">
        <v>0</v>
      </c>
      <c r="M289" s="36">
        <f t="shared" si="67"/>
        <v>0</v>
      </c>
      <c r="N289" s="31">
        <f t="shared" si="68"/>
        <v>2308981</v>
      </c>
      <c r="O289" s="36">
        <f t="shared" si="69"/>
        <v>0.30358344484978084</v>
      </c>
      <c r="P289" s="31">
        <v>535115</v>
      </c>
      <c r="Q289" s="31">
        <v>10784482</v>
      </c>
      <c r="R289" s="31">
        <v>10171353</v>
      </c>
      <c r="S289" s="31">
        <v>1888391</v>
      </c>
      <c r="T289" s="36">
        <f t="shared" si="70"/>
        <v>0.18565779793504364</v>
      </c>
      <c r="U289" s="36">
        <f t="shared" si="71"/>
        <v>1.7927847285163003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45633492</v>
      </c>
      <c r="E290" s="31">
        <v>45633492</v>
      </c>
      <c r="F290" s="31">
        <v>4465491</v>
      </c>
      <c r="G290" s="36">
        <f t="shared" si="64"/>
        <v>9.7855561875475144E-2</v>
      </c>
      <c r="H290" s="31">
        <v>4313707</v>
      </c>
      <c r="I290" s="36">
        <f t="shared" si="65"/>
        <v>9.4529408356476427E-2</v>
      </c>
      <c r="J290" s="31">
        <v>4575240</v>
      </c>
      <c r="K290" s="36">
        <f t="shared" si="66"/>
        <v>0.10026057177478331</v>
      </c>
      <c r="L290" s="31">
        <v>0</v>
      </c>
      <c r="M290" s="36">
        <f t="shared" si="67"/>
        <v>0</v>
      </c>
      <c r="N290" s="31">
        <f t="shared" si="68"/>
        <v>13354438</v>
      </c>
      <c r="O290" s="36">
        <f t="shared" si="69"/>
        <v>0.29264554200673487</v>
      </c>
      <c r="P290" s="31">
        <v>4286742</v>
      </c>
      <c r="Q290" s="31">
        <v>47035967</v>
      </c>
      <c r="R290" s="31">
        <v>46195127</v>
      </c>
      <c r="S290" s="31">
        <v>13820083</v>
      </c>
      <c r="T290" s="36">
        <f t="shared" si="70"/>
        <v>0.29916755072456019</v>
      </c>
      <c r="U290" s="36">
        <f t="shared" si="71"/>
        <v>6.7300061445265458E-2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89093278</v>
      </c>
      <c r="E292" s="32">
        <f>SUM(E286:E291)</f>
        <v>88075863</v>
      </c>
      <c r="F292" s="32">
        <f>SUM(F286:F291)</f>
        <v>9629947</v>
      </c>
      <c r="G292" s="37">
        <f t="shared" si="64"/>
        <v>0.10808836778909403</v>
      </c>
      <c r="H292" s="32">
        <f>SUM(H286:H291)</f>
        <v>9837555</v>
      </c>
      <c r="I292" s="37">
        <f t="shared" si="65"/>
        <v>0.11041859970625394</v>
      </c>
      <c r="J292" s="32">
        <f>SUM(J286:J291)</f>
        <v>9659043</v>
      </c>
      <c r="K292" s="37">
        <f t="shared" si="66"/>
        <v>0.10966731032768876</v>
      </c>
      <c r="L292" s="32">
        <f>SUM(L286:L291)</f>
        <v>0</v>
      </c>
      <c r="M292" s="37">
        <f t="shared" si="67"/>
        <v>0</v>
      </c>
      <c r="N292" s="32">
        <f t="shared" si="68"/>
        <v>29126545</v>
      </c>
      <c r="O292" s="37">
        <f t="shared" si="69"/>
        <v>0.33069837760204518</v>
      </c>
      <c r="P292" s="32">
        <f>SUM(P286:P291)</f>
        <v>11923356</v>
      </c>
      <c r="Q292" s="32">
        <f>SUM(Q286:Q291)</f>
        <v>88840770</v>
      </c>
      <c r="R292" s="32">
        <f>SUM(R286:R291)</f>
        <v>87386803</v>
      </c>
      <c r="S292" s="32">
        <f>SUM(S286:S291)</f>
        <v>34907156</v>
      </c>
      <c r="T292" s="37">
        <f t="shared" si="70"/>
        <v>0.39945569355592514</v>
      </c>
      <c r="U292" s="37">
        <f t="shared" si="71"/>
        <v>-0.18990567756259225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126551008</v>
      </c>
      <c r="E293" s="31">
        <v>130801008</v>
      </c>
      <c r="F293" s="31">
        <v>26086175</v>
      </c>
      <c r="G293" s="36">
        <f t="shared" si="64"/>
        <v>0.20613170461668706</v>
      </c>
      <c r="H293" s="31">
        <v>38674660</v>
      </c>
      <c r="I293" s="36">
        <f t="shared" si="65"/>
        <v>0.30560530975778555</v>
      </c>
      <c r="J293" s="31">
        <v>31881617</v>
      </c>
      <c r="K293" s="36">
        <f t="shared" si="66"/>
        <v>0.24374137086160683</v>
      </c>
      <c r="L293" s="31">
        <v>0</v>
      </c>
      <c r="M293" s="36">
        <f t="shared" si="67"/>
        <v>0</v>
      </c>
      <c r="N293" s="31">
        <f t="shared" si="68"/>
        <v>96642452</v>
      </c>
      <c r="O293" s="36">
        <f t="shared" si="69"/>
        <v>0.73885097276926182</v>
      </c>
      <c r="P293" s="31">
        <v>33609601</v>
      </c>
      <c r="Q293" s="31">
        <v>123015927</v>
      </c>
      <c r="R293" s="31">
        <v>122359127</v>
      </c>
      <c r="S293" s="31">
        <v>87176843</v>
      </c>
      <c r="T293" s="36">
        <f t="shared" si="70"/>
        <v>0.7124670234039836</v>
      </c>
      <c r="U293" s="36">
        <f t="shared" si="71"/>
        <v>-5.1413404163887622E-2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12179204</v>
      </c>
      <c r="E294" s="31">
        <v>9724272</v>
      </c>
      <c r="F294" s="31">
        <v>382107</v>
      </c>
      <c r="G294" s="36">
        <f t="shared" si="64"/>
        <v>3.137372524509812E-2</v>
      </c>
      <c r="H294" s="31">
        <v>295550</v>
      </c>
      <c r="I294" s="36">
        <f t="shared" si="65"/>
        <v>2.4266774741600518E-2</v>
      </c>
      <c r="J294" s="31">
        <v>316449</v>
      </c>
      <c r="K294" s="36">
        <f t="shared" si="66"/>
        <v>3.2542178992936439E-2</v>
      </c>
      <c r="L294" s="31">
        <v>0</v>
      </c>
      <c r="M294" s="36">
        <f t="shared" si="67"/>
        <v>0</v>
      </c>
      <c r="N294" s="31">
        <f t="shared" si="68"/>
        <v>994106</v>
      </c>
      <c r="O294" s="36">
        <f t="shared" si="69"/>
        <v>0.10222934940528196</v>
      </c>
      <c r="P294" s="31">
        <v>259919</v>
      </c>
      <c r="Q294" s="31">
        <v>12586857</v>
      </c>
      <c r="R294" s="31">
        <v>12294959</v>
      </c>
      <c r="S294" s="31">
        <v>825764</v>
      </c>
      <c r="T294" s="36">
        <f t="shared" si="70"/>
        <v>6.7162810384320926E-2</v>
      </c>
      <c r="U294" s="36">
        <f t="shared" si="71"/>
        <v>0.2174908336828012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2371260</v>
      </c>
      <c r="E295" s="31">
        <v>2673132</v>
      </c>
      <c r="F295" s="31">
        <v>584287</v>
      </c>
      <c r="G295" s="36">
        <f t="shared" si="64"/>
        <v>0.24640359977395984</v>
      </c>
      <c r="H295" s="31">
        <v>523578</v>
      </c>
      <c r="I295" s="36">
        <f t="shared" si="65"/>
        <v>0.22080159914981909</v>
      </c>
      <c r="J295" s="31">
        <v>656754</v>
      </c>
      <c r="K295" s="36">
        <f t="shared" si="66"/>
        <v>0.24568708167048989</v>
      </c>
      <c r="L295" s="31">
        <v>0</v>
      </c>
      <c r="M295" s="36">
        <f t="shared" si="67"/>
        <v>0</v>
      </c>
      <c r="N295" s="31">
        <f t="shared" si="68"/>
        <v>1764619</v>
      </c>
      <c r="O295" s="36">
        <f t="shared" si="69"/>
        <v>0.66013163584888435</v>
      </c>
      <c r="P295" s="31">
        <v>-6574721</v>
      </c>
      <c r="Q295" s="31">
        <v>18574896</v>
      </c>
      <c r="R295" s="31">
        <v>1486338</v>
      </c>
      <c r="S295" s="31">
        <v>2411536</v>
      </c>
      <c r="T295" s="36">
        <f t="shared" si="70"/>
        <v>1.6224681061777335</v>
      </c>
      <c r="U295" s="36">
        <f t="shared" si="71"/>
        <v>-1.0998907786353216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44054316</v>
      </c>
      <c r="E296" s="31">
        <v>44054316</v>
      </c>
      <c r="F296" s="31">
        <v>3947133</v>
      </c>
      <c r="G296" s="36">
        <f t="shared" si="64"/>
        <v>8.9596964801360215E-2</v>
      </c>
      <c r="H296" s="31">
        <v>3554288</v>
      </c>
      <c r="I296" s="36">
        <f t="shared" si="65"/>
        <v>8.0679677332863367E-2</v>
      </c>
      <c r="J296" s="31">
        <v>4813878</v>
      </c>
      <c r="K296" s="36">
        <f t="shared" si="66"/>
        <v>0.1092714275713644</v>
      </c>
      <c r="L296" s="31">
        <v>0</v>
      </c>
      <c r="M296" s="36">
        <f t="shared" si="67"/>
        <v>0</v>
      </c>
      <c r="N296" s="31">
        <f t="shared" si="68"/>
        <v>12315299</v>
      </c>
      <c r="O296" s="36">
        <f t="shared" si="69"/>
        <v>0.27954806970558799</v>
      </c>
      <c r="P296" s="31">
        <v>10515440</v>
      </c>
      <c r="Q296" s="31">
        <v>36703594</v>
      </c>
      <c r="R296" s="31">
        <v>45302770</v>
      </c>
      <c r="S296" s="31">
        <v>25312852</v>
      </c>
      <c r="T296" s="36">
        <f t="shared" si="70"/>
        <v>0.55874843856126233</v>
      </c>
      <c r="U296" s="36">
        <f t="shared" si="71"/>
        <v>-0.5422085999254429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185155788</v>
      </c>
      <c r="E298" s="32">
        <f>SUM(E293:E297)</f>
        <v>187252728</v>
      </c>
      <c r="F298" s="32">
        <f>SUM(F293:F297)</f>
        <v>30999702</v>
      </c>
      <c r="G298" s="37">
        <f t="shared" si="64"/>
        <v>0.16742496864316225</v>
      </c>
      <c r="H298" s="32">
        <f>SUM(H293:H297)</f>
        <v>43048076</v>
      </c>
      <c r="I298" s="37">
        <f t="shared" si="65"/>
        <v>0.23249651801325272</v>
      </c>
      <c r="J298" s="32">
        <f>SUM(J293:J297)</f>
        <v>37668698</v>
      </c>
      <c r="K298" s="37">
        <f t="shared" si="66"/>
        <v>0.20116501587095703</v>
      </c>
      <c r="L298" s="32">
        <f>SUM(L293:L297)</f>
        <v>0</v>
      </c>
      <c r="M298" s="37">
        <f t="shared" si="67"/>
        <v>0</v>
      </c>
      <c r="N298" s="32">
        <f t="shared" si="68"/>
        <v>111716476</v>
      </c>
      <c r="O298" s="37">
        <f t="shared" si="69"/>
        <v>0.59660800242119838</v>
      </c>
      <c r="P298" s="32">
        <f>SUM(P293:P297)</f>
        <v>37810239</v>
      </c>
      <c r="Q298" s="32">
        <f>SUM(Q293:Q297)</f>
        <v>190881274</v>
      </c>
      <c r="R298" s="32">
        <f>SUM(R293:R297)</f>
        <v>181443194</v>
      </c>
      <c r="S298" s="32">
        <f>SUM(S293:S297)</f>
        <v>115726995</v>
      </c>
      <c r="T298" s="37">
        <f t="shared" si="70"/>
        <v>0.63781392097848544</v>
      </c>
      <c r="U298" s="37">
        <f t="shared" si="71"/>
        <v>-3.7434568980111438E-3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514207528</v>
      </c>
      <c r="E299" s="32">
        <f>SUM(E263:E266,E268:E274,E276:E284,E286:E291,E293:E297)</f>
        <v>555525224</v>
      </c>
      <c r="F299" s="32">
        <f>SUM(F263:F266,F268:F274,F276:F284,F286:F291,F293:F297)</f>
        <v>79674249</v>
      </c>
      <c r="G299" s="37">
        <f t="shared" si="64"/>
        <v>0.15494570705701532</v>
      </c>
      <c r="H299" s="32">
        <f>SUM(H263:H266,H268:H274,H276:H284,H286:H291,H293:H297)</f>
        <v>93697406</v>
      </c>
      <c r="I299" s="37">
        <f t="shared" si="65"/>
        <v>0.18221710281923373</v>
      </c>
      <c r="J299" s="32">
        <f>SUM(J263:J266,J268:J274,J276:J284,J286:J291,J293:J297)</f>
        <v>82055564</v>
      </c>
      <c r="K299" s="37">
        <f t="shared" si="66"/>
        <v>0.14770807958847967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255427219</v>
      </c>
      <c r="O299" s="37">
        <f t="shared" si="69"/>
        <v>0.45979409748638167</v>
      </c>
      <c r="P299" s="32">
        <f>SUM(P263:P266,P268:P274,P276:P284,P286:P291,P293:P297)</f>
        <v>88341120</v>
      </c>
      <c r="Q299" s="32">
        <f>SUM(Q263:Q266,Q268:Q274,Q276:Q284,Q286:Q291,Q293:Q297)</f>
        <v>544850442</v>
      </c>
      <c r="R299" s="32">
        <f>SUM(R263:R266,R268:R274,R276:R284,R286:R291,R293:R297)</f>
        <v>516593031</v>
      </c>
      <c r="S299" s="32">
        <f>SUM(S263:S266,S268:S274,S276:S284,S286:S291,S293:S297)</f>
        <v>259335382</v>
      </c>
      <c r="T299" s="37">
        <f t="shared" si="70"/>
        <v>0.5020109959632808</v>
      </c>
      <c r="U299" s="37">
        <f t="shared" si="71"/>
        <v>-7.1150965711098024E-2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4162589277</v>
      </c>
      <c r="E302" s="31">
        <v>4364197023</v>
      </c>
      <c r="F302" s="31">
        <v>792437171</v>
      </c>
      <c r="G302" s="36">
        <f t="shared" ref="G302:G339" si="72">IF(($D302     =0),0,($F302     /$D302     ))</f>
        <v>0.19037121326827461</v>
      </c>
      <c r="H302" s="31">
        <v>1125847855</v>
      </c>
      <c r="I302" s="36">
        <f t="shared" ref="I302:I339" si="73">IF(($D302     =0),0,($H302     /$D302     ))</f>
        <v>0.27046815817759579</v>
      </c>
      <c r="J302" s="31">
        <v>1008023229</v>
      </c>
      <c r="K302" s="36">
        <f t="shared" ref="K302:K339" si="74">IF(($E302     =0),0,($J302     /$E302     ))</f>
        <v>0.23097564653647856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2926308255</v>
      </c>
      <c r="O302" s="36">
        <f t="shared" ref="O302:O339" si="77">IF(($E302     =0),0,($N302     /$E302     ))</f>
        <v>0.67052615626148371</v>
      </c>
      <c r="P302" s="31">
        <v>895517832</v>
      </c>
      <c r="Q302" s="31">
        <v>4080955951</v>
      </c>
      <c r="R302" s="31">
        <v>4235706557</v>
      </c>
      <c r="S302" s="31">
        <v>2850140546</v>
      </c>
      <c r="T302" s="36">
        <f t="shared" ref="T302:T339" si="78">IF(($R302     =0),0,($S302     /$R302     ))</f>
        <v>0.67288432464468284</v>
      </c>
      <c r="U302" s="36">
        <f t="shared" ref="U302:U339" si="79">IF(($P302     =0),0,(($J302     /$P302     )-1))</f>
        <v>0.12563166581366292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4162589277</v>
      </c>
      <c r="E303" s="32">
        <f>E302</f>
        <v>4364197023</v>
      </c>
      <c r="F303" s="32">
        <f>F302</f>
        <v>792437171</v>
      </c>
      <c r="G303" s="37">
        <f t="shared" si="72"/>
        <v>0.19037121326827461</v>
      </c>
      <c r="H303" s="32">
        <f>H302</f>
        <v>1125847855</v>
      </c>
      <c r="I303" s="37">
        <f t="shared" si="73"/>
        <v>0.27046815817759579</v>
      </c>
      <c r="J303" s="32">
        <f>J302</f>
        <v>1008023229</v>
      </c>
      <c r="K303" s="37">
        <f t="shared" si="74"/>
        <v>0.23097564653647856</v>
      </c>
      <c r="L303" s="32">
        <f>L302</f>
        <v>0</v>
      </c>
      <c r="M303" s="37">
        <f t="shared" si="75"/>
        <v>0</v>
      </c>
      <c r="N303" s="32">
        <f t="shared" si="76"/>
        <v>2926308255</v>
      </c>
      <c r="O303" s="37">
        <f t="shared" si="77"/>
        <v>0.67052615626148371</v>
      </c>
      <c r="P303" s="32">
        <f>P302</f>
        <v>895517832</v>
      </c>
      <c r="Q303" s="32">
        <f>Q302</f>
        <v>4080955951</v>
      </c>
      <c r="R303" s="32">
        <f>R302</f>
        <v>4235706557</v>
      </c>
      <c r="S303" s="32">
        <f>S302</f>
        <v>2850140546</v>
      </c>
      <c r="T303" s="37">
        <f t="shared" si="78"/>
        <v>0.67288432464468284</v>
      </c>
      <c r="U303" s="37">
        <f t="shared" si="79"/>
        <v>0.12563166581366292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45372909</v>
      </c>
      <c r="E304" s="31">
        <v>46968314</v>
      </c>
      <c r="F304" s="31">
        <v>6558239</v>
      </c>
      <c r="G304" s="36">
        <f t="shared" si="72"/>
        <v>0.14454085366225913</v>
      </c>
      <c r="H304" s="31">
        <v>7993742</v>
      </c>
      <c r="I304" s="36">
        <f t="shared" si="73"/>
        <v>0.17617874137186135</v>
      </c>
      <c r="J304" s="31">
        <v>6420726</v>
      </c>
      <c r="K304" s="36">
        <f t="shared" si="74"/>
        <v>0.1367033528178167</v>
      </c>
      <c r="L304" s="31">
        <v>0</v>
      </c>
      <c r="M304" s="36">
        <f t="shared" si="75"/>
        <v>0</v>
      </c>
      <c r="N304" s="31">
        <f t="shared" si="76"/>
        <v>20972707</v>
      </c>
      <c r="O304" s="36">
        <f t="shared" si="77"/>
        <v>0.44652884495704914</v>
      </c>
      <c r="P304" s="31">
        <v>6061120</v>
      </c>
      <c r="Q304" s="31">
        <v>34770621</v>
      </c>
      <c r="R304" s="31">
        <v>37942436</v>
      </c>
      <c r="S304" s="31">
        <v>19524730</v>
      </c>
      <c r="T304" s="36">
        <f t="shared" si="78"/>
        <v>0.51458820408895201</v>
      </c>
      <c r="U304" s="36">
        <f t="shared" si="79"/>
        <v>5.9329958819492212E-2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17381102</v>
      </c>
      <c r="E305" s="31">
        <v>16124188</v>
      </c>
      <c r="F305" s="31">
        <v>3595366</v>
      </c>
      <c r="G305" s="36">
        <f t="shared" si="72"/>
        <v>0.20685489332034299</v>
      </c>
      <c r="H305" s="31">
        <v>4776995</v>
      </c>
      <c r="I305" s="36">
        <f t="shared" si="73"/>
        <v>0.27483844234962779</v>
      </c>
      <c r="J305" s="31">
        <v>4062046</v>
      </c>
      <c r="K305" s="36">
        <f t="shared" si="74"/>
        <v>0.25192251541597011</v>
      </c>
      <c r="L305" s="31">
        <v>0</v>
      </c>
      <c r="M305" s="36">
        <f t="shared" si="75"/>
        <v>0</v>
      </c>
      <c r="N305" s="31">
        <f t="shared" si="76"/>
        <v>12434407</v>
      </c>
      <c r="O305" s="36">
        <f t="shared" si="77"/>
        <v>0.77116484873532853</v>
      </c>
      <c r="P305" s="31">
        <v>3420981</v>
      </c>
      <c r="Q305" s="31">
        <v>16276945</v>
      </c>
      <c r="R305" s="31">
        <v>16205234</v>
      </c>
      <c r="S305" s="31">
        <v>11602165</v>
      </c>
      <c r="T305" s="36">
        <f t="shared" si="78"/>
        <v>0.7159517104165235</v>
      </c>
      <c r="U305" s="36">
        <f t="shared" si="79"/>
        <v>0.18739215447264979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42825194</v>
      </c>
      <c r="E306" s="31">
        <v>41725100</v>
      </c>
      <c r="F306" s="31">
        <v>8211766</v>
      </c>
      <c r="G306" s="36">
        <f t="shared" si="72"/>
        <v>0.19175081845513647</v>
      </c>
      <c r="H306" s="31">
        <v>10568141</v>
      </c>
      <c r="I306" s="36">
        <f t="shared" si="73"/>
        <v>0.24677392004342116</v>
      </c>
      <c r="J306" s="31">
        <v>9263288</v>
      </c>
      <c r="K306" s="36">
        <f t="shared" si="74"/>
        <v>0.22200756858581525</v>
      </c>
      <c r="L306" s="31">
        <v>0</v>
      </c>
      <c r="M306" s="36">
        <f t="shared" si="75"/>
        <v>0</v>
      </c>
      <c r="N306" s="31">
        <f t="shared" si="76"/>
        <v>28043195</v>
      </c>
      <c r="O306" s="36">
        <f t="shared" si="77"/>
        <v>0.67209413518481687</v>
      </c>
      <c r="P306" s="31">
        <v>8515180</v>
      </c>
      <c r="Q306" s="31">
        <v>38818929</v>
      </c>
      <c r="R306" s="31">
        <v>40663142</v>
      </c>
      <c r="S306" s="31">
        <v>26769110</v>
      </c>
      <c r="T306" s="36">
        <f t="shared" si="78"/>
        <v>0.65831386074396314</v>
      </c>
      <c r="U306" s="36">
        <f t="shared" si="79"/>
        <v>8.7855805749261995E-2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160913151</v>
      </c>
      <c r="E307" s="31">
        <v>159875777</v>
      </c>
      <c r="F307" s="31">
        <v>32668917</v>
      </c>
      <c r="G307" s="36">
        <f t="shared" si="72"/>
        <v>0.2030220451030755</v>
      </c>
      <c r="H307" s="31">
        <v>37185686</v>
      </c>
      <c r="I307" s="36">
        <f t="shared" si="73"/>
        <v>0.23109165266423748</v>
      </c>
      <c r="J307" s="31">
        <v>33342628</v>
      </c>
      <c r="K307" s="36">
        <f t="shared" si="74"/>
        <v>0.20855334451322166</v>
      </c>
      <c r="L307" s="31">
        <v>0</v>
      </c>
      <c r="M307" s="36">
        <f t="shared" si="75"/>
        <v>0</v>
      </c>
      <c r="N307" s="31">
        <f t="shared" si="76"/>
        <v>103197231</v>
      </c>
      <c r="O307" s="36">
        <f t="shared" si="77"/>
        <v>0.64548384337171982</v>
      </c>
      <c r="P307" s="31">
        <v>28863612</v>
      </c>
      <c r="Q307" s="31">
        <v>135678071</v>
      </c>
      <c r="R307" s="31">
        <v>134372488</v>
      </c>
      <c r="S307" s="31">
        <v>96350368</v>
      </c>
      <c r="T307" s="36">
        <f t="shared" si="78"/>
        <v>0.71703939871977362</v>
      </c>
      <c r="U307" s="36">
        <f t="shared" si="79"/>
        <v>0.15517863807204724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74923488</v>
      </c>
      <c r="E308" s="31">
        <v>76348713</v>
      </c>
      <c r="F308" s="31">
        <v>13183136</v>
      </c>
      <c r="G308" s="36">
        <f t="shared" si="72"/>
        <v>0.17595464856094259</v>
      </c>
      <c r="H308" s="31">
        <v>15087842</v>
      </c>
      <c r="I308" s="36">
        <f t="shared" si="73"/>
        <v>0.2013766630832777</v>
      </c>
      <c r="J308" s="31">
        <v>12610480</v>
      </c>
      <c r="K308" s="36">
        <f t="shared" si="74"/>
        <v>0.16516951634797039</v>
      </c>
      <c r="L308" s="31">
        <v>0</v>
      </c>
      <c r="M308" s="36">
        <f t="shared" si="75"/>
        <v>0</v>
      </c>
      <c r="N308" s="31">
        <f t="shared" si="76"/>
        <v>40881458</v>
      </c>
      <c r="O308" s="36">
        <f t="shared" si="77"/>
        <v>0.53545706788796821</v>
      </c>
      <c r="P308" s="31">
        <v>11935107</v>
      </c>
      <c r="Q308" s="31">
        <v>68881524</v>
      </c>
      <c r="R308" s="31">
        <v>64118539</v>
      </c>
      <c r="S308" s="31">
        <v>39620096</v>
      </c>
      <c r="T308" s="36">
        <f t="shared" si="78"/>
        <v>0.6179195068683645</v>
      </c>
      <c r="U308" s="36">
        <f t="shared" si="79"/>
        <v>5.6587092181075604E-2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195512251</v>
      </c>
      <c r="E309" s="31">
        <v>201512251</v>
      </c>
      <c r="F309" s="31">
        <v>35506984</v>
      </c>
      <c r="G309" s="36">
        <f t="shared" si="72"/>
        <v>0.18161002094953119</v>
      </c>
      <c r="H309" s="31">
        <v>65642696</v>
      </c>
      <c r="I309" s="36">
        <f t="shared" si="73"/>
        <v>0.33574722639759286</v>
      </c>
      <c r="J309" s="31">
        <v>52226776</v>
      </c>
      <c r="K309" s="36">
        <f t="shared" si="74"/>
        <v>0.25917419780100615</v>
      </c>
      <c r="L309" s="31">
        <v>0</v>
      </c>
      <c r="M309" s="36">
        <f t="shared" si="75"/>
        <v>0</v>
      </c>
      <c r="N309" s="31">
        <f t="shared" si="76"/>
        <v>153376456</v>
      </c>
      <c r="O309" s="36">
        <f t="shared" si="77"/>
        <v>0.7611272031296995</v>
      </c>
      <c r="P309" s="31">
        <v>66553753</v>
      </c>
      <c r="Q309" s="31">
        <v>185349000</v>
      </c>
      <c r="R309" s="31">
        <v>246069000</v>
      </c>
      <c r="S309" s="31">
        <v>181200218</v>
      </c>
      <c r="T309" s="36">
        <f t="shared" si="78"/>
        <v>0.736379706505086</v>
      </c>
      <c r="U309" s="36">
        <f t="shared" si="79"/>
        <v>-0.21526925761797389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536928095</v>
      </c>
      <c r="E310" s="32">
        <f>SUM(E304:E309)</f>
        <v>542554343</v>
      </c>
      <c r="F310" s="32">
        <f>SUM(F304:F309)</f>
        <v>99724408</v>
      </c>
      <c r="G310" s="37">
        <f t="shared" si="72"/>
        <v>0.18573140226532567</v>
      </c>
      <c r="H310" s="32">
        <f>SUM(H304:H309)</f>
        <v>141255102</v>
      </c>
      <c r="I310" s="37">
        <f t="shared" si="73"/>
        <v>0.26308010945115473</v>
      </c>
      <c r="J310" s="32">
        <f>SUM(J304:J309)</f>
        <v>117925944</v>
      </c>
      <c r="K310" s="37">
        <f t="shared" si="74"/>
        <v>0.2173532393970718</v>
      </c>
      <c r="L310" s="32">
        <f>SUM(L304:L309)</f>
        <v>0</v>
      </c>
      <c r="M310" s="37">
        <f t="shared" si="75"/>
        <v>0</v>
      </c>
      <c r="N310" s="32">
        <f t="shared" si="76"/>
        <v>358905454</v>
      </c>
      <c r="O310" s="37">
        <f t="shared" si="77"/>
        <v>0.66151060926997318</v>
      </c>
      <c r="P310" s="32">
        <f>SUM(P304:P309)</f>
        <v>125349753</v>
      </c>
      <c r="Q310" s="32">
        <f>SUM(Q304:Q309)</f>
        <v>479775090</v>
      </c>
      <c r="R310" s="32">
        <f>SUM(R304:R309)</f>
        <v>539370839</v>
      </c>
      <c r="S310" s="32">
        <f>SUM(S304:S309)</f>
        <v>375066687</v>
      </c>
      <c r="T310" s="37">
        <f t="shared" si="78"/>
        <v>0.69537813296576834</v>
      </c>
      <c r="U310" s="37">
        <f t="shared" si="79"/>
        <v>-5.9224759700962526E-2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29657493</v>
      </c>
      <c r="E311" s="31">
        <v>23568672</v>
      </c>
      <c r="F311" s="31">
        <v>3179753</v>
      </c>
      <c r="G311" s="36">
        <f t="shared" si="72"/>
        <v>0.10721583918101237</v>
      </c>
      <c r="H311" s="31">
        <v>3990821</v>
      </c>
      <c r="I311" s="36">
        <f t="shared" si="73"/>
        <v>0.13456366659177835</v>
      </c>
      <c r="J311" s="31">
        <v>2904567</v>
      </c>
      <c r="K311" s="36">
        <f t="shared" si="74"/>
        <v>0.12323846672396306</v>
      </c>
      <c r="L311" s="31">
        <v>0</v>
      </c>
      <c r="M311" s="36">
        <f t="shared" si="75"/>
        <v>0</v>
      </c>
      <c r="N311" s="31">
        <f t="shared" si="76"/>
        <v>10075141</v>
      </c>
      <c r="O311" s="36">
        <f t="shared" si="77"/>
        <v>0.42748021611060649</v>
      </c>
      <c r="P311" s="31">
        <v>3415580</v>
      </c>
      <c r="Q311" s="31">
        <v>28202203</v>
      </c>
      <c r="R311" s="31">
        <v>27957461</v>
      </c>
      <c r="S311" s="31">
        <v>12504901</v>
      </c>
      <c r="T311" s="36">
        <f t="shared" si="78"/>
        <v>0.44728314205642639</v>
      </c>
      <c r="U311" s="36">
        <f t="shared" si="79"/>
        <v>-0.14961236451788573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182785130</v>
      </c>
      <c r="E312" s="31">
        <v>165156487</v>
      </c>
      <c r="F312" s="31">
        <v>66577877</v>
      </c>
      <c r="G312" s="36">
        <f t="shared" si="72"/>
        <v>0.36424121043106733</v>
      </c>
      <c r="H312" s="31">
        <v>32762910</v>
      </c>
      <c r="I312" s="36">
        <f t="shared" si="73"/>
        <v>0.17924275349969662</v>
      </c>
      <c r="J312" s="31">
        <v>29103478</v>
      </c>
      <c r="K312" s="36">
        <f t="shared" si="74"/>
        <v>0.17621758932181694</v>
      </c>
      <c r="L312" s="31">
        <v>0</v>
      </c>
      <c r="M312" s="36">
        <f t="shared" si="75"/>
        <v>0</v>
      </c>
      <c r="N312" s="31">
        <f t="shared" si="76"/>
        <v>128444265</v>
      </c>
      <c r="O312" s="36">
        <f t="shared" si="77"/>
        <v>0.77771250365721334</v>
      </c>
      <c r="P312" s="31">
        <v>15039170</v>
      </c>
      <c r="Q312" s="31">
        <v>154333128</v>
      </c>
      <c r="R312" s="31">
        <v>146628894</v>
      </c>
      <c r="S312" s="31">
        <v>85376805</v>
      </c>
      <c r="T312" s="36">
        <f t="shared" si="78"/>
        <v>0.58226453648351195</v>
      </c>
      <c r="U312" s="36">
        <f t="shared" si="79"/>
        <v>0.93517847062038673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124697967</v>
      </c>
      <c r="E313" s="31">
        <v>94204700</v>
      </c>
      <c r="F313" s="31">
        <v>3975036</v>
      </c>
      <c r="G313" s="36">
        <f t="shared" si="72"/>
        <v>3.1877312001405762E-2</v>
      </c>
      <c r="H313" s="31">
        <v>6876784</v>
      </c>
      <c r="I313" s="36">
        <f t="shared" si="73"/>
        <v>5.5147522974452343E-2</v>
      </c>
      <c r="J313" s="31">
        <v>35399952</v>
      </c>
      <c r="K313" s="36">
        <f t="shared" si="74"/>
        <v>0.37577691983520994</v>
      </c>
      <c r="L313" s="31">
        <v>0</v>
      </c>
      <c r="M313" s="36">
        <f t="shared" si="75"/>
        <v>0</v>
      </c>
      <c r="N313" s="31">
        <f t="shared" si="76"/>
        <v>46251772</v>
      </c>
      <c r="O313" s="36">
        <f t="shared" si="77"/>
        <v>0.49097096004764096</v>
      </c>
      <c r="P313" s="31">
        <v>27666270</v>
      </c>
      <c r="Q313" s="31">
        <v>103689932</v>
      </c>
      <c r="R313" s="31">
        <v>66895166</v>
      </c>
      <c r="S313" s="31">
        <v>47856562</v>
      </c>
      <c r="T313" s="36">
        <f t="shared" si="78"/>
        <v>0.71539641593833547</v>
      </c>
      <c r="U313" s="36">
        <f t="shared" si="79"/>
        <v>0.27953468248520674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69573433</v>
      </c>
      <c r="E314" s="31">
        <v>71430990</v>
      </c>
      <c r="F314" s="31">
        <v>8306031</v>
      </c>
      <c r="G314" s="36">
        <f t="shared" si="72"/>
        <v>0.11938509631974033</v>
      </c>
      <c r="H314" s="31">
        <v>10376024</v>
      </c>
      <c r="I314" s="36">
        <f t="shared" si="73"/>
        <v>0.1491377319270705</v>
      </c>
      <c r="J314" s="31">
        <v>31911250</v>
      </c>
      <c r="K314" s="36">
        <f t="shared" si="74"/>
        <v>0.44674237330323996</v>
      </c>
      <c r="L314" s="31">
        <v>0</v>
      </c>
      <c r="M314" s="36">
        <f t="shared" si="75"/>
        <v>0</v>
      </c>
      <c r="N314" s="31">
        <f t="shared" si="76"/>
        <v>50593305</v>
      </c>
      <c r="O314" s="36">
        <f t="shared" si="77"/>
        <v>0.70828228756174316</v>
      </c>
      <c r="P314" s="31">
        <v>18047083</v>
      </c>
      <c r="Q314" s="31">
        <v>67783973</v>
      </c>
      <c r="R314" s="31">
        <v>67778183</v>
      </c>
      <c r="S314" s="31">
        <v>35168226</v>
      </c>
      <c r="T314" s="36">
        <f t="shared" si="78"/>
        <v>0.51887236339752574</v>
      </c>
      <c r="U314" s="36">
        <f t="shared" si="79"/>
        <v>0.76822204452653087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26071086</v>
      </c>
      <c r="E315" s="31">
        <v>34312793</v>
      </c>
      <c r="F315" s="31">
        <v>6311948</v>
      </c>
      <c r="G315" s="36">
        <f t="shared" si="72"/>
        <v>0.24210529626575586</v>
      </c>
      <c r="H315" s="31">
        <v>12320888</v>
      </c>
      <c r="I315" s="36">
        <f t="shared" si="73"/>
        <v>0.47258821515912303</v>
      </c>
      <c r="J315" s="31">
        <v>11398338</v>
      </c>
      <c r="K315" s="36">
        <f t="shared" si="74"/>
        <v>0.33218916338288174</v>
      </c>
      <c r="L315" s="31">
        <v>0</v>
      </c>
      <c r="M315" s="36">
        <f t="shared" si="75"/>
        <v>0</v>
      </c>
      <c r="N315" s="31">
        <f t="shared" si="76"/>
        <v>30031174</v>
      </c>
      <c r="O315" s="36">
        <f t="shared" si="77"/>
        <v>0.87521799813847856</v>
      </c>
      <c r="P315" s="31">
        <v>9979764</v>
      </c>
      <c r="Q315" s="31">
        <v>39818621</v>
      </c>
      <c r="R315" s="31">
        <v>36571620</v>
      </c>
      <c r="S315" s="31">
        <v>23617950</v>
      </c>
      <c r="T315" s="36">
        <f t="shared" si="78"/>
        <v>0.64579993995343932</v>
      </c>
      <c r="U315" s="36">
        <f t="shared" si="79"/>
        <v>0.14214504471248013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145508991</v>
      </c>
      <c r="E316" s="31">
        <v>141992124</v>
      </c>
      <c r="F316" s="31">
        <v>28463581</v>
      </c>
      <c r="G316" s="36">
        <f t="shared" si="72"/>
        <v>0.19561389852534955</v>
      </c>
      <c r="H316" s="31">
        <v>41240153</v>
      </c>
      <c r="I316" s="36">
        <f t="shared" si="73"/>
        <v>0.28341996406256437</v>
      </c>
      <c r="J316" s="31">
        <v>32990141</v>
      </c>
      <c r="K316" s="36">
        <f t="shared" si="74"/>
        <v>0.23233782318799598</v>
      </c>
      <c r="L316" s="31">
        <v>0</v>
      </c>
      <c r="M316" s="36">
        <f t="shared" si="75"/>
        <v>0</v>
      </c>
      <c r="N316" s="31">
        <f t="shared" si="76"/>
        <v>102693875</v>
      </c>
      <c r="O316" s="36">
        <f t="shared" si="77"/>
        <v>0.72323641697197238</v>
      </c>
      <c r="P316" s="31">
        <v>23973513</v>
      </c>
      <c r="Q316" s="31">
        <v>136861967</v>
      </c>
      <c r="R316" s="31">
        <v>145593704</v>
      </c>
      <c r="S316" s="31">
        <v>87901165</v>
      </c>
      <c r="T316" s="36">
        <f t="shared" si="78"/>
        <v>0.60374289948691739</v>
      </c>
      <c r="U316" s="36">
        <f t="shared" si="79"/>
        <v>0.37610791543150146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578294100</v>
      </c>
      <c r="E317" s="32">
        <f>SUM(E311:E316)</f>
        <v>530665766</v>
      </c>
      <c r="F317" s="32">
        <f>SUM(F311:F316)</f>
        <v>116814226</v>
      </c>
      <c r="G317" s="37">
        <f t="shared" si="72"/>
        <v>0.2019979557114624</v>
      </c>
      <c r="H317" s="32">
        <f>SUM(H311:H316)</f>
        <v>107567580</v>
      </c>
      <c r="I317" s="37">
        <f t="shared" si="73"/>
        <v>0.18600843411682741</v>
      </c>
      <c r="J317" s="32">
        <f>SUM(J311:J316)</f>
        <v>143707726</v>
      </c>
      <c r="K317" s="37">
        <f t="shared" si="74"/>
        <v>0.27080647595420732</v>
      </c>
      <c r="L317" s="32">
        <f>SUM(L311:L316)</f>
        <v>0</v>
      </c>
      <c r="M317" s="37">
        <f t="shared" si="75"/>
        <v>0</v>
      </c>
      <c r="N317" s="32">
        <f t="shared" si="76"/>
        <v>368089532</v>
      </c>
      <c r="O317" s="37">
        <f t="shared" si="77"/>
        <v>0.69363723003002231</v>
      </c>
      <c r="P317" s="32">
        <f>SUM(P311:P316)</f>
        <v>98121380</v>
      </c>
      <c r="Q317" s="32">
        <f>SUM(Q311:Q316)</f>
        <v>530689824</v>
      </c>
      <c r="R317" s="32">
        <f>SUM(R311:R316)</f>
        <v>491425028</v>
      </c>
      <c r="S317" s="32">
        <f>SUM(S311:S316)</f>
        <v>292425609</v>
      </c>
      <c r="T317" s="37">
        <f t="shared" si="78"/>
        <v>0.59505640197063792</v>
      </c>
      <c r="U317" s="37">
        <f t="shared" si="79"/>
        <v>0.46459136632607501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44789831</v>
      </c>
      <c r="E318" s="31">
        <v>43270873</v>
      </c>
      <c r="F318" s="31">
        <v>10207921</v>
      </c>
      <c r="G318" s="36">
        <f t="shared" si="72"/>
        <v>0.22790711132622937</v>
      </c>
      <c r="H318" s="31">
        <v>12202420</v>
      </c>
      <c r="I318" s="36">
        <f t="shared" si="73"/>
        <v>0.27243728604378969</v>
      </c>
      <c r="J318" s="31">
        <v>9728712</v>
      </c>
      <c r="K318" s="36">
        <f t="shared" si="74"/>
        <v>0.22483281074546382</v>
      </c>
      <c r="L318" s="31">
        <v>0</v>
      </c>
      <c r="M318" s="36">
        <f t="shared" si="75"/>
        <v>0</v>
      </c>
      <c r="N318" s="31">
        <f t="shared" si="76"/>
        <v>32139053</v>
      </c>
      <c r="O318" s="36">
        <f t="shared" si="77"/>
        <v>0.74274103506069777</v>
      </c>
      <c r="P318" s="31">
        <v>20067020</v>
      </c>
      <c r="Q318" s="31">
        <v>48509216</v>
      </c>
      <c r="R318" s="31">
        <v>52133491</v>
      </c>
      <c r="S318" s="31">
        <v>42762735</v>
      </c>
      <c r="T318" s="36">
        <f t="shared" si="78"/>
        <v>0.82025458452417854</v>
      </c>
      <c r="U318" s="36">
        <f t="shared" si="79"/>
        <v>-0.51518900165545256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140211008</v>
      </c>
      <c r="E319" s="31">
        <v>138681704</v>
      </c>
      <c r="F319" s="31">
        <v>23740897</v>
      </c>
      <c r="G319" s="36">
        <f t="shared" si="72"/>
        <v>0.16932263264236713</v>
      </c>
      <c r="H319" s="31">
        <v>39942028</v>
      </c>
      <c r="I319" s="36">
        <f t="shared" si="73"/>
        <v>0.28487084266593393</v>
      </c>
      <c r="J319" s="31">
        <v>34539288</v>
      </c>
      <c r="K319" s="36">
        <f t="shared" si="74"/>
        <v>0.24905439581273101</v>
      </c>
      <c r="L319" s="31">
        <v>0</v>
      </c>
      <c r="M319" s="36">
        <f t="shared" si="75"/>
        <v>0</v>
      </c>
      <c r="N319" s="31">
        <f t="shared" si="76"/>
        <v>98222213</v>
      </c>
      <c r="O319" s="36">
        <f t="shared" si="77"/>
        <v>0.70825646186176083</v>
      </c>
      <c r="P319" s="31">
        <v>28531408</v>
      </c>
      <c r="Q319" s="31">
        <v>129394335</v>
      </c>
      <c r="R319" s="31">
        <v>134933406</v>
      </c>
      <c r="S319" s="31">
        <v>85106651</v>
      </c>
      <c r="T319" s="36">
        <f t="shared" si="78"/>
        <v>0.63073076951752038</v>
      </c>
      <c r="U319" s="36">
        <f t="shared" si="79"/>
        <v>0.21057075066186703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24508410</v>
      </c>
      <c r="E320" s="31">
        <v>24359529</v>
      </c>
      <c r="F320" s="31">
        <v>5121861</v>
      </c>
      <c r="G320" s="36">
        <f t="shared" si="72"/>
        <v>0.20898381412747705</v>
      </c>
      <c r="H320" s="31">
        <v>6773162</v>
      </c>
      <c r="I320" s="36">
        <f t="shared" si="73"/>
        <v>0.27636072678725382</v>
      </c>
      <c r="J320" s="31">
        <v>5149028</v>
      </c>
      <c r="K320" s="36">
        <f t="shared" si="74"/>
        <v>0.21137633654575178</v>
      </c>
      <c r="L320" s="31">
        <v>0</v>
      </c>
      <c r="M320" s="36">
        <f t="shared" si="75"/>
        <v>0</v>
      </c>
      <c r="N320" s="31">
        <f t="shared" si="76"/>
        <v>17044051</v>
      </c>
      <c r="O320" s="36">
        <f t="shared" si="77"/>
        <v>0.6996872148061648</v>
      </c>
      <c r="P320" s="31">
        <v>5462247</v>
      </c>
      <c r="Q320" s="31">
        <v>24052140</v>
      </c>
      <c r="R320" s="31">
        <v>22933340</v>
      </c>
      <c r="S320" s="31">
        <v>16658191</v>
      </c>
      <c r="T320" s="36">
        <f t="shared" si="78"/>
        <v>0.72637439640279178</v>
      </c>
      <c r="U320" s="36">
        <f t="shared" si="79"/>
        <v>-5.7342518564246547E-2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31809762</v>
      </c>
      <c r="E321" s="31">
        <v>37161308</v>
      </c>
      <c r="F321" s="31">
        <v>5478644</v>
      </c>
      <c r="G321" s="36">
        <f t="shared" si="72"/>
        <v>0.17223153068545435</v>
      </c>
      <c r="H321" s="31">
        <v>14757195</v>
      </c>
      <c r="I321" s="36">
        <f t="shared" si="73"/>
        <v>0.46392032106370368</v>
      </c>
      <c r="J321" s="31">
        <v>5809359</v>
      </c>
      <c r="K321" s="36">
        <f t="shared" si="74"/>
        <v>0.15632816261472821</v>
      </c>
      <c r="L321" s="31">
        <v>0</v>
      </c>
      <c r="M321" s="36">
        <f t="shared" si="75"/>
        <v>0</v>
      </c>
      <c r="N321" s="31">
        <f t="shared" si="76"/>
        <v>26045198</v>
      </c>
      <c r="O321" s="36">
        <f t="shared" si="77"/>
        <v>0.7008687100034261</v>
      </c>
      <c r="P321" s="31">
        <v>9423820</v>
      </c>
      <c r="Q321" s="31">
        <v>20020359</v>
      </c>
      <c r="R321" s="31">
        <v>23582624</v>
      </c>
      <c r="S321" s="31">
        <v>16490587</v>
      </c>
      <c r="T321" s="36">
        <f t="shared" si="78"/>
        <v>0.69926853771658315</v>
      </c>
      <c r="U321" s="36">
        <f t="shared" si="79"/>
        <v>-0.3835452077819822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132489955</v>
      </c>
      <c r="F322" s="31">
        <v>32238820</v>
      </c>
      <c r="G322" s="36">
        <f t="shared" si="72"/>
        <v>0.24333029624774194</v>
      </c>
      <c r="H322" s="31">
        <v>46429501</v>
      </c>
      <c r="I322" s="36">
        <f t="shared" si="73"/>
        <v>0.35043789546158421</v>
      </c>
      <c r="J322" s="31">
        <v>28418917</v>
      </c>
      <c r="K322" s="36">
        <f t="shared" si="74"/>
        <v>0.21449865387908087</v>
      </c>
      <c r="L322" s="31">
        <v>0</v>
      </c>
      <c r="M322" s="36">
        <f t="shared" si="75"/>
        <v>0</v>
      </c>
      <c r="N322" s="31">
        <f t="shared" si="76"/>
        <v>107087238</v>
      </c>
      <c r="O322" s="36">
        <f t="shared" si="77"/>
        <v>0.80826684558840711</v>
      </c>
      <c r="P322" s="31">
        <v>39834816</v>
      </c>
      <c r="Q322" s="31">
        <v>122375000</v>
      </c>
      <c r="R322" s="31">
        <v>123408128</v>
      </c>
      <c r="S322" s="31">
        <v>94592330</v>
      </c>
      <c r="T322" s="36">
        <f t="shared" si="78"/>
        <v>0.76649999909244226</v>
      </c>
      <c r="U322" s="36">
        <f t="shared" si="79"/>
        <v>-0.28658093964837195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373808966</v>
      </c>
      <c r="E323" s="32">
        <f>SUM(E318:E322)</f>
        <v>375963369</v>
      </c>
      <c r="F323" s="32">
        <f>SUM(F318:F322)</f>
        <v>76788143</v>
      </c>
      <c r="G323" s="37">
        <f t="shared" si="72"/>
        <v>0.20542081647126678</v>
      </c>
      <c r="H323" s="32">
        <f>SUM(H318:H322)</f>
        <v>120104306</v>
      </c>
      <c r="I323" s="37">
        <f t="shared" si="73"/>
        <v>0.32129862289070937</v>
      </c>
      <c r="J323" s="32">
        <f>SUM(J318:J322)</f>
        <v>83645304</v>
      </c>
      <c r="K323" s="37">
        <f t="shared" si="74"/>
        <v>0.22248258978655977</v>
      </c>
      <c r="L323" s="32">
        <f>SUM(L318:L322)</f>
        <v>0</v>
      </c>
      <c r="M323" s="37">
        <f t="shared" si="75"/>
        <v>0</v>
      </c>
      <c r="N323" s="32">
        <f t="shared" si="76"/>
        <v>280537753</v>
      </c>
      <c r="O323" s="37">
        <f t="shared" si="77"/>
        <v>0.74618374057606662</v>
      </c>
      <c r="P323" s="32">
        <f>SUM(P318:P322)</f>
        <v>103319311</v>
      </c>
      <c r="Q323" s="32">
        <f>SUM(Q318:Q322)</f>
        <v>344351050</v>
      </c>
      <c r="R323" s="32">
        <f>SUM(R318:R322)</f>
        <v>356990989</v>
      </c>
      <c r="S323" s="32">
        <f>SUM(S318:S322)</f>
        <v>255610494</v>
      </c>
      <c r="T323" s="37">
        <f t="shared" si="78"/>
        <v>0.71601385434409381</v>
      </c>
      <c r="U323" s="37">
        <f t="shared" si="79"/>
        <v>-0.19041945604921817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17374005</v>
      </c>
      <c r="E324" s="31">
        <v>17374005</v>
      </c>
      <c r="F324" s="31">
        <v>2359995</v>
      </c>
      <c r="G324" s="36">
        <f t="shared" si="72"/>
        <v>0.13583482910244357</v>
      </c>
      <c r="H324" s="31">
        <v>3407334</v>
      </c>
      <c r="I324" s="36">
        <f t="shared" si="73"/>
        <v>0.19611678481731759</v>
      </c>
      <c r="J324" s="31">
        <v>3860917</v>
      </c>
      <c r="K324" s="36">
        <f t="shared" si="74"/>
        <v>0.22222377626805104</v>
      </c>
      <c r="L324" s="31">
        <v>0</v>
      </c>
      <c r="M324" s="36">
        <f t="shared" si="75"/>
        <v>0</v>
      </c>
      <c r="N324" s="31">
        <f t="shared" si="76"/>
        <v>9628246</v>
      </c>
      <c r="O324" s="36">
        <f t="shared" si="77"/>
        <v>0.55417539018781214</v>
      </c>
      <c r="P324" s="31">
        <v>3677081</v>
      </c>
      <c r="Q324" s="31">
        <v>17691069</v>
      </c>
      <c r="R324" s="31">
        <v>20660419</v>
      </c>
      <c r="S324" s="31">
        <v>10772635</v>
      </c>
      <c r="T324" s="36">
        <f t="shared" si="78"/>
        <v>0.52141415912232947</v>
      </c>
      <c r="U324" s="36">
        <f t="shared" si="79"/>
        <v>4.999509121501533E-2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62868807</v>
      </c>
      <c r="E325" s="31">
        <v>63168640</v>
      </c>
      <c r="F325" s="31">
        <v>6500308</v>
      </c>
      <c r="G325" s="36">
        <f t="shared" si="72"/>
        <v>0.1033948043582249</v>
      </c>
      <c r="H325" s="31">
        <v>25375303</v>
      </c>
      <c r="I325" s="36">
        <f t="shared" si="73"/>
        <v>0.40362310358458048</v>
      </c>
      <c r="J325" s="31">
        <v>13529784</v>
      </c>
      <c r="K325" s="36">
        <f t="shared" si="74"/>
        <v>0.21418513996818675</v>
      </c>
      <c r="L325" s="31">
        <v>0</v>
      </c>
      <c r="M325" s="36">
        <f t="shared" si="75"/>
        <v>0</v>
      </c>
      <c r="N325" s="31">
        <f t="shared" si="76"/>
        <v>45405395</v>
      </c>
      <c r="O325" s="36">
        <f t="shared" si="77"/>
        <v>0.71879646292844046</v>
      </c>
      <c r="P325" s="31">
        <v>12245741</v>
      </c>
      <c r="Q325" s="31">
        <v>57787026</v>
      </c>
      <c r="R325" s="31">
        <v>61853156</v>
      </c>
      <c r="S325" s="31">
        <v>43292863</v>
      </c>
      <c r="T325" s="36">
        <f t="shared" si="78"/>
        <v>0.69992973357737798</v>
      </c>
      <c r="U325" s="36">
        <f t="shared" si="79"/>
        <v>0.10485629248568951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100017535</v>
      </c>
      <c r="E326" s="31">
        <v>100165829</v>
      </c>
      <c r="F326" s="31">
        <v>27686185</v>
      </c>
      <c r="G326" s="36">
        <f t="shared" si="72"/>
        <v>0.27681331078595367</v>
      </c>
      <c r="H326" s="31">
        <v>26225290</v>
      </c>
      <c r="I326" s="36">
        <f t="shared" si="73"/>
        <v>0.26220692201622448</v>
      </c>
      <c r="J326" s="31">
        <v>21495155</v>
      </c>
      <c r="K326" s="36">
        <f t="shared" si="74"/>
        <v>0.21459568811635354</v>
      </c>
      <c r="L326" s="31">
        <v>0</v>
      </c>
      <c r="M326" s="36">
        <f t="shared" si="75"/>
        <v>0</v>
      </c>
      <c r="N326" s="31">
        <f t="shared" si="76"/>
        <v>75406630</v>
      </c>
      <c r="O326" s="36">
        <f t="shared" si="77"/>
        <v>0.75281790958870809</v>
      </c>
      <c r="P326" s="31">
        <v>24383821</v>
      </c>
      <c r="Q326" s="31">
        <v>109135452</v>
      </c>
      <c r="R326" s="31">
        <v>109521500</v>
      </c>
      <c r="S326" s="31">
        <v>71643188</v>
      </c>
      <c r="T326" s="36">
        <f t="shared" si="78"/>
        <v>0.65414724962678561</v>
      </c>
      <c r="U326" s="36">
        <f t="shared" si="79"/>
        <v>-0.11846650285039417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590032156</v>
      </c>
      <c r="E327" s="31">
        <v>603025692</v>
      </c>
      <c r="F327" s="31">
        <v>47040631</v>
      </c>
      <c r="G327" s="36">
        <f t="shared" si="72"/>
        <v>7.9725537873905294E-2</v>
      </c>
      <c r="H327" s="31">
        <v>170723176</v>
      </c>
      <c r="I327" s="36">
        <f t="shared" si="73"/>
        <v>0.28934554543159507</v>
      </c>
      <c r="J327" s="31">
        <v>113714783</v>
      </c>
      <c r="K327" s="36">
        <f t="shared" si="74"/>
        <v>0.18857369513204755</v>
      </c>
      <c r="L327" s="31">
        <v>0</v>
      </c>
      <c r="M327" s="36">
        <f t="shared" si="75"/>
        <v>0</v>
      </c>
      <c r="N327" s="31">
        <f t="shared" si="76"/>
        <v>331478590</v>
      </c>
      <c r="O327" s="36">
        <f t="shared" si="77"/>
        <v>0.54969231725536494</v>
      </c>
      <c r="P327" s="31">
        <v>137032597</v>
      </c>
      <c r="Q327" s="31">
        <v>513919643</v>
      </c>
      <c r="R327" s="31">
        <v>586043000</v>
      </c>
      <c r="S327" s="31">
        <v>353914991</v>
      </c>
      <c r="T327" s="36">
        <f t="shared" si="78"/>
        <v>0.60390618265212626</v>
      </c>
      <c r="U327" s="36">
        <f t="shared" si="79"/>
        <v>-0.17016253439318529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53068200</v>
      </c>
      <c r="E328" s="31">
        <v>55449100</v>
      </c>
      <c r="F328" s="31">
        <v>10151234</v>
      </c>
      <c r="G328" s="36">
        <f t="shared" si="72"/>
        <v>0.1912865708654147</v>
      </c>
      <c r="H328" s="31">
        <v>13691013</v>
      </c>
      <c r="I328" s="36">
        <f t="shared" si="73"/>
        <v>0.25798902167399684</v>
      </c>
      <c r="J328" s="31">
        <v>11903806</v>
      </c>
      <c r="K328" s="36">
        <f t="shared" si="74"/>
        <v>0.21467987758142151</v>
      </c>
      <c r="L328" s="31">
        <v>0</v>
      </c>
      <c r="M328" s="36">
        <f t="shared" si="75"/>
        <v>0</v>
      </c>
      <c r="N328" s="31">
        <f t="shared" si="76"/>
        <v>35746053</v>
      </c>
      <c r="O328" s="36">
        <f t="shared" si="77"/>
        <v>0.6446642596543497</v>
      </c>
      <c r="P328" s="31">
        <v>16181688</v>
      </c>
      <c r="Q328" s="31">
        <v>44476300</v>
      </c>
      <c r="R328" s="31">
        <v>72379000</v>
      </c>
      <c r="S328" s="31">
        <v>35275972</v>
      </c>
      <c r="T328" s="36">
        <f t="shared" si="78"/>
        <v>0.4873785490266514</v>
      </c>
      <c r="U328" s="36">
        <f t="shared" si="79"/>
        <v>-0.26436562118859297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34416954</v>
      </c>
      <c r="E329" s="31">
        <v>34068824</v>
      </c>
      <c r="F329" s="31">
        <v>3383179</v>
      </c>
      <c r="G329" s="36">
        <f t="shared" si="72"/>
        <v>9.829977981200777E-2</v>
      </c>
      <c r="H329" s="31">
        <v>7440418</v>
      </c>
      <c r="I329" s="36">
        <f t="shared" si="73"/>
        <v>0.21618467456475085</v>
      </c>
      <c r="J329" s="31">
        <v>11126018</v>
      </c>
      <c r="K329" s="36">
        <f t="shared" si="74"/>
        <v>0.32657475937531627</v>
      </c>
      <c r="L329" s="31">
        <v>0</v>
      </c>
      <c r="M329" s="36">
        <f t="shared" si="75"/>
        <v>0</v>
      </c>
      <c r="N329" s="31">
        <f t="shared" si="76"/>
        <v>21949615</v>
      </c>
      <c r="O329" s="36">
        <f t="shared" si="77"/>
        <v>0.64427275212082458</v>
      </c>
      <c r="P329" s="31">
        <v>6598821</v>
      </c>
      <c r="Q329" s="31">
        <v>37243877</v>
      </c>
      <c r="R329" s="31">
        <v>35494009</v>
      </c>
      <c r="S329" s="31">
        <v>24196287</v>
      </c>
      <c r="T329" s="36">
        <f t="shared" si="78"/>
        <v>0.68170059347198564</v>
      </c>
      <c r="U329" s="36">
        <f t="shared" si="79"/>
        <v>0.68606149492462376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46928536</v>
      </c>
      <c r="E330" s="31">
        <v>42785372</v>
      </c>
      <c r="F330" s="31">
        <v>7247303</v>
      </c>
      <c r="G330" s="36">
        <f t="shared" si="72"/>
        <v>0.15443275281376773</v>
      </c>
      <c r="H330" s="31">
        <v>11807303</v>
      </c>
      <c r="I330" s="36">
        <f t="shared" si="73"/>
        <v>0.25160177594289324</v>
      </c>
      <c r="J330" s="31">
        <v>7946870</v>
      </c>
      <c r="K330" s="36">
        <f t="shared" si="74"/>
        <v>0.18573801345001745</v>
      </c>
      <c r="L330" s="31">
        <v>0</v>
      </c>
      <c r="M330" s="36">
        <f t="shared" si="75"/>
        <v>0</v>
      </c>
      <c r="N330" s="31">
        <f t="shared" si="76"/>
        <v>27001476</v>
      </c>
      <c r="O330" s="36">
        <f t="shared" si="77"/>
        <v>0.63109129914775541</v>
      </c>
      <c r="P330" s="31">
        <v>9959002</v>
      </c>
      <c r="Q330" s="31">
        <v>38826550</v>
      </c>
      <c r="R330" s="31">
        <v>42645135</v>
      </c>
      <c r="S330" s="31">
        <v>30958823</v>
      </c>
      <c r="T330" s="36">
        <f t="shared" si="78"/>
        <v>0.72596377054498717</v>
      </c>
      <c r="U330" s="36">
        <f t="shared" si="79"/>
        <v>-0.20204152986413704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200519999</v>
      </c>
      <c r="E331" s="31">
        <v>200419999</v>
      </c>
      <c r="F331" s="31">
        <v>45171915</v>
      </c>
      <c r="G331" s="36">
        <f t="shared" si="72"/>
        <v>0.22527386407976194</v>
      </c>
      <c r="H331" s="31">
        <v>50664776</v>
      </c>
      <c r="I331" s="36">
        <f t="shared" si="73"/>
        <v>0.25266694720061317</v>
      </c>
      <c r="J331" s="31">
        <v>54636608</v>
      </c>
      <c r="K331" s="36">
        <f t="shared" si="74"/>
        <v>0.27261055918875643</v>
      </c>
      <c r="L331" s="31">
        <v>0</v>
      </c>
      <c r="M331" s="36">
        <f t="shared" si="75"/>
        <v>0</v>
      </c>
      <c r="N331" s="31">
        <f t="shared" si="76"/>
        <v>150473299</v>
      </c>
      <c r="O331" s="36">
        <f t="shared" si="77"/>
        <v>0.75078984008976068</v>
      </c>
      <c r="P331" s="31">
        <v>58394579</v>
      </c>
      <c r="Q331" s="31">
        <v>195903999</v>
      </c>
      <c r="R331" s="31">
        <v>198901499</v>
      </c>
      <c r="S331" s="31">
        <v>155719899</v>
      </c>
      <c r="T331" s="36">
        <f t="shared" si="78"/>
        <v>0.78289957482924755</v>
      </c>
      <c r="U331" s="36">
        <f t="shared" si="79"/>
        <v>-6.435479224878049E-2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1105226192</v>
      </c>
      <c r="E332" s="32">
        <f>SUM(E324:E331)</f>
        <v>1116457461</v>
      </c>
      <c r="F332" s="32">
        <f>SUM(F324:F331)</f>
        <v>149540750</v>
      </c>
      <c r="G332" s="37">
        <f t="shared" si="72"/>
        <v>0.13530329907346242</v>
      </c>
      <c r="H332" s="32">
        <f>SUM(H324:H331)</f>
        <v>309334613</v>
      </c>
      <c r="I332" s="37">
        <f t="shared" si="73"/>
        <v>0.27988353446477138</v>
      </c>
      <c r="J332" s="32">
        <f>SUM(J324:J331)</f>
        <v>238213941</v>
      </c>
      <c r="K332" s="37">
        <f t="shared" si="74"/>
        <v>0.21336589106282125</v>
      </c>
      <c r="L332" s="32">
        <f>SUM(L324:L331)</f>
        <v>0</v>
      </c>
      <c r="M332" s="37">
        <f t="shared" si="75"/>
        <v>0</v>
      </c>
      <c r="N332" s="32">
        <f t="shared" si="76"/>
        <v>697089304</v>
      </c>
      <c r="O332" s="37">
        <f t="shared" si="77"/>
        <v>0.62437605403758412</v>
      </c>
      <c r="P332" s="32">
        <f>SUM(P324:P331)</f>
        <v>268473330</v>
      </c>
      <c r="Q332" s="32">
        <f>SUM(Q324:Q331)</f>
        <v>1014983916</v>
      </c>
      <c r="R332" s="32">
        <f>SUM(R324:R331)</f>
        <v>1127497718</v>
      </c>
      <c r="S332" s="32">
        <f>SUM(S324:S331)</f>
        <v>725774658</v>
      </c>
      <c r="T332" s="37">
        <f t="shared" si="78"/>
        <v>0.64370388197983031</v>
      </c>
      <c r="U332" s="37">
        <f t="shared" si="79"/>
        <v>-0.11270910596594452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13665348</v>
      </c>
      <c r="E333" s="31">
        <v>13914273</v>
      </c>
      <c r="F333" s="31">
        <v>3070187</v>
      </c>
      <c r="G333" s="36">
        <f t="shared" si="72"/>
        <v>0.22466950713585926</v>
      </c>
      <c r="H333" s="31">
        <v>3785212</v>
      </c>
      <c r="I333" s="36">
        <f t="shared" si="73"/>
        <v>0.2769934581980642</v>
      </c>
      <c r="J333" s="31">
        <v>3586958</v>
      </c>
      <c r="K333" s="36">
        <f t="shared" si="74"/>
        <v>0.25778982487981944</v>
      </c>
      <c r="L333" s="31">
        <v>0</v>
      </c>
      <c r="M333" s="36">
        <f t="shared" si="75"/>
        <v>0</v>
      </c>
      <c r="N333" s="31">
        <f t="shared" si="76"/>
        <v>10442357</v>
      </c>
      <c r="O333" s="36">
        <f t="shared" si="77"/>
        <v>0.7504780882191977</v>
      </c>
      <c r="P333" s="31">
        <v>3130498</v>
      </c>
      <c r="Q333" s="31">
        <v>13068444</v>
      </c>
      <c r="R333" s="31">
        <v>13074456</v>
      </c>
      <c r="S333" s="31">
        <v>9770214</v>
      </c>
      <c r="T333" s="36">
        <f t="shared" si="78"/>
        <v>0.74727499178550905</v>
      </c>
      <c r="U333" s="36">
        <f t="shared" si="79"/>
        <v>0.14581066654570618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12406263</v>
      </c>
      <c r="E334" s="31">
        <v>12110990</v>
      </c>
      <c r="F334" s="31">
        <v>2683642</v>
      </c>
      <c r="G334" s="36">
        <f t="shared" si="72"/>
        <v>0.21631348618032684</v>
      </c>
      <c r="H334" s="31">
        <v>2618621</v>
      </c>
      <c r="I334" s="36">
        <f t="shared" si="73"/>
        <v>0.21107250426659502</v>
      </c>
      <c r="J334" s="31">
        <v>2801067</v>
      </c>
      <c r="K334" s="36">
        <f t="shared" si="74"/>
        <v>0.2312830742986329</v>
      </c>
      <c r="L334" s="31">
        <v>0</v>
      </c>
      <c r="M334" s="36">
        <f t="shared" si="75"/>
        <v>0</v>
      </c>
      <c r="N334" s="31">
        <f t="shared" si="76"/>
        <v>8103330</v>
      </c>
      <c r="O334" s="36">
        <f t="shared" si="77"/>
        <v>0.66908898446782628</v>
      </c>
      <c r="P334" s="31">
        <v>3320939</v>
      </c>
      <c r="Q334" s="31">
        <v>11086767</v>
      </c>
      <c r="R334" s="31">
        <v>12342699</v>
      </c>
      <c r="S334" s="31">
        <v>9248726</v>
      </c>
      <c r="T334" s="36">
        <f t="shared" si="78"/>
        <v>0.74932767946459689</v>
      </c>
      <c r="U334" s="36">
        <f t="shared" si="79"/>
        <v>-0.15654367635177879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21806626</v>
      </c>
      <c r="E335" s="31">
        <v>22738121</v>
      </c>
      <c r="F335" s="31">
        <v>4686260</v>
      </c>
      <c r="G335" s="36">
        <f t="shared" si="72"/>
        <v>0.21490073705120635</v>
      </c>
      <c r="H335" s="31">
        <v>5571648</v>
      </c>
      <c r="I335" s="36">
        <f t="shared" si="73"/>
        <v>0.25550252478306362</v>
      </c>
      <c r="J335" s="31">
        <v>5316583</v>
      </c>
      <c r="K335" s="36">
        <f t="shared" si="74"/>
        <v>0.23381804503547149</v>
      </c>
      <c r="L335" s="31">
        <v>0</v>
      </c>
      <c r="M335" s="36">
        <f t="shared" si="75"/>
        <v>0</v>
      </c>
      <c r="N335" s="31">
        <f t="shared" si="76"/>
        <v>15574491</v>
      </c>
      <c r="O335" s="36">
        <f t="shared" si="77"/>
        <v>0.68495066061087462</v>
      </c>
      <c r="P335" s="31">
        <v>4925789</v>
      </c>
      <c r="Q335" s="31">
        <v>19501739</v>
      </c>
      <c r="R335" s="31">
        <v>20254092</v>
      </c>
      <c r="S335" s="31">
        <v>14924483</v>
      </c>
      <c r="T335" s="36">
        <f t="shared" si="78"/>
        <v>0.73686260534414483</v>
      </c>
      <c r="U335" s="36">
        <f t="shared" si="79"/>
        <v>7.9336325611998326E-2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65235000</v>
      </c>
      <c r="F336" s="31">
        <v>14700947</v>
      </c>
      <c r="G336" s="36">
        <f t="shared" si="72"/>
        <v>0.22500875487870206</v>
      </c>
      <c r="H336" s="31">
        <v>19163918</v>
      </c>
      <c r="I336" s="36">
        <f t="shared" si="73"/>
        <v>0.29331779291344606</v>
      </c>
      <c r="J336" s="31">
        <v>14842996</v>
      </c>
      <c r="K336" s="36">
        <f t="shared" si="74"/>
        <v>0.22753117191691577</v>
      </c>
      <c r="L336" s="31">
        <v>0</v>
      </c>
      <c r="M336" s="36">
        <f t="shared" si="75"/>
        <v>0</v>
      </c>
      <c r="N336" s="31">
        <f t="shared" si="76"/>
        <v>48707861</v>
      </c>
      <c r="O336" s="36">
        <f t="shared" si="77"/>
        <v>0.74665227255307731</v>
      </c>
      <c r="P336" s="31">
        <v>15392118</v>
      </c>
      <c r="Q336" s="31">
        <v>62379978</v>
      </c>
      <c r="R336" s="31">
        <v>62220552</v>
      </c>
      <c r="S336" s="31">
        <v>46435971</v>
      </c>
      <c r="T336" s="36">
        <f t="shared" si="78"/>
        <v>0.74631242422921606</v>
      </c>
      <c r="U336" s="36">
        <f t="shared" si="79"/>
        <v>-3.567553211325436E-2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113213237</v>
      </c>
      <c r="E337" s="32">
        <f>SUM(E333:E336)</f>
        <v>113998384</v>
      </c>
      <c r="F337" s="32">
        <f>SUM(F333:F336)</f>
        <v>25141036</v>
      </c>
      <c r="G337" s="37">
        <f t="shared" si="72"/>
        <v>0.22206799015913661</v>
      </c>
      <c r="H337" s="32">
        <f>SUM(H333:H336)</f>
        <v>31139399</v>
      </c>
      <c r="I337" s="37">
        <f t="shared" si="73"/>
        <v>0.2750508670642462</v>
      </c>
      <c r="J337" s="32">
        <f>SUM(J333:J336)</f>
        <v>26547604</v>
      </c>
      <c r="K337" s="37">
        <f t="shared" si="74"/>
        <v>0.23287702043214928</v>
      </c>
      <c r="L337" s="32">
        <f>SUM(L333:L336)</f>
        <v>0</v>
      </c>
      <c r="M337" s="37">
        <f t="shared" si="75"/>
        <v>0</v>
      </c>
      <c r="N337" s="32">
        <f t="shared" si="76"/>
        <v>82828039</v>
      </c>
      <c r="O337" s="37">
        <f t="shared" si="77"/>
        <v>0.72657204509144624</v>
      </c>
      <c r="P337" s="32">
        <f>SUM(P333:P336)</f>
        <v>26769344</v>
      </c>
      <c r="Q337" s="32">
        <f>SUM(Q333:Q336)</f>
        <v>106036928</v>
      </c>
      <c r="R337" s="32">
        <f>SUM(R333:R336)</f>
        <v>107891799</v>
      </c>
      <c r="S337" s="32">
        <f>SUM(S333:S336)</f>
        <v>80379394</v>
      </c>
      <c r="T337" s="37">
        <f t="shared" si="78"/>
        <v>0.7450000347107012</v>
      </c>
      <c r="U337" s="37">
        <f t="shared" si="79"/>
        <v>-8.2833557669549363E-3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6870059867</v>
      </c>
      <c r="E338" s="32">
        <f>SUM(E302,E304:E309,E311:E316,E318:E322,E324:E331,E333:E336)</f>
        <v>7043836346</v>
      </c>
      <c r="F338" s="32">
        <f>SUM(F302,F304:F309,F311:F316,F318:F322,F324:F331,F333:F336)</f>
        <v>1260445734</v>
      </c>
      <c r="G338" s="37">
        <f t="shared" si="72"/>
        <v>0.18346939595890424</v>
      </c>
      <c r="H338" s="32">
        <f>SUM(H302,H304:H309,H311:H316,H318:H322,H324:H331,H333:H336)</f>
        <v>1835248855</v>
      </c>
      <c r="I338" s="37">
        <f t="shared" si="73"/>
        <v>0.26713724341989059</v>
      </c>
      <c r="J338" s="32">
        <f>SUM(J302,J304:J309,J311:J316,J318:J322,J324:J331,J333:J336)</f>
        <v>1618063748</v>
      </c>
      <c r="K338" s="37">
        <f t="shared" si="74"/>
        <v>0.22971342156733293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4713758337</v>
      </c>
      <c r="O338" s="37">
        <f t="shared" si="77"/>
        <v>0.66920327296882942</v>
      </c>
      <c r="P338" s="32">
        <f>SUM(P302,P304:P309,P311:P316,P318:P322,P324:P331,P333:P336)</f>
        <v>1517550950</v>
      </c>
      <c r="Q338" s="32">
        <f>SUM(Q302,Q304:Q309,Q311:Q316,Q318:Q322,Q324:Q331,Q333:Q336)</f>
        <v>6556792759</v>
      </c>
      <c r="R338" s="32">
        <f>SUM(R302,R304:R309,R311:R316,R318:R322,R324:R331,R333:R336)</f>
        <v>6858882930</v>
      </c>
      <c r="S338" s="32">
        <f>SUM(S302,S304:S309,S311:S316,S318:S322,S324:S331,S333:S336)</f>
        <v>4579397388</v>
      </c>
      <c r="T338" s="37">
        <f t="shared" si="78"/>
        <v>0.66765936009349558</v>
      </c>
      <c r="U338" s="37">
        <f t="shared" si="79"/>
        <v>6.6233557430147583E-2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33618100966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33720876769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5920659585</v>
      </c>
      <c r="G339" s="39">
        <f t="shared" si="72"/>
        <v>0.17611523003598323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8061051589</v>
      </c>
      <c r="I339" s="39">
        <f t="shared" si="73"/>
        <v>0.23978307392058298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7707964293</v>
      </c>
      <c r="K339" s="39">
        <f t="shared" si="74"/>
        <v>0.22858137247742094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21689675467</v>
      </c>
      <c r="O339" s="39">
        <f t="shared" si="77"/>
        <v>0.64321208536723384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6463484733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31624697302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32384374629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19839717741</v>
      </c>
      <c r="T339" s="39">
        <f t="shared" si="78"/>
        <v>0.61263241820435399</v>
      </c>
      <c r="U339" s="39">
        <f t="shared" si="79"/>
        <v>0.19254003241412154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60416320</v>
      </c>
      <c r="E9" s="31">
        <v>52903600</v>
      </c>
      <c r="F9" s="31">
        <v>9455863</v>
      </c>
      <c r="G9" s="36">
        <f>IF(($D9       =0),0,($F9       /$D9       ))</f>
        <v>0.15651173391560427</v>
      </c>
      <c r="H9" s="31">
        <v>10944245</v>
      </c>
      <c r="I9" s="36">
        <f>IF(($D9       =0),0,($H9       /$D9       ))</f>
        <v>0.18114716354786256</v>
      </c>
      <c r="J9" s="31">
        <v>9722058</v>
      </c>
      <c r="K9" s="36">
        <f>IF(($E9       =0),0,($J9       /$E9       ))</f>
        <v>0.18376930870488964</v>
      </c>
      <c r="L9" s="31">
        <v>0</v>
      </c>
      <c r="M9" s="36">
        <f>IF(($E9       =0),0,($L9       /$E9       ))</f>
        <v>0</v>
      </c>
      <c r="N9" s="31">
        <f>$F9       +$H9       +$J9</f>
        <v>30122166</v>
      </c>
      <c r="O9" s="36">
        <f>IF(($E9       =0),0,($N9       /$E9       ))</f>
        <v>0.56937837878707687</v>
      </c>
      <c r="P9" s="31">
        <v>9912419</v>
      </c>
      <c r="Q9" s="31">
        <v>61223960</v>
      </c>
      <c r="R9" s="31">
        <v>55033990</v>
      </c>
      <c r="S9" s="31">
        <v>30938264</v>
      </c>
      <c r="T9" s="36">
        <f>IF(($R9       =0),0,($S9       /$R9       ))</f>
        <v>0.56216647202937675</v>
      </c>
      <c r="U9" s="36">
        <f>IF(($P9       =0),0,(($J9       /$P9       )-1))</f>
        <v>-1.9204293119570504E-2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60416320</v>
      </c>
      <c r="E10" s="32">
        <f>SUM(E8:E9)</f>
        <v>52903600</v>
      </c>
      <c r="F10" s="32">
        <f>SUM(F8:F9)</f>
        <v>9455863</v>
      </c>
      <c r="G10" s="37">
        <f t="shared" ref="G10:G54" si="0">IF(($D10      =0),0,($F10      /$D10      ))</f>
        <v>0.15651173391560427</v>
      </c>
      <c r="H10" s="32">
        <f>SUM(H8:H9)</f>
        <v>10944245</v>
      </c>
      <c r="I10" s="37">
        <f t="shared" ref="I10:I54" si="1">IF(($D10      =0),0,($H10      /$D10      ))</f>
        <v>0.18114716354786256</v>
      </c>
      <c r="J10" s="32">
        <f>SUM(J8:J9)</f>
        <v>9722058</v>
      </c>
      <c r="K10" s="37">
        <f t="shared" ref="K10:K54" si="2">IF(($E10      =0),0,($J10      /$E10      ))</f>
        <v>0.18376930870488964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30122166</v>
      </c>
      <c r="O10" s="37">
        <f t="shared" ref="O10:O54" si="5">IF(($E10      =0),0,($N10      /$E10      ))</f>
        <v>0.56937837878707687</v>
      </c>
      <c r="P10" s="32">
        <f>SUM(P8:P9)</f>
        <v>9912419</v>
      </c>
      <c r="Q10" s="32">
        <f>SUM(Q8:Q9)</f>
        <v>61223960</v>
      </c>
      <c r="R10" s="32">
        <f>SUM(R8:R9)</f>
        <v>55033990</v>
      </c>
      <c r="S10" s="32">
        <f>SUM(S8:S9)</f>
        <v>30938264</v>
      </c>
      <c r="T10" s="37">
        <f t="shared" ref="T10:T54" si="6">IF(($R10      =0),0,($S10      /$R10      ))</f>
        <v>0.56216647202937675</v>
      </c>
      <c r="U10" s="37">
        <f t="shared" ref="U10:U54" si="7">IF(($P10      =0),0,(($J10      /$P10      )-1))</f>
        <v>-1.9204293119570504E-2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0</v>
      </c>
      <c r="G11" s="36">
        <f t="shared" si="0"/>
        <v>0</v>
      </c>
      <c r="H11" s="31">
        <v>461562</v>
      </c>
      <c r="I11" s="36">
        <f t="shared" si="1"/>
        <v>0.1979253859348199</v>
      </c>
      <c r="J11" s="31">
        <v>710860</v>
      </c>
      <c r="K11" s="36">
        <f t="shared" si="2"/>
        <v>0.3048284734133791</v>
      </c>
      <c r="L11" s="31">
        <v>0</v>
      </c>
      <c r="M11" s="36">
        <f t="shared" si="3"/>
        <v>0</v>
      </c>
      <c r="N11" s="31">
        <f t="shared" si="4"/>
        <v>1172422</v>
      </c>
      <c r="O11" s="36">
        <f t="shared" si="5"/>
        <v>0.50275385934819894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2725556</v>
      </c>
      <c r="E14" s="31">
        <v>2710556</v>
      </c>
      <c r="F14" s="31">
        <v>501063</v>
      </c>
      <c r="G14" s="36">
        <f t="shared" si="0"/>
        <v>0.1838388204094871</v>
      </c>
      <c r="H14" s="31">
        <v>679289</v>
      </c>
      <c r="I14" s="36">
        <f t="shared" si="1"/>
        <v>0.24922951500537871</v>
      </c>
      <c r="J14" s="31">
        <v>666238</v>
      </c>
      <c r="K14" s="36">
        <f t="shared" si="2"/>
        <v>0.24579385188868999</v>
      </c>
      <c r="L14" s="31">
        <v>0</v>
      </c>
      <c r="M14" s="36">
        <f t="shared" si="3"/>
        <v>0</v>
      </c>
      <c r="N14" s="31">
        <f t="shared" si="4"/>
        <v>1846590</v>
      </c>
      <c r="O14" s="36">
        <f t="shared" si="5"/>
        <v>0.68125875281676529</v>
      </c>
      <c r="P14" s="31">
        <v>571534</v>
      </c>
      <c r="Q14" s="31">
        <v>2956306</v>
      </c>
      <c r="R14" s="31">
        <v>2483966</v>
      </c>
      <c r="S14" s="31">
        <v>1873533</v>
      </c>
      <c r="T14" s="36">
        <f t="shared" si="6"/>
        <v>0.75425066204609881</v>
      </c>
      <c r="U14" s="36">
        <f t="shared" si="7"/>
        <v>0.16570142808651811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10109220</v>
      </c>
      <c r="E16" s="31">
        <v>8877964</v>
      </c>
      <c r="F16" s="31">
        <v>896474</v>
      </c>
      <c r="G16" s="36">
        <f t="shared" si="0"/>
        <v>8.8678849604618359E-2</v>
      </c>
      <c r="H16" s="31">
        <v>1758199</v>
      </c>
      <c r="I16" s="36">
        <f t="shared" si="1"/>
        <v>0.1739203420244094</v>
      </c>
      <c r="J16" s="31">
        <v>1269882</v>
      </c>
      <c r="K16" s="36">
        <f t="shared" si="2"/>
        <v>0.14303752527043362</v>
      </c>
      <c r="L16" s="31">
        <v>0</v>
      </c>
      <c r="M16" s="36">
        <f t="shared" si="3"/>
        <v>0</v>
      </c>
      <c r="N16" s="31">
        <f t="shared" si="4"/>
        <v>3924555</v>
      </c>
      <c r="O16" s="36">
        <f t="shared" si="5"/>
        <v>0.44205574611476234</v>
      </c>
      <c r="P16" s="31">
        <v>2672677</v>
      </c>
      <c r="Q16" s="31">
        <v>8556488</v>
      </c>
      <c r="R16" s="31">
        <v>12074203</v>
      </c>
      <c r="S16" s="31">
        <v>8411305</v>
      </c>
      <c r="T16" s="36">
        <f t="shared" si="6"/>
        <v>0.69663438655122822</v>
      </c>
      <c r="U16" s="36">
        <f t="shared" si="7"/>
        <v>-0.52486514457227718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15166776</v>
      </c>
      <c r="E19" s="32">
        <f>SUM(E11:E18)</f>
        <v>13920520</v>
      </c>
      <c r="F19" s="32">
        <f>SUM(F11:F18)</f>
        <v>1397537</v>
      </c>
      <c r="G19" s="37">
        <f t="shared" si="0"/>
        <v>9.2144632451880343E-2</v>
      </c>
      <c r="H19" s="32">
        <f>SUM(H11:H18)</f>
        <v>2899050</v>
      </c>
      <c r="I19" s="37">
        <f t="shared" si="1"/>
        <v>0.19114477592337356</v>
      </c>
      <c r="J19" s="32">
        <f>SUM(J11:J18)</f>
        <v>2646980</v>
      </c>
      <c r="K19" s="37">
        <f t="shared" si="2"/>
        <v>0.19014950590926202</v>
      </c>
      <c r="L19" s="32">
        <f>SUM(L11:L18)</f>
        <v>0</v>
      </c>
      <c r="M19" s="37">
        <f t="shared" si="3"/>
        <v>0</v>
      </c>
      <c r="N19" s="32">
        <f t="shared" si="4"/>
        <v>6943567</v>
      </c>
      <c r="O19" s="37">
        <f t="shared" si="5"/>
        <v>0.49880083502627776</v>
      </c>
      <c r="P19" s="32">
        <f>SUM(P11:P18)</f>
        <v>3244211</v>
      </c>
      <c r="Q19" s="32">
        <f>SUM(Q11:Q18)</f>
        <v>11512794</v>
      </c>
      <c r="R19" s="32">
        <f>SUM(R11:R18)</f>
        <v>14558169</v>
      </c>
      <c r="S19" s="32">
        <f>SUM(S11:S18)</f>
        <v>10284838</v>
      </c>
      <c r="T19" s="37">
        <f t="shared" si="6"/>
        <v>0.70646507812898729</v>
      </c>
      <c r="U19" s="37">
        <f t="shared" si="7"/>
        <v>-0.18409129369205646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808697</v>
      </c>
      <c r="E20" s="31">
        <v>1430000</v>
      </c>
      <c r="F20" s="31">
        <v>66132</v>
      </c>
      <c r="G20" s="36">
        <f t="shared" si="0"/>
        <v>8.1775992738936834E-2</v>
      </c>
      <c r="H20" s="31">
        <v>263747</v>
      </c>
      <c r="I20" s="36">
        <f t="shared" si="1"/>
        <v>0.32613821987716041</v>
      </c>
      <c r="J20" s="31">
        <v>153698</v>
      </c>
      <c r="K20" s="36">
        <f t="shared" si="2"/>
        <v>0.10748111888111889</v>
      </c>
      <c r="L20" s="31">
        <v>0</v>
      </c>
      <c r="M20" s="36">
        <f t="shared" si="3"/>
        <v>0</v>
      </c>
      <c r="N20" s="31">
        <f t="shared" si="4"/>
        <v>483577</v>
      </c>
      <c r="O20" s="36">
        <f t="shared" si="5"/>
        <v>0.33816573426573426</v>
      </c>
      <c r="P20" s="31">
        <v>14950</v>
      </c>
      <c r="Q20" s="31">
        <v>500000</v>
      </c>
      <c r="R20" s="31">
        <v>514222</v>
      </c>
      <c r="S20" s="31">
        <v>471380</v>
      </c>
      <c r="T20" s="36">
        <f t="shared" si="6"/>
        <v>0.91668578940613199</v>
      </c>
      <c r="U20" s="36">
        <f t="shared" si="7"/>
        <v>9.280802675585285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250000</v>
      </c>
      <c r="E23" s="31">
        <v>540000</v>
      </c>
      <c r="F23" s="31">
        <v>90000</v>
      </c>
      <c r="G23" s="36">
        <f t="shared" si="0"/>
        <v>0.36</v>
      </c>
      <c r="H23" s="31">
        <v>90000</v>
      </c>
      <c r="I23" s="36">
        <f t="shared" si="1"/>
        <v>0.36</v>
      </c>
      <c r="J23" s="31">
        <v>135000</v>
      </c>
      <c r="K23" s="36">
        <f t="shared" si="2"/>
        <v>0.25</v>
      </c>
      <c r="L23" s="31">
        <v>0</v>
      </c>
      <c r="M23" s="36">
        <f t="shared" si="3"/>
        <v>0</v>
      </c>
      <c r="N23" s="31">
        <f t="shared" si="4"/>
        <v>315000</v>
      </c>
      <c r="O23" s="36">
        <f t="shared" si="5"/>
        <v>0.58333333333333337</v>
      </c>
      <c r="P23" s="31">
        <v>170544</v>
      </c>
      <c r="Q23" s="31">
        <v>15000</v>
      </c>
      <c r="R23" s="31">
        <v>450000</v>
      </c>
      <c r="S23" s="31">
        <v>395544</v>
      </c>
      <c r="T23" s="36">
        <f t="shared" si="6"/>
        <v>0.87898666666666669</v>
      </c>
      <c r="U23" s="36">
        <f t="shared" si="7"/>
        <v>-0.2084154235857022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1058697</v>
      </c>
      <c r="E27" s="32">
        <f>SUM(E20:E26)</f>
        <v>1970000</v>
      </c>
      <c r="F27" s="32">
        <f>SUM(F20:F26)</f>
        <v>156132</v>
      </c>
      <c r="G27" s="37">
        <f t="shared" si="0"/>
        <v>0.14747562333698877</v>
      </c>
      <c r="H27" s="32">
        <f>SUM(H20:H26)</f>
        <v>353747</v>
      </c>
      <c r="I27" s="37">
        <f t="shared" si="1"/>
        <v>0.33413431793988269</v>
      </c>
      <c r="J27" s="32">
        <f>SUM(J20:J26)</f>
        <v>288698</v>
      </c>
      <c r="K27" s="37">
        <f t="shared" si="2"/>
        <v>0.14654720812182742</v>
      </c>
      <c r="L27" s="32">
        <f>SUM(L20:L26)</f>
        <v>0</v>
      </c>
      <c r="M27" s="37">
        <f t="shared" si="3"/>
        <v>0</v>
      </c>
      <c r="N27" s="32">
        <f t="shared" si="4"/>
        <v>798577</v>
      </c>
      <c r="O27" s="37">
        <f t="shared" si="5"/>
        <v>0.40536903553299491</v>
      </c>
      <c r="P27" s="32">
        <f>SUM(P20:P26)</f>
        <v>185494</v>
      </c>
      <c r="Q27" s="32">
        <f>SUM(Q20:Q26)</f>
        <v>515000</v>
      </c>
      <c r="R27" s="32">
        <f>SUM(R20:R26)</f>
        <v>964222</v>
      </c>
      <c r="S27" s="32">
        <f>SUM(S20:S26)</f>
        <v>866924</v>
      </c>
      <c r="T27" s="37">
        <f t="shared" si="6"/>
        <v>0.89909170294807628</v>
      </c>
      <c r="U27" s="37">
        <f t="shared" si="7"/>
        <v>0.55637379106601825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1162316</v>
      </c>
      <c r="E33" s="31">
        <v>1067316</v>
      </c>
      <c r="F33" s="31">
        <v>201336</v>
      </c>
      <c r="G33" s="36">
        <f t="shared" si="0"/>
        <v>0.17321967520020373</v>
      </c>
      <c r="H33" s="31">
        <v>168484</v>
      </c>
      <c r="I33" s="36">
        <f t="shared" si="1"/>
        <v>0.1449554165992725</v>
      </c>
      <c r="J33" s="31">
        <v>194516</v>
      </c>
      <c r="K33" s="36">
        <f t="shared" si="2"/>
        <v>0.18224780664770321</v>
      </c>
      <c r="L33" s="31">
        <v>0</v>
      </c>
      <c r="M33" s="36">
        <f t="shared" si="3"/>
        <v>0</v>
      </c>
      <c r="N33" s="31">
        <f t="shared" si="4"/>
        <v>564336</v>
      </c>
      <c r="O33" s="36">
        <f t="shared" si="5"/>
        <v>0.52874312762106068</v>
      </c>
      <c r="P33" s="31">
        <v>479795</v>
      </c>
      <c r="Q33" s="31">
        <v>897543</v>
      </c>
      <c r="R33" s="31">
        <v>887543</v>
      </c>
      <c r="S33" s="31">
        <v>839689</v>
      </c>
      <c r="T33" s="36">
        <f t="shared" si="6"/>
        <v>0.94608261233540236</v>
      </c>
      <c r="U33" s="36">
        <f t="shared" si="7"/>
        <v>-0.59458518742379551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38529549</v>
      </c>
      <c r="E34" s="31">
        <v>38523076</v>
      </c>
      <c r="F34" s="31">
        <v>8051343</v>
      </c>
      <c r="G34" s="36">
        <f t="shared" si="0"/>
        <v>0.20896540989877666</v>
      </c>
      <c r="H34" s="31">
        <v>10210428</v>
      </c>
      <c r="I34" s="36">
        <f t="shared" si="1"/>
        <v>0.26500253091464943</v>
      </c>
      <c r="J34" s="31">
        <v>8609772</v>
      </c>
      <c r="K34" s="36">
        <f t="shared" si="2"/>
        <v>0.22349648299112979</v>
      </c>
      <c r="L34" s="31">
        <v>0</v>
      </c>
      <c r="M34" s="36">
        <f t="shared" si="3"/>
        <v>0</v>
      </c>
      <c r="N34" s="31">
        <f t="shared" si="4"/>
        <v>26871543</v>
      </c>
      <c r="O34" s="36">
        <f t="shared" si="5"/>
        <v>0.69754406423827631</v>
      </c>
      <c r="P34" s="31">
        <v>9555937</v>
      </c>
      <c r="Q34" s="31">
        <v>36399579</v>
      </c>
      <c r="R34" s="31">
        <v>35087359</v>
      </c>
      <c r="S34" s="31">
        <v>28425840</v>
      </c>
      <c r="T34" s="36">
        <f t="shared" si="6"/>
        <v>0.81014475897145755</v>
      </c>
      <c r="U34" s="36">
        <f t="shared" si="7"/>
        <v>-9.9013314968485089E-2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39691865</v>
      </c>
      <c r="E35" s="32">
        <f>SUM(E28:E34)</f>
        <v>39590392</v>
      </c>
      <c r="F35" s="32">
        <f>SUM(F28:F34)</f>
        <v>8252679</v>
      </c>
      <c r="G35" s="37">
        <f t="shared" si="0"/>
        <v>0.20791865033300905</v>
      </c>
      <c r="H35" s="32">
        <f>SUM(H28:H34)</f>
        <v>10378912</v>
      </c>
      <c r="I35" s="37">
        <f t="shared" si="1"/>
        <v>0.26148713344661434</v>
      </c>
      <c r="J35" s="32">
        <f>SUM(J28:J34)</f>
        <v>8804288</v>
      </c>
      <c r="K35" s="37">
        <f t="shared" si="2"/>
        <v>0.22238446136123127</v>
      </c>
      <c r="L35" s="32">
        <f>SUM(L28:L34)</f>
        <v>0</v>
      </c>
      <c r="M35" s="37">
        <f t="shared" si="3"/>
        <v>0</v>
      </c>
      <c r="N35" s="32">
        <f t="shared" si="4"/>
        <v>27435879</v>
      </c>
      <c r="O35" s="37">
        <f t="shared" si="5"/>
        <v>0.69299336566306291</v>
      </c>
      <c r="P35" s="32">
        <f>SUM(P28:P34)</f>
        <v>10035732</v>
      </c>
      <c r="Q35" s="32">
        <f>SUM(Q28:Q34)</f>
        <v>37297122</v>
      </c>
      <c r="R35" s="32">
        <f>SUM(R28:R34)</f>
        <v>35974902</v>
      </c>
      <c r="S35" s="32">
        <f>SUM(S28:S34)</f>
        <v>29265529</v>
      </c>
      <c r="T35" s="37">
        <f t="shared" si="6"/>
        <v>0.8134985051522865</v>
      </c>
      <c r="U35" s="37">
        <f t="shared" si="7"/>
        <v>-0.12270594710978733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458058</v>
      </c>
      <c r="E37" s="31">
        <v>458418</v>
      </c>
      <c r="F37" s="31">
        <v>30000</v>
      </c>
      <c r="G37" s="36">
        <f t="shared" si="0"/>
        <v>6.5493889420117107E-2</v>
      </c>
      <c r="H37" s="31">
        <v>0</v>
      </c>
      <c r="I37" s="36">
        <f t="shared" si="1"/>
        <v>0</v>
      </c>
      <c r="J37" s="31">
        <v>60000</v>
      </c>
      <c r="K37" s="36">
        <f t="shared" si="2"/>
        <v>0.13088491289609047</v>
      </c>
      <c r="L37" s="31">
        <v>0</v>
      </c>
      <c r="M37" s="36">
        <f t="shared" si="3"/>
        <v>0</v>
      </c>
      <c r="N37" s="31">
        <f t="shared" si="4"/>
        <v>90000</v>
      </c>
      <c r="O37" s="36">
        <f t="shared" si="5"/>
        <v>0.19632736934413569</v>
      </c>
      <c r="P37" s="31">
        <v>0</v>
      </c>
      <c r="Q37" s="31">
        <v>184839</v>
      </c>
      <c r="R37" s="31">
        <v>55301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363595</v>
      </c>
      <c r="Q39" s="31">
        <v>1</v>
      </c>
      <c r="R39" s="31">
        <v>61260</v>
      </c>
      <c r="S39" s="31">
        <v>1160671</v>
      </c>
      <c r="T39" s="36">
        <f t="shared" si="6"/>
        <v>18.946637283708782</v>
      </c>
      <c r="U39" s="36">
        <f t="shared" si="7"/>
        <v>-1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458058</v>
      </c>
      <c r="E40" s="32">
        <f>SUM(E36:E39)</f>
        <v>458418</v>
      </c>
      <c r="F40" s="32">
        <f>SUM(F36:F39)</f>
        <v>30000</v>
      </c>
      <c r="G40" s="37">
        <f t="shared" si="0"/>
        <v>6.5493889420117107E-2</v>
      </c>
      <c r="H40" s="32">
        <f>SUM(H36:H39)</f>
        <v>0</v>
      </c>
      <c r="I40" s="37">
        <f t="shared" si="1"/>
        <v>0</v>
      </c>
      <c r="J40" s="32">
        <f>SUM(J36:J39)</f>
        <v>60000</v>
      </c>
      <c r="K40" s="37">
        <f t="shared" si="2"/>
        <v>0.13088491289609047</v>
      </c>
      <c r="L40" s="32">
        <f>SUM(L36:L39)</f>
        <v>0</v>
      </c>
      <c r="M40" s="37">
        <f t="shared" si="3"/>
        <v>0</v>
      </c>
      <c r="N40" s="32">
        <f t="shared" si="4"/>
        <v>90000</v>
      </c>
      <c r="O40" s="37">
        <f t="shared" si="5"/>
        <v>0.19632736934413569</v>
      </c>
      <c r="P40" s="32">
        <f>SUM(P36:P39)</f>
        <v>363595</v>
      </c>
      <c r="Q40" s="32">
        <f>SUM(Q36:Q39)</f>
        <v>184840</v>
      </c>
      <c r="R40" s="32">
        <f>SUM(R36:R39)</f>
        <v>116561</v>
      </c>
      <c r="S40" s="32">
        <f>SUM(S36:S39)</f>
        <v>1160671</v>
      </c>
      <c r="T40" s="37">
        <f t="shared" si="6"/>
        <v>9.9576273367592929</v>
      </c>
      <c r="U40" s="37">
        <f t="shared" si="7"/>
        <v>-0.83498122911481176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5070373</v>
      </c>
      <c r="E45" s="31">
        <v>75189</v>
      </c>
      <c r="F45" s="31">
        <v>104</v>
      </c>
      <c r="G45" s="36">
        <f t="shared" si="0"/>
        <v>2.0511311495229246E-5</v>
      </c>
      <c r="H45" s="31">
        <v>0</v>
      </c>
      <c r="I45" s="36">
        <f t="shared" si="1"/>
        <v>0</v>
      </c>
      <c r="J45" s="31">
        <v>10000</v>
      </c>
      <c r="K45" s="36">
        <f t="shared" si="2"/>
        <v>0.13299817792496244</v>
      </c>
      <c r="L45" s="31">
        <v>0</v>
      </c>
      <c r="M45" s="36">
        <f t="shared" si="3"/>
        <v>0</v>
      </c>
      <c r="N45" s="31">
        <f t="shared" si="4"/>
        <v>10104</v>
      </c>
      <c r="O45" s="36">
        <f t="shared" si="5"/>
        <v>0.13438135897538203</v>
      </c>
      <c r="P45" s="31">
        <v>1182471</v>
      </c>
      <c r="Q45" s="31">
        <v>6452268</v>
      </c>
      <c r="R45" s="31">
        <v>4433212</v>
      </c>
      <c r="S45" s="31">
        <v>3574836</v>
      </c>
      <c r="T45" s="36">
        <f t="shared" si="6"/>
        <v>0.80637605420178415</v>
      </c>
      <c r="U45" s="36">
        <f t="shared" si="7"/>
        <v>-0.99154313298169683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8601047</v>
      </c>
      <c r="E46" s="31">
        <v>8811047</v>
      </c>
      <c r="F46" s="31">
        <v>2988850</v>
      </c>
      <c r="G46" s="36">
        <f t="shared" si="0"/>
        <v>0.34749839176556063</v>
      </c>
      <c r="H46" s="31">
        <v>3219702</v>
      </c>
      <c r="I46" s="36">
        <f t="shared" si="1"/>
        <v>0.37433837996699704</v>
      </c>
      <c r="J46" s="31">
        <v>3155366</v>
      </c>
      <c r="K46" s="36">
        <f t="shared" si="2"/>
        <v>0.35811476207084131</v>
      </c>
      <c r="L46" s="31">
        <v>0</v>
      </c>
      <c r="M46" s="36">
        <f t="shared" si="3"/>
        <v>0</v>
      </c>
      <c r="N46" s="31">
        <f t="shared" si="4"/>
        <v>9363918</v>
      </c>
      <c r="O46" s="36">
        <f t="shared" si="5"/>
        <v>1.06274748052076</v>
      </c>
      <c r="P46" s="31">
        <v>1462975</v>
      </c>
      <c r="Q46" s="31">
        <v>9186642</v>
      </c>
      <c r="R46" s="31">
        <v>8961642</v>
      </c>
      <c r="S46" s="31">
        <v>4071616</v>
      </c>
      <c r="T46" s="36">
        <f t="shared" si="6"/>
        <v>0.45433816704572666</v>
      </c>
      <c r="U46" s="36">
        <f t="shared" si="7"/>
        <v>1.1568147097523882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13671420</v>
      </c>
      <c r="E47" s="32">
        <f>SUM(E41:E46)</f>
        <v>8886236</v>
      </c>
      <c r="F47" s="32">
        <f>SUM(F41:F46)</f>
        <v>2988954</v>
      </c>
      <c r="G47" s="37">
        <f t="shared" si="0"/>
        <v>0.21862791136546167</v>
      </c>
      <c r="H47" s="32">
        <f>SUM(H41:H46)</f>
        <v>3219702</v>
      </c>
      <c r="I47" s="37">
        <f t="shared" si="1"/>
        <v>0.23550604106961823</v>
      </c>
      <c r="J47" s="32">
        <f>SUM(J41:J46)</f>
        <v>3165366</v>
      </c>
      <c r="K47" s="37">
        <f t="shared" si="2"/>
        <v>0.35620998587028296</v>
      </c>
      <c r="L47" s="32">
        <f>SUM(L41:L46)</f>
        <v>0</v>
      </c>
      <c r="M47" s="37">
        <f t="shared" si="3"/>
        <v>0</v>
      </c>
      <c r="N47" s="32">
        <f t="shared" si="4"/>
        <v>9374022</v>
      </c>
      <c r="O47" s="37">
        <f t="shared" si="5"/>
        <v>1.054892307609206</v>
      </c>
      <c r="P47" s="32">
        <f>SUM(P41:P46)</f>
        <v>2645446</v>
      </c>
      <c r="Q47" s="32">
        <f>SUM(Q41:Q46)</f>
        <v>15638910</v>
      </c>
      <c r="R47" s="32">
        <f>SUM(R41:R46)</f>
        <v>13394854</v>
      </c>
      <c r="S47" s="32">
        <f>SUM(S41:S46)</f>
        <v>7646452</v>
      </c>
      <c r="T47" s="37">
        <f t="shared" si="6"/>
        <v>0.57084996969731805</v>
      </c>
      <c r="U47" s="37">
        <f t="shared" si="7"/>
        <v>0.19653396818532687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2814024</v>
      </c>
      <c r="E50" s="31">
        <v>2827024</v>
      </c>
      <c r="F50" s="31">
        <v>532001</v>
      </c>
      <c r="G50" s="36">
        <f t="shared" si="0"/>
        <v>0.18905346933785924</v>
      </c>
      <c r="H50" s="31">
        <v>633697</v>
      </c>
      <c r="I50" s="36">
        <f t="shared" si="1"/>
        <v>0.22519246459873832</v>
      </c>
      <c r="J50" s="31">
        <v>606071</v>
      </c>
      <c r="K50" s="36">
        <f t="shared" si="2"/>
        <v>0.21438480890151623</v>
      </c>
      <c r="L50" s="31">
        <v>0</v>
      </c>
      <c r="M50" s="36">
        <f t="shared" si="3"/>
        <v>0</v>
      </c>
      <c r="N50" s="31">
        <f t="shared" si="4"/>
        <v>1771769</v>
      </c>
      <c r="O50" s="36">
        <f t="shared" si="5"/>
        <v>0.62672584314813029</v>
      </c>
      <c r="P50" s="31">
        <v>573640</v>
      </c>
      <c r="Q50" s="31">
        <v>2509764</v>
      </c>
      <c r="R50" s="31">
        <v>2716764</v>
      </c>
      <c r="S50" s="31">
        <v>1588436</v>
      </c>
      <c r="T50" s="36">
        <f t="shared" si="6"/>
        <v>0.58467942007476537</v>
      </c>
      <c r="U50" s="36">
        <f t="shared" si="7"/>
        <v>5.6535457778397635E-2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2530000</v>
      </c>
      <c r="E51" s="31">
        <v>2588083</v>
      </c>
      <c r="F51" s="31">
        <v>16983</v>
      </c>
      <c r="G51" s="36">
        <f t="shared" si="0"/>
        <v>6.7126482213438737E-3</v>
      </c>
      <c r="H51" s="31">
        <v>903594</v>
      </c>
      <c r="I51" s="36">
        <f t="shared" si="1"/>
        <v>0.35715177865612646</v>
      </c>
      <c r="J51" s="31">
        <v>1258201</v>
      </c>
      <c r="K51" s="36">
        <f t="shared" si="2"/>
        <v>0.48615171924548017</v>
      </c>
      <c r="L51" s="31">
        <v>0</v>
      </c>
      <c r="M51" s="36">
        <f t="shared" si="3"/>
        <v>0</v>
      </c>
      <c r="N51" s="31">
        <f t="shared" si="4"/>
        <v>2178778</v>
      </c>
      <c r="O51" s="36">
        <f t="shared" si="5"/>
        <v>0.84185012613583099</v>
      </c>
      <c r="P51" s="31">
        <v>57450</v>
      </c>
      <c r="Q51" s="31">
        <v>270000</v>
      </c>
      <c r="R51" s="31">
        <v>479000</v>
      </c>
      <c r="S51" s="31">
        <v>440784</v>
      </c>
      <c r="T51" s="36">
        <f t="shared" si="6"/>
        <v>0.92021711899791236</v>
      </c>
      <c r="U51" s="36">
        <f t="shared" si="7"/>
        <v>20.900800696257615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5344024</v>
      </c>
      <c r="E53" s="32">
        <f>SUM(E48:E52)</f>
        <v>5415107</v>
      </c>
      <c r="F53" s="32">
        <f>SUM(F48:F52)</f>
        <v>548984</v>
      </c>
      <c r="G53" s="37">
        <f t="shared" si="0"/>
        <v>0.10272858056026694</v>
      </c>
      <c r="H53" s="32">
        <f>SUM(H48:H52)</f>
        <v>1537291</v>
      </c>
      <c r="I53" s="37">
        <f t="shared" si="1"/>
        <v>0.28766543713127035</v>
      </c>
      <c r="J53" s="32">
        <f>SUM(J48:J52)</f>
        <v>1864272</v>
      </c>
      <c r="K53" s="37">
        <f t="shared" si="2"/>
        <v>0.34427242157911192</v>
      </c>
      <c r="L53" s="32">
        <f>SUM(L48:L52)</f>
        <v>0</v>
      </c>
      <c r="M53" s="37">
        <f t="shared" si="3"/>
        <v>0</v>
      </c>
      <c r="N53" s="32">
        <f t="shared" si="4"/>
        <v>3950547</v>
      </c>
      <c r="O53" s="37">
        <f t="shared" si="5"/>
        <v>0.72954181699456722</v>
      </c>
      <c r="P53" s="32">
        <f>SUM(P48:P52)</f>
        <v>631090</v>
      </c>
      <c r="Q53" s="32">
        <f>SUM(Q48:Q52)</f>
        <v>2779764</v>
      </c>
      <c r="R53" s="32">
        <f>SUM(R48:R52)</f>
        <v>3195764</v>
      </c>
      <c r="S53" s="32">
        <f>SUM(S48:S52)</f>
        <v>2029220</v>
      </c>
      <c r="T53" s="37">
        <f t="shared" si="6"/>
        <v>0.63497179391219127</v>
      </c>
      <c r="U53" s="37">
        <f t="shared" si="7"/>
        <v>1.9540509277599076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135807160</v>
      </c>
      <c r="E54" s="32">
        <f>SUM(E8:E9,E11:E18,E20:E26,E28:E34,E36:E39,E41:E46,E48:E52)</f>
        <v>123144273</v>
      </c>
      <c r="F54" s="32">
        <f>SUM(F8:F9,F11:F18,F20:F26,F28:F34,F36:F39,F41:F46,F48:F52)</f>
        <v>22830149</v>
      </c>
      <c r="G54" s="37">
        <f t="shared" si="0"/>
        <v>0.16810710863845471</v>
      </c>
      <c r="H54" s="32">
        <f>SUM(H8:H9,H11:H18,H20:H26,H28:H34,H36:H39,H41:H46,H48:H52)</f>
        <v>29332947</v>
      </c>
      <c r="I54" s="37">
        <f t="shared" si="1"/>
        <v>0.21598969450506145</v>
      </c>
      <c r="J54" s="32">
        <f>SUM(J8:J9,J11:J18,J20:J26,J28:J34,J36:J39,J41:J46,J48:J52)</f>
        <v>26551662</v>
      </c>
      <c r="K54" s="37">
        <f t="shared" si="2"/>
        <v>0.21561426571579176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78714758</v>
      </c>
      <c r="O54" s="37">
        <f t="shared" si="5"/>
        <v>0.63920762275319132</v>
      </c>
      <c r="P54" s="32">
        <f>SUM(P8:P9,P11:P18,P20:P26,P28:P34,P36:P39,P41:P46,P48:P52)</f>
        <v>27017987</v>
      </c>
      <c r="Q54" s="32">
        <f>SUM(Q8:Q9,Q11:Q18,Q20:Q26,Q28:Q34,Q36:Q39,Q41:Q46,Q48:Q52)</f>
        <v>129152390</v>
      </c>
      <c r="R54" s="32">
        <f>SUM(R8:R9,R11:R18,R20:R26,R28:R34,R36:R39,R41:R46,R48:R52)</f>
        <v>123238462</v>
      </c>
      <c r="S54" s="32">
        <f>SUM(S8:S9,S11:S18,S20:S26,S28:S34,S36:S39,S41:S46,S48:S52)</f>
        <v>82191898</v>
      </c>
      <c r="T54" s="37">
        <f t="shared" si="6"/>
        <v>0.66693381811272523</v>
      </c>
      <c r="U54" s="37">
        <f t="shared" si="7"/>
        <v>-1.7259798074519717E-2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34516733</v>
      </c>
      <c r="E57" s="31">
        <v>32524433</v>
      </c>
      <c r="F57" s="31">
        <v>7105109</v>
      </c>
      <c r="G57" s="36">
        <f t="shared" ref="G57:G85" si="8">IF(($D57      =0),0,($F57      /$D57      ))</f>
        <v>0.20584535042757379</v>
      </c>
      <c r="H57" s="31">
        <v>7665400</v>
      </c>
      <c r="I57" s="36">
        <f t="shared" ref="I57:I85" si="9">IF(($D57      =0),0,($H57      /$D57      ))</f>
        <v>0.22207779629665414</v>
      </c>
      <c r="J57" s="31">
        <v>7150694</v>
      </c>
      <c r="K57" s="36">
        <f t="shared" ref="K57:K85" si="10">IF(($E57      =0),0,($J57      /$E57      ))</f>
        <v>0.21985606943555328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21921203</v>
      </c>
      <c r="O57" s="36">
        <f t="shared" ref="O57:O85" si="13">IF(($E57      =0),0,($N57      /$E57      ))</f>
        <v>0.67399185713706367</v>
      </c>
      <c r="P57" s="31">
        <v>7376065</v>
      </c>
      <c r="Q57" s="31">
        <v>34928116</v>
      </c>
      <c r="R57" s="31">
        <v>31617860</v>
      </c>
      <c r="S57" s="31">
        <v>21366658</v>
      </c>
      <c r="T57" s="36">
        <f t="shared" ref="T57:T85" si="14">IF(($R57      =0),0,($S57      /$R57      ))</f>
        <v>0.67577812034084528</v>
      </c>
      <c r="U57" s="36">
        <f t="shared" ref="U57:U85" si="15">IF(($P57      =0),0,(($J57      /$P57      )-1))</f>
        <v>-3.055436740321571E-2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34516733</v>
      </c>
      <c r="E58" s="32">
        <f>E57</f>
        <v>32524433</v>
      </c>
      <c r="F58" s="32">
        <f>F57</f>
        <v>7105109</v>
      </c>
      <c r="G58" s="37">
        <f t="shared" si="8"/>
        <v>0.20584535042757379</v>
      </c>
      <c r="H58" s="32">
        <f>H57</f>
        <v>7665400</v>
      </c>
      <c r="I58" s="37">
        <f t="shared" si="9"/>
        <v>0.22207779629665414</v>
      </c>
      <c r="J58" s="32">
        <f>J57</f>
        <v>7150694</v>
      </c>
      <c r="K58" s="37">
        <f t="shared" si="10"/>
        <v>0.21985606943555328</v>
      </c>
      <c r="L58" s="32">
        <f>L57</f>
        <v>0</v>
      </c>
      <c r="M58" s="37">
        <f t="shared" si="11"/>
        <v>0</v>
      </c>
      <c r="N58" s="32">
        <f t="shared" si="12"/>
        <v>21921203</v>
      </c>
      <c r="O58" s="37">
        <f t="shared" si="13"/>
        <v>0.67399185713706367</v>
      </c>
      <c r="P58" s="32">
        <f>P57</f>
        <v>7376065</v>
      </c>
      <c r="Q58" s="32">
        <f>Q57</f>
        <v>34928116</v>
      </c>
      <c r="R58" s="32">
        <f>R57</f>
        <v>31617860</v>
      </c>
      <c r="S58" s="32">
        <f>S57</f>
        <v>21366658</v>
      </c>
      <c r="T58" s="37">
        <f t="shared" si="14"/>
        <v>0.67577812034084528</v>
      </c>
      <c r="U58" s="37">
        <f t="shared" si="15"/>
        <v>-3.055436740321571E-2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100000</v>
      </c>
      <c r="E69" s="31">
        <v>100000</v>
      </c>
      <c r="F69" s="31">
        <v>38000</v>
      </c>
      <c r="G69" s="36">
        <f t="shared" si="8"/>
        <v>0.38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38000</v>
      </c>
      <c r="O69" s="36">
        <f t="shared" si="13"/>
        <v>0.38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100000</v>
      </c>
      <c r="E70" s="32">
        <f>SUM(E64:E69)</f>
        <v>100000</v>
      </c>
      <c r="F70" s="32">
        <f>SUM(F64:F69)</f>
        <v>38000</v>
      </c>
      <c r="G70" s="37">
        <f t="shared" si="8"/>
        <v>0.38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38000</v>
      </c>
      <c r="O70" s="37">
        <f t="shared" si="13"/>
        <v>0.38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3690539</v>
      </c>
      <c r="E72" s="31">
        <v>3690539</v>
      </c>
      <c r="F72" s="31">
        <v>915030</v>
      </c>
      <c r="G72" s="36">
        <f t="shared" si="8"/>
        <v>0.24793939313471555</v>
      </c>
      <c r="H72" s="31">
        <v>514230</v>
      </c>
      <c r="I72" s="36">
        <f t="shared" si="9"/>
        <v>0.13933737050333297</v>
      </c>
      <c r="J72" s="31">
        <v>1106656</v>
      </c>
      <c r="K72" s="36">
        <f t="shared" si="10"/>
        <v>0.29986297394499828</v>
      </c>
      <c r="L72" s="31">
        <v>0</v>
      </c>
      <c r="M72" s="36">
        <f t="shared" si="11"/>
        <v>0</v>
      </c>
      <c r="N72" s="31">
        <f t="shared" si="12"/>
        <v>2535916</v>
      </c>
      <c r="O72" s="36">
        <f t="shared" si="13"/>
        <v>0.68713973758304681</v>
      </c>
      <c r="P72" s="31">
        <v>1207110</v>
      </c>
      <c r="Q72" s="31">
        <v>3575907</v>
      </c>
      <c r="R72" s="31">
        <v>3502160</v>
      </c>
      <c r="S72" s="31">
        <v>2547885</v>
      </c>
      <c r="T72" s="36">
        <f t="shared" si="14"/>
        <v>0.7275181602211207</v>
      </c>
      <c r="U72" s="36">
        <f t="shared" si="15"/>
        <v>-8.3218596482507845E-2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96387</v>
      </c>
      <c r="Q77" s="31">
        <v>0</v>
      </c>
      <c r="R77" s="31">
        <v>0</v>
      </c>
      <c r="S77" s="31">
        <v>96387</v>
      </c>
      <c r="T77" s="36">
        <f t="shared" si="14"/>
        <v>0</v>
      </c>
      <c r="U77" s="36">
        <f t="shared" si="15"/>
        <v>-1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3690539</v>
      </c>
      <c r="E78" s="32">
        <f>SUM(E71:E77)</f>
        <v>3690539</v>
      </c>
      <c r="F78" s="32">
        <f>SUM(F71:F77)</f>
        <v>915030</v>
      </c>
      <c r="G78" s="37">
        <f t="shared" si="8"/>
        <v>0.24793939313471555</v>
      </c>
      <c r="H78" s="32">
        <f>SUM(H71:H77)</f>
        <v>514230</v>
      </c>
      <c r="I78" s="37">
        <f t="shared" si="9"/>
        <v>0.13933737050333297</v>
      </c>
      <c r="J78" s="32">
        <f>SUM(J71:J77)</f>
        <v>1106656</v>
      </c>
      <c r="K78" s="37">
        <f t="shared" si="10"/>
        <v>0.29986297394499828</v>
      </c>
      <c r="L78" s="32">
        <f>SUM(L71:L77)</f>
        <v>0</v>
      </c>
      <c r="M78" s="37">
        <f t="shared" si="11"/>
        <v>0</v>
      </c>
      <c r="N78" s="32">
        <f t="shared" si="12"/>
        <v>2535916</v>
      </c>
      <c r="O78" s="37">
        <f t="shared" si="13"/>
        <v>0.68713973758304681</v>
      </c>
      <c r="P78" s="32">
        <f>SUM(P71:P77)</f>
        <v>1303497</v>
      </c>
      <c r="Q78" s="32">
        <f>SUM(Q71:Q77)</f>
        <v>3575907</v>
      </c>
      <c r="R78" s="32">
        <f>SUM(R71:R77)</f>
        <v>3502160</v>
      </c>
      <c r="S78" s="32">
        <f>SUM(S71:S77)</f>
        <v>2644272</v>
      </c>
      <c r="T78" s="37">
        <f t="shared" si="14"/>
        <v>0.75504031797519244</v>
      </c>
      <c r="U78" s="37">
        <f t="shared" si="15"/>
        <v>-0.15100993711531363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4068923</v>
      </c>
      <c r="E79" s="31">
        <v>4132513</v>
      </c>
      <c r="F79" s="31">
        <v>744006</v>
      </c>
      <c r="G79" s="36">
        <f t="shared" si="8"/>
        <v>0.18285084283973915</v>
      </c>
      <c r="H79" s="31">
        <v>639276</v>
      </c>
      <c r="I79" s="36">
        <f t="shared" si="9"/>
        <v>0.15711184507546591</v>
      </c>
      <c r="J79" s="31">
        <v>773277</v>
      </c>
      <c r="K79" s="36">
        <f t="shared" si="10"/>
        <v>0.18712028250122867</v>
      </c>
      <c r="L79" s="31">
        <v>0</v>
      </c>
      <c r="M79" s="36">
        <f t="shared" si="11"/>
        <v>0</v>
      </c>
      <c r="N79" s="31">
        <f t="shared" si="12"/>
        <v>2156559</v>
      </c>
      <c r="O79" s="36">
        <f t="shared" si="13"/>
        <v>0.52185171589296875</v>
      </c>
      <c r="P79" s="31">
        <v>2256329</v>
      </c>
      <c r="Q79" s="31">
        <v>3754144</v>
      </c>
      <c r="R79" s="31">
        <v>3832971</v>
      </c>
      <c r="S79" s="31">
        <v>2256329</v>
      </c>
      <c r="T79" s="36">
        <f t="shared" si="14"/>
        <v>0.58866320668744954</v>
      </c>
      <c r="U79" s="36">
        <f t="shared" si="15"/>
        <v>-0.65728535155998968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13950684</v>
      </c>
      <c r="E82" s="31">
        <v>13557102</v>
      </c>
      <c r="F82" s="31">
        <v>2937197</v>
      </c>
      <c r="G82" s="36">
        <f t="shared" si="8"/>
        <v>0.21054143295052774</v>
      </c>
      <c r="H82" s="31">
        <v>3360575</v>
      </c>
      <c r="I82" s="36">
        <f t="shared" si="9"/>
        <v>0.24088962232962915</v>
      </c>
      <c r="J82" s="31">
        <v>2976302</v>
      </c>
      <c r="K82" s="36">
        <f t="shared" si="10"/>
        <v>0.2195382169434146</v>
      </c>
      <c r="L82" s="31">
        <v>0</v>
      </c>
      <c r="M82" s="36">
        <f t="shared" si="11"/>
        <v>0</v>
      </c>
      <c r="N82" s="31">
        <f t="shared" si="12"/>
        <v>9274074</v>
      </c>
      <c r="O82" s="36">
        <f t="shared" si="13"/>
        <v>0.68407495938291241</v>
      </c>
      <c r="P82" s="31">
        <v>2862040</v>
      </c>
      <c r="Q82" s="31">
        <v>14640902</v>
      </c>
      <c r="R82" s="31">
        <v>12579530</v>
      </c>
      <c r="S82" s="31">
        <v>7546725</v>
      </c>
      <c r="T82" s="36">
        <f t="shared" si="14"/>
        <v>0.59992106223364461</v>
      </c>
      <c r="U82" s="36">
        <f t="shared" si="15"/>
        <v>3.9923271512627423E-2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3556000</v>
      </c>
      <c r="E83" s="31">
        <v>2388500</v>
      </c>
      <c r="F83" s="31">
        <v>389811</v>
      </c>
      <c r="G83" s="36">
        <f t="shared" si="8"/>
        <v>0.10962064116985377</v>
      </c>
      <c r="H83" s="31">
        <v>260292</v>
      </c>
      <c r="I83" s="36">
        <f t="shared" si="9"/>
        <v>7.3197975253093364E-2</v>
      </c>
      <c r="J83" s="31">
        <v>253738</v>
      </c>
      <c r="K83" s="36">
        <f t="shared" si="10"/>
        <v>0.10623320075361105</v>
      </c>
      <c r="L83" s="31">
        <v>0</v>
      </c>
      <c r="M83" s="36">
        <f t="shared" si="11"/>
        <v>0</v>
      </c>
      <c r="N83" s="31">
        <f t="shared" si="12"/>
        <v>903841</v>
      </c>
      <c r="O83" s="36">
        <f t="shared" si="13"/>
        <v>0.37841364873351474</v>
      </c>
      <c r="P83" s="31">
        <v>385174</v>
      </c>
      <c r="Q83" s="31">
        <v>3721000</v>
      </c>
      <c r="R83" s="31">
        <v>4085000</v>
      </c>
      <c r="S83" s="31">
        <v>1651755</v>
      </c>
      <c r="T83" s="36">
        <f t="shared" si="14"/>
        <v>0.40434638922888616</v>
      </c>
      <c r="U83" s="36">
        <f t="shared" si="15"/>
        <v>-0.3412379859492074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21575607</v>
      </c>
      <c r="E84" s="32">
        <f>SUM(E79:E83)</f>
        <v>20078115</v>
      </c>
      <c r="F84" s="32">
        <f>SUM(F79:F83)</f>
        <v>4071014</v>
      </c>
      <c r="G84" s="37">
        <f t="shared" si="8"/>
        <v>0.18868595446700526</v>
      </c>
      <c r="H84" s="32">
        <f>SUM(H79:H83)</f>
        <v>4260143</v>
      </c>
      <c r="I84" s="37">
        <f t="shared" si="9"/>
        <v>0.19745182603669043</v>
      </c>
      <c r="J84" s="32">
        <f>SUM(J79:J83)</f>
        <v>4003317</v>
      </c>
      <c r="K84" s="37">
        <f t="shared" si="10"/>
        <v>0.19938709385816347</v>
      </c>
      <c r="L84" s="32">
        <f>SUM(L79:L83)</f>
        <v>0</v>
      </c>
      <c r="M84" s="37">
        <f t="shared" si="11"/>
        <v>0</v>
      </c>
      <c r="N84" s="32">
        <f t="shared" si="12"/>
        <v>12334474</v>
      </c>
      <c r="O84" s="37">
        <f t="shared" si="13"/>
        <v>0.61432430285412754</v>
      </c>
      <c r="P84" s="32">
        <f>SUM(P79:P83)</f>
        <v>5503543</v>
      </c>
      <c r="Q84" s="32">
        <f>SUM(Q79:Q83)</f>
        <v>22116046</v>
      </c>
      <c r="R84" s="32">
        <f>SUM(R79:R83)</f>
        <v>20497501</v>
      </c>
      <c r="S84" s="32">
        <f>SUM(S79:S83)</f>
        <v>11454809</v>
      </c>
      <c r="T84" s="37">
        <f t="shared" si="14"/>
        <v>0.55883929460474235</v>
      </c>
      <c r="U84" s="37">
        <f t="shared" si="15"/>
        <v>-0.27259276433381185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59882879</v>
      </c>
      <c r="E85" s="32">
        <f>SUM(E57,E59:E62,E64:E69,E71:E77,E79:E83)</f>
        <v>56393087</v>
      </c>
      <c r="F85" s="32">
        <f>SUM(F57,F59:F62,F64:F69,F71:F77,F79:F83)</f>
        <v>12129153</v>
      </c>
      <c r="G85" s="37">
        <f t="shared" si="8"/>
        <v>0.20254792692916451</v>
      </c>
      <c r="H85" s="32">
        <f>SUM(H57,H59:H62,H64:H69,H71:H77,H79:H83)</f>
        <v>12439773</v>
      </c>
      <c r="I85" s="37">
        <f t="shared" si="9"/>
        <v>0.20773505228430986</v>
      </c>
      <c r="J85" s="32">
        <f>SUM(J57,J59:J62,J64:J69,J71:J77,J79:J83)</f>
        <v>12260667</v>
      </c>
      <c r="K85" s="37">
        <f t="shared" si="10"/>
        <v>0.21741436144469267</v>
      </c>
      <c r="L85" s="32">
        <f>SUM(L57,L59:L62,L64:L69,L71:L77,L79:L83)</f>
        <v>0</v>
      </c>
      <c r="M85" s="37">
        <f t="shared" si="11"/>
        <v>0</v>
      </c>
      <c r="N85" s="32">
        <f t="shared" si="12"/>
        <v>36829593</v>
      </c>
      <c r="O85" s="37">
        <f t="shared" si="13"/>
        <v>0.65308701756298604</v>
      </c>
      <c r="P85" s="32">
        <f>SUM(P57,P59:P62,P64:P69,P71:P77,P79:P83)</f>
        <v>14183105</v>
      </c>
      <c r="Q85" s="32">
        <f>SUM(Q57,Q59:Q62,Q64:Q69,Q71:Q77,Q79:Q83)</f>
        <v>60620069</v>
      </c>
      <c r="R85" s="32">
        <f>SUM(R57,R59:R62,R64:R69,R71:R77,R79:R83)</f>
        <v>55617521</v>
      </c>
      <c r="S85" s="32">
        <f>SUM(S57,S59:S62,S64:S69,S71:S77,S79:S83)</f>
        <v>35465739</v>
      </c>
      <c r="T85" s="37">
        <f t="shared" si="14"/>
        <v>0.63767205661683479</v>
      </c>
      <c r="U85" s="37">
        <f t="shared" si="15"/>
        <v>-0.13554422674019551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63118923</v>
      </c>
      <c r="E88" s="31">
        <v>160289582</v>
      </c>
      <c r="F88" s="31">
        <v>13667949</v>
      </c>
      <c r="G88" s="36">
        <f t="shared" ref="G88:G99" si="16">IF(($D88      =0),0,($F88      /$D88      ))</f>
        <v>0.21654281078275053</v>
      </c>
      <c r="H88" s="31">
        <v>12914985</v>
      </c>
      <c r="I88" s="36">
        <f t="shared" ref="I88:I99" si="17">IF(($D88      =0),0,($H88      /$D88      ))</f>
        <v>0.20461351978391645</v>
      </c>
      <c r="J88" s="31">
        <v>54151585</v>
      </c>
      <c r="K88" s="36">
        <f t="shared" ref="K88:K99" si="18">IF(($E88      =0),0,($J88      /$E88      ))</f>
        <v>0.33783596116683368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80734519</v>
      </c>
      <c r="O88" s="36">
        <f t="shared" ref="O88:O99" si="21">IF(($E88      =0),0,($N88      /$E88      ))</f>
        <v>0.50367914116838863</v>
      </c>
      <c r="P88" s="31">
        <v>12282552</v>
      </c>
      <c r="Q88" s="31">
        <v>60365523</v>
      </c>
      <c r="R88" s="31">
        <v>54602476</v>
      </c>
      <c r="S88" s="31">
        <v>33933144</v>
      </c>
      <c r="T88" s="36">
        <f t="shared" ref="T88:T99" si="22">IF(($R88      =0),0,($S88      /$R88      ))</f>
        <v>0.6214579719791461</v>
      </c>
      <c r="U88" s="36">
        <f t="shared" ref="U88:U99" si="23">IF(($P88      =0),0,(($J88      /$P88      )-1))</f>
        <v>3.4088219614295143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323759000</v>
      </c>
      <c r="E89" s="31">
        <v>338135000</v>
      </c>
      <c r="F89" s="31">
        <v>71605013</v>
      </c>
      <c r="G89" s="36">
        <f t="shared" si="16"/>
        <v>0.22116763703866146</v>
      </c>
      <c r="H89" s="31">
        <v>90374319</v>
      </c>
      <c r="I89" s="36">
        <f t="shared" si="17"/>
        <v>0.2791407157793297</v>
      </c>
      <c r="J89" s="31">
        <v>89231762</v>
      </c>
      <c r="K89" s="36">
        <f t="shared" si="18"/>
        <v>0.26389389445044137</v>
      </c>
      <c r="L89" s="31">
        <v>0</v>
      </c>
      <c r="M89" s="36">
        <f t="shared" si="19"/>
        <v>0</v>
      </c>
      <c r="N89" s="31">
        <f t="shared" si="20"/>
        <v>251211094</v>
      </c>
      <c r="O89" s="36">
        <f t="shared" si="21"/>
        <v>0.74293135581942127</v>
      </c>
      <c r="P89" s="31">
        <v>80669814</v>
      </c>
      <c r="Q89" s="31">
        <v>316622000</v>
      </c>
      <c r="R89" s="31">
        <v>310650000</v>
      </c>
      <c r="S89" s="31">
        <v>234319292</v>
      </c>
      <c r="T89" s="36">
        <f t="shared" si="22"/>
        <v>0.75428711411556415</v>
      </c>
      <c r="U89" s="36">
        <f t="shared" si="23"/>
        <v>0.10613571019266255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219247180</v>
      </c>
      <c r="E90" s="31">
        <v>216446727</v>
      </c>
      <c r="F90" s="31">
        <v>27657964</v>
      </c>
      <c r="G90" s="36">
        <f t="shared" si="16"/>
        <v>0.12614969095611628</v>
      </c>
      <c r="H90" s="31">
        <v>49238713</v>
      </c>
      <c r="I90" s="36">
        <f t="shared" si="17"/>
        <v>0.22458082699170862</v>
      </c>
      <c r="J90" s="31">
        <v>40048851</v>
      </c>
      <c r="K90" s="36">
        <f t="shared" si="18"/>
        <v>0.18502867451536931</v>
      </c>
      <c r="L90" s="31">
        <v>0</v>
      </c>
      <c r="M90" s="36">
        <f t="shared" si="19"/>
        <v>0</v>
      </c>
      <c r="N90" s="31">
        <f t="shared" si="20"/>
        <v>116945528</v>
      </c>
      <c r="O90" s="36">
        <f t="shared" si="21"/>
        <v>0.54029704962921432</v>
      </c>
      <c r="P90" s="31">
        <v>36116085</v>
      </c>
      <c r="Q90" s="31">
        <v>185918434</v>
      </c>
      <c r="R90" s="31">
        <v>185768434</v>
      </c>
      <c r="S90" s="31">
        <v>111538311</v>
      </c>
      <c r="T90" s="36">
        <f t="shared" si="22"/>
        <v>0.6004158435226945</v>
      </c>
      <c r="U90" s="36">
        <f t="shared" si="23"/>
        <v>0.1088923674866753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606125103</v>
      </c>
      <c r="E91" s="32">
        <f>SUM(E88:E90)</f>
        <v>714871309</v>
      </c>
      <c r="F91" s="32">
        <f>SUM(F88:F90)</f>
        <v>112930926</v>
      </c>
      <c r="G91" s="37">
        <f t="shared" si="16"/>
        <v>0.18631620013929698</v>
      </c>
      <c r="H91" s="32">
        <f>SUM(H88:H90)</f>
        <v>152528017</v>
      </c>
      <c r="I91" s="37">
        <f t="shared" si="17"/>
        <v>0.25164444806041963</v>
      </c>
      <c r="J91" s="32">
        <f>SUM(J88:J90)</f>
        <v>183432198</v>
      </c>
      <c r="K91" s="37">
        <f t="shared" si="18"/>
        <v>0.25659471248971333</v>
      </c>
      <c r="L91" s="32">
        <f>SUM(L88:L90)</f>
        <v>0</v>
      </c>
      <c r="M91" s="37">
        <f t="shared" si="19"/>
        <v>0</v>
      </c>
      <c r="N91" s="32">
        <f t="shared" si="20"/>
        <v>448891141</v>
      </c>
      <c r="O91" s="37">
        <f t="shared" si="21"/>
        <v>0.62793279762190035</v>
      </c>
      <c r="P91" s="32">
        <f>SUM(P88:P90)</f>
        <v>129068451</v>
      </c>
      <c r="Q91" s="32">
        <f>SUM(Q88:Q90)</f>
        <v>562905957</v>
      </c>
      <c r="R91" s="32">
        <f>SUM(R88:R90)</f>
        <v>551020910</v>
      </c>
      <c r="S91" s="32">
        <f>SUM(S88:S90)</f>
        <v>379790747</v>
      </c>
      <c r="T91" s="37">
        <f t="shared" si="22"/>
        <v>0.68924924645781593</v>
      </c>
      <c r="U91" s="37">
        <f t="shared" si="23"/>
        <v>0.42120089439982511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41015550</v>
      </c>
      <c r="E92" s="31">
        <v>48364001</v>
      </c>
      <c r="F92" s="31">
        <v>6498874</v>
      </c>
      <c r="G92" s="36">
        <f t="shared" si="16"/>
        <v>0.15844902725917365</v>
      </c>
      <c r="H92" s="31">
        <v>7190823</v>
      </c>
      <c r="I92" s="36">
        <f t="shared" si="17"/>
        <v>0.17531943372696454</v>
      </c>
      <c r="J92" s="31">
        <v>17855976</v>
      </c>
      <c r="K92" s="36">
        <f t="shared" si="18"/>
        <v>0.36919972770656423</v>
      </c>
      <c r="L92" s="31">
        <v>0</v>
      </c>
      <c r="M92" s="36">
        <f t="shared" si="19"/>
        <v>0</v>
      </c>
      <c r="N92" s="31">
        <f t="shared" si="20"/>
        <v>31545673</v>
      </c>
      <c r="O92" s="36">
        <f t="shared" si="21"/>
        <v>0.65225523835383259</v>
      </c>
      <c r="P92" s="31">
        <v>10323696</v>
      </c>
      <c r="Q92" s="31">
        <v>36089965</v>
      </c>
      <c r="R92" s="31">
        <v>35017693</v>
      </c>
      <c r="S92" s="31">
        <v>23399033</v>
      </c>
      <c r="T92" s="36">
        <f t="shared" si="22"/>
        <v>0.66820601231497456</v>
      </c>
      <c r="U92" s="36">
        <f t="shared" si="23"/>
        <v>0.72961079055408073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4299556</v>
      </c>
      <c r="E93" s="31">
        <v>4383557</v>
      </c>
      <c r="F93" s="31">
        <v>964251</v>
      </c>
      <c r="G93" s="36">
        <f t="shared" si="16"/>
        <v>0.22426757553570648</v>
      </c>
      <c r="H93" s="31">
        <v>1108754</v>
      </c>
      <c r="I93" s="36">
        <f t="shared" si="17"/>
        <v>0.25787639467889245</v>
      </c>
      <c r="J93" s="31">
        <v>931489</v>
      </c>
      <c r="K93" s="36">
        <f t="shared" si="18"/>
        <v>0.21249615323811233</v>
      </c>
      <c r="L93" s="31">
        <v>0</v>
      </c>
      <c r="M93" s="36">
        <f t="shared" si="19"/>
        <v>0</v>
      </c>
      <c r="N93" s="31">
        <f t="shared" si="20"/>
        <v>3004494</v>
      </c>
      <c r="O93" s="36">
        <f t="shared" si="21"/>
        <v>0.68540091984659945</v>
      </c>
      <c r="P93" s="31">
        <v>1065769</v>
      </c>
      <c r="Q93" s="31">
        <v>4612411</v>
      </c>
      <c r="R93" s="31">
        <v>4541923</v>
      </c>
      <c r="S93" s="31">
        <v>3442574</v>
      </c>
      <c r="T93" s="36">
        <f t="shared" si="22"/>
        <v>0.7579551656864284</v>
      </c>
      <c r="U93" s="36">
        <f t="shared" si="23"/>
        <v>-0.1259935314312951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18360285</v>
      </c>
      <c r="E94" s="31">
        <v>17000810</v>
      </c>
      <c r="F94" s="31">
        <v>3505013</v>
      </c>
      <c r="G94" s="36">
        <f t="shared" si="16"/>
        <v>0.19090188414831252</v>
      </c>
      <c r="H94" s="31">
        <v>3935567</v>
      </c>
      <c r="I94" s="36">
        <f t="shared" si="17"/>
        <v>0.21435217372715076</v>
      </c>
      <c r="J94" s="31">
        <v>4417733</v>
      </c>
      <c r="K94" s="36">
        <f t="shared" si="18"/>
        <v>0.25985426576733694</v>
      </c>
      <c r="L94" s="31">
        <v>0</v>
      </c>
      <c r="M94" s="36">
        <f t="shared" si="19"/>
        <v>0</v>
      </c>
      <c r="N94" s="31">
        <f t="shared" si="20"/>
        <v>11858313</v>
      </c>
      <c r="O94" s="36">
        <f t="shared" si="21"/>
        <v>0.69751458901075891</v>
      </c>
      <c r="P94" s="31">
        <v>3505330</v>
      </c>
      <c r="Q94" s="31">
        <v>17722588</v>
      </c>
      <c r="R94" s="31">
        <v>16748611</v>
      </c>
      <c r="S94" s="31">
        <v>10499077</v>
      </c>
      <c r="T94" s="36">
        <f t="shared" si="22"/>
        <v>0.62686254997503976</v>
      </c>
      <c r="U94" s="36">
        <f t="shared" si="23"/>
        <v>0.26029018665860271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3916509</v>
      </c>
      <c r="E95" s="31">
        <v>3439910</v>
      </c>
      <c r="F95" s="31">
        <v>820643</v>
      </c>
      <c r="G95" s="36">
        <f t="shared" si="16"/>
        <v>0.20953430721083496</v>
      </c>
      <c r="H95" s="31">
        <v>914863</v>
      </c>
      <c r="I95" s="36">
        <f t="shared" si="17"/>
        <v>0.23359144585139469</v>
      </c>
      <c r="J95" s="31">
        <v>878771</v>
      </c>
      <c r="K95" s="36">
        <f t="shared" si="18"/>
        <v>0.25546336968118349</v>
      </c>
      <c r="L95" s="31">
        <v>0</v>
      </c>
      <c r="M95" s="36">
        <f t="shared" si="19"/>
        <v>0</v>
      </c>
      <c r="N95" s="31">
        <f t="shared" si="20"/>
        <v>2614277</v>
      </c>
      <c r="O95" s="36">
        <f t="shared" si="21"/>
        <v>0.75998412749170763</v>
      </c>
      <c r="P95" s="31">
        <v>835318</v>
      </c>
      <c r="Q95" s="31">
        <v>4210081</v>
      </c>
      <c r="R95" s="31">
        <v>3329549</v>
      </c>
      <c r="S95" s="31">
        <v>2537854</v>
      </c>
      <c r="T95" s="36">
        <f t="shared" si="22"/>
        <v>0.76222155012585791</v>
      </c>
      <c r="U95" s="36">
        <f t="shared" si="23"/>
        <v>5.2019709858999841E-2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67591900</v>
      </c>
      <c r="E96" s="32">
        <f>SUM(E92:E95)</f>
        <v>73188278</v>
      </c>
      <c r="F96" s="32">
        <f>SUM(F92:F95)</f>
        <v>11788781</v>
      </c>
      <c r="G96" s="37">
        <f t="shared" si="16"/>
        <v>0.1744111498567136</v>
      </c>
      <c r="H96" s="32">
        <f>SUM(H92:H95)</f>
        <v>13150007</v>
      </c>
      <c r="I96" s="37">
        <f t="shared" si="17"/>
        <v>0.19455004223878897</v>
      </c>
      <c r="J96" s="32">
        <f>SUM(J92:J95)</f>
        <v>24083969</v>
      </c>
      <c r="K96" s="37">
        <f t="shared" si="18"/>
        <v>0.32906866588663281</v>
      </c>
      <c r="L96" s="32">
        <f>SUM(L92:L95)</f>
        <v>0</v>
      </c>
      <c r="M96" s="37">
        <f t="shared" si="19"/>
        <v>0</v>
      </c>
      <c r="N96" s="32">
        <f t="shared" si="20"/>
        <v>49022757</v>
      </c>
      <c r="O96" s="37">
        <f t="shared" si="21"/>
        <v>0.66981705731620023</v>
      </c>
      <c r="P96" s="32">
        <f>SUM(P92:P95)</f>
        <v>15730113</v>
      </c>
      <c r="Q96" s="32">
        <f>SUM(Q92:Q95)</f>
        <v>62635045</v>
      </c>
      <c r="R96" s="32">
        <f>SUM(R92:R95)</f>
        <v>59637776</v>
      </c>
      <c r="S96" s="32">
        <f>SUM(S92:S95)</f>
        <v>39878538</v>
      </c>
      <c r="T96" s="37">
        <f t="shared" si="22"/>
        <v>0.66867916067158506</v>
      </c>
      <c r="U96" s="37">
        <f t="shared" si="23"/>
        <v>0.53107412515091279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17270750</v>
      </c>
      <c r="E97" s="31">
        <v>26724079</v>
      </c>
      <c r="F97" s="31">
        <v>2538201</v>
      </c>
      <c r="G97" s="36">
        <f t="shared" si="16"/>
        <v>0.14696530260700896</v>
      </c>
      <c r="H97" s="31">
        <v>6278460</v>
      </c>
      <c r="I97" s="36">
        <f t="shared" si="17"/>
        <v>0.36353140425285524</v>
      </c>
      <c r="J97" s="31">
        <v>4431864</v>
      </c>
      <c r="K97" s="36">
        <f t="shared" si="18"/>
        <v>0.16583785731212664</v>
      </c>
      <c r="L97" s="31">
        <v>0</v>
      </c>
      <c r="M97" s="36">
        <f t="shared" si="19"/>
        <v>0</v>
      </c>
      <c r="N97" s="31">
        <f t="shared" si="20"/>
        <v>13248525</v>
      </c>
      <c r="O97" s="36">
        <f t="shared" si="21"/>
        <v>0.49575235127841077</v>
      </c>
      <c r="P97" s="31">
        <v>2176158</v>
      </c>
      <c r="Q97" s="31">
        <v>12560710</v>
      </c>
      <c r="R97" s="31">
        <v>15741482</v>
      </c>
      <c r="S97" s="31">
        <v>7605218</v>
      </c>
      <c r="T97" s="36">
        <f t="shared" si="22"/>
        <v>0.48313227433096834</v>
      </c>
      <c r="U97" s="36">
        <f t="shared" si="23"/>
        <v>1.0365543310733871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2175000</v>
      </c>
      <c r="E99" s="31">
        <v>2175000</v>
      </c>
      <c r="F99" s="31">
        <v>263051</v>
      </c>
      <c r="G99" s="36">
        <f t="shared" si="16"/>
        <v>0.12094298850574713</v>
      </c>
      <c r="H99" s="31">
        <v>183909</v>
      </c>
      <c r="I99" s="36">
        <f t="shared" si="17"/>
        <v>8.4555862068965523E-2</v>
      </c>
      <c r="J99" s="31">
        <v>244148</v>
      </c>
      <c r="K99" s="36">
        <f t="shared" si="18"/>
        <v>0.1122519540229885</v>
      </c>
      <c r="L99" s="31">
        <v>0</v>
      </c>
      <c r="M99" s="36">
        <f t="shared" si="19"/>
        <v>0</v>
      </c>
      <c r="N99" s="31">
        <f t="shared" si="20"/>
        <v>691108</v>
      </c>
      <c r="O99" s="36">
        <f t="shared" si="21"/>
        <v>0.31775080459770116</v>
      </c>
      <c r="P99" s="31">
        <v>189012</v>
      </c>
      <c r="Q99" s="31">
        <v>2016966</v>
      </c>
      <c r="R99" s="31">
        <v>2016966</v>
      </c>
      <c r="S99" s="31">
        <v>484315</v>
      </c>
      <c r="T99" s="36">
        <f t="shared" si="22"/>
        <v>0.2401205573123196</v>
      </c>
      <c r="U99" s="36">
        <f t="shared" si="23"/>
        <v>0.29170634668698292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19445750</v>
      </c>
      <c r="E101" s="32">
        <f>SUM(E97:E100)</f>
        <v>28899079</v>
      </c>
      <c r="F101" s="32">
        <f>SUM(F97:F100)</f>
        <v>2801252</v>
      </c>
      <c r="G101" s="37">
        <f>IF(($D101     =0),0,($F101     /$D101     ))</f>
        <v>0.14405471632618952</v>
      </c>
      <c r="H101" s="32">
        <f>SUM(H97:H100)</f>
        <v>6462369</v>
      </c>
      <c r="I101" s="37">
        <f>IF(($D101     =0),0,($H101     /$D101     ))</f>
        <v>0.33232809225666277</v>
      </c>
      <c r="J101" s="32">
        <f>SUM(J97:J100)</f>
        <v>4676012</v>
      </c>
      <c r="K101" s="37">
        <f>IF(($E101     =0),0,($J101     /$E101     ))</f>
        <v>0.16180487966415816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13939633</v>
      </c>
      <c r="O101" s="37">
        <f>IF(($E101     =0),0,($N101     /$E101     ))</f>
        <v>0.48235561417026473</v>
      </c>
      <c r="P101" s="32">
        <f>SUM(P97:P100)</f>
        <v>2365170</v>
      </c>
      <c r="Q101" s="32">
        <f>SUM(Q97:Q100)</f>
        <v>14577676</v>
      </c>
      <c r="R101" s="32">
        <f>SUM(R97:R100)</f>
        <v>17758448</v>
      </c>
      <c r="S101" s="32">
        <f>SUM(S97:S100)</f>
        <v>8089533</v>
      </c>
      <c r="T101" s="37">
        <f>IF(($R101     =0),0,($S101     /$R101     ))</f>
        <v>0.45553153068331198</v>
      </c>
      <c r="U101" s="37">
        <f>IF(($P101     =0),0,(($J101     /$P101     )-1))</f>
        <v>0.9770299809316032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693162753</v>
      </c>
      <c r="E102" s="32">
        <f>SUM(E88:E90,E92:E95,E97:E100)</f>
        <v>816958666</v>
      </c>
      <c r="F102" s="32">
        <f>SUM(F88:F90,F92:F95,F97:F100)</f>
        <v>127520959</v>
      </c>
      <c r="G102" s="37">
        <f>IF(($D102     =0),0,($F102     /$D102     ))</f>
        <v>0.18396972204304232</v>
      </c>
      <c r="H102" s="32">
        <f>SUM(H88:H90,H92:H95,H97:H100)</f>
        <v>172140393</v>
      </c>
      <c r="I102" s="37">
        <f>IF(($D102     =0),0,($H102     /$D102     ))</f>
        <v>0.24834051202979165</v>
      </c>
      <c r="J102" s="32">
        <f>SUM(J88:J90,J92:J95,J97:J100)</f>
        <v>212192179</v>
      </c>
      <c r="K102" s="37">
        <f>IF(($E102     =0),0,($J102     /$E102     ))</f>
        <v>0.25973428991081904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511853531</v>
      </c>
      <c r="O102" s="37">
        <f>IF(($E102     =0),0,($N102     /$E102     ))</f>
        <v>0.62653540785134409</v>
      </c>
      <c r="P102" s="32">
        <f>SUM(P88:P90,P92:P95,P97:P100)</f>
        <v>147163734</v>
      </c>
      <c r="Q102" s="32">
        <f>SUM(Q88:Q90,Q92:Q95,Q97:Q100)</f>
        <v>640118678</v>
      </c>
      <c r="R102" s="32">
        <f>SUM(R88:R90,R92:R95,R97:R100)</f>
        <v>628417134</v>
      </c>
      <c r="S102" s="32">
        <f>SUM(S88:S90,S92:S95,S97:S100)</f>
        <v>427758818</v>
      </c>
      <c r="T102" s="37">
        <f>IF(($R102     =0),0,($S102     /$R102     ))</f>
        <v>0.68069248092780366</v>
      </c>
      <c r="U102" s="37">
        <f>IF(($P102     =0),0,(($J102     /$P102     )-1))</f>
        <v>0.44187819398493922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306294540</v>
      </c>
      <c r="E105" s="31">
        <v>301504450</v>
      </c>
      <c r="F105" s="31">
        <v>57650470</v>
      </c>
      <c r="G105" s="36">
        <f t="shared" ref="G105:G136" si="24">IF(($D105     =0),0,($F105     /$D105     ))</f>
        <v>0.18821905868775851</v>
      </c>
      <c r="H105" s="31">
        <v>70242393</v>
      </c>
      <c r="I105" s="36">
        <f t="shared" ref="I105:I136" si="25">IF(($D105     =0),0,($H105     /$D105     ))</f>
        <v>0.2293295629755594</v>
      </c>
      <c r="J105" s="31">
        <v>59562330</v>
      </c>
      <c r="K105" s="36">
        <f t="shared" ref="K105:K136" si="26">IF(($E105     =0),0,($J105     /$E105     ))</f>
        <v>0.19755041758090139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187455193</v>
      </c>
      <c r="O105" s="36">
        <f t="shared" ref="O105:O136" si="29">IF(($E105     =0),0,($N105     /$E105     ))</f>
        <v>0.62173275717821075</v>
      </c>
      <c r="P105" s="31">
        <v>57015104</v>
      </c>
      <c r="Q105" s="31">
        <v>293060860</v>
      </c>
      <c r="R105" s="31">
        <v>292464136</v>
      </c>
      <c r="S105" s="31">
        <v>183922448</v>
      </c>
      <c r="T105" s="36">
        <f t="shared" ref="T105:T136" si="30">IF(($R105     =0),0,($S105     /$R105     ))</f>
        <v>0.62887180122488595</v>
      </c>
      <c r="U105" s="36">
        <f t="shared" ref="U105:U136" si="31">IF(($P105     =0),0,(($J105     /$P105     )-1))</f>
        <v>4.4676336993088706E-2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306294540</v>
      </c>
      <c r="E106" s="32">
        <f>E105</f>
        <v>301504450</v>
      </c>
      <c r="F106" s="32">
        <f>F105</f>
        <v>57650470</v>
      </c>
      <c r="G106" s="37">
        <f t="shared" si="24"/>
        <v>0.18821905868775851</v>
      </c>
      <c r="H106" s="32">
        <f>H105</f>
        <v>70242393</v>
      </c>
      <c r="I106" s="37">
        <f t="shared" si="25"/>
        <v>0.2293295629755594</v>
      </c>
      <c r="J106" s="32">
        <f>J105</f>
        <v>59562330</v>
      </c>
      <c r="K106" s="37">
        <f t="shared" si="26"/>
        <v>0.19755041758090139</v>
      </c>
      <c r="L106" s="32">
        <f>L105</f>
        <v>0</v>
      </c>
      <c r="M106" s="37">
        <f t="shared" si="27"/>
        <v>0</v>
      </c>
      <c r="N106" s="32">
        <f t="shared" si="28"/>
        <v>187455193</v>
      </c>
      <c r="O106" s="37">
        <f t="shared" si="29"/>
        <v>0.62173275717821075</v>
      </c>
      <c r="P106" s="32">
        <f>P105</f>
        <v>57015104</v>
      </c>
      <c r="Q106" s="32">
        <f>Q105</f>
        <v>293060860</v>
      </c>
      <c r="R106" s="32">
        <f>R105</f>
        <v>292464136</v>
      </c>
      <c r="S106" s="32">
        <f>S105</f>
        <v>183922448</v>
      </c>
      <c r="T106" s="37">
        <f t="shared" si="30"/>
        <v>0.62887180122488595</v>
      </c>
      <c r="U106" s="37">
        <f t="shared" si="31"/>
        <v>4.4676336993088706E-2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1747725</v>
      </c>
      <c r="E108" s="31">
        <v>1670213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22100</v>
      </c>
      <c r="K108" s="36">
        <f t="shared" si="26"/>
        <v>1.3231845279614038E-2</v>
      </c>
      <c r="L108" s="31">
        <v>0</v>
      </c>
      <c r="M108" s="36">
        <f t="shared" si="27"/>
        <v>0</v>
      </c>
      <c r="N108" s="31">
        <f t="shared" si="28"/>
        <v>22100</v>
      </c>
      <c r="O108" s="36">
        <f t="shared" si="29"/>
        <v>1.3231845279614038E-2</v>
      </c>
      <c r="P108" s="31">
        <v>208602</v>
      </c>
      <c r="Q108" s="31">
        <v>2753951</v>
      </c>
      <c r="R108" s="31">
        <v>2753951</v>
      </c>
      <c r="S108" s="31">
        <v>338535</v>
      </c>
      <c r="T108" s="36">
        <f t="shared" si="30"/>
        <v>0.12292702375605086</v>
      </c>
      <c r="U108" s="36">
        <f t="shared" si="31"/>
        <v>-0.89405662457694557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27666330</v>
      </c>
      <c r="E110" s="31">
        <v>28586330</v>
      </c>
      <c r="F110" s="31">
        <v>7164578</v>
      </c>
      <c r="G110" s="36">
        <f t="shared" si="24"/>
        <v>0.25896380184867313</v>
      </c>
      <c r="H110" s="31">
        <v>8002937</v>
      </c>
      <c r="I110" s="36">
        <f t="shared" si="25"/>
        <v>0.28926630312007412</v>
      </c>
      <c r="J110" s="31">
        <v>7027468</v>
      </c>
      <c r="K110" s="36">
        <f t="shared" si="26"/>
        <v>0.2458331657124227</v>
      </c>
      <c r="L110" s="31">
        <v>0</v>
      </c>
      <c r="M110" s="36">
        <f t="shared" si="27"/>
        <v>0</v>
      </c>
      <c r="N110" s="31">
        <f t="shared" si="28"/>
        <v>22194983</v>
      </c>
      <c r="O110" s="36">
        <f t="shared" si="29"/>
        <v>0.77641946342884871</v>
      </c>
      <c r="P110" s="31">
        <v>6440164</v>
      </c>
      <c r="Q110" s="31">
        <v>25627150</v>
      </c>
      <c r="R110" s="31">
        <v>30022150</v>
      </c>
      <c r="S110" s="31">
        <v>20973660</v>
      </c>
      <c r="T110" s="36">
        <f t="shared" si="30"/>
        <v>0.69860619575879812</v>
      </c>
      <c r="U110" s="36">
        <f t="shared" si="31"/>
        <v>9.1193950961497183E-2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419600</v>
      </c>
      <c r="E111" s="31">
        <v>2661699</v>
      </c>
      <c r="F111" s="31">
        <v>60102</v>
      </c>
      <c r="G111" s="36">
        <f t="shared" si="24"/>
        <v>0.14323641563393708</v>
      </c>
      <c r="H111" s="31">
        <v>112500</v>
      </c>
      <c r="I111" s="36">
        <f t="shared" si="25"/>
        <v>0.26811248808388943</v>
      </c>
      <c r="J111" s="31">
        <v>757500</v>
      </c>
      <c r="K111" s="36">
        <f t="shared" si="26"/>
        <v>0.2845926605525268</v>
      </c>
      <c r="L111" s="31">
        <v>0</v>
      </c>
      <c r="M111" s="36">
        <f t="shared" si="27"/>
        <v>0</v>
      </c>
      <c r="N111" s="31">
        <f t="shared" si="28"/>
        <v>930102</v>
      </c>
      <c r="O111" s="36">
        <f t="shared" si="29"/>
        <v>0.34943921157125579</v>
      </c>
      <c r="P111" s="31">
        <v>170000</v>
      </c>
      <c r="Q111" s="31">
        <v>1200000</v>
      </c>
      <c r="R111" s="31">
        <v>400000</v>
      </c>
      <c r="S111" s="31">
        <v>158500</v>
      </c>
      <c r="T111" s="36">
        <f t="shared" si="30"/>
        <v>0.39624999999999999</v>
      </c>
      <c r="U111" s="36">
        <f t="shared" si="31"/>
        <v>3.4558823529411766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29833655</v>
      </c>
      <c r="E112" s="32">
        <f>SUM(E107:E111)</f>
        <v>32918242</v>
      </c>
      <c r="F112" s="32">
        <f>SUM(F107:F111)</f>
        <v>7224680</v>
      </c>
      <c r="G112" s="37">
        <f t="shared" si="24"/>
        <v>0.24216543363526863</v>
      </c>
      <c r="H112" s="32">
        <f>SUM(H107:H111)</f>
        <v>8115437</v>
      </c>
      <c r="I112" s="37">
        <f t="shared" si="25"/>
        <v>0.27202288824483623</v>
      </c>
      <c r="J112" s="32">
        <f>SUM(J107:J111)</f>
        <v>7807068</v>
      </c>
      <c r="K112" s="37">
        <f t="shared" si="26"/>
        <v>0.23716539905138312</v>
      </c>
      <c r="L112" s="32">
        <f>SUM(L107:L111)</f>
        <v>0</v>
      </c>
      <c r="M112" s="37">
        <f t="shared" si="27"/>
        <v>0</v>
      </c>
      <c r="N112" s="32">
        <f t="shared" si="28"/>
        <v>23147185</v>
      </c>
      <c r="O112" s="37">
        <f t="shared" si="29"/>
        <v>0.70317196768891854</v>
      </c>
      <c r="P112" s="32">
        <f>SUM(P107:P111)</f>
        <v>6818766</v>
      </c>
      <c r="Q112" s="32">
        <f>SUM(Q107:Q111)</f>
        <v>29581101</v>
      </c>
      <c r="R112" s="32">
        <f>SUM(R107:R111)</f>
        <v>33176101</v>
      </c>
      <c r="S112" s="32">
        <f>SUM(S107:S111)</f>
        <v>21470695</v>
      </c>
      <c r="T112" s="37">
        <f t="shared" si="30"/>
        <v>0.64717354821170814</v>
      </c>
      <c r="U112" s="37">
        <f t="shared" si="31"/>
        <v>0.14493854166575004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32070128</v>
      </c>
      <c r="E117" s="31">
        <v>31820113</v>
      </c>
      <c r="F117" s="31">
        <v>6784206</v>
      </c>
      <c r="G117" s="36">
        <f t="shared" si="24"/>
        <v>0.21154284136315266</v>
      </c>
      <c r="H117" s="31">
        <v>7609957</v>
      </c>
      <c r="I117" s="36">
        <f t="shared" si="25"/>
        <v>0.23729113273261648</v>
      </c>
      <c r="J117" s="31">
        <v>6609325</v>
      </c>
      <c r="K117" s="36">
        <f t="shared" si="26"/>
        <v>0.20770903610556002</v>
      </c>
      <c r="L117" s="31">
        <v>0</v>
      </c>
      <c r="M117" s="36">
        <f t="shared" si="27"/>
        <v>0</v>
      </c>
      <c r="N117" s="31">
        <f t="shared" si="28"/>
        <v>21003488</v>
      </c>
      <c r="O117" s="36">
        <f t="shared" si="29"/>
        <v>0.66006956040665221</v>
      </c>
      <c r="P117" s="31">
        <v>6155497</v>
      </c>
      <c r="Q117" s="31">
        <v>26242540</v>
      </c>
      <c r="R117" s="31">
        <v>25445306</v>
      </c>
      <c r="S117" s="31">
        <v>19645698</v>
      </c>
      <c r="T117" s="36">
        <f t="shared" si="30"/>
        <v>0.77207552544268876</v>
      </c>
      <c r="U117" s="36">
        <f t="shared" si="31"/>
        <v>7.3727271737765498E-2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735000</v>
      </c>
      <c r="E120" s="31">
        <v>428150</v>
      </c>
      <c r="F120" s="31">
        <v>106851</v>
      </c>
      <c r="G120" s="36">
        <f t="shared" si="24"/>
        <v>0.14537551020408163</v>
      </c>
      <c r="H120" s="31">
        <v>77369</v>
      </c>
      <c r="I120" s="36">
        <f t="shared" si="25"/>
        <v>0.10526394557823129</v>
      </c>
      <c r="J120" s="31">
        <v>80210</v>
      </c>
      <c r="K120" s="36">
        <f t="shared" si="26"/>
        <v>0.18734088520378372</v>
      </c>
      <c r="L120" s="31">
        <v>0</v>
      </c>
      <c r="M120" s="36">
        <f t="shared" si="27"/>
        <v>0</v>
      </c>
      <c r="N120" s="31">
        <f t="shared" si="28"/>
        <v>264430</v>
      </c>
      <c r="O120" s="36">
        <f t="shared" si="29"/>
        <v>0.61761065047296504</v>
      </c>
      <c r="P120" s="31">
        <v>669612</v>
      </c>
      <c r="Q120" s="31">
        <v>1875000</v>
      </c>
      <c r="R120" s="31">
        <v>1951502</v>
      </c>
      <c r="S120" s="31">
        <v>710401</v>
      </c>
      <c r="T120" s="36">
        <f t="shared" si="30"/>
        <v>0.36402781037375315</v>
      </c>
      <c r="U120" s="36">
        <f t="shared" si="31"/>
        <v>-0.88021421360429619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32805128</v>
      </c>
      <c r="E121" s="32">
        <f>SUM(E113:E120)</f>
        <v>32248263</v>
      </c>
      <c r="F121" s="32">
        <f>SUM(F113:F120)</f>
        <v>6891057</v>
      </c>
      <c r="G121" s="37">
        <f t="shared" si="24"/>
        <v>0.21006036007541259</v>
      </c>
      <c r="H121" s="32">
        <f>SUM(H113:H120)</f>
        <v>7687326</v>
      </c>
      <c r="I121" s="37">
        <f t="shared" si="25"/>
        <v>0.23433305914855751</v>
      </c>
      <c r="J121" s="32">
        <f>SUM(J113:J120)</f>
        <v>6689535</v>
      </c>
      <c r="K121" s="37">
        <f t="shared" si="26"/>
        <v>0.2074386146007306</v>
      </c>
      <c r="L121" s="32">
        <f>SUM(L113:L120)</f>
        <v>0</v>
      </c>
      <c r="M121" s="37">
        <f t="shared" si="27"/>
        <v>0</v>
      </c>
      <c r="N121" s="32">
        <f t="shared" si="28"/>
        <v>21267918</v>
      </c>
      <c r="O121" s="37">
        <f t="shared" si="29"/>
        <v>0.6595058468730548</v>
      </c>
      <c r="P121" s="32">
        <f>SUM(P113:P120)</f>
        <v>6825109</v>
      </c>
      <c r="Q121" s="32">
        <f>SUM(Q113:Q120)</f>
        <v>28117540</v>
      </c>
      <c r="R121" s="32">
        <f>SUM(R113:R120)</f>
        <v>27396808</v>
      </c>
      <c r="S121" s="32">
        <f>SUM(S113:S120)</f>
        <v>20356099</v>
      </c>
      <c r="T121" s="37">
        <f t="shared" si="30"/>
        <v>0.74300987910708427</v>
      </c>
      <c r="U121" s="37">
        <f t="shared" si="31"/>
        <v>-1.9864005102336102E-2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111405</v>
      </c>
      <c r="E131" s="31">
        <v>111405</v>
      </c>
      <c r="F131" s="31">
        <v>12039</v>
      </c>
      <c r="G131" s="36">
        <f t="shared" si="24"/>
        <v>0.10806516763161438</v>
      </c>
      <c r="H131" s="31">
        <v>14854</v>
      </c>
      <c r="I131" s="36">
        <f t="shared" si="25"/>
        <v>0.13333333333333333</v>
      </c>
      <c r="J131" s="31">
        <v>16045</v>
      </c>
      <c r="K131" s="36">
        <f t="shared" si="26"/>
        <v>0.14402405637089896</v>
      </c>
      <c r="L131" s="31">
        <v>0</v>
      </c>
      <c r="M131" s="36">
        <f t="shared" si="27"/>
        <v>0</v>
      </c>
      <c r="N131" s="31">
        <f t="shared" si="28"/>
        <v>42938</v>
      </c>
      <c r="O131" s="36">
        <f t="shared" si="29"/>
        <v>0.38542255733584668</v>
      </c>
      <c r="P131" s="31">
        <v>43984</v>
      </c>
      <c r="Q131" s="31">
        <v>109566</v>
      </c>
      <c r="R131" s="31">
        <v>92466</v>
      </c>
      <c r="S131" s="31">
        <v>69907</v>
      </c>
      <c r="T131" s="36">
        <f t="shared" si="30"/>
        <v>0.7560292431812774</v>
      </c>
      <c r="U131" s="36">
        <f t="shared" si="31"/>
        <v>-0.63520825754819932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111405</v>
      </c>
      <c r="E132" s="32">
        <f>SUM(E127:E131)</f>
        <v>111405</v>
      </c>
      <c r="F132" s="32">
        <f>SUM(F127:F131)</f>
        <v>12039</v>
      </c>
      <c r="G132" s="37">
        <f t="shared" si="24"/>
        <v>0.10806516763161438</v>
      </c>
      <c r="H132" s="32">
        <f>SUM(H127:H131)</f>
        <v>14854</v>
      </c>
      <c r="I132" s="37">
        <f t="shared" si="25"/>
        <v>0.13333333333333333</v>
      </c>
      <c r="J132" s="32">
        <f>SUM(J127:J131)</f>
        <v>16045</v>
      </c>
      <c r="K132" s="37">
        <f t="shared" si="26"/>
        <v>0.14402405637089896</v>
      </c>
      <c r="L132" s="32">
        <f>SUM(L127:L131)</f>
        <v>0</v>
      </c>
      <c r="M132" s="37">
        <f t="shared" si="27"/>
        <v>0</v>
      </c>
      <c r="N132" s="32">
        <f t="shared" si="28"/>
        <v>42938</v>
      </c>
      <c r="O132" s="37">
        <f t="shared" si="29"/>
        <v>0.38542255733584668</v>
      </c>
      <c r="P132" s="32">
        <f>SUM(P127:P131)</f>
        <v>43984</v>
      </c>
      <c r="Q132" s="32">
        <f>SUM(Q127:Q131)</f>
        <v>109566</v>
      </c>
      <c r="R132" s="32">
        <f>SUM(R127:R131)</f>
        <v>92466</v>
      </c>
      <c r="S132" s="32">
        <f>SUM(S127:S131)</f>
        <v>69907</v>
      </c>
      <c r="T132" s="37">
        <f t="shared" si="30"/>
        <v>0.7560292431812774</v>
      </c>
      <c r="U132" s="37">
        <f t="shared" si="31"/>
        <v>-0.63520825754819932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3109</v>
      </c>
      <c r="E133" s="31">
        <v>3109</v>
      </c>
      <c r="F133" s="31">
        <v>0</v>
      </c>
      <c r="G133" s="36">
        <f t="shared" si="24"/>
        <v>0</v>
      </c>
      <c r="H133" s="31">
        <v>2333</v>
      </c>
      <c r="I133" s="36">
        <f t="shared" si="25"/>
        <v>0.75040205853972342</v>
      </c>
      <c r="J133" s="31">
        <v>697</v>
      </c>
      <c r="K133" s="36">
        <f t="shared" si="26"/>
        <v>0.22418784174975875</v>
      </c>
      <c r="L133" s="31">
        <v>0</v>
      </c>
      <c r="M133" s="36">
        <f t="shared" si="27"/>
        <v>0</v>
      </c>
      <c r="N133" s="31">
        <f t="shared" si="28"/>
        <v>3030</v>
      </c>
      <c r="O133" s="36">
        <f t="shared" si="29"/>
        <v>0.97458990028948211</v>
      </c>
      <c r="P133" s="31">
        <v>1538</v>
      </c>
      <c r="Q133" s="31">
        <v>3454</v>
      </c>
      <c r="R133" s="31">
        <v>3454</v>
      </c>
      <c r="S133" s="31">
        <v>2173</v>
      </c>
      <c r="T133" s="36">
        <f t="shared" si="30"/>
        <v>0.62912565141864507</v>
      </c>
      <c r="U133" s="36">
        <f t="shared" si="31"/>
        <v>-0.54681404421326396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200000</v>
      </c>
      <c r="E136" s="31">
        <v>200000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273913</v>
      </c>
      <c r="R136" s="31">
        <v>117324</v>
      </c>
      <c r="S136" s="31">
        <v>58662</v>
      </c>
      <c r="T136" s="36">
        <f t="shared" si="30"/>
        <v>0.5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203109</v>
      </c>
      <c r="E137" s="32">
        <f>SUM(E133:E136)</f>
        <v>203109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2333</v>
      </c>
      <c r="I137" s="37">
        <f t="shared" ref="I137:I170" si="33">IF(($D137     =0),0,($H137     /$D137     ))</f>
        <v>1.1486443239836738E-2</v>
      </c>
      <c r="J137" s="32">
        <f>SUM(J133:J136)</f>
        <v>697</v>
      </c>
      <c r="K137" s="37">
        <f t="shared" ref="K137:K170" si="34">IF(($E137     =0),0,($J137     /$E137     ))</f>
        <v>3.4316549242032605E-3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3030</v>
      </c>
      <c r="O137" s="37">
        <f t="shared" ref="O137:O170" si="37">IF(($E137     =0),0,($N137     /$E137     ))</f>
        <v>1.4918098164039998E-2</v>
      </c>
      <c r="P137" s="32">
        <f>SUM(P133:P136)</f>
        <v>1538</v>
      </c>
      <c r="Q137" s="32">
        <f>SUM(Q133:Q136)</f>
        <v>277367</v>
      </c>
      <c r="R137" s="32">
        <f>SUM(R133:R136)</f>
        <v>120778</v>
      </c>
      <c r="S137" s="32">
        <f>SUM(S133:S136)</f>
        <v>60835</v>
      </c>
      <c r="T137" s="37">
        <f t="shared" ref="T137:T170" si="38">IF(($R137     =0),0,($S137     /$R137     ))</f>
        <v>0.50369272549636523</v>
      </c>
      <c r="U137" s="37">
        <f t="shared" ref="U137:U170" si="39">IF(($P137     =0),0,(($J137     /$P137     )-1))</f>
        <v>-0.54681404421326396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269566</v>
      </c>
      <c r="E142" s="31">
        <v>638524</v>
      </c>
      <c r="F142" s="31">
        <v>94684</v>
      </c>
      <c r="G142" s="36">
        <f t="shared" si="32"/>
        <v>0.35124607702751831</v>
      </c>
      <c r="H142" s="31">
        <v>290358</v>
      </c>
      <c r="I142" s="36">
        <f t="shared" si="33"/>
        <v>1.0771313889733869</v>
      </c>
      <c r="J142" s="31">
        <v>240000</v>
      </c>
      <c r="K142" s="36">
        <f t="shared" si="34"/>
        <v>0.375866842906453</v>
      </c>
      <c r="L142" s="31">
        <v>0</v>
      </c>
      <c r="M142" s="36">
        <f t="shared" si="35"/>
        <v>0</v>
      </c>
      <c r="N142" s="31">
        <f t="shared" si="36"/>
        <v>625042</v>
      </c>
      <c r="O142" s="36">
        <f t="shared" si="37"/>
        <v>0.97888568009972998</v>
      </c>
      <c r="P142" s="31">
        <v>99138</v>
      </c>
      <c r="Q142" s="31">
        <v>890792</v>
      </c>
      <c r="R142" s="31">
        <v>605792</v>
      </c>
      <c r="S142" s="31">
        <v>527357</v>
      </c>
      <c r="T142" s="36">
        <f t="shared" si="38"/>
        <v>0.87052486662088635</v>
      </c>
      <c r="U142" s="36">
        <f t="shared" si="39"/>
        <v>1.4208678811353872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269566</v>
      </c>
      <c r="E144" s="32">
        <f>SUM(E138:E143)</f>
        <v>638524</v>
      </c>
      <c r="F144" s="32">
        <f>SUM(F138:F143)</f>
        <v>94684</v>
      </c>
      <c r="G144" s="37">
        <f t="shared" si="32"/>
        <v>0.35124607702751831</v>
      </c>
      <c r="H144" s="32">
        <f>SUM(H138:H143)</f>
        <v>290358</v>
      </c>
      <c r="I144" s="37">
        <f t="shared" si="33"/>
        <v>1.0771313889733869</v>
      </c>
      <c r="J144" s="32">
        <f>SUM(J138:J143)</f>
        <v>240000</v>
      </c>
      <c r="K144" s="37">
        <f t="shared" si="34"/>
        <v>0.375866842906453</v>
      </c>
      <c r="L144" s="32">
        <f>SUM(L138:L143)</f>
        <v>0</v>
      </c>
      <c r="M144" s="37">
        <f t="shared" si="35"/>
        <v>0</v>
      </c>
      <c r="N144" s="32">
        <f t="shared" si="36"/>
        <v>625042</v>
      </c>
      <c r="O144" s="37">
        <f t="shared" si="37"/>
        <v>0.97888568009972998</v>
      </c>
      <c r="P144" s="32">
        <f>SUM(P138:P143)</f>
        <v>99138</v>
      </c>
      <c r="Q144" s="32">
        <f>SUM(Q138:Q143)</f>
        <v>890792</v>
      </c>
      <c r="R144" s="32">
        <f>SUM(R138:R143)</f>
        <v>605792</v>
      </c>
      <c r="S144" s="32">
        <f>SUM(S138:S143)</f>
        <v>527357</v>
      </c>
      <c r="T144" s="37">
        <f t="shared" si="38"/>
        <v>0.87052486662088635</v>
      </c>
      <c r="U144" s="37">
        <f t="shared" si="39"/>
        <v>1.4208678811353872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52650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52650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39000</v>
      </c>
      <c r="E151" s="31">
        <v>62500</v>
      </c>
      <c r="F151" s="31">
        <v>25903</v>
      </c>
      <c r="G151" s="36">
        <f t="shared" si="32"/>
        <v>0.66417948717948716</v>
      </c>
      <c r="H151" s="31">
        <v>36462</v>
      </c>
      <c r="I151" s="36">
        <f t="shared" si="33"/>
        <v>0.93492307692307697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62365</v>
      </c>
      <c r="O151" s="36">
        <f t="shared" si="37"/>
        <v>0.99783999999999995</v>
      </c>
      <c r="P151" s="31">
        <v>7605</v>
      </c>
      <c r="Q151" s="31">
        <v>42000</v>
      </c>
      <c r="R151" s="31">
        <v>29350</v>
      </c>
      <c r="S151" s="31">
        <v>16654</v>
      </c>
      <c r="T151" s="36">
        <f t="shared" si="38"/>
        <v>0.56742759795570696</v>
      </c>
      <c r="U151" s="36">
        <f t="shared" si="39"/>
        <v>-1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5668400</v>
      </c>
      <c r="E152" s="31">
        <v>11214983</v>
      </c>
      <c r="F152" s="31">
        <v>715421</v>
      </c>
      <c r="G152" s="36">
        <f t="shared" si="32"/>
        <v>0.12621215863382965</v>
      </c>
      <c r="H152" s="31">
        <v>1712855</v>
      </c>
      <c r="I152" s="36">
        <f t="shared" si="33"/>
        <v>0.30217609907557691</v>
      </c>
      <c r="J152" s="31">
        <v>1049298</v>
      </c>
      <c r="K152" s="36">
        <f t="shared" si="34"/>
        <v>9.3562156982315528E-2</v>
      </c>
      <c r="L152" s="31">
        <v>0</v>
      </c>
      <c r="M152" s="36">
        <f t="shared" si="35"/>
        <v>0</v>
      </c>
      <c r="N152" s="31">
        <f t="shared" si="36"/>
        <v>3477574</v>
      </c>
      <c r="O152" s="36">
        <f t="shared" si="37"/>
        <v>0.3100828596886861</v>
      </c>
      <c r="P152" s="31">
        <v>712325</v>
      </c>
      <c r="Q152" s="31">
        <v>5882300</v>
      </c>
      <c r="R152" s="31">
        <v>4954700</v>
      </c>
      <c r="S152" s="31">
        <v>2343094</v>
      </c>
      <c r="T152" s="36">
        <f t="shared" si="38"/>
        <v>0.47290330393363877</v>
      </c>
      <c r="U152" s="36">
        <f t="shared" si="39"/>
        <v>0.47306075176359097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22311242</v>
      </c>
      <c r="E156" s="31">
        <v>21582268</v>
      </c>
      <c r="F156" s="31">
        <v>4622043</v>
      </c>
      <c r="G156" s="36">
        <f t="shared" si="32"/>
        <v>0.20716206654923111</v>
      </c>
      <c r="H156" s="31">
        <v>5204790</v>
      </c>
      <c r="I156" s="36">
        <f t="shared" si="33"/>
        <v>0.23328105176753494</v>
      </c>
      <c r="J156" s="31">
        <v>5010233</v>
      </c>
      <c r="K156" s="36">
        <f t="shared" si="34"/>
        <v>0.23214580599221546</v>
      </c>
      <c r="L156" s="31">
        <v>0</v>
      </c>
      <c r="M156" s="36">
        <f t="shared" si="35"/>
        <v>0</v>
      </c>
      <c r="N156" s="31">
        <f t="shared" si="36"/>
        <v>14837066</v>
      </c>
      <c r="O156" s="36">
        <f t="shared" si="37"/>
        <v>0.68746556200673625</v>
      </c>
      <c r="P156" s="31">
        <v>4936836</v>
      </c>
      <c r="Q156" s="31">
        <v>24908412</v>
      </c>
      <c r="R156" s="31">
        <v>22144997</v>
      </c>
      <c r="S156" s="31">
        <v>15636321</v>
      </c>
      <c r="T156" s="36">
        <f t="shared" si="38"/>
        <v>0.7060881968058067</v>
      </c>
      <c r="U156" s="36">
        <f t="shared" si="39"/>
        <v>1.4867214547941154E-2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28018642</v>
      </c>
      <c r="E157" s="32">
        <f>SUM(E151:E156)</f>
        <v>32859751</v>
      </c>
      <c r="F157" s="32">
        <f>SUM(F151:F156)</f>
        <v>5363367</v>
      </c>
      <c r="G157" s="37">
        <f t="shared" si="32"/>
        <v>0.19142137581114746</v>
      </c>
      <c r="H157" s="32">
        <f>SUM(H151:H156)</f>
        <v>6954107</v>
      </c>
      <c r="I157" s="37">
        <f t="shared" si="33"/>
        <v>0.24819571912157626</v>
      </c>
      <c r="J157" s="32">
        <f>SUM(J151:J156)</f>
        <v>6059531</v>
      </c>
      <c r="K157" s="37">
        <f t="shared" si="34"/>
        <v>0.18440587087832772</v>
      </c>
      <c r="L157" s="32">
        <f>SUM(L151:L156)</f>
        <v>0</v>
      </c>
      <c r="M157" s="37">
        <f t="shared" si="35"/>
        <v>0</v>
      </c>
      <c r="N157" s="32">
        <f t="shared" si="36"/>
        <v>18377005</v>
      </c>
      <c r="O157" s="37">
        <f t="shared" si="37"/>
        <v>0.55925575942434869</v>
      </c>
      <c r="P157" s="32">
        <f>SUM(P151:P156)</f>
        <v>5656766</v>
      </c>
      <c r="Q157" s="32">
        <f>SUM(Q151:Q156)</f>
        <v>30832712</v>
      </c>
      <c r="R157" s="32">
        <f>SUM(R151:R156)</f>
        <v>27129047</v>
      </c>
      <c r="S157" s="32">
        <f>SUM(S151:S156)</f>
        <v>17996069</v>
      </c>
      <c r="T157" s="37">
        <f t="shared" si="38"/>
        <v>0.66335057770366945</v>
      </c>
      <c r="U157" s="37">
        <f t="shared" si="39"/>
        <v>7.1200576442440822E-2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4063000</v>
      </c>
      <c r="E158" s="31">
        <v>4124076</v>
      </c>
      <c r="F158" s="31">
        <v>974742</v>
      </c>
      <c r="G158" s="36">
        <f t="shared" si="32"/>
        <v>0.23990696529657887</v>
      </c>
      <c r="H158" s="31">
        <v>1088145</v>
      </c>
      <c r="I158" s="36">
        <f t="shared" si="33"/>
        <v>0.26781811469357619</v>
      </c>
      <c r="J158" s="31">
        <v>1168235</v>
      </c>
      <c r="K158" s="36">
        <f t="shared" si="34"/>
        <v>0.28327193776254367</v>
      </c>
      <c r="L158" s="31">
        <v>0</v>
      </c>
      <c r="M158" s="36">
        <f t="shared" si="35"/>
        <v>0</v>
      </c>
      <c r="N158" s="31">
        <f t="shared" si="36"/>
        <v>3231122</v>
      </c>
      <c r="O158" s="36">
        <f t="shared" si="37"/>
        <v>0.78347780205796402</v>
      </c>
      <c r="P158" s="31">
        <v>890649</v>
      </c>
      <c r="Q158" s="31">
        <v>3930908</v>
      </c>
      <c r="R158" s="31">
        <v>3930908</v>
      </c>
      <c r="S158" s="31">
        <v>2690424</v>
      </c>
      <c r="T158" s="36">
        <f t="shared" si="38"/>
        <v>0.68442812703833311</v>
      </c>
      <c r="U158" s="36">
        <f t="shared" si="39"/>
        <v>0.31166711016348758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4061118</v>
      </c>
      <c r="E159" s="31">
        <v>4028866</v>
      </c>
      <c r="F159" s="31">
        <v>581875</v>
      </c>
      <c r="G159" s="36">
        <f t="shared" si="32"/>
        <v>0.14327951071601466</v>
      </c>
      <c r="H159" s="31">
        <v>661190</v>
      </c>
      <c r="I159" s="36">
        <f t="shared" si="33"/>
        <v>0.16280984694362488</v>
      </c>
      <c r="J159" s="31">
        <v>684126</v>
      </c>
      <c r="K159" s="36">
        <f t="shared" si="34"/>
        <v>0.16980609432033728</v>
      </c>
      <c r="L159" s="31">
        <v>0</v>
      </c>
      <c r="M159" s="36">
        <f t="shared" si="35"/>
        <v>0</v>
      </c>
      <c r="N159" s="31">
        <f t="shared" si="36"/>
        <v>1927191</v>
      </c>
      <c r="O159" s="36">
        <f t="shared" si="37"/>
        <v>0.47834576776691007</v>
      </c>
      <c r="P159" s="31">
        <v>620310</v>
      </c>
      <c r="Q159" s="31">
        <v>3831721</v>
      </c>
      <c r="R159" s="31">
        <v>3726169</v>
      </c>
      <c r="S159" s="31">
        <v>1854458</v>
      </c>
      <c r="T159" s="36">
        <f t="shared" si="38"/>
        <v>0.49768488761513502</v>
      </c>
      <c r="U159" s="36">
        <f t="shared" si="39"/>
        <v>0.10287759346133374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8124118</v>
      </c>
      <c r="E163" s="32">
        <f>SUM(E158:E162)</f>
        <v>8152942</v>
      </c>
      <c r="F163" s="32">
        <f>SUM(F158:F162)</f>
        <v>1556617</v>
      </c>
      <c r="G163" s="37">
        <f t="shared" si="32"/>
        <v>0.19160443016706552</v>
      </c>
      <c r="H163" s="32">
        <f>SUM(H158:H162)</f>
        <v>1749335</v>
      </c>
      <c r="I163" s="37">
        <f t="shared" si="33"/>
        <v>0.21532614371184663</v>
      </c>
      <c r="J163" s="32">
        <f>SUM(J158:J162)</f>
        <v>1852361</v>
      </c>
      <c r="K163" s="37">
        <f t="shared" si="34"/>
        <v>0.22720154270691487</v>
      </c>
      <c r="L163" s="32">
        <f>SUM(L158:L162)</f>
        <v>0</v>
      </c>
      <c r="M163" s="37">
        <f t="shared" si="35"/>
        <v>0</v>
      </c>
      <c r="N163" s="32">
        <f t="shared" si="36"/>
        <v>5158313</v>
      </c>
      <c r="O163" s="37">
        <f t="shared" si="37"/>
        <v>0.63269344980008446</v>
      </c>
      <c r="P163" s="32">
        <f>SUM(P158:P162)</f>
        <v>1510959</v>
      </c>
      <c r="Q163" s="32">
        <f>SUM(Q158:Q162)</f>
        <v>7762629</v>
      </c>
      <c r="R163" s="32">
        <f>SUM(R158:R162)</f>
        <v>7657077</v>
      </c>
      <c r="S163" s="32">
        <f>SUM(S158:S162)</f>
        <v>4544882</v>
      </c>
      <c r="T163" s="37">
        <f t="shared" si="38"/>
        <v>0.59355312738790533</v>
      </c>
      <c r="U163" s="37">
        <f t="shared" si="39"/>
        <v>0.22595053869760862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405660163</v>
      </c>
      <c r="E170" s="32">
        <f>SUM(E105,E107:E111,E113:E120,E122:E125,E127:E131,E133:E136,E138:E143,E145:E149,E151:E156,E158:E162,E164:E168)</f>
        <v>408636686</v>
      </c>
      <c r="F170" s="32">
        <f>SUM(F105,F107:F111,F113:F120,F122:F125,F127:F131,F133:F136,F138:F143,F145:F149,F151:F156,F158:F162,F164:F168)</f>
        <v>78792914</v>
      </c>
      <c r="G170" s="37">
        <f t="shared" si="32"/>
        <v>0.19423379761349649</v>
      </c>
      <c r="H170" s="32">
        <f>SUM(H105,H107:H111,H113:H120,H122:H125,H127:H131,H133:H136,H138:H143,H145:H149,H151:H156,H158:H162,H164:H168)</f>
        <v>95056143</v>
      </c>
      <c r="I170" s="37">
        <f t="shared" si="33"/>
        <v>0.23432456935634569</v>
      </c>
      <c r="J170" s="32">
        <f>SUM(J105,J107:J111,J113:J120,J122:J125,J127:J131,J133:J136,J138:J143,J145:J149,J151:J156,J158:J162,J164:J168)</f>
        <v>82227567</v>
      </c>
      <c r="K170" s="37">
        <f t="shared" si="34"/>
        <v>0.2012241431499863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256076624</v>
      </c>
      <c r="O170" s="37">
        <f t="shared" si="37"/>
        <v>0.62666087694338823</v>
      </c>
      <c r="P170" s="32">
        <f>SUM(P105,P107:P111,P113:P120,P122:P125,P127:P131,P133:P136,P138:P143,P145:P149,P151:P156,P158:P162,P164:P168)</f>
        <v>77971364</v>
      </c>
      <c r="Q170" s="32">
        <f>SUM(Q105,Q107:Q111,Q113:Q120,Q122:Q125,Q127:Q131,Q133:Q136,Q138:Q143,Q145:Q149,Q151:Q156,Q158:Q162,Q164:Q168)</f>
        <v>390685217</v>
      </c>
      <c r="R170" s="32">
        <f>SUM(R105,R107:R111,R113:R120,R122:R125,R127:R131,R133:R136,R138:R143,R145:R149,R151:R156,R158:R162,R164:R168)</f>
        <v>388642205</v>
      </c>
      <c r="S170" s="32">
        <f>SUM(S105,S107:S111,S113:S120,S122:S125,S127:S131,S133:S136,S138:S143,S145:S149,S151:S156,S158:S162,S164:S168)</f>
        <v>248948292</v>
      </c>
      <c r="T170" s="37">
        <f t="shared" si="38"/>
        <v>0.64055907669626355</v>
      </c>
      <c r="U170" s="37">
        <f t="shared" si="39"/>
        <v>5.4586745462090525E-2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881439</v>
      </c>
      <c r="E183" s="31">
        <v>24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-186463</v>
      </c>
      <c r="K183" s="36">
        <f t="shared" si="42"/>
        <v>-7769.291666666667</v>
      </c>
      <c r="L183" s="31">
        <v>0</v>
      </c>
      <c r="M183" s="36">
        <f t="shared" si="43"/>
        <v>0</v>
      </c>
      <c r="N183" s="31">
        <f t="shared" si="44"/>
        <v>-186463</v>
      </c>
      <c r="O183" s="36">
        <f t="shared" si="45"/>
        <v>-7769.291666666667</v>
      </c>
      <c r="P183" s="31">
        <v>0</v>
      </c>
      <c r="Q183" s="31">
        <v>847996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665870</v>
      </c>
      <c r="E184" s="31">
        <v>585850</v>
      </c>
      <c r="F184" s="31">
        <v>54480</v>
      </c>
      <c r="G184" s="36">
        <f t="shared" si="40"/>
        <v>8.1817772237824202E-2</v>
      </c>
      <c r="H184" s="31">
        <v>36740</v>
      </c>
      <c r="I184" s="36">
        <f t="shared" si="41"/>
        <v>5.5175935242614924E-2</v>
      </c>
      <c r="J184" s="31">
        <v>39400</v>
      </c>
      <c r="K184" s="36">
        <f t="shared" si="42"/>
        <v>6.725270973798754E-2</v>
      </c>
      <c r="L184" s="31">
        <v>0</v>
      </c>
      <c r="M184" s="36">
        <f t="shared" si="43"/>
        <v>0</v>
      </c>
      <c r="N184" s="31">
        <f t="shared" si="44"/>
        <v>130620</v>
      </c>
      <c r="O184" s="36">
        <f t="shared" si="45"/>
        <v>0.22295809507553127</v>
      </c>
      <c r="P184" s="31">
        <v>42600</v>
      </c>
      <c r="Q184" s="31">
        <v>829740</v>
      </c>
      <c r="R184" s="31">
        <v>887430</v>
      </c>
      <c r="S184" s="31">
        <v>100259</v>
      </c>
      <c r="T184" s="36">
        <f t="shared" si="46"/>
        <v>0.11297679816999651</v>
      </c>
      <c r="U184" s="36">
        <f t="shared" si="47"/>
        <v>-7.5117370892018753E-2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1547309</v>
      </c>
      <c r="E185" s="32">
        <f>SUM(E180:E184)</f>
        <v>585874</v>
      </c>
      <c r="F185" s="32">
        <f>SUM(F180:F184)</f>
        <v>54480</v>
      </c>
      <c r="G185" s="37">
        <f t="shared" si="40"/>
        <v>3.5209515358599994E-2</v>
      </c>
      <c r="H185" s="32">
        <f>SUM(H180:H184)</f>
        <v>36740</v>
      </c>
      <c r="I185" s="37">
        <f t="shared" si="41"/>
        <v>2.3744449234121948E-2</v>
      </c>
      <c r="J185" s="32">
        <f>SUM(J180:J184)</f>
        <v>-147063</v>
      </c>
      <c r="K185" s="37">
        <f t="shared" si="42"/>
        <v>-0.25101472330228003</v>
      </c>
      <c r="L185" s="32">
        <f>SUM(L180:L184)</f>
        <v>0</v>
      </c>
      <c r="M185" s="37">
        <f t="shared" si="43"/>
        <v>0</v>
      </c>
      <c r="N185" s="32">
        <f t="shared" si="44"/>
        <v>-55843</v>
      </c>
      <c r="O185" s="37">
        <f t="shared" si="45"/>
        <v>-9.5315716348566421E-2</v>
      </c>
      <c r="P185" s="32">
        <f>SUM(P180:P184)</f>
        <v>42600</v>
      </c>
      <c r="Q185" s="32">
        <f>SUM(Q180:Q184)</f>
        <v>1677736</v>
      </c>
      <c r="R185" s="32">
        <f>SUM(R180:R184)</f>
        <v>887430</v>
      </c>
      <c r="S185" s="32">
        <f>SUM(S180:S184)</f>
        <v>100259</v>
      </c>
      <c r="T185" s="37">
        <f t="shared" si="46"/>
        <v>0.11297679816999651</v>
      </c>
      <c r="U185" s="37">
        <f t="shared" si="47"/>
        <v>-4.4521830985915489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31233994</v>
      </c>
      <c r="E188" s="31">
        <v>29903311</v>
      </c>
      <c r="F188" s="31">
        <v>4530392</v>
      </c>
      <c r="G188" s="36">
        <f t="shared" si="40"/>
        <v>0.1450468358289369</v>
      </c>
      <c r="H188" s="31">
        <v>5261968</v>
      </c>
      <c r="I188" s="36">
        <f t="shared" si="41"/>
        <v>0.16846926460957892</v>
      </c>
      <c r="J188" s="31">
        <v>5391314</v>
      </c>
      <c r="K188" s="36">
        <f t="shared" si="42"/>
        <v>0.18029154029130753</v>
      </c>
      <c r="L188" s="31">
        <v>0</v>
      </c>
      <c r="M188" s="36">
        <f t="shared" si="43"/>
        <v>0</v>
      </c>
      <c r="N188" s="31">
        <f t="shared" si="44"/>
        <v>15183674</v>
      </c>
      <c r="O188" s="36">
        <f t="shared" si="45"/>
        <v>0.50775895685932571</v>
      </c>
      <c r="P188" s="31">
        <v>6080870</v>
      </c>
      <c r="Q188" s="31">
        <v>31881016</v>
      </c>
      <c r="R188" s="31">
        <v>28711456</v>
      </c>
      <c r="S188" s="31">
        <v>22859986</v>
      </c>
      <c r="T188" s="36">
        <f t="shared" si="46"/>
        <v>0.79619737849588679</v>
      </c>
      <c r="U188" s="36">
        <f t="shared" si="47"/>
        <v>-0.11339758948966183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3313038</v>
      </c>
      <c r="E189" s="31">
        <v>1020384</v>
      </c>
      <c r="F189" s="31">
        <v>164379</v>
      </c>
      <c r="G189" s="36">
        <f t="shared" si="40"/>
        <v>4.9615790703275965E-2</v>
      </c>
      <c r="H189" s="31">
        <v>180285</v>
      </c>
      <c r="I189" s="36">
        <f t="shared" si="41"/>
        <v>5.4416822264036817E-2</v>
      </c>
      <c r="J189" s="31">
        <v>207261</v>
      </c>
      <c r="K189" s="36">
        <f t="shared" si="42"/>
        <v>0.20312058989556872</v>
      </c>
      <c r="L189" s="31">
        <v>0</v>
      </c>
      <c r="M189" s="36">
        <f t="shared" si="43"/>
        <v>0</v>
      </c>
      <c r="N189" s="31">
        <f t="shared" si="44"/>
        <v>551925</v>
      </c>
      <c r="O189" s="36">
        <f t="shared" si="45"/>
        <v>0.54089930849562518</v>
      </c>
      <c r="P189" s="31">
        <v>197733</v>
      </c>
      <c r="Q189" s="31">
        <v>975381</v>
      </c>
      <c r="R189" s="31">
        <v>908715</v>
      </c>
      <c r="S189" s="31">
        <v>556468</v>
      </c>
      <c r="T189" s="36">
        <f t="shared" si="46"/>
        <v>0.61236801417386089</v>
      </c>
      <c r="U189" s="36">
        <f t="shared" si="47"/>
        <v>4.8186190468965773E-2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9618000</v>
      </c>
      <c r="F190" s="31">
        <v>1569354</v>
      </c>
      <c r="G190" s="36">
        <f t="shared" si="40"/>
        <v>0.17087913763066201</v>
      </c>
      <c r="H190" s="31">
        <v>2168022</v>
      </c>
      <c r="I190" s="36">
        <f t="shared" si="41"/>
        <v>0.23606511324041812</v>
      </c>
      <c r="J190" s="31">
        <v>1299258</v>
      </c>
      <c r="K190" s="36">
        <f t="shared" si="42"/>
        <v>0.13508608858390517</v>
      </c>
      <c r="L190" s="31">
        <v>0</v>
      </c>
      <c r="M190" s="36">
        <f t="shared" si="43"/>
        <v>0</v>
      </c>
      <c r="N190" s="31">
        <f t="shared" si="44"/>
        <v>5036634</v>
      </c>
      <c r="O190" s="36">
        <f t="shared" si="45"/>
        <v>0.52366749844042415</v>
      </c>
      <c r="P190" s="31">
        <v>1803330</v>
      </c>
      <c r="Q190" s="31">
        <v>8491000</v>
      </c>
      <c r="R190" s="31">
        <v>9512000</v>
      </c>
      <c r="S190" s="31">
        <v>4813770</v>
      </c>
      <c r="T190" s="36">
        <f t="shared" si="46"/>
        <v>0.5060733809924306</v>
      </c>
      <c r="U190" s="36">
        <f t="shared" si="47"/>
        <v>-0.27952288266706593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43731032</v>
      </c>
      <c r="E191" s="32">
        <f>SUM(E186:E190)</f>
        <v>40541695</v>
      </c>
      <c r="F191" s="32">
        <f>SUM(F186:F190)</f>
        <v>6264125</v>
      </c>
      <c r="G191" s="37">
        <f t="shared" si="40"/>
        <v>0.14324210322774911</v>
      </c>
      <c r="H191" s="32">
        <f>SUM(H186:H190)</f>
        <v>7610275</v>
      </c>
      <c r="I191" s="37">
        <f t="shared" si="41"/>
        <v>0.17402459196480888</v>
      </c>
      <c r="J191" s="32">
        <f>SUM(J186:J190)</f>
        <v>6897833</v>
      </c>
      <c r="K191" s="37">
        <f t="shared" si="42"/>
        <v>0.17014170226479183</v>
      </c>
      <c r="L191" s="32">
        <f>SUM(L186:L190)</f>
        <v>0</v>
      </c>
      <c r="M191" s="37">
        <f t="shared" si="43"/>
        <v>0</v>
      </c>
      <c r="N191" s="32">
        <f t="shared" si="44"/>
        <v>20772233</v>
      </c>
      <c r="O191" s="37">
        <f t="shared" si="45"/>
        <v>0.51236715682459744</v>
      </c>
      <c r="P191" s="32">
        <f>SUM(P186:P190)</f>
        <v>8081933</v>
      </c>
      <c r="Q191" s="32">
        <f>SUM(Q186:Q190)</f>
        <v>41347397</v>
      </c>
      <c r="R191" s="32">
        <f>SUM(R186:R190)</f>
        <v>39132171</v>
      </c>
      <c r="S191" s="32">
        <f>SUM(S186:S190)</f>
        <v>28230224</v>
      </c>
      <c r="T191" s="37">
        <f t="shared" si="46"/>
        <v>0.72140704894701602</v>
      </c>
      <c r="U191" s="37">
        <f t="shared" si="47"/>
        <v>-0.14651197925050852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996105</v>
      </c>
      <c r="E200" s="31">
        <v>175873</v>
      </c>
      <c r="F200" s="31">
        <v>0</v>
      </c>
      <c r="G200" s="36">
        <f t="shared" si="40"/>
        <v>0</v>
      </c>
      <c r="H200" s="31">
        <v>28700</v>
      </c>
      <c r="I200" s="36">
        <f t="shared" si="41"/>
        <v>2.8812223610964707E-2</v>
      </c>
      <c r="J200" s="31">
        <v>28160</v>
      </c>
      <c r="K200" s="36">
        <f t="shared" si="42"/>
        <v>0.1601155379165648</v>
      </c>
      <c r="L200" s="31">
        <v>0</v>
      </c>
      <c r="M200" s="36">
        <f t="shared" si="43"/>
        <v>0</v>
      </c>
      <c r="N200" s="31">
        <f t="shared" si="44"/>
        <v>56860</v>
      </c>
      <c r="O200" s="36">
        <f t="shared" si="45"/>
        <v>0.32330147322215463</v>
      </c>
      <c r="P200" s="31">
        <v>0</v>
      </c>
      <c r="Q200" s="31">
        <v>694620</v>
      </c>
      <c r="R200" s="31">
        <v>16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800000</v>
      </c>
      <c r="E201" s="31">
        <v>2779313</v>
      </c>
      <c r="F201" s="31">
        <v>0</v>
      </c>
      <c r="G201" s="36">
        <f t="shared" si="40"/>
        <v>0</v>
      </c>
      <c r="H201" s="31">
        <v>1208806</v>
      </c>
      <c r="I201" s="36">
        <f t="shared" si="41"/>
        <v>1.5110075000000001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1208806</v>
      </c>
      <c r="O201" s="36">
        <f t="shared" si="45"/>
        <v>0.43492978300752738</v>
      </c>
      <c r="P201" s="31">
        <v>29700</v>
      </c>
      <c r="Q201" s="31">
        <v>300000</v>
      </c>
      <c r="R201" s="31">
        <v>30000</v>
      </c>
      <c r="S201" s="31">
        <v>57500</v>
      </c>
      <c r="T201" s="36">
        <f t="shared" si="46"/>
        <v>1.9166666666666667</v>
      </c>
      <c r="U201" s="36">
        <f t="shared" si="47"/>
        <v>-1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1796105</v>
      </c>
      <c r="E204" s="32">
        <f>SUM(E199:E203)</f>
        <v>2955186</v>
      </c>
      <c r="F204" s="32">
        <f>SUM(F199:F203)</f>
        <v>0</v>
      </c>
      <c r="G204" s="37">
        <f t="shared" si="40"/>
        <v>0</v>
      </c>
      <c r="H204" s="32">
        <f>SUM(H199:H203)</f>
        <v>1237506</v>
      </c>
      <c r="I204" s="37">
        <f t="shared" si="41"/>
        <v>0.68899424031445822</v>
      </c>
      <c r="J204" s="32">
        <f>SUM(J199:J203)</f>
        <v>28160</v>
      </c>
      <c r="K204" s="37">
        <f t="shared" si="42"/>
        <v>9.5290110334848629E-3</v>
      </c>
      <c r="L204" s="32">
        <f>SUM(L199:L203)</f>
        <v>0</v>
      </c>
      <c r="M204" s="37">
        <f t="shared" si="43"/>
        <v>0</v>
      </c>
      <c r="N204" s="32">
        <f t="shared" si="44"/>
        <v>1265666</v>
      </c>
      <c r="O204" s="37">
        <f t="shared" si="45"/>
        <v>0.42828640904498061</v>
      </c>
      <c r="P204" s="32">
        <f>SUM(P199:P203)</f>
        <v>29700</v>
      </c>
      <c r="Q204" s="32">
        <f>SUM(Q199:Q203)</f>
        <v>994620</v>
      </c>
      <c r="R204" s="32">
        <f>SUM(R199:R203)</f>
        <v>30016</v>
      </c>
      <c r="S204" s="32">
        <f>SUM(S199:S203)</f>
        <v>57500</v>
      </c>
      <c r="T204" s="37">
        <f t="shared" si="46"/>
        <v>1.9156449893390193</v>
      </c>
      <c r="U204" s="37">
        <f t="shared" si="47"/>
        <v>-5.1851851851851816E-2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47074446</v>
      </c>
      <c r="E205" s="32">
        <f>SUM(E173:E178,E180:E184,E186:E190,E192:E197,E199:E203)</f>
        <v>44082755</v>
      </c>
      <c r="F205" s="32">
        <f>SUM(F173:F178,F180:F184,F186:F190,F192:F197,F199:F203)</f>
        <v>6318605</v>
      </c>
      <c r="G205" s="37">
        <f t="shared" si="40"/>
        <v>0.13422579630570691</v>
      </c>
      <c r="H205" s="32">
        <f>SUM(H173:H178,H180:H184,H186:H190,H192:H197,H199:H203)</f>
        <v>8884521</v>
      </c>
      <c r="I205" s="37">
        <f t="shared" si="41"/>
        <v>0.18873341600238908</v>
      </c>
      <c r="J205" s="32">
        <f>SUM(J173:J178,J180:J184,J186:J190,J192:J197,J199:J203)</f>
        <v>6778930</v>
      </c>
      <c r="K205" s="37">
        <f t="shared" si="42"/>
        <v>0.15377736713596962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21982056</v>
      </c>
      <c r="O205" s="37">
        <f t="shared" si="45"/>
        <v>0.49865431504904811</v>
      </c>
      <c r="P205" s="32">
        <f>SUM(P173:P178,P180:P184,P186:P190,P192:P197,P199:P203)</f>
        <v>8154233</v>
      </c>
      <c r="Q205" s="32">
        <f>SUM(Q173:Q178,Q180:Q184,Q186:Q190,Q192:Q197,Q199:Q203)</f>
        <v>44019753</v>
      </c>
      <c r="R205" s="32">
        <f>SUM(R173:R178,R180:R184,R186:R190,R192:R197,R199:R203)</f>
        <v>40049617</v>
      </c>
      <c r="S205" s="32">
        <f>SUM(S173:S178,S180:S184,S186:S190,S192:S197,S199:S203)</f>
        <v>28387983</v>
      </c>
      <c r="T205" s="37">
        <f t="shared" si="46"/>
        <v>0.70882033653405474</v>
      </c>
      <c r="U205" s="37">
        <f t="shared" si="47"/>
        <v>-0.16866123398730448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3521397</v>
      </c>
      <c r="E214" s="31">
        <v>34568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8270</v>
      </c>
      <c r="Q214" s="31">
        <v>3521397</v>
      </c>
      <c r="R214" s="31">
        <v>3555021</v>
      </c>
      <c r="S214" s="31">
        <v>30027</v>
      </c>
      <c r="T214" s="36">
        <f t="shared" si="54"/>
        <v>8.4463636079786866E-3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3521397</v>
      </c>
      <c r="E216" s="32">
        <f>SUM(E208:E215)</f>
        <v>34568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8270</v>
      </c>
      <c r="Q216" s="32">
        <f>SUM(Q208:Q215)</f>
        <v>3521397</v>
      </c>
      <c r="R216" s="32">
        <f>SUM(R208:R215)</f>
        <v>3555021</v>
      </c>
      <c r="S216" s="32">
        <f>SUM(S208:S215)</f>
        <v>30027</v>
      </c>
      <c r="T216" s="37">
        <f t="shared" si="54"/>
        <v>8.4463636079786866E-3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790720</v>
      </c>
      <c r="E217" s="31">
        <v>790720</v>
      </c>
      <c r="F217" s="31">
        <v>32000</v>
      </c>
      <c r="G217" s="36">
        <f t="shared" si="48"/>
        <v>4.0469445568595712E-2</v>
      </c>
      <c r="H217" s="31">
        <v>47725</v>
      </c>
      <c r="I217" s="36">
        <f t="shared" si="49"/>
        <v>6.0356384055038445E-2</v>
      </c>
      <c r="J217" s="31">
        <v>19575</v>
      </c>
      <c r="K217" s="36">
        <f t="shared" si="50"/>
        <v>2.4755918656414407E-2</v>
      </c>
      <c r="L217" s="31">
        <v>0</v>
      </c>
      <c r="M217" s="36">
        <f t="shared" si="51"/>
        <v>0</v>
      </c>
      <c r="N217" s="31">
        <f t="shared" si="52"/>
        <v>99300</v>
      </c>
      <c r="O217" s="36">
        <f t="shared" si="53"/>
        <v>0.12558174828004856</v>
      </c>
      <c r="P217" s="31">
        <v>28050</v>
      </c>
      <c r="Q217" s="31">
        <v>200000</v>
      </c>
      <c r="R217" s="31">
        <v>470000</v>
      </c>
      <c r="S217" s="31">
        <v>473477</v>
      </c>
      <c r="T217" s="36">
        <f t="shared" si="54"/>
        <v>1.0073978723404255</v>
      </c>
      <c r="U217" s="36">
        <f t="shared" si="55"/>
        <v>-0.30213903743315507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6873472</v>
      </c>
      <c r="E218" s="31">
        <v>6873472</v>
      </c>
      <c r="F218" s="31">
        <v>1298068</v>
      </c>
      <c r="G218" s="36">
        <f t="shared" si="48"/>
        <v>0.18885186409430343</v>
      </c>
      <c r="H218" s="31">
        <v>1321560</v>
      </c>
      <c r="I218" s="36">
        <f t="shared" si="49"/>
        <v>0.19226964189277268</v>
      </c>
      <c r="J218" s="31">
        <v>1200769</v>
      </c>
      <c r="K218" s="36">
        <f t="shared" si="50"/>
        <v>0.17469613610123094</v>
      </c>
      <c r="L218" s="31">
        <v>0</v>
      </c>
      <c r="M218" s="36">
        <f t="shared" si="51"/>
        <v>0</v>
      </c>
      <c r="N218" s="31">
        <f t="shared" si="52"/>
        <v>3820397</v>
      </c>
      <c r="O218" s="36">
        <f t="shared" si="53"/>
        <v>0.55581764208830708</v>
      </c>
      <c r="P218" s="31">
        <v>1143880</v>
      </c>
      <c r="Q218" s="31">
        <v>7831616</v>
      </c>
      <c r="R218" s="31">
        <v>4353580</v>
      </c>
      <c r="S218" s="31">
        <v>2481651</v>
      </c>
      <c r="T218" s="36">
        <f t="shared" si="54"/>
        <v>0.57002535844063962</v>
      </c>
      <c r="U218" s="36">
        <f t="shared" si="55"/>
        <v>4.9733363639542505E-2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9819503</v>
      </c>
      <c r="E219" s="31">
        <v>8997251</v>
      </c>
      <c r="F219" s="31">
        <v>1865342</v>
      </c>
      <c r="G219" s="36">
        <f t="shared" si="48"/>
        <v>0.18996297470452425</v>
      </c>
      <c r="H219" s="31">
        <v>1882520</v>
      </c>
      <c r="I219" s="36">
        <f t="shared" si="49"/>
        <v>0.19171235041121734</v>
      </c>
      <c r="J219" s="31">
        <v>1783459</v>
      </c>
      <c r="K219" s="36">
        <f t="shared" si="50"/>
        <v>0.19822265712049159</v>
      </c>
      <c r="L219" s="31">
        <v>0</v>
      </c>
      <c r="M219" s="36">
        <f t="shared" si="51"/>
        <v>0</v>
      </c>
      <c r="N219" s="31">
        <f t="shared" si="52"/>
        <v>5531321</v>
      </c>
      <c r="O219" s="36">
        <f t="shared" si="53"/>
        <v>0.61477900305326594</v>
      </c>
      <c r="P219" s="31">
        <v>2268462</v>
      </c>
      <c r="Q219" s="31">
        <v>10692617</v>
      </c>
      <c r="R219" s="31">
        <v>10422617</v>
      </c>
      <c r="S219" s="31">
        <v>7501206</v>
      </c>
      <c r="T219" s="36">
        <f t="shared" si="54"/>
        <v>0.71970465766899039</v>
      </c>
      <c r="U219" s="36">
        <f t="shared" si="55"/>
        <v>-0.21380256755458105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8302643</v>
      </c>
      <c r="E223" s="31">
        <v>5110378</v>
      </c>
      <c r="F223" s="31">
        <v>550577</v>
      </c>
      <c r="G223" s="36">
        <f t="shared" si="48"/>
        <v>6.6313461869912993E-2</v>
      </c>
      <c r="H223" s="31">
        <v>1030784</v>
      </c>
      <c r="I223" s="36">
        <f t="shared" si="49"/>
        <v>0.12415130940834142</v>
      </c>
      <c r="J223" s="31">
        <v>1003768</v>
      </c>
      <c r="K223" s="36">
        <f t="shared" si="50"/>
        <v>0.19641756441500022</v>
      </c>
      <c r="L223" s="31">
        <v>0</v>
      </c>
      <c r="M223" s="36">
        <f t="shared" si="51"/>
        <v>0</v>
      </c>
      <c r="N223" s="31">
        <f t="shared" si="52"/>
        <v>2585129</v>
      </c>
      <c r="O223" s="36">
        <f t="shared" si="53"/>
        <v>0.5058586664235013</v>
      </c>
      <c r="P223" s="31">
        <v>357017</v>
      </c>
      <c r="Q223" s="31">
        <v>7155868</v>
      </c>
      <c r="R223" s="31">
        <v>6655868</v>
      </c>
      <c r="S223" s="31">
        <v>2696797</v>
      </c>
      <c r="T223" s="36">
        <f t="shared" si="54"/>
        <v>0.40517585384806309</v>
      </c>
      <c r="U223" s="36">
        <f t="shared" si="55"/>
        <v>1.8115411871143392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25786338</v>
      </c>
      <c r="E224" s="32">
        <f>SUM(E217:E223)</f>
        <v>21771821</v>
      </c>
      <c r="F224" s="32">
        <f>SUM(F217:F223)</f>
        <v>3745987</v>
      </c>
      <c r="G224" s="37">
        <f t="shared" si="48"/>
        <v>0.14527022022281721</v>
      </c>
      <c r="H224" s="32">
        <f>SUM(H217:H223)</f>
        <v>4282589</v>
      </c>
      <c r="I224" s="37">
        <f t="shared" si="49"/>
        <v>0.16607976673539299</v>
      </c>
      <c r="J224" s="32">
        <f>SUM(J217:J223)</f>
        <v>4007571</v>
      </c>
      <c r="K224" s="37">
        <f t="shared" si="50"/>
        <v>0.18407146558847787</v>
      </c>
      <c r="L224" s="32">
        <f>SUM(L217:L223)</f>
        <v>0</v>
      </c>
      <c r="M224" s="37">
        <f t="shared" si="51"/>
        <v>0</v>
      </c>
      <c r="N224" s="32">
        <f t="shared" si="52"/>
        <v>12036147</v>
      </c>
      <c r="O224" s="37">
        <f t="shared" si="53"/>
        <v>0.55283143288749248</v>
      </c>
      <c r="P224" s="32">
        <f>SUM(P217:P223)</f>
        <v>3797409</v>
      </c>
      <c r="Q224" s="32">
        <f>SUM(Q217:Q223)</f>
        <v>25880101</v>
      </c>
      <c r="R224" s="32">
        <f>SUM(R217:R223)</f>
        <v>21902065</v>
      </c>
      <c r="S224" s="32">
        <f>SUM(S217:S223)</f>
        <v>13153131</v>
      </c>
      <c r="T224" s="37">
        <f t="shared" si="54"/>
        <v>0.60054296250148098</v>
      </c>
      <c r="U224" s="37">
        <f t="shared" si="55"/>
        <v>5.5343525019295958E-2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1000000</v>
      </c>
      <c r="E225" s="31">
        <v>1000000</v>
      </c>
      <c r="F225" s="31">
        <v>0</v>
      </c>
      <c r="G225" s="36">
        <f t="shared" si="48"/>
        <v>0</v>
      </c>
      <c r="H225" s="31">
        <v>355954</v>
      </c>
      <c r="I225" s="36">
        <f t="shared" si="49"/>
        <v>0.35595399999999999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355954</v>
      </c>
      <c r="O225" s="36">
        <f t="shared" si="53"/>
        <v>0.35595399999999999</v>
      </c>
      <c r="P225" s="31">
        <v>0</v>
      </c>
      <c r="Q225" s="31">
        <v>750000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12991412</v>
      </c>
      <c r="E226" s="31">
        <v>13841833</v>
      </c>
      <c r="F226" s="31">
        <v>3614823</v>
      </c>
      <c r="G226" s="36">
        <f t="shared" si="48"/>
        <v>0.27824712202184027</v>
      </c>
      <c r="H226" s="31">
        <v>4416876</v>
      </c>
      <c r="I226" s="36">
        <f t="shared" si="49"/>
        <v>0.33998429116096079</v>
      </c>
      <c r="J226" s="31">
        <v>4881836</v>
      </c>
      <c r="K226" s="36">
        <f t="shared" si="50"/>
        <v>0.35268710437410999</v>
      </c>
      <c r="L226" s="31">
        <v>0</v>
      </c>
      <c r="M226" s="36">
        <f t="shared" si="51"/>
        <v>0</v>
      </c>
      <c r="N226" s="31">
        <f t="shared" si="52"/>
        <v>12913535</v>
      </c>
      <c r="O226" s="36">
        <f t="shared" si="53"/>
        <v>0.93293532727926998</v>
      </c>
      <c r="P226" s="31">
        <v>3802578</v>
      </c>
      <c r="Q226" s="31">
        <v>12102260</v>
      </c>
      <c r="R226" s="31">
        <v>12102260</v>
      </c>
      <c r="S226" s="31">
        <v>11678780</v>
      </c>
      <c r="T226" s="36">
        <f t="shared" si="54"/>
        <v>0.96500818855321235</v>
      </c>
      <c r="U226" s="36">
        <f t="shared" si="55"/>
        <v>0.28382271185495744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2240000</v>
      </c>
      <c r="E227" s="31">
        <v>2290000</v>
      </c>
      <c r="F227" s="31">
        <v>256850</v>
      </c>
      <c r="G227" s="36">
        <f t="shared" si="48"/>
        <v>0.11466517857142858</v>
      </c>
      <c r="H227" s="31">
        <v>395714</v>
      </c>
      <c r="I227" s="36">
        <f t="shared" si="49"/>
        <v>0.1766580357142857</v>
      </c>
      <c r="J227" s="31">
        <v>87932</v>
      </c>
      <c r="K227" s="36">
        <f t="shared" si="50"/>
        <v>3.8398253275109172E-2</v>
      </c>
      <c r="L227" s="31">
        <v>0</v>
      </c>
      <c r="M227" s="36">
        <f t="shared" si="51"/>
        <v>0</v>
      </c>
      <c r="N227" s="31">
        <f t="shared" si="52"/>
        <v>740496</v>
      </c>
      <c r="O227" s="36">
        <f t="shared" si="53"/>
        <v>0.32336069868995632</v>
      </c>
      <c r="P227" s="31">
        <v>48824</v>
      </c>
      <c r="Q227" s="31">
        <v>434450</v>
      </c>
      <c r="R227" s="31">
        <v>2001226</v>
      </c>
      <c r="S227" s="31">
        <v>294220</v>
      </c>
      <c r="T227" s="36">
        <f t="shared" si="54"/>
        <v>0.1470198768155121</v>
      </c>
      <c r="U227" s="36">
        <f t="shared" si="55"/>
        <v>0.8009995084384729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10106202</v>
      </c>
      <c r="E228" s="31">
        <v>8686056</v>
      </c>
      <c r="F228" s="31">
        <v>1104431</v>
      </c>
      <c r="G228" s="36">
        <f t="shared" si="48"/>
        <v>0.10928249801458551</v>
      </c>
      <c r="H228" s="31">
        <v>1049036</v>
      </c>
      <c r="I228" s="36">
        <f t="shared" si="49"/>
        <v>0.10380121038546429</v>
      </c>
      <c r="J228" s="31">
        <v>1267536</v>
      </c>
      <c r="K228" s="36">
        <f t="shared" si="50"/>
        <v>0.14592767995048617</v>
      </c>
      <c r="L228" s="31">
        <v>0</v>
      </c>
      <c r="M228" s="36">
        <f t="shared" si="51"/>
        <v>0</v>
      </c>
      <c r="N228" s="31">
        <f t="shared" si="52"/>
        <v>3421003</v>
      </c>
      <c r="O228" s="36">
        <f t="shared" si="53"/>
        <v>0.39384998208623107</v>
      </c>
      <c r="P228" s="31">
        <v>2967088</v>
      </c>
      <c r="Q228" s="31">
        <v>7434182</v>
      </c>
      <c r="R228" s="31">
        <v>15875495</v>
      </c>
      <c r="S228" s="31">
        <v>9522666</v>
      </c>
      <c r="T228" s="36">
        <f t="shared" si="54"/>
        <v>0.59983427288408964</v>
      </c>
      <c r="U228" s="36">
        <f t="shared" si="55"/>
        <v>-0.57280134596614596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4075927</v>
      </c>
      <c r="E229" s="31">
        <v>4031927</v>
      </c>
      <c r="F229" s="31">
        <v>1390095</v>
      </c>
      <c r="G229" s="36">
        <f t="shared" si="48"/>
        <v>0.34105002371239718</v>
      </c>
      <c r="H229" s="31">
        <v>1432381</v>
      </c>
      <c r="I229" s="36">
        <f t="shared" si="49"/>
        <v>0.35142459617161936</v>
      </c>
      <c r="J229" s="31">
        <v>1360354</v>
      </c>
      <c r="K229" s="36">
        <f t="shared" si="50"/>
        <v>0.33739549351959991</v>
      </c>
      <c r="L229" s="31">
        <v>0</v>
      </c>
      <c r="M229" s="36">
        <f t="shared" si="51"/>
        <v>0</v>
      </c>
      <c r="N229" s="31">
        <f t="shared" si="52"/>
        <v>4182830</v>
      </c>
      <c r="O229" s="36">
        <f t="shared" si="53"/>
        <v>1.0374270169077962</v>
      </c>
      <c r="P229" s="31">
        <v>1051816</v>
      </c>
      <c r="Q229" s="31">
        <v>5203320</v>
      </c>
      <c r="R229" s="31">
        <v>5428820</v>
      </c>
      <c r="S229" s="31">
        <v>3742138</v>
      </c>
      <c r="T229" s="36">
        <f t="shared" si="54"/>
        <v>0.68930964740035583</v>
      </c>
      <c r="U229" s="36">
        <f t="shared" si="55"/>
        <v>0.29333837857572043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30413541</v>
      </c>
      <c r="E230" s="32">
        <f>SUM(E225:E229)</f>
        <v>29849816</v>
      </c>
      <c r="F230" s="32">
        <f>SUM(F225:F229)</f>
        <v>6366199</v>
      </c>
      <c r="G230" s="37">
        <f t="shared" si="48"/>
        <v>0.20932120334162996</v>
      </c>
      <c r="H230" s="32">
        <f>SUM(H225:H229)</f>
        <v>7649961</v>
      </c>
      <c r="I230" s="37">
        <f t="shared" si="49"/>
        <v>0.25153141490495962</v>
      </c>
      <c r="J230" s="32">
        <f>SUM(J225:J229)</f>
        <v>7597658</v>
      </c>
      <c r="K230" s="37">
        <f t="shared" si="50"/>
        <v>0.25452947515656377</v>
      </c>
      <c r="L230" s="32">
        <f>SUM(L225:L229)</f>
        <v>0</v>
      </c>
      <c r="M230" s="37">
        <f t="shared" si="51"/>
        <v>0</v>
      </c>
      <c r="N230" s="32">
        <f t="shared" si="52"/>
        <v>21613818</v>
      </c>
      <c r="O230" s="37">
        <f t="shared" si="53"/>
        <v>0.72408546839953725</v>
      </c>
      <c r="P230" s="32">
        <f>SUM(P225:P229)</f>
        <v>7870306</v>
      </c>
      <c r="Q230" s="32">
        <f>SUM(Q225:Q229)</f>
        <v>25924212</v>
      </c>
      <c r="R230" s="32">
        <f>SUM(R225:R229)</f>
        <v>35407801</v>
      </c>
      <c r="S230" s="32">
        <f>SUM(S225:S229)</f>
        <v>25237804</v>
      </c>
      <c r="T230" s="37">
        <f t="shared" si="54"/>
        <v>0.71277524407686321</v>
      </c>
      <c r="U230" s="37">
        <f t="shared" si="55"/>
        <v>-3.4642617453501834E-2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59721276</v>
      </c>
      <c r="E231" s="32">
        <f>SUM(E208:E215,E217:E223,E225:E229)</f>
        <v>51656205</v>
      </c>
      <c r="F231" s="32">
        <f>SUM(F208:F215,F217:F223,F225:F229)</f>
        <v>10112186</v>
      </c>
      <c r="G231" s="37">
        <f t="shared" si="48"/>
        <v>0.16932300642739115</v>
      </c>
      <c r="H231" s="32">
        <f>SUM(H208:H215,H217:H223,H225:H229)</f>
        <v>11932550</v>
      </c>
      <c r="I231" s="37">
        <f t="shared" si="49"/>
        <v>0.19980400284816419</v>
      </c>
      <c r="J231" s="32">
        <f>SUM(J208:J215,J217:J223,J225:J229)</f>
        <v>11605229</v>
      </c>
      <c r="K231" s="37">
        <f t="shared" si="50"/>
        <v>0.22466282608255872</v>
      </c>
      <c r="L231" s="32">
        <f>SUM(L208:L215,L217:L223,L225:L229)</f>
        <v>0</v>
      </c>
      <c r="M231" s="37">
        <f t="shared" si="51"/>
        <v>0</v>
      </c>
      <c r="N231" s="32">
        <f t="shared" si="52"/>
        <v>33649965</v>
      </c>
      <c r="O231" s="37">
        <f t="shared" si="53"/>
        <v>0.65142154751786352</v>
      </c>
      <c r="P231" s="32">
        <f>SUM(P208:P215,P217:P223,P225:P229)</f>
        <v>11675985</v>
      </c>
      <c r="Q231" s="32">
        <f>SUM(Q208:Q215,Q217:Q223,Q225:Q229)</f>
        <v>55325710</v>
      </c>
      <c r="R231" s="32">
        <f>SUM(R208:R215,R217:R223,R225:R229)</f>
        <v>60864887</v>
      </c>
      <c r="S231" s="32">
        <f>SUM(S208:S215,S217:S223,S225:S229)</f>
        <v>38420962</v>
      </c>
      <c r="T231" s="37">
        <f t="shared" si="54"/>
        <v>0.63125003419459236</v>
      </c>
      <c r="U231" s="37">
        <f t="shared" si="55"/>
        <v>-6.0599598235181462E-3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2982249</v>
      </c>
      <c r="E235" s="31">
        <v>2961991</v>
      </c>
      <c r="F235" s="31">
        <v>669000</v>
      </c>
      <c r="G235" s="36">
        <f t="shared" si="56"/>
        <v>0.22432734489977196</v>
      </c>
      <c r="H235" s="31">
        <v>730816</v>
      </c>
      <c r="I235" s="36">
        <f t="shared" si="57"/>
        <v>0.24505532569547345</v>
      </c>
      <c r="J235" s="31">
        <v>636884</v>
      </c>
      <c r="K235" s="36">
        <f t="shared" si="58"/>
        <v>0.21501888425724452</v>
      </c>
      <c r="L235" s="31">
        <v>0</v>
      </c>
      <c r="M235" s="36">
        <f t="shared" si="59"/>
        <v>0</v>
      </c>
      <c r="N235" s="31">
        <f t="shared" si="60"/>
        <v>2036700</v>
      </c>
      <c r="O235" s="36">
        <f t="shared" si="61"/>
        <v>0.68761181245992986</v>
      </c>
      <c r="P235" s="31">
        <v>700032</v>
      </c>
      <c r="Q235" s="31">
        <v>2720056</v>
      </c>
      <c r="R235" s="31">
        <v>2820056</v>
      </c>
      <c r="S235" s="31">
        <v>2131149</v>
      </c>
      <c r="T235" s="36">
        <f t="shared" si="62"/>
        <v>0.75571158870603983</v>
      </c>
      <c r="U235" s="36">
        <f t="shared" si="63"/>
        <v>-9.0207304808923028E-2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6638271</v>
      </c>
      <c r="E236" s="31">
        <v>7171771</v>
      </c>
      <c r="F236" s="31">
        <v>1043185</v>
      </c>
      <c r="G236" s="36">
        <f t="shared" si="56"/>
        <v>0.15714709447686001</v>
      </c>
      <c r="H236" s="31">
        <v>1209750</v>
      </c>
      <c r="I236" s="36">
        <f t="shared" si="57"/>
        <v>0.18223871848558157</v>
      </c>
      <c r="J236" s="31">
        <v>915233</v>
      </c>
      <c r="K236" s="36">
        <f t="shared" si="58"/>
        <v>0.12761603793539977</v>
      </c>
      <c r="L236" s="31">
        <v>0</v>
      </c>
      <c r="M236" s="36">
        <f t="shared" si="59"/>
        <v>0</v>
      </c>
      <c r="N236" s="31">
        <f t="shared" si="60"/>
        <v>3168168</v>
      </c>
      <c r="O236" s="36">
        <f t="shared" si="61"/>
        <v>0.44175532096604869</v>
      </c>
      <c r="P236" s="31">
        <v>1275319</v>
      </c>
      <c r="Q236" s="31">
        <v>6312728</v>
      </c>
      <c r="R236" s="31">
        <v>6518941</v>
      </c>
      <c r="S236" s="31">
        <v>3317848</v>
      </c>
      <c r="T236" s="36">
        <f t="shared" si="62"/>
        <v>0.50895505880479663</v>
      </c>
      <c r="U236" s="36">
        <f t="shared" si="63"/>
        <v>-0.28234974935682755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9620520</v>
      </c>
      <c r="E240" s="32">
        <f>SUM(E234:E239)</f>
        <v>10133762</v>
      </c>
      <c r="F240" s="32">
        <f>SUM(F234:F239)</f>
        <v>1712185</v>
      </c>
      <c r="G240" s="37">
        <f t="shared" si="56"/>
        <v>0.17797218861350531</v>
      </c>
      <c r="H240" s="32">
        <f>SUM(H234:H239)</f>
        <v>1940566</v>
      </c>
      <c r="I240" s="37">
        <f t="shared" si="57"/>
        <v>0.20171113411749053</v>
      </c>
      <c r="J240" s="32">
        <f>SUM(J234:J239)</f>
        <v>1552117</v>
      </c>
      <c r="K240" s="37">
        <f t="shared" si="58"/>
        <v>0.15316296159313786</v>
      </c>
      <c r="L240" s="32">
        <f>SUM(L234:L239)</f>
        <v>0</v>
      </c>
      <c r="M240" s="37">
        <f t="shared" si="59"/>
        <v>0</v>
      </c>
      <c r="N240" s="32">
        <f t="shared" si="60"/>
        <v>5204868</v>
      </c>
      <c r="O240" s="37">
        <f t="shared" si="61"/>
        <v>0.5136165621414831</v>
      </c>
      <c r="P240" s="32">
        <f>SUM(P234:P239)</f>
        <v>1975351</v>
      </c>
      <c r="Q240" s="32">
        <f>SUM(Q234:Q239)</f>
        <v>9032784</v>
      </c>
      <c r="R240" s="32">
        <f>SUM(R234:R239)</f>
        <v>9338997</v>
      </c>
      <c r="S240" s="32">
        <f>SUM(S234:S239)</f>
        <v>5448997</v>
      </c>
      <c r="T240" s="37">
        <f t="shared" si="62"/>
        <v>0.58346704683597184</v>
      </c>
      <c r="U240" s="37">
        <f t="shared" si="63"/>
        <v>-0.21425761801320375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304348</v>
      </c>
      <c r="Q243" s="31">
        <v>288200</v>
      </c>
      <c r="R243" s="31">
        <v>688200</v>
      </c>
      <c r="S243" s="31">
        <v>304348</v>
      </c>
      <c r="T243" s="36">
        <f t="shared" si="62"/>
        <v>0.44223772159256031</v>
      </c>
      <c r="U243" s="36">
        <f t="shared" si="63"/>
        <v>-1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115278</v>
      </c>
      <c r="R244" s="31">
        <v>115278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19358799</v>
      </c>
      <c r="E246" s="31">
        <v>23022335</v>
      </c>
      <c r="F246" s="31">
        <v>5212444</v>
      </c>
      <c r="G246" s="36">
        <f t="shared" si="56"/>
        <v>0.26925451315445759</v>
      </c>
      <c r="H246" s="31">
        <v>6178068</v>
      </c>
      <c r="I246" s="36">
        <f t="shared" si="57"/>
        <v>0.31913488021648451</v>
      </c>
      <c r="J246" s="31">
        <v>3557555</v>
      </c>
      <c r="K246" s="36">
        <f t="shared" si="58"/>
        <v>0.15452624592596712</v>
      </c>
      <c r="L246" s="31">
        <v>0</v>
      </c>
      <c r="M246" s="36">
        <f t="shared" si="59"/>
        <v>0</v>
      </c>
      <c r="N246" s="31">
        <f t="shared" si="60"/>
        <v>14948067</v>
      </c>
      <c r="O246" s="36">
        <f t="shared" si="61"/>
        <v>0.6492854438961122</v>
      </c>
      <c r="P246" s="31">
        <v>958212</v>
      </c>
      <c r="Q246" s="31">
        <v>0</v>
      </c>
      <c r="R246" s="31">
        <v>5000000</v>
      </c>
      <c r="S246" s="31">
        <v>958212</v>
      </c>
      <c r="T246" s="36">
        <f t="shared" si="62"/>
        <v>0.19164239999999999</v>
      </c>
      <c r="U246" s="36">
        <f t="shared" si="63"/>
        <v>2.7127013646249472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19358799</v>
      </c>
      <c r="E247" s="32">
        <f>SUM(E241:E246)</f>
        <v>23022335</v>
      </c>
      <c r="F247" s="32">
        <f>SUM(F241:F246)</f>
        <v>5212444</v>
      </c>
      <c r="G247" s="37">
        <f t="shared" si="56"/>
        <v>0.26925451315445759</v>
      </c>
      <c r="H247" s="32">
        <f>SUM(H241:H246)</f>
        <v>6178068</v>
      </c>
      <c r="I247" s="37">
        <f t="shared" si="57"/>
        <v>0.31913488021648451</v>
      </c>
      <c r="J247" s="32">
        <f>SUM(J241:J246)</f>
        <v>3557555</v>
      </c>
      <c r="K247" s="37">
        <f t="shared" si="58"/>
        <v>0.15452624592596712</v>
      </c>
      <c r="L247" s="32">
        <f>SUM(L241:L246)</f>
        <v>0</v>
      </c>
      <c r="M247" s="37">
        <f t="shared" si="59"/>
        <v>0</v>
      </c>
      <c r="N247" s="32">
        <f t="shared" si="60"/>
        <v>14948067</v>
      </c>
      <c r="O247" s="37">
        <f t="shared" si="61"/>
        <v>0.6492854438961122</v>
      </c>
      <c r="P247" s="32">
        <f>SUM(P241:P246)</f>
        <v>1262560</v>
      </c>
      <c r="Q247" s="32">
        <f>SUM(Q241:Q246)</f>
        <v>403478</v>
      </c>
      <c r="R247" s="32">
        <f>SUM(R241:R246)</f>
        <v>5803478</v>
      </c>
      <c r="S247" s="32">
        <f>SUM(S241:S246)</f>
        <v>1262560</v>
      </c>
      <c r="T247" s="37">
        <f t="shared" si="62"/>
        <v>0.21755230225737049</v>
      </c>
      <c r="U247" s="37">
        <f t="shared" si="63"/>
        <v>1.817731434545685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4728354</v>
      </c>
      <c r="E248" s="31">
        <v>4369098</v>
      </c>
      <c r="F248" s="31">
        <v>1038616</v>
      </c>
      <c r="G248" s="36">
        <f t="shared" si="56"/>
        <v>0.21965698845729401</v>
      </c>
      <c r="H248" s="31">
        <v>818799</v>
      </c>
      <c r="I248" s="36">
        <f t="shared" si="57"/>
        <v>0.17316787194867389</v>
      </c>
      <c r="J248" s="31">
        <v>986679</v>
      </c>
      <c r="K248" s="36">
        <f t="shared" si="58"/>
        <v>0.2258312814223897</v>
      </c>
      <c r="L248" s="31">
        <v>0</v>
      </c>
      <c r="M248" s="36">
        <f t="shared" si="59"/>
        <v>0</v>
      </c>
      <c r="N248" s="31">
        <f t="shared" si="60"/>
        <v>2844094</v>
      </c>
      <c r="O248" s="36">
        <f t="shared" si="61"/>
        <v>0.65095678787704003</v>
      </c>
      <c r="P248" s="31">
        <v>956606</v>
      </c>
      <c r="Q248" s="31">
        <v>4405340</v>
      </c>
      <c r="R248" s="31">
        <v>4643097</v>
      </c>
      <c r="S248" s="31">
        <v>2912421</v>
      </c>
      <c r="T248" s="36">
        <f t="shared" si="62"/>
        <v>0.62725827179574323</v>
      </c>
      <c r="U248" s="36">
        <f t="shared" si="63"/>
        <v>3.1437185215229757E-2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1015788</v>
      </c>
      <c r="R252" s="31">
        <v>1015788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20757413</v>
      </c>
      <c r="E253" s="31">
        <v>20747413</v>
      </c>
      <c r="F253" s="31">
        <v>4530349</v>
      </c>
      <c r="G253" s="36">
        <f t="shared" si="56"/>
        <v>0.218252101068664</v>
      </c>
      <c r="H253" s="31">
        <v>3284153</v>
      </c>
      <c r="I253" s="36">
        <f t="shared" si="57"/>
        <v>0.15821591062431528</v>
      </c>
      <c r="J253" s="31">
        <v>6263177</v>
      </c>
      <c r="K253" s="36">
        <f t="shared" si="58"/>
        <v>0.30187749190706331</v>
      </c>
      <c r="L253" s="31">
        <v>0</v>
      </c>
      <c r="M253" s="36">
        <f t="shared" si="59"/>
        <v>0</v>
      </c>
      <c r="N253" s="31">
        <f t="shared" si="60"/>
        <v>14077679</v>
      </c>
      <c r="O253" s="36">
        <f t="shared" si="61"/>
        <v>0.6785269565897204</v>
      </c>
      <c r="P253" s="31">
        <v>4417141</v>
      </c>
      <c r="Q253" s="31">
        <v>19439609</v>
      </c>
      <c r="R253" s="31">
        <v>19467285</v>
      </c>
      <c r="S253" s="31">
        <v>15758807</v>
      </c>
      <c r="T253" s="36">
        <f t="shared" si="62"/>
        <v>0.80950204407034676</v>
      </c>
      <c r="U253" s="36">
        <f t="shared" si="63"/>
        <v>0.41792553146933731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25485767</v>
      </c>
      <c r="E254" s="32">
        <f>SUM(E248:E253)</f>
        <v>25116511</v>
      </c>
      <c r="F254" s="32">
        <f>SUM(F248:F253)</f>
        <v>5568965</v>
      </c>
      <c r="G254" s="37">
        <f t="shared" si="56"/>
        <v>0.21851274870401194</v>
      </c>
      <c r="H254" s="32">
        <f>SUM(H248:H253)</f>
        <v>4102952</v>
      </c>
      <c r="I254" s="37">
        <f t="shared" si="57"/>
        <v>0.16098993606902237</v>
      </c>
      <c r="J254" s="32">
        <f>SUM(J248:J253)</f>
        <v>7249856</v>
      </c>
      <c r="K254" s="37">
        <f t="shared" si="58"/>
        <v>0.2886490086142936</v>
      </c>
      <c r="L254" s="32">
        <f>SUM(L248:L253)</f>
        <v>0</v>
      </c>
      <c r="M254" s="37">
        <f t="shared" si="59"/>
        <v>0</v>
      </c>
      <c r="N254" s="32">
        <f t="shared" si="60"/>
        <v>16921773</v>
      </c>
      <c r="O254" s="37">
        <f t="shared" si="61"/>
        <v>0.67373103692626735</v>
      </c>
      <c r="P254" s="32">
        <f>SUM(P248:P253)</f>
        <v>5373747</v>
      </c>
      <c r="Q254" s="32">
        <f>SUM(Q248:Q253)</f>
        <v>24860737</v>
      </c>
      <c r="R254" s="32">
        <f>SUM(R248:R253)</f>
        <v>25126170</v>
      </c>
      <c r="S254" s="32">
        <f>SUM(S248:S253)</f>
        <v>18671228</v>
      </c>
      <c r="T254" s="37">
        <f t="shared" si="62"/>
        <v>0.74309884873022825</v>
      </c>
      <c r="U254" s="37">
        <f t="shared" si="63"/>
        <v>0.34912492158637165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2308956</v>
      </c>
      <c r="E255" s="31">
        <v>2050874</v>
      </c>
      <c r="F255" s="31">
        <v>314862</v>
      </c>
      <c r="G255" s="36">
        <f t="shared" si="56"/>
        <v>0.13636552623783216</v>
      </c>
      <c r="H255" s="31">
        <v>450958</v>
      </c>
      <c r="I255" s="36">
        <f t="shared" si="57"/>
        <v>0.19530818257255661</v>
      </c>
      <c r="J255" s="31">
        <v>299276</v>
      </c>
      <c r="K255" s="36">
        <f t="shared" si="58"/>
        <v>0.1459260783451348</v>
      </c>
      <c r="L255" s="31">
        <v>0</v>
      </c>
      <c r="M255" s="36">
        <f t="shared" si="59"/>
        <v>0</v>
      </c>
      <c r="N255" s="31">
        <f t="shared" si="60"/>
        <v>1065096</v>
      </c>
      <c r="O255" s="36">
        <f t="shared" si="61"/>
        <v>0.51933760923391681</v>
      </c>
      <c r="P255" s="31">
        <v>282275</v>
      </c>
      <c r="Q255" s="31">
        <v>2329247</v>
      </c>
      <c r="R255" s="31">
        <v>2311933</v>
      </c>
      <c r="S255" s="31">
        <v>941761</v>
      </c>
      <c r="T255" s="36">
        <f t="shared" si="62"/>
        <v>0.40734787729575206</v>
      </c>
      <c r="U255" s="36">
        <f t="shared" si="63"/>
        <v>6.0228500575679744E-2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3370083</v>
      </c>
      <c r="E257" s="31">
        <v>3118202</v>
      </c>
      <c r="F257" s="31">
        <v>20272</v>
      </c>
      <c r="G257" s="36">
        <f t="shared" si="56"/>
        <v>6.0152821161971381E-3</v>
      </c>
      <c r="H257" s="31">
        <v>279735</v>
      </c>
      <c r="I257" s="36">
        <f t="shared" si="57"/>
        <v>8.3005374051618314E-2</v>
      </c>
      <c r="J257" s="31">
        <v>629091</v>
      </c>
      <c r="K257" s="36">
        <f t="shared" si="58"/>
        <v>0.20174799451735326</v>
      </c>
      <c r="L257" s="31">
        <v>0</v>
      </c>
      <c r="M257" s="36">
        <f t="shared" si="59"/>
        <v>0</v>
      </c>
      <c r="N257" s="31">
        <f t="shared" si="60"/>
        <v>929098</v>
      </c>
      <c r="O257" s="36">
        <f t="shared" si="61"/>
        <v>0.29795952924153085</v>
      </c>
      <c r="P257" s="31">
        <v>182078</v>
      </c>
      <c r="Q257" s="31">
        <v>2716712</v>
      </c>
      <c r="R257" s="31">
        <v>2477097</v>
      </c>
      <c r="S257" s="31">
        <v>998458</v>
      </c>
      <c r="T257" s="36">
        <f t="shared" si="62"/>
        <v>0.40307585855539774</v>
      </c>
      <c r="U257" s="36">
        <f t="shared" si="63"/>
        <v>2.4550632146662421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5679039</v>
      </c>
      <c r="E259" s="32">
        <f>SUM(E255:E258)</f>
        <v>5169076</v>
      </c>
      <c r="F259" s="32">
        <f>SUM(F255:F258)</f>
        <v>335134</v>
      </c>
      <c r="G259" s="37">
        <f t="shared" si="56"/>
        <v>5.9012449113309488E-2</v>
      </c>
      <c r="H259" s="32">
        <f>SUM(H255:H258)</f>
        <v>730693</v>
      </c>
      <c r="I259" s="37">
        <f t="shared" si="57"/>
        <v>0.12866490263581568</v>
      </c>
      <c r="J259" s="32">
        <f>SUM(J255:J258)</f>
        <v>928367</v>
      </c>
      <c r="K259" s="37">
        <f t="shared" si="58"/>
        <v>0.17960018386264778</v>
      </c>
      <c r="L259" s="32">
        <f>SUM(L255:L258)</f>
        <v>0</v>
      </c>
      <c r="M259" s="37">
        <f t="shared" si="59"/>
        <v>0</v>
      </c>
      <c r="N259" s="32">
        <f t="shared" si="60"/>
        <v>1994194</v>
      </c>
      <c r="O259" s="37">
        <f t="shared" si="61"/>
        <v>0.38579312821092204</v>
      </c>
      <c r="P259" s="32">
        <f>SUM(P255:P258)</f>
        <v>464353</v>
      </c>
      <c r="Q259" s="32">
        <f>SUM(Q255:Q258)</f>
        <v>5045959</v>
      </c>
      <c r="R259" s="32">
        <f>SUM(R255:R258)</f>
        <v>4789030</v>
      </c>
      <c r="S259" s="32">
        <f>SUM(S255:S258)</f>
        <v>1940219</v>
      </c>
      <c r="T259" s="37">
        <f t="shared" si="62"/>
        <v>0.40513820126413908</v>
      </c>
      <c r="U259" s="37">
        <f t="shared" si="63"/>
        <v>0.99926995195465529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60144125</v>
      </c>
      <c r="E260" s="32">
        <f>SUM(E234:E239,E241:E246,E248:E253,E255:E258)</f>
        <v>63441684</v>
      </c>
      <c r="F260" s="32">
        <f>SUM(F234:F239,F241:F246,F248:F253,F255:F258)</f>
        <v>12828728</v>
      </c>
      <c r="G260" s="37">
        <f t="shared" si="56"/>
        <v>0.21329976951198476</v>
      </c>
      <c r="H260" s="32">
        <f>SUM(H234:H239,H241:H246,H248:H253,H255:H258)</f>
        <v>12952279</v>
      </c>
      <c r="I260" s="37">
        <f t="shared" si="57"/>
        <v>0.21535401836837761</v>
      </c>
      <c r="J260" s="32">
        <f>SUM(J234:J239,J241:J246,J248:J253,J255:J258)</f>
        <v>13287895</v>
      </c>
      <c r="K260" s="37">
        <f t="shared" si="58"/>
        <v>0.2094505404364739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39068902</v>
      </c>
      <c r="O260" s="37">
        <f t="shared" si="61"/>
        <v>0.6158238485598837</v>
      </c>
      <c r="P260" s="32">
        <f>SUM(P234:P239,P241:P246,P248:P253,P255:P258)</f>
        <v>9076011</v>
      </c>
      <c r="Q260" s="32">
        <f>SUM(Q234:Q239,Q241:Q246,Q248:Q253,Q255:Q258)</f>
        <v>39342958</v>
      </c>
      <c r="R260" s="32">
        <f>SUM(R234:R239,R241:R246,R248:R253,R255:R258)</f>
        <v>45057675</v>
      </c>
      <c r="S260" s="32">
        <f>SUM(S234:S239,S241:S246,S248:S253,S255:S258)</f>
        <v>27323004</v>
      </c>
      <c r="T260" s="37">
        <f t="shared" si="62"/>
        <v>0.60640066315006269</v>
      </c>
      <c r="U260" s="37">
        <f t="shared" si="63"/>
        <v>0.4640677495873462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3614780</v>
      </c>
      <c r="E263" s="31">
        <v>2808431</v>
      </c>
      <c r="F263" s="31">
        <v>859971</v>
      </c>
      <c r="G263" s="36">
        <f t="shared" ref="G263:G299" si="64">IF(($D263     =0),0,($F263     /$D263     ))</f>
        <v>0.23790410481412425</v>
      </c>
      <c r="H263" s="31">
        <v>1028047</v>
      </c>
      <c r="I263" s="36">
        <f t="shared" ref="I263:I299" si="65">IF(($D263     =0),0,($H263     /$D263     ))</f>
        <v>0.28440098705868683</v>
      </c>
      <c r="J263" s="31">
        <v>755818</v>
      </c>
      <c r="K263" s="36">
        <f t="shared" ref="K263:K299" si="66">IF(($E263     =0),0,($J263     /$E263     ))</f>
        <v>0.26912464646630091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2643836</v>
      </c>
      <c r="O263" s="36">
        <f t="shared" ref="O263:O299" si="69">IF(($E263     =0),0,($N263     /$E263     ))</f>
        <v>0.94139254266884254</v>
      </c>
      <c r="P263" s="31">
        <v>598545</v>
      </c>
      <c r="Q263" s="31">
        <v>1854883</v>
      </c>
      <c r="R263" s="31">
        <v>1934607</v>
      </c>
      <c r="S263" s="31">
        <v>1694218</v>
      </c>
      <c r="T263" s="36">
        <f t="shared" ref="T263:T299" si="70">IF(($R263     =0),0,($S263     /$R263     ))</f>
        <v>0.87574272190682656</v>
      </c>
      <c r="U263" s="36">
        <f t="shared" ref="U263:U299" si="71">IF(($P263     =0),0,(($J263     /$P263     )-1))</f>
        <v>0.26275885689463618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309330</v>
      </c>
      <c r="E264" s="31">
        <v>309330</v>
      </c>
      <c r="F264" s="31">
        <v>56472</v>
      </c>
      <c r="G264" s="36">
        <f t="shared" si="64"/>
        <v>0.18256231209388032</v>
      </c>
      <c r="H264" s="31">
        <v>118802</v>
      </c>
      <c r="I264" s="36">
        <f t="shared" si="65"/>
        <v>0.38406232825784759</v>
      </c>
      <c r="J264" s="31">
        <v>15583</v>
      </c>
      <c r="K264" s="36">
        <f t="shared" si="66"/>
        <v>5.0376620437720232E-2</v>
      </c>
      <c r="L264" s="31">
        <v>0</v>
      </c>
      <c r="M264" s="36">
        <f t="shared" si="67"/>
        <v>0</v>
      </c>
      <c r="N264" s="31">
        <f t="shared" si="68"/>
        <v>190857</v>
      </c>
      <c r="O264" s="36">
        <f t="shared" si="69"/>
        <v>0.61700126078944817</v>
      </c>
      <c r="P264" s="31">
        <v>58583</v>
      </c>
      <c r="Q264" s="31">
        <v>289694</v>
      </c>
      <c r="R264" s="31">
        <v>289694</v>
      </c>
      <c r="S264" s="31">
        <v>194591</v>
      </c>
      <c r="T264" s="36">
        <f t="shared" si="70"/>
        <v>0.67171222048092127</v>
      </c>
      <c r="U264" s="36">
        <f t="shared" si="71"/>
        <v>-0.73400133144427571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3924110</v>
      </c>
      <c r="E267" s="32">
        <f>SUM(E263:E266)</f>
        <v>3117761</v>
      </c>
      <c r="F267" s="32">
        <f>SUM(F263:F266)</f>
        <v>916443</v>
      </c>
      <c r="G267" s="37">
        <f t="shared" si="64"/>
        <v>0.23354161835422554</v>
      </c>
      <c r="H267" s="32">
        <f>SUM(H263:H266)</f>
        <v>1146849</v>
      </c>
      <c r="I267" s="37">
        <f t="shared" si="65"/>
        <v>0.29225709778777864</v>
      </c>
      <c r="J267" s="32">
        <f>SUM(J263:J266)</f>
        <v>771401</v>
      </c>
      <c r="K267" s="37">
        <f t="shared" si="66"/>
        <v>0.24742146687959726</v>
      </c>
      <c r="L267" s="32">
        <f>SUM(L263:L266)</f>
        <v>0</v>
      </c>
      <c r="M267" s="37">
        <f t="shared" si="67"/>
        <v>0</v>
      </c>
      <c r="N267" s="32">
        <f t="shared" si="68"/>
        <v>2834693</v>
      </c>
      <c r="O267" s="37">
        <f t="shared" si="69"/>
        <v>0.90920792196707834</v>
      </c>
      <c r="P267" s="32">
        <f>SUM(P263:P266)</f>
        <v>657128</v>
      </c>
      <c r="Q267" s="32">
        <f>SUM(Q263:Q266)</f>
        <v>2144577</v>
      </c>
      <c r="R267" s="32">
        <f>SUM(R263:R266)</f>
        <v>2224301</v>
      </c>
      <c r="S267" s="32">
        <f>SUM(S263:S266)</f>
        <v>1888809</v>
      </c>
      <c r="T267" s="37">
        <f t="shared" si="70"/>
        <v>0.84916969420955168</v>
      </c>
      <c r="U267" s="37">
        <f t="shared" si="71"/>
        <v>0.17389762725070312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3745</v>
      </c>
      <c r="E271" s="31">
        <v>375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225</v>
      </c>
      <c r="Q271" s="31">
        <v>3570</v>
      </c>
      <c r="R271" s="31">
        <v>3570</v>
      </c>
      <c r="S271" s="31">
        <v>116</v>
      </c>
      <c r="T271" s="36">
        <f t="shared" si="70"/>
        <v>3.2492997198879554E-2</v>
      </c>
      <c r="U271" s="36">
        <f t="shared" si="71"/>
        <v>-1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4046185</v>
      </c>
      <c r="E274" s="31">
        <v>2531372</v>
      </c>
      <c r="F274" s="31">
        <v>616578</v>
      </c>
      <c r="G274" s="36">
        <f t="shared" si="64"/>
        <v>0.15238502441188428</v>
      </c>
      <c r="H274" s="31">
        <v>670708</v>
      </c>
      <c r="I274" s="36">
        <f t="shared" si="65"/>
        <v>0.16576305828823942</v>
      </c>
      <c r="J274" s="31">
        <v>657329</v>
      </c>
      <c r="K274" s="36">
        <f t="shared" si="66"/>
        <v>0.25967301526602965</v>
      </c>
      <c r="L274" s="31">
        <v>0</v>
      </c>
      <c r="M274" s="36">
        <f t="shared" si="67"/>
        <v>0</v>
      </c>
      <c r="N274" s="31">
        <f t="shared" si="68"/>
        <v>1944615</v>
      </c>
      <c r="O274" s="36">
        <f t="shared" si="69"/>
        <v>0.76820593733358822</v>
      </c>
      <c r="P274" s="31">
        <v>508363</v>
      </c>
      <c r="Q274" s="31">
        <v>3922426</v>
      </c>
      <c r="R274" s="31">
        <v>3922426</v>
      </c>
      <c r="S274" s="31">
        <v>1650379</v>
      </c>
      <c r="T274" s="36">
        <f t="shared" si="70"/>
        <v>0.42075465540968776</v>
      </c>
      <c r="U274" s="36">
        <f t="shared" si="71"/>
        <v>0.29303076738472322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4049930</v>
      </c>
      <c r="E275" s="32">
        <f>SUM(E268:E274)</f>
        <v>2531747</v>
      </c>
      <c r="F275" s="32">
        <f>SUM(F268:F274)</f>
        <v>616578</v>
      </c>
      <c r="G275" s="37">
        <f t="shared" si="64"/>
        <v>0.15224411286120995</v>
      </c>
      <c r="H275" s="32">
        <f>SUM(H268:H274)</f>
        <v>670708</v>
      </c>
      <c r="I275" s="37">
        <f t="shared" si="65"/>
        <v>0.16560977597143656</v>
      </c>
      <c r="J275" s="32">
        <f>SUM(J268:J274)</f>
        <v>657329</v>
      </c>
      <c r="K275" s="37">
        <f t="shared" si="66"/>
        <v>0.25963455274164443</v>
      </c>
      <c r="L275" s="32">
        <f>SUM(L268:L274)</f>
        <v>0</v>
      </c>
      <c r="M275" s="37">
        <f t="shared" si="67"/>
        <v>0</v>
      </c>
      <c r="N275" s="32">
        <f t="shared" si="68"/>
        <v>1944615</v>
      </c>
      <c r="O275" s="37">
        <f t="shared" si="69"/>
        <v>0.76809215138795461</v>
      </c>
      <c r="P275" s="32">
        <f>SUM(P268:P274)</f>
        <v>508588</v>
      </c>
      <c r="Q275" s="32">
        <f>SUM(Q268:Q274)</f>
        <v>3925996</v>
      </c>
      <c r="R275" s="32">
        <f>SUM(R268:R274)</f>
        <v>3925996</v>
      </c>
      <c r="S275" s="32">
        <f>SUM(S268:S274)</f>
        <v>1650495</v>
      </c>
      <c r="T275" s="37">
        <f t="shared" si="70"/>
        <v>0.42040160000163018</v>
      </c>
      <c r="U275" s="37">
        <f t="shared" si="71"/>
        <v>0.29245872887287949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157700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925</v>
      </c>
      <c r="Q279" s="31">
        <v>155400</v>
      </c>
      <c r="R279" s="31">
        <v>155400</v>
      </c>
      <c r="S279" s="31">
        <v>15994</v>
      </c>
      <c r="T279" s="36">
        <f t="shared" si="70"/>
        <v>0.10292149292149293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157700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925</v>
      </c>
      <c r="Q285" s="32">
        <f>SUM(Q276:Q284)</f>
        <v>155400</v>
      </c>
      <c r="R285" s="32">
        <f>SUM(R276:R284)</f>
        <v>155400</v>
      </c>
      <c r="S285" s="32">
        <f>SUM(S276:S284)</f>
        <v>15994</v>
      </c>
      <c r="T285" s="37">
        <f t="shared" si="70"/>
        <v>0.10292149292149293</v>
      </c>
      <c r="U285" s="37">
        <f t="shared" si="71"/>
        <v>-1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898119</v>
      </c>
      <c r="E293" s="31">
        <v>898119</v>
      </c>
      <c r="F293" s="31">
        <v>207249</v>
      </c>
      <c r="G293" s="36">
        <f t="shared" si="64"/>
        <v>0.23075895287818207</v>
      </c>
      <c r="H293" s="31">
        <v>264430</v>
      </c>
      <c r="I293" s="36">
        <f t="shared" si="65"/>
        <v>0.29442646241756382</v>
      </c>
      <c r="J293" s="31">
        <v>216112</v>
      </c>
      <c r="K293" s="36">
        <f t="shared" si="66"/>
        <v>0.24062735561768542</v>
      </c>
      <c r="L293" s="31">
        <v>0</v>
      </c>
      <c r="M293" s="36">
        <f t="shared" si="67"/>
        <v>0</v>
      </c>
      <c r="N293" s="31">
        <f t="shared" si="68"/>
        <v>687791</v>
      </c>
      <c r="O293" s="36">
        <f t="shared" si="69"/>
        <v>0.76581277091343125</v>
      </c>
      <c r="P293" s="31">
        <v>207249</v>
      </c>
      <c r="Q293" s="31">
        <v>900426</v>
      </c>
      <c r="R293" s="31">
        <v>900426</v>
      </c>
      <c r="S293" s="31">
        <v>660853</v>
      </c>
      <c r="T293" s="36">
        <f t="shared" si="70"/>
        <v>0.73393371581895683</v>
      </c>
      <c r="U293" s="36">
        <f t="shared" si="71"/>
        <v>4.2764983184478522E-2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2130000</v>
      </c>
      <c r="E296" s="31">
        <v>2130000</v>
      </c>
      <c r="F296" s="31">
        <v>6122</v>
      </c>
      <c r="G296" s="36">
        <f t="shared" si="64"/>
        <v>2.8741784037558684E-3</v>
      </c>
      <c r="H296" s="31">
        <v>0</v>
      </c>
      <c r="I296" s="36">
        <f t="shared" si="65"/>
        <v>0</v>
      </c>
      <c r="J296" s="31">
        <v>113105</v>
      </c>
      <c r="K296" s="36">
        <f t="shared" si="66"/>
        <v>5.3100938967136149E-2</v>
      </c>
      <c r="L296" s="31">
        <v>0</v>
      </c>
      <c r="M296" s="36">
        <f t="shared" si="67"/>
        <v>0</v>
      </c>
      <c r="N296" s="31">
        <f t="shared" si="68"/>
        <v>119227</v>
      </c>
      <c r="O296" s="36">
        <f t="shared" si="69"/>
        <v>5.5975117370892016E-2</v>
      </c>
      <c r="P296" s="31">
        <v>18366</v>
      </c>
      <c r="Q296" s="31">
        <v>0</v>
      </c>
      <c r="R296" s="31">
        <v>652067</v>
      </c>
      <c r="S296" s="31">
        <v>50934</v>
      </c>
      <c r="T296" s="36">
        <f t="shared" si="70"/>
        <v>7.8111605095795372E-2</v>
      </c>
      <c r="U296" s="36">
        <f t="shared" si="71"/>
        <v>5.1583905041925293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12152530</v>
      </c>
      <c r="E297" s="31">
        <v>12238530</v>
      </c>
      <c r="F297" s="31">
        <v>1875379</v>
      </c>
      <c r="G297" s="36">
        <f t="shared" si="64"/>
        <v>0.15432004693672841</v>
      </c>
      <c r="H297" s="31">
        <v>5957755</v>
      </c>
      <c r="I297" s="36">
        <f t="shared" si="65"/>
        <v>0.490248121173122</v>
      </c>
      <c r="J297" s="31">
        <v>1888398</v>
      </c>
      <c r="K297" s="36">
        <f t="shared" si="66"/>
        <v>0.15429941340994385</v>
      </c>
      <c r="L297" s="31">
        <v>0</v>
      </c>
      <c r="M297" s="36">
        <f t="shared" si="67"/>
        <v>0</v>
      </c>
      <c r="N297" s="31">
        <f t="shared" si="68"/>
        <v>9721532</v>
      </c>
      <c r="O297" s="36">
        <f t="shared" si="69"/>
        <v>0.79433820891888163</v>
      </c>
      <c r="P297" s="31">
        <v>1689595</v>
      </c>
      <c r="Q297" s="31">
        <v>12353075</v>
      </c>
      <c r="R297" s="31">
        <v>11681075</v>
      </c>
      <c r="S297" s="31">
        <v>8850814</v>
      </c>
      <c r="T297" s="36">
        <f t="shared" si="70"/>
        <v>0.75770543378927024</v>
      </c>
      <c r="U297" s="36">
        <f t="shared" si="71"/>
        <v>0.11766310861478635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15180649</v>
      </c>
      <c r="E298" s="32">
        <f>SUM(E293:E297)</f>
        <v>15266649</v>
      </c>
      <c r="F298" s="32">
        <f>SUM(F293:F297)</f>
        <v>2088750</v>
      </c>
      <c r="G298" s="37">
        <f t="shared" si="64"/>
        <v>0.1375929316328966</v>
      </c>
      <c r="H298" s="32">
        <f>SUM(H293:H297)</f>
        <v>6222185</v>
      </c>
      <c r="I298" s="37">
        <f t="shared" si="65"/>
        <v>0.40987608632542655</v>
      </c>
      <c r="J298" s="32">
        <f>SUM(J293:J297)</f>
        <v>2217615</v>
      </c>
      <c r="K298" s="37">
        <f t="shared" si="66"/>
        <v>0.14525879254838439</v>
      </c>
      <c r="L298" s="32">
        <f>SUM(L293:L297)</f>
        <v>0</v>
      </c>
      <c r="M298" s="37">
        <f t="shared" si="67"/>
        <v>0</v>
      </c>
      <c r="N298" s="32">
        <f t="shared" si="68"/>
        <v>10528550</v>
      </c>
      <c r="O298" s="37">
        <f t="shared" si="69"/>
        <v>0.68964381115986884</v>
      </c>
      <c r="P298" s="32">
        <f>SUM(P293:P297)</f>
        <v>1915210</v>
      </c>
      <c r="Q298" s="32">
        <f>SUM(Q293:Q297)</f>
        <v>13253501</v>
      </c>
      <c r="R298" s="32">
        <f>SUM(R293:R297)</f>
        <v>13233568</v>
      </c>
      <c r="S298" s="32">
        <f>SUM(S293:S297)</f>
        <v>9562601</v>
      </c>
      <c r="T298" s="37">
        <f t="shared" si="70"/>
        <v>0.72260187124137643</v>
      </c>
      <c r="U298" s="37">
        <f t="shared" si="71"/>
        <v>0.157896523096684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23312389</v>
      </c>
      <c r="E299" s="32">
        <f>SUM(E263:E266,E268:E274,E276:E284,E286:E291,E293:E297)</f>
        <v>20916157</v>
      </c>
      <c r="F299" s="32">
        <f>SUM(F263:F266,F268:F274,F276:F284,F286:F291,F293:F297)</f>
        <v>3621771</v>
      </c>
      <c r="G299" s="37">
        <f t="shared" si="64"/>
        <v>0.15535820889056029</v>
      </c>
      <c r="H299" s="32">
        <f>SUM(H263:H266,H268:H274,H276:H284,H286:H291,H293:H297)</f>
        <v>8039742</v>
      </c>
      <c r="I299" s="37">
        <f t="shared" si="65"/>
        <v>0.34486993160589419</v>
      </c>
      <c r="J299" s="32">
        <f>SUM(J263:J266,J268:J274,J276:J284,J286:J291,J293:J297)</f>
        <v>3646345</v>
      </c>
      <c r="K299" s="37">
        <f t="shared" si="66"/>
        <v>0.17433149885038632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15307858</v>
      </c>
      <c r="O299" s="37">
        <f t="shared" si="69"/>
        <v>0.73186761793765465</v>
      </c>
      <c r="P299" s="32">
        <f>SUM(P263:P266,P268:P274,P276:P284,P286:P291,P293:P297)</f>
        <v>3081851</v>
      </c>
      <c r="Q299" s="32">
        <f>SUM(Q263:Q266,Q268:Q274,Q276:Q284,Q286:Q291,Q293:Q297)</f>
        <v>19479474</v>
      </c>
      <c r="R299" s="32">
        <f>SUM(R263:R266,R268:R274,R276:R284,R286:R291,R293:R297)</f>
        <v>19539265</v>
      </c>
      <c r="S299" s="32">
        <f>SUM(S263:S266,S268:S274,S276:S284,S286:S291,S293:S297)</f>
        <v>13117899</v>
      </c>
      <c r="T299" s="37">
        <f t="shared" si="70"/>
        <v>0.67136092376043832</v>
      </c>
      <c r="U299" s="37">
        <f t="shared" si="71"/>
        <v>0.18316719400126735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311397846</v>
      </c>
      <c r="E302" s="31">
        <v>313050601</v>
      </c>
      <c r="F302" s="31">
        <v>57316163</v>
      </c>
      <c r="G302" s="36">
        <f t="shared" ref="G302:G339" si="72">IF(($D302     =0),0,($F302     /$D302     ))</f>
        <v>0.18406088460868802</v>
      </c>
      <c r="H302" s="31">
        <v>75117338</v>
      </c>
      <c r="I302" s="36">
        <f t="shared" ref="I302:I339" si="73">IF(($D302     =0),0,($H302     /$D302     ))</f>
        <v>0.24122626076225331</v>
      </c>
      <c r="J302" s="31">
        <v>69142327</v>
      </c>
      <c r="K302" s="36">
        <f t="shared" ref="K302:K339" si="74">IF(($E302     =0),0,($J302     /$E302     ))</f>
        <v>0.22086629694731044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201575828</v>
      </c>
      <c r="O302" s="36">
        <f t="shared" ref="O302:O339" si="77">IF(($E302     =0),0,($N302     /$E302     ))</f>
        <v>0.64390813292193616</v>
      </c>
      <c r="P302" s="31">
        <v>63491454</v>
      </c>
      <c r="Q302" s="31">
        <v>296390857</v>
      </c>
      <c r="R302" s="31">
        <v>301566376</v>
      </c>
      <c r="S302" s="31">
        <v>185905995</v>
      </c>
      <c r="T302" s="36">
        <f t="shared" ref="T302:T339" si="78">IF(($R302     =0),0,($S302     /$R302     ))</f>
        <v>0.61646791484472396</v>
      </c>
      <c r="U302" s="36">
        <f t="shared" ref="U302:U339" si="79">IF(($P302     =0),0,(($J302     /$P302     )-1))</f>
        <v>8.9002104125698533E-2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311397846</v>
      </c>
      <c r="E303" s="32">
        <f>E302</f>
        <v>313050601</v>
      </c>
      <c r="F303" s="32">
        <f>F302</f>
        <v>57316163</v>
      </c>
      <c r="G303" s="37">
        <f t="shared" si="72"/>
        <v>0.18406088460868802</v>
      </c>
      <c r="H303" s="32">
        <f>H302</f>
        <v>75117338</v>
      </c>
      <c r="I303" s="37">
        <f t="shared" si="73"/>
        <v>0.24122626076225331</v>
      </c>
      <c r="J303" s="32">
        <f>J302</f>
        <v>69142327</v>
      </c>
      <c r="K303" s="37">
        <f t="shared" si="74"/>
        <v>0.22086629694731044</v>
      </c>
      <c r="L303" s="32">
        <f>L302</f>
        <v>0</v>
      </c>
      <c r="M303" s="37">
        <f t="shared" si="75"/>
        <v>0</v>
      </c>
      <c r="N303" s="32">
        <f t="shared" si="76"/>
        <v>201575828</v>
      </c>
      <c r="O303" s="37">
        <f t="shared" si="77"/>
        <v>0.64390813292193616</v>
      </c>
      <c r="P303" s="32">
        <f>P302</f>
        <v>63491454</v>
      </c>
      <c r="Q303" s="32">
        <f>Q302</f>
        <v>296390857</v>
      </c>
      <c r="R303" s="32">
        <f>R302</f>
        <v>301566376</v>
      </c>
      <c r="S303" s="32">
        <f>S302</f>
        <v>185905995</v>
      </c>
      <c r="T303" s="37">
        <f t="shared" si="78"/>
        <v>0.61646791484472396</v>
      </c>
      <c r="U303" s="37">
        <f t="shared" si="79"/>
        <v>8.9002104125698533E-2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7995765</v>
      </c>
      <c r="E307" s="31">
        <v>7052087</v>
      </c>
      <c r="F307" s="31">
        <v>865642</v>
      </c>
      <c r="G307" s="36">
        <f t="shared" si="72"/>
        <v>0.10826256149349062</v>
      </c>
      <c r="H307" s="31">
        <v>898314</v>
      </c>
      <c r="I307" s="36">
        <f t="shared" si="73"/>
        <v>0.11234872460608834</v>
      </c>
      <c r="J307" s="31">
        <v>809041</v>
      </c>
      <c r="K307" s="36">
        <f t="shared" si="74"/>
        <v>0.11472362720425883</v>
      </c>
      <c r="L307" s="31">
        <v>0</v>
      </c>
      <c r="M307" s="36">
        <f t="shared" si="75"/>
        <v>0</v>
      </c>
      <c r="N307" s="31">
        <f t="shared" si="76"/>
        <v>2572997</v>
      </c>
      <c r="O307" s="36">
        <f t="shared" si="77"/>
        <v>0.36485610571735716</v>
      </c>
      <c r="P307" s="31">
        <v>1006767</v>
      </c>
      <c r="Q307" s="31">
        <v>5676620</v>
      </c>
      <c r="R307" s="31">
        <v>5993725</v>
      </c>
      <c r="S307" s="31">
        <v>2846992</v>
      </c>
      <c r="T307" s="36">
        <f t="shared" si="78"/>
        <v>0.4749954327233899</v>
      </c>
      <c r="U307" s="36">
        <f t="shared" si="79"/>
        <v>-0.19639698162534136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7995765</v>
      </c>
      <c r="E310" s="32">
        <f>SUM(E304:E309)</f>
        <v>7052087</v>
      </c>
      <c r="F310" s="32">
        <f>SUM(F304:F309)</f>
        <v>865642</v>
      </c>
      <c r="G310" s="37">
        <f t="shared" si="72"/>
        <v>0.10826256149349062</v>
      </c>
      <c r="H310" s="32">
        <f>SUM(H304:H309)</f>
        <v>898314</v>
      </c>
      <c r="I310" s="37">
        <f t="shared" si="73"/>
        <v>0.11234872460608834</v>
      </c>
      <c r="J310" s="32">
        <f>SUM(J304:J309)</f>
        <v>809041</v>
      </c>
      <c r="K310" s="37">
        <f t="shared" si="74"/>
        <v>0.11472362720425883</v>
      </c>
      <c r="L310" s="32">
        <f>SUM(L304:L309)</f>
        <v>0</v>
      </c>
      <c r="M310" s="37">
        <f t="shared" si="75"/>
        <v>0</v>
      </c>
      <c r="N310" s="32">
        <f t="shared" si="76"/>
        <v>2572997</v>
      </c>
      <c r="O310" s="37">
        <f t="shared" si="77"/>
        <v>0.36485610571735716</v>
      </c>
      <c r="P310" s="32">
        <f>SUM(P304:P309)</f>
        <v>1006767</v>
      </c>
      <c r="Q310" s="32">
        <f>SUM(Q304:Q309)</f>
        <v>5676620</v>
      </c>
      <c r="R310" s="32">
        <f>SUM(R304:R309)</f>
        <v>5993725</v>
      </c>
      <c r="S310" s="32">
        <f>SUM(S304:S309)</f>
        <v>2846992</v>
      </c>
      <c r="T310" s="37">
        <f t="shared" si="78"/>
        <v>0.4749954327233899</v>
      </c>
      <c r="U310" s="37">
        <f t="shared" si="79"/>
        <v>-0.19639698162534136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5235284</v>
      </c>
      <c r="E311" s="31">
        <v>5711284</v>
      </c>
      <c r="F311" s="31">
        <v>485697</v>
      </c>
      <c r="G311" s="36">
        <f t="shared" si="72"/>
        <v>9.2773763562779027E-2</v>
      </c>
      <c r="H311" s="31">
        <v>580376</v>
      </c>
      <c r="I311" s="36">
        <f t="shared" si="73"/>
        <v>0.11085855132214413</v>
      </c>
      <c r="J311" s="31">
        <v>540374</v>
      </c>
      <c r="K311" s="36">
        <f t="shared" si="74"/>
        <v>9.4615151338998379E-2</v>
      </c>
      <c r="L311" s="31">
        <v>0</v>
      </c>
      <c r="M311" s="36">
        <f t="shared" si="75"/>
        <v>0</v>
      </c>
      <c r="N311" s="31">
        <f t="shared" si="76"/>
        <v>1606447</v>
      </c>
      <c r="O311" s="36">
        <f t="shared" si="77"/>
        <v>0.28127597927191156</v>
      </c>
      <c r="P311" s="31">
        <v>750118</v>
      </c>
      <c r="Q311" s="31">
        <v>1418563</v>
      </c>
      <c r="R311" s="31">
        <v>4650299</v>
      </c>
      <c r="S311" s="31">
        <v>1798660</v>
      </c>
      <c r="T311" s="36">
        <f t="shared" si="78"/>
        <v>0.38678373154070306</v>
      </c>
      <c r="U311" s="36">
        <f t="shared" si="79"/>
        <v>-0.27961467395796391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2021838</v>
      </c>
      <c r="E312" s="31">
        <v>1997367</v>
      </c>
      <c r="F312" s="31">
        <v>465455</v>
      </c>
      <c r="G312" s="36">
        <f t="shared" si="72"/>
        <v>0.23021379556621252</v>
      </c>
      <c r="H312" s="31">
        <v>588413</v>
      </c>
      <c r="I312" s="36">
        <f t="shared" si="73"/>
        <v>0.29102875700229197</v>
      </c>
      <c r="J312" s="31">
        <v>475483</v>
      </c>
      <c r="K312" s="36">
        <f t="shared" si="74"/>
        <v>0.2380548992748954</v>
      </c>
      <c r="L312" s="31">
        <v>0</v>
      </c>
      <c r="M312" s="36">
        <f t="shared" si="75"/>
        <v>0</v>
      </c>
      <c r="N312" s="31">
        <f t="shared" si="76"/>
        <v>1529351</v>
      </c>
      <c r="O312" s="36">
        <f t="shared" si="77"/>
        <v>0.76568352235718318</v>
      </c>
      <c r="P312" s="31">
        <v>440504</v>
      </c>
      <c r="Q312" s="31">
        <v>1886390</v>
      </c>
      <c r="R312" s="31">
        <v>1875133</v>
      </c>
      <c r="S312" s="31">
        <v>1435219</v>
      </c>
      <c r="T312" s="36">
        <f t="shared" si="78"/>
        <v>0.7653958412549936</v>
      </c>
      <c r="U312" s="36">
        <f t="shared" si="79"/>
        <v>7.9406770426602158E-2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19091585</v>
      </c>
      <c r="E313" s="31">
        <v>19768269</v>
      </c>
      <c r="F313" s="31">
        <v>1002811</v>
      </c>
      <c r="G313" s="36">
        <f t="shared" si="72"/>
        <v>5.252633555569116E-2</v>
      </c>
      <c r="H313" s="31">
        <v>2116438</v>
      </c>
      <c r="I313" s="36">
        <f t="shared" si="73"/>
        <v>0.1108571132255389</v>
      </c>
      <c r="J313" s="31">
        <v>8920332</v>
      </c>
      <c r="K313" s="36">
        <f t="shared" si="74"/>
        <v>0.45124497243537104</v>
      </c>
      <c r="L313" s="31">
        <v>0</v>
      </c>
      <c r="M313" s="36">
        <f t="shared" si="75"/>
        <v>0</v>
      </c>
      <c r="N313" s="31">
        <f t="shared" si="76"/>
        <v>12039581</v>
      </c>
      <c r="O313" s="36">
        <f t="shared" si="77"/>
        <v>0.60903567226852284</v>
      </c>
      <c r="P313" s="31">
        <v>6678401</v>
      </c>
      <c r="Q313" s="31">
        <v>18085280</v>
      </c>
      <c r="R313" s="31">
        <v>18584034</v>
      </c>
      <c r="S313" s="31">
        <v>11267958</v>
      </c>
      <c r="T313" s="36">
        <f t="shared" si="78"/>
        <v>0.60632465480853082</v>
      </c>
      <c r="U313" s="36">
        <f t="shared" si="79"/>
        <v>0.33569876981031843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334400</v>
      </c>
      <c r="E314" s="31">
        <v>334400</v>
      </c>
      <c r="F314" s="31">
        <v>2978</v>
      </c>
      <c r="G314" s="36">
        <f t="shared" si="72"/>
        <v>8.9055023923444981E-3</v>
      </c>
      <c r="H314" s="31">
        <v>33588</v>
      </c>
      <c r="I314" s="36">
        <f t="shared" si="73"/>
        <v>0.10044258373205742</v>
      </c>
      <c r="J314" s="31">
        <v>41144</v>
      </c>
      <c r="K314" s="36">
        <f t="shared" si="74"/>
        <v>0.12303827751196172</v>
      </c>
      <c r="L314" s="31">
        <v>0</v>
      </c>
      <c r="M314" s="36">
        <f t="shared" si="75"/>
        <v>0</v>
      </c>
      <c r="N314" s="31">
        <f t="shared" si="76"/>
        <v>77710</v>
      </c>
      <c r="O314" s="36">
        <f t="shared" si="77"/>
        <v>0.23238636363636364</v>
      </c>
      <c r="P314" s="31">
        <v>122436</v>
      </c>
      <c r="Q314" s="31">
        <v>439222</v>
      </c>
      <c r="R314" s="31">
        <v>329222</v>
      </c>
      <c r="S314" s="31">
        <v>178694</v>
      </c>
      <c r="T314" s="36">
        <f t="shared" si="78"/>
        <v>0.54277660666662619</v>
      </c>
      <c r="U314" s="36">
        <f t="shared" si="79"/>
        <v>-0.6639550459015322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26683107</v>
      </c>
      <c r="E317" s="32">
        <f>SUM(E311:E316)</f>
        <v>27811320</v>
      </c>
      <c r="F317" s="32">
        <f>SUM(F311:F316)</f>
        <v>1956941</v>
      </c>
      <c r="G317" s="37">
        <f t="shared" si="72"/>
        <v>7.3340072428596859E-2</v>
      </c>
      <c r="H317" s="32">
        <f>SUM(H311:H316)</f>
        <v>3318815</v>
      </c>
      <c r="I317" s="37">
        <f t="shared" si="73"/>
        <v>0.12437888136490252</v>
      </c>
      <c r="J317" s="32">
        <f>SUM(J311:J316)</f>
        <v>9977333</v>
      </c>
      <c r="K317" s="37">
        <f t="shared" si="74"/>
        <v>0.35875078924696852</v>
      </c>
      <c r="L317" s="32">
        <f>SUM(L311:L316)</f>
        <v>0</v>
      </c>
      <c r="M317" s="37">
        <f t="shared" si="75"/>
        <v>0</v>
      </c>
      <c r="N317" s="32">
        <f t="shared" si="76"/>
        <v>15253089</v>
      </c>
      <c r="O317" s="37">
        <f t="shared" si="77"/>
        <v>0.54844894093484231</v>
      </c>
      <c r="P317" s="32">
        <f>SUM(P311:P316)</f>
        <v>7991459</v>
      </c>
      <c r="Q317" s="32">
        <f>SUM(Q311:Q316)</f>
        <v>21829455</v>
      </c>
      <c r="R317" s="32">
        <f>SUM(R311:R316)</f>
        <v>25438688</v>
      </c>
      <c r="S317" s="32">
        <f>SUM(S311:S316)</f>
        <v>14680531</v>
      </c>
      <c r="T317" s="37">
        <f t="shared" si="78"/>
        <v>0.57709465991327857</v>
      </c>
      <c r="U317" s="37">
        <f t="shared" si="79"/>
        <v>0.24849955433669879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122550</v>
      </c>
      <c r="E318" s="31">
        <v>102550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2192</v>
      </c>
      <c r="Q318" s="31">
        <v>128974</v>
      </c>
      <c r="R318" s="31">
        <v>33974</v>
      </c>
      <c r="S318" s="31">
        <v>2192</v>
      </c>
      <c r="T318" s="36">
        <f t="shared" si="78"/>
        <v>6.4519927003002298E-2</v>
      </c>
      <c r="U318" s="36">
        <f t="shared" si="79"/>
        <v>-1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25217563</v>
      </c>
      <c r="E319" s="31">
        <v>31882423</v>
      </c>
      <c r="F319" s="31">
        <v>6430148</v>
      </c>
      <c r="G319" s="36">
        <f t="shared" si="72"/>
        <v>0.25498689147718201</v>
      </c>
      <c r="H319" s="31">
        <v>7493067</v>
      </c>
      <c r="I319" s="36">
        <f t="shared" si="73"/>
        <v>0.29713684070106217</v>
      </c>
      <c r="J319" s="31">
        <v>5858038</v>
      </c>
      <c r="K319" s="36">
        <f t="shared" si="74"/>
        <v>0.18373879551124456</v>
      </c>
      <c r="L319" s="31">
        <v>0</v>
      </c>
      <c r="M319" s="36">
        <f t="shared" si="75"/>
        <v>0</v>
      </c>
      <c r="N319" s="31">
        <f t="shared" si="76"/>
        <v>19781253</v>
      </c>
      <c r="O319" s="36">
        <f t="shared" si="77"/>
        <v>0.62044384142321929</v>
      </c>
      <c r="P319" s="31">
        <v>6557428</v>
      </c>
      <c r="Q319" s="31">
        <v>24561353</v>
      </c>
      <c r="R319" s="31">
        <v>24632353</v>
      </c>
      <c r="S319" s="31">
        <v>17475035</v>
      </c>
      <c r="T319" s="36">
        <f t="shared" si="78"/>
        <v>0.70943425502224655</v>
      </c>
      <c r="U319" s="36">
        <f t="shared" si="79"/>
        <v>-0.10665614628174336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10688280</v>
      </c>
      <c r="E320" s="31">
        <v>10297942</v>
      </c>
      <c r="F320" s="31">
        <v>1904330</v>
      </c>
      <c r="G320" s="36">
        <f t="shared" si="72"/>
        <v>0.1781699206981853</v>
      </c>
      <c r="H320" s="31">
        <v>2259346</v>
      </c>
      <c r="I320" s="36">
        <f t="shared" si="73"/>
        <v>0.21138536789829607</v>
      </c>
      <c r="J320" s="31">
        <v>2179149</v>
      </c>
      <c r="K320" s="36">
        <f t="shared" si="74"/>
        <v>0.21161014501732481</v>
      </c>
      <c r="L320" s="31">
        <v>0</v>
      </c>
      <c r="M320" s="36">
        <f t="shared" si="75"/>
        <v>0</v>
      </c>
      <c r="N320" s="31">
        <f t="shared" si="76"/>
        <v>6342825</v>
      </c>
      <c r="O320" s="36">
        <f t="shared" si="77"/>
        <v>0.61593131909268861</v>
      </c>
      <c r="P320" s="31">
        <v>2241432</v>
      </c>
      <c r="Q320" s="31">
        <v>12278490</v>
      </c>
      <c r="R320" s="31">
        <v>12753690</v>
      </c>
      <c r="S320" s="31">
        <v>6529514</v>
      </c>
      <c r="T320" s="36">
        <f t="shared" si="78"/>
        <v>0.51197057479051156</v>
      </c>
      <c r="U320" s="36">
        <f t="shared" si="79"/>
        <v>-2.7787146788303185E-2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395000</v>
      </c>
      <c r="Q321" s="31">
        <v>643500</v>
      </c>
      <c r="R321" s="31">
        <v>845000</v>
      </c>
      <c r="S321" s="31">
        <v>550000</v>
      </c>
      <c r="T321" s="36">
        <f t="shared" si="78"/>
        <v>0.65088757396449703</v>
      </c>
      <c r="U321" s="36">
        <f t="shared" si="79"/>
        <v>-1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3759473</v>
      </c>
      <c r="E322" s="31">
        <v>3769473</v>
      </c>
      <c r="F322" s="31">
        <v>782206</v>
      </c>
      <c r="G322" s="36">
        <f t="shared" si="72"/>
        <v>0.20806267261395414</v>
      </c>
      <c r="H322" s="31">
        <v>943737</v>
      </c>
      <c r="I322" s="36">
        <f t="shared" si="73"/>
        <v>0.25102906710594808</v>
      </c>
      <c r="J322" s="31">
        <v>830395</v>
      </c>
      <c r="K322" s="36">
        <f t="shared" si="74"/>
        <v>0.22029472024338681</v>
      </c>
      <c r="L322" s="31">
        <v>0</v>
      </c>
      <c r="M322" s="36">
        <f t="shared" si="75"/>
        <v>0</v>
      </c>
      <c r="N322" s="31">
        <f t="shared" si="76"/>
        <v>2556338</v>
      </c>
      <c r="O322" s="36">
        <f t="shared" si="77"/>
        <v>0.67816853974017055</v>
      </c>
      <c r="P322" s="31">
        <v>731953</v>
      </c>
      <c r="Q322" s="31">
        <v>3401974</v>
      </c>
      <c r="R322" s="31">
        <v>3453038</v>
      </c>
      <c r="S322" s="31">
        <v>2352001</v>
      </c>
      <c r="T322" s="36">
        <f t="shared" si="78"/>
        <v>0.68113962255845428</v>
      </c>
      <c r="U322" s="36">
        <f t="shared" si="79"/>
        <v>0.13449224198821508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39787866</v>
      </c>
      <c r="E323" s="32">
        <f>SUM(E318:E322)</f>
        <v>46052388</v>
      </c>
      <c r="F323" s="32">
        <f>SUM(F318:F322)</f>
        <v>9116684</v>
      </c>
      <c r="G323" s="37">
        <f t="shared" si="72"/>
        <v>0.22913226861676875</v>
      </c>
      <c r="H323" s="32">
        <f>SUM(H318:H322)</f>
        <v>10696150</v>
      </c>
      <c r="I323" s="37">
        <f t="shared" si="73"/>
        <v>0.26882944664586939</v>
      </c>
      <c r="J323" s="32">
        <f>SUM(J318:J322)</f>
        <v>8867582</v>
      </c>
      <c r="K323" s="37">
        <f t="shared" si="74"/>
        <v>0.19255422758967461</v>
      </c>
      <c r="L323" s="32">
        <f>SUM(L318:L322)</f>
        <v>0</v>
      </c>
      <c r="M323" s="37">
        <f t="shared" si="75"/>
        <v>0</v>
      </c>
      <c r="N323" s="32">
        <f t="shared" si="76"/>
        <v>28680416</v>
      </c>
      <c r="O323" s="37">
        <f t="shared" si="77"/>
        <v>0.62277804139060067</v>
      </c>
      <c r="P323" s="32">
        <f>SUM(P318:P322)</f>
        <v>9928005</v>
      </c>
      <c r="Q323" s="32">
        <f>SUM(Q318:Q322)</f>
        <v>41014291</v>
      </c>
      <c r="R323" s="32">
        <f>SUM(R318:R322)</f>
        <v>41718055</v>
      </c>
      <c r="S323" s="32">
        <f>SUM(S318:S322)</f>
        <v>26908742</v>
      </c>
      <c r="T323" s="37">
        <f t="shared" si="78"/>
        <v>0.64501429896480078</v>
      </c>
      <c r="U323" s="37">
        <f t="shared" si="79"/>
        <v>-0.10681128786699845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6716247</v>
      </c>
      <c r="E325" s="31">
        <v>6647794</v>
      </c>
      <c r="F325" s="31">
        <v>893668</v>
      </c>
      <c r="G325" s="36">
        <f t="shared" si="72"/>
        <v>0.13306062150483744</v>
      </c>
      <c r="H325" s="31">
        <v>2144619</v>
      </c>
      <c r="I325" s="36">
        <f t="shared" si="73"/>
        <v>0.31931806558037545</v>
      </c>
      <c r="J325" s="31">
        <v>1378546</v>
      </c>
      <c r="K325" s="36">
        <f t="shared" si="74"/>
        <v>0.2073689407343248</v>
      </c>
      <c r="L325" s="31">
        <v>0</v>
      </c>
      <c r="M325" s="36">
        <f t="shared" si="75"/>
        <v>0</v>
      </c>
      <c r="N325" s="31">
        <f t="shared" si="76"/>
        <v>4416833</v>
      </c>
      <c r="O325" s="36">
        <f t="shared" si="77"/>
        <v>0.66440581642571961</v>
      </c>
      <c r="P325" s="31">
        <v>1261882</v>
      </c>
      <c r="Q325" s="31">
        <v>6075982</v>
      </c>
      <c r="R325" s="31">
        <v>6109148</v>
      </c>
      <c r="S325" s="31">
        <v>4198122</v>
      </c>
      <c r="T325" s="36">
        <f t="shared" si="78"/>
        <v>0.68718616736736449</v>
      </c>
      <c r="U325" s="36">
        <f t="shared" si="79"/>
        <v>9.2452384612824234E-2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11867501</v>
      </c>
      <c r="E326" s="31">
        <v>12090078</v>
      </c>
      <c r="F326" s="31">
        <v>2670006</v>
      </c>
      <c r="G326" s="36">
        <f t="shared" si="72"/>
        <v>0.22498468717213507</v>
      </c>
      <c r="H326" s="31">
        <v>3080756</v>
      </c>
      <c r="I326" s="36">
        <f t="shared" si="73"/>
        <v>0.25959601772942764</v>
      </c>
      <c r="J326" s="31">
        <v>3127806</v>
      </c>
      <c r="K326" s="36">
        <f t="shared" si="74"/>
        <v>0.25870850461014394</v>
      </c>
      <c r="L326" s="31">
        <v>0</v>
      </c>
      <c r="M326" s="36">
        <f t="shared" si="75"/>
        <v>0</v>
      </c>
      <c r="N326" s="31">
        <f t="shared" si="76"/>
        <v>8878568</v>
      </c>
      <c r="O326" s="36">
        <f t="shared" si="77"/>
        <v>0.73436813228169417</v>
      </c>
      <c r="P326" s="31">
        <v>2142040</v>
      </c>
      <c r="Q326" s="31">
        <v>12085897</v>
      </c>
      <c r="R326" s="31">
        <v>11321977</v>
      </c>
      <c r="S326" s="31">
        <v>7097486</v>
      </c>
      <c r="T326" s="36">
        <f t="shared" si="78"/>
        <v>0.62687691381107735</v>
      </c>
      <c r="U326" s="36">
        <f t="shared" si="79"/>
        <v>0.46019962278949045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7065249</v>
      </c>
      <c r="E327" s="31">
        <v>7145249</v>
      </c>
      <c r="F327" s="31">
        <v>1420643</v>
      </c>
      <c r="G327" s="36">
        <f t="shared" si="72"/>
        <v>0.20107472503799936</v>
      </c>
      <c r="H327" s="31">
        <v>1541247</v>
      </c>
      <c r="I327" s="36">
        <f t="shared" si="73"/>
        <v>0.21814475328470376</v>
      </c>
      <c r="J327" s="31">
        <v>1244487</v>
      </c>
      <c r="K327" s="36">
        <f t="shared" si="74"/>
        <v>0.17416985748152375</v>
      </c>
      <c r="L327" s="31">
        <v>0</v>
      </c>
      <c r="M327" s="36">
        <f t="shared" si="75"/>
        <v>0</v>
      </c>
      <c r="N327" s="31">
        <f t="shared" si="76"/>
        <v>4206377</v>
      </c>
      <c r="O327" s="36">
        <f t="shared" si="77"/>
        <v>0.5886956493748503</v>
      </c>
      <c r="P327" s="31">
        <v>1651450</v>
      </c>
      <c r="Q327" s="31">
        <v>4529680</v>
      </c>
      <c r="R327" s="31">
        <v>6511570</v>
      </c>
      <c r="S327" s="31">
        <v>3034547</v>
      </c>
      <c r="T327" s="36">
        <f t="shared" si="78"/>
        <v>0.46602386214077401</v>
      </c>
      <c r="U327" s="36">
        <f t="shared" si="79"/>
        <v>-0.24642768476187593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7373244</v>
      </c>
      <c r="E330" s="31">
        <v>5983238</v>
      </c>
      <c r="F330" s="31">
        <v>755975</v>
      </c>
      <c r="G330" s="36">
        <f t="shared" si="72"/>
        <v>0.10252949719282313</v>
      </c>
      <c r="H330" s="31">
        <v>1266259</v>
      </c>
      <c r="I330" s="36">
        <f t="shared" si="73"/>
        <v>0.17173702647030262</v>
      </c>
      <c r="J330" s="31">
        <v>934717</v>
      </c>
      <c r="K330" s="36">
        <f t="shared" si="74"/>
        <v>0.1562226005383707</v>
      </c>
      <c r="L330" s="31">
        <v>0</v>
      </c>
      <c r="M330" s="36">
        <f t="shared" si="75"/>
        <v>0</v>
      </c>
      <c r="N330" s="31">
        <f t="shared" si="76"/>
        <v>2956951</v>
      </c>
      <c r="O330" s="36">
        <f t="shared" si="77"/>
        <v>0.49420581297284177</v>
      </c>
      <c r="P330" s="31">
        <v>1396242</v>
      </c>
      <c r="Q330" s="31">
        <v>5145669</v>
      </c>
      <c r="R330" s="31">
        <v>5203570</v>
      </c>
      <c r="S330" s="31">
        <v>3542991</v>
      </c>
      <c r="T330" s="36">
        <f t="shared" si="78"/>
        <v>0.68087697484611531</v>
      </c>
      <c r="U330" s="36">
        <f t="shared" si="79"/>
        <v>-0.33054799955881575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4269781</v>
      </c>
      <c r="E331" s="31">
        <v>4563675</v>
      </c>
      <c r="F331" s="31">
        <v>1083837</v>
      </c>
      <c r="G331" s="36">
        <f t="shared" si="72"/>
        <v>0.25383901422578814</v>
      </c>
      <c r="H331" s="31">
        <v>1159729</v>
      </c>
      <c r="I331" s="36">
        <f t="shared" si="73"/>
        <v>0.27161322793838844</v>
      </c>
      <c r="J331" s="31">
        <v>993724</v>
      </c>
      <c r="K331" s="36">
        <f t="shared" si="74"/>
        <v>0.21774644338170443</v>
      </c>
      <c r="L331" s="31">
        <v>0</v>
      </c>
      <c r="M331" s="36">
        <f t="shared" si="75"/>
        <v>0</v>
      </c>
      <c r="N331" s="31">
        <f t="shared" si="76"/>
        <v>3237290</v>
      </c>
      <c r="O331" s="36">
        <f t="shared" si="77"/>
        <v>0.70936032912071956</v>
      </c>
      <c r="P331" s="31">
        <v>824582</v>
      </c>
      <c r="Q331" s="31">
        <v>3955033</v>
      </c>
      <c r="R331" s="31">
        <v>3761853</v>
      </c>
      <c r="S331" s="31">
        <v>2772881</v>
      </c>
      <c r="T331" s="36">
        <f t="shared" si="78"/>
        <v>0.73710509155993076</v>
      </c>
      <c r="U331" s="36">
        <f t="shared" si="79"/>
        <v>0.20512453582542434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37292022</v>
      </c>
      <c r="E332" s="32">
        <f>SUM(E324:E331)</f>
        <v>36430034</v>
      </c>
      <c r="F332" s="32">
        <f>SUM(F324:F331)</f>
        <v>6824129</v>
      </c>
      <c r="G332" s="37">
        <f t="shared" si="72"/>
        <v>0.18299165971745915</v>
      </c>
      <c r="H332" s="32">
        <f>SUM(H324:H331)</f>
        <v>9192610</v>
      </c>
      <c r="I332" s="37">
        <f t="shared" si="73"/>
        <v>0.24650339421123371</v>
      </c>
      <c r="J332" s="32">
        <f>SUM(J324:J331)</f>
        <v>7679280</v>
      </c>
      <c r="K332" s="37">
        <f t="shared" si="74"/>
        <v>0.21079530148118994</v>
      </c>
      <c r="L332" s="32">
        <f>SUM(L324:L331)</f>
        <v>0</v>
      </c>
      <c r="M332" s="37">
        <f t="shared" si="75"/>
        <v>0</v>
      </c>
      <c r="N332" s="32">
        <f t="shared" si="76"/>
        <v>23696019</v>
      </c>
      <c r="O332" s="37">
        <f t="shared" si="77"/>
        <v>0.6504528378974338</v>
      </c>
      <c r="P332" s="32">
        <f>SUM(P324:P331)</f>
        <v>7276196</v>
      </c>
      <c r="Q332" s="32">
        <f>SUM(Q324:Q331)</f>
        <v>31792261</v>
      </c>
      <c r="R332" s="32">
        <f>SUM(R324:R331)</f>
        <v>32908118</v>
      </c>
      <c r="S332" s="32">
        <f>SUM(S324:S331)</f>
        <v>20646027</v>
      </c>
      <c r="T332" s="37">
        <f t="shared" si="78"/>
        <v>0.62738400901564773</v>
      </c>
      <c r="U332" s="37">
        <f t="shared" si="79"/>
        <v>5.539762810127713E-2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423156606</v>
      </c>
      <c r="E338" s="32">
        <f>SUM(E302,E304:E309,E311:E316,E318:E322,E324:E331,E333:E336)</f>
        <v>430396430</v>
      </c>
      <c r="F338" s="32">
        <f>SUM(F302,F304:F309,F311:F316,F318:F322,F324:F331,F333:F336)</f>
        <v>76079559</v>
      </c>
      <c r="G338" s="37">
        <f t="shared" si="72"/>
        <v>0.17979055016808601</v>
      </c>
      <c r="H338" s="32">
        <f>SUM(H302,H304:H309,H311:H316,H318:H322,H324:H331,H333:H336)</f>
        <v>99223227</v>
      </c>
      <c r="I338" s="37">
        <f t="shared" si="73"/>
        <v>0.23448346449777507</v>
      </c>
      <c r="J338" s="32">
        <f>SUM(J302,J304:J309,J311:J316,J318:J322,J324:J331,J333:J336)</f>
        <v>96475563</v>
      </c>
      <c r="K338" s="37">
        <f t="shared" si="74"/>
        <v>0.22415511903758123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271778349</v>
      </c>
      <c r="O338" s="37">
        <f t="shared" si="77"/>
        <v>0.63146050955859467</v>
      </c>
      <c r="P338" s="32">
        <f>SUM(P302,P304:P309,P311:P316,P318:P322,P324:P331,P333:P336)</f>
        <v>89693881</v>
      </c>
      <c r="Q338" s="32">
        <f>SUM(Q302,Q304:Q309,Q311:Q316,Q318:Q322,Q324:Q331,Q333:Q336)</f>
        <v>396703484</v>
      </c>
      <c r="R338" s="32">
        <f>SUM(R302,R304:R309,R311:R316,R318:R322,R324:R331,R333:R336)</f>
        <v>407624962</v>
      </c>
      <c r="S338" s="32">
        <f>SUM(S302,S304:S309,S311:S316,S318:S322,S324:S331,S333:S336)</f>
        <v>250988287</v>
      </c>
      <c r="T338" s="37">
        <f t="shared" si="78"/>
        <v>0.61573335884174829</v>
      </c>
      <c r="U338" s="37">
        <f t="shared" si="79"/>
        <v>7.5609193452115253E-2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1907921797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2015625943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350234024</v>
      </c>
      <c r="G339" s="39">
        <f t="shared" si="72"/>
        <v>0.18356833312073115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450001575</v>
      </c>
      <c r="I339" s="39">
        <f t="shared" si="73"/>
        <v>0.23585954922658708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465026037</v>
      </c>
      <c r="K339" s="39">
        <f t="shared" si="74"/>
        <v>0.23071048406326253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1265261636</v>
      </c>
      <c r="O339" s="39">
        <f t="shared" si="77"/>
        <v>0.62772640945314528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388018151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1775447733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1769051728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1152602882</v>
      </c>
      <c r="T339" s="39">
        <f t="shared" si="78"/>
        <v>0.65153712791828544</v>
      </c>
      <c r="U339" s="39">
        <f t="shared" si="79"/>
        <v>0.19846464862928537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3937554849</v>
      </c>
      <c r="E8" s="31">
        <v>3943798050</v>
      </c>
      <c r="F8" s="31">
        <v>1253576903</v>
      </c>
      <c r="G8" s="36">
        <f>IF(($D8       =0),0,($F8       /$D8       ))</f>
        <v>0.31836430248542807</v>
      </c>
      <c r="H8" s="31">
        <v>959811851</v>
      </c>
      <c r="I8" s="36">
        <f>IF(($D8       =0),0,($H8       /$D8       ))</f>
        <v>0.24375834440598546</v>
      </c>
      <c r="J8" s="31">
        <v>874059464</v>
      </c>
      <c r="K8" s="36">
        <f>IF(($E8       =0),0,($J8       /$E8       ))</f>
        <v>0.22162885952032965</v>
      </c>
      <c r="L8" s="31">
        <v>0</v>
      </c>
      <c r="M8" s="36">
        <f>IF(($E8       =0),0,($L8       /$E8       ))</f>
        <v>0</v>
      </c>
      <c r="N8" s="31">
        <f>$F8       +$H8       +$J8</f>
        <v>3087448218</v>
      </c>
      <c r="O8" s="36">
        <f>IF(($E8       =0),0,($N8       /$E8       ))</f>
        <v>0.78286164221821652</v>
      </c>
      <c r="P8" s="31">
        <v>724911451</v>
      </c>
      <c r="Q8" s="31">
        <v>3503924076</v>
      </c>
      <c r="R8" s="31">
        <v>3620774097</v>
      </c>
      <c r="S8" s="31">
        <v>2510326982</v>
      </c>
      <c r="T8" s="36">
        <f>IF(($R8       =0),0,($S8       /$R8       ))</f>
        <v>0.69331223510462492</v>
      </c>
      <c r="U8" s="36">
        <f>IF(($P8       =0),0,(($J8       /$P8       )-1))</f>
        <v>0.20574652641264457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7415583550</v>
      </c>
      <c r="E9" s="31">
        <v>7536922600</v>
      </c>
      <c r="F9" s="31">
        <v>2274742319</v>
      </c>
      <c r="G9" s="36">
        <f>IF(($D9       =0),0,($F9       /$D9       ))</f>
        <v>0.30675162698423108</v>
      </c>
      <c r="H9" s="31">
        <v>1503274755</v>
      </c>
      <c r="I9" s="36">
        <f>IF(($D9       =0),0,($H9       /$D9       ))</f>
        <v>0.20271833563253427</v>
      </c>
      <c r="J9" s="31">
        <v>1576745261</v>
      </c>
      <c r="K9" s="36">
        <f>IF(($E9       =0),0,($J9       /$E9       ))</f>
        <v>0.20920279332575339</v>
      </c>
      <c r="L9" s="31">
        <v>0</v>
      </c>
      <c r="M9" s="36">
        <f>IF(($E9       =0),0,($L9       /$E9       ))</f>
        <v>0</v>
      </c>
      <c r="N9" s="31">
        <f>$F9       +$H9       +$J9</f>
        <v>5354762335</v>
      </c>
      <c r="O9" s="36">
        <f>IF(($E9       =0),0,($N9       /$E9       ))</f>
        <v>0.71047065482667948</v>
      </c>
      <c r="P9" s="31">
        <v>1429082485</v>
      </c>
      <c r="Q9" s="31">
        <v>6686110900</v>
      </c>
      <c r="R9" s="31">
        <v>6639970020</v>
      </c>
      <c r="S9" s="31">
        <v>4703622881</v>
      </c>
      <c r="T9" s="36">
        <f>IF(($R9       =0),0,($S9       /$R9       ))</f>
        <v>0.70838013828863644</v>
      </c>
      <c r="U9" s="36">
        <f>IF(($P9       =0),0,(($J9       /$P9       )-1))</f>
        <v>0.10332697905817523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11353138399</v>
      </c>
      <c r="E10" s="32">
        <f>SUM(E8:E9)</f>
        <v>11480720650</v>
      </c>
      <c r="F10" s="32">
        <f>SUM(F8:F9)</f>
        <v>3528319222</v>
      </c>
      <c r="G10" s="37">
        <f t="shared" ref="G10:G54" si="0">IF(($D10      =0),0,($F10      /$D10      ))</f>
        <v>0.31077919584868086</v>
      </c>
      <c r="H10" s="32">
        <f>SUM(H8:H9)</f>
        <v>2463086606</v>
      </c>
      <c r="I10" s="37">
        <f t="shared" ref="I10:I54" si="1">IF(($D10      =0),0,($H10      /$D10      ))</f>
        <v>0.21695204615993688</v>
      </c>
      <c r="J10" s="32">
        <f>SUM(J8:J9)</f>
        <v>2450804725</v>
      </c>
      <c r="K10" s="37">
        <f t="shared" ref="K10:K54" si="2">IF(($E10      =0),0,($J10      /$E10      ))</f>
        <v>0.21347133161018075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8442210553</v>
      </c>
      <c r="O10" s="37">
        <f t="shared" ref="O10:O54" si="5">IF(($E10      =0),0,($N10      /$E10      ))</f>
        <v>0.73533803411548038</v>
      </c>
      <c r="P10" s="32">
        <f>SUM(P8:P9)</f>
        <v>2153993936</v>
      </c>
      <c r="Q10" s="32">
        <f>SUM(Q8:Q9)</f>
        <v>10190034976</v>
      </c>
      <c r="R10" s="32">
        <f>SUM(R8:R9)</f>
        <v>10260744117</v>
      </c>
      <c r="S10" s="32">
        <f>SUM(S8:S9)</f>
        <v>7213949863</v>
      </c>
      <c r="T10" s="37">
        <f t="shared" ref="T10:T54" si="6">IF(($R10      =0),0,($S10      /$R10      ))</f>
        <v>0.70306303136903381</v>
      </c>
      <c r="U10" s="37">
        <f t="shared" ref="U10:U54" si="7">IF(($P10      =0),0,(($J10      /$P10      )-1))</f>
        <v>0.13779555459249915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154883099</v>
      </c>
      <c r="E11" s="31">
        <v>184447082</v>
      </c>
      <c r="F11" s="31">
        <v>41720893</v>
      </c>
      <c r="G11" s="36">
        <f t="shared" si="0"/>
        <v>0.26937021062575717</v>
      </c>
      <c r="H11" s="31">
        <v>53611619</v>
      </c>
      <c r="I11" s="36">
        <f t="shared" si="1"/>
        <v>0.34614247355678235</v>
      </c>
      <c r="J11" s="31">
        <v>41813083</v>
      </c>
      <c r="K11" s="36">
        <f t="shared" si="2"/>
        <v>0.22669419622480122</v>
      </c>
      <c r="L11" s="31">
        <v>0</v>
      </c>
      <c r="M11" s="36">
        <f t="shared" si="3"/>
        <v>0</v>
      </c>
      <c r="N11" s="31">
        <f t="shared" si="4"/>
        <v>137145595</v>
      </c>
      <c r="O11" s="36">
        <f t="shared" si="5"/>
        <v>0.74354982205682174</v>
      </c>
      <c r="P11" s="31">
        <v>36872269</v>
      </c>
      <c r="Q11" s="31">
        <v>167735489</v>
      </c>
      <c r="R11" s="31">
        <v>169483094</v>
      </c>
      <c r="S11" s="31">
        <v>109675627</v>
      </c>
      <c r="T11" s="36">
        <f t="shared" si="6"/>
        <v>0.64711839046318098</v>
      </c>
      <c r="U11" s="36">
        <f t="shared" si="7"/>
        <v>0.13399810030676451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151891336</v>
      </c>
      <c r="E12" s="31">
        <v>145855614</v>
      </c>
      <c r="F12" s="31">
        <v>3270862</v>
      </c>
      <c r="G12" s="36">
        <f t="shared" si="0"/>
        <v>2.1534223650518158E-2</v>
      </c>
      <c r="H12" s="31">
        <v>6539071</v>
      </c>
      <c r="I12" s="36">
        <f t="shared" si="1"/>
        <v>4.3050980867006136E-2</v>
      </c>
      <c r="J12" s="31">
        <v>1923435</v>
      </c>
      <c r="K12" s="36">
        <f t="shared" si="2"/>
        <v>1.3187253800186259E-2</v>
      </c>
      <c r="L12" s="31">
        <v>0</v>
      </c>
      <c r="M12" s="36">
        <f t="shared" si="3"/>
        <v>0</v>
      </c>
      <c r="N12" s="31">
        <f t="shared" si="4"/>
        <v>11733368</v>
      </c>
      <c r="O12" s="36">
        <f t="shared" si="5"/>
        <v>8.0445090032667518E-2</v>
      </c>
      <c r="P12" s="31">
        <v>21518784</v>
      </c>
      <c r="Q12" s="31">
        <v>159390164</v>
      </c>
      <c r="R12" s="31">
        <v>136743611</v>
      </c>
      <c r="S12" s="31">
        <v>52339356</v>
      </c>
      <c r="T12" s="36">
        <f t="shared" si="6"/>
        <v>0.38275540346817372</v>
      </c>
      <c r="U12" s="36">
        <f t="shared" si="7"/>
        <v>-0.91061599949142114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263613956</v>
      </c>
      <c r="E13" s="31">
        <v>268253412</v>
      </c>
      <c r="F13" s="31">
        <v>32842277</v>
      </c>
      <c r="G13" s="36">
        <f t="shared" si="0"/>
        <v>0.12458474315373501</v>
      </c>
      <c r="H13" s="31">
        <v>47165273</v>
      </c>
      <c r="I13" s="36">
        <f t="shared" si="1"/>
        <v>0.1789179666952079</v>
      </c>
      <c r="J13" s="31">
        <v>43879656</v>
      </c>
      <c r="K13" s="36">
        <f t="shared" si="2"/>
        <v>0.16357538818555642</v>
      </c>
      <c r="L13" s="31">
        <v>0</v>
      </c>
      <c r="M13" s="36">
        <f t="shared" si="3"/>
        <v>0</v>
      </c>
      <c r="N13" s="31">
        <f t="shared" si="4"/>
        <v>123887206</v>
      </c>
      <c r="O13" s="36">
        <f t="shared" si="5"/>
        <v>0.46182900368849733</v>
      </c>
      <c r="P13" s="31">
        <v>63750434</v>
      </c>
      <c r="Q13" s="31">
        <v>234477767</v>
      </c>
      <c r="R13" s="31">
        <v>235139970</v>
      </c>
      <c r="S13" s="31">
        <v>130835006</v>
      </c>
      <c r="T13" s="36">
        <f t="shared" si="6"/>
        <v>0.55641329715233012</v>
      </c>
      <c r="U13" s="36">
        <f t="shared" si="7"/>
        <v>-0.31169635645147142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121250281</v>
      </c>
      <c r="E14" s="31">
        <v>125547282</v>
      </c>
      <c r="F14" s="31">
        <v>25718436</v>
      </c>
      <c r="G14" s="36">
        <f t="shared" si="0"/>
        <v>0.21211032079999881</v>
      </c>
      <c r="H14" s="31">
        <v>32549529</v>
      </c>
      <c r="I14" s="36">
        <f t="shared" si="1"/>
        <v>0.2684491015736285</v>
      </c>
      <c r="J14" s="31">
        <v>31928688</v>
      </c>
      <c r="K14" s="36">
        <f t="shared" si="2"/>
        <v>0.25431604325771068</v>
      </c>
      <c r="L14" s="31">
        <v>0</v>
      </c>
      <c r="M14" s="36">
        <f t="shared" si="3"/>
        <v>0</v>
      </c>
      <c r="N14" s="31">
        <f t="shared" si="4"/>
        <v>90196653</v>
      </c>
      <c r="O14" s="36">
        <f t="shared" si="5"/>
        <v>0.71842776333461367</v>
      </c>
      <c r="P14" s="31">
        <v>29321286</v>
      </c>
      <c r="Q14" s="31">
        <v>108986396</v>
      </c>
      <c r="R14" s="31">
        <v>107349162</v>
      </c>
      <c r="S14" s="31">
        <v>82643462</v>
      </c>
      <c r="T14" s="36">
        <f t="shared" si="6"/>
        <v>0.76985661052482179</v>
      </c>
      <c r="U14" s="36">
        <f t="shared" si="7"/>
        <v>8.8925226540200075E-2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46126391</v>
      </c>
      <c r="E15" s="31">
        <v>52202422</v>
      </c>
      <c r="F15" s="31">
        <v>13256018</v>
      </c>
      <c r="G15" s="36">
        <f t="shared" si="0"/>
        <v>0.28738467746154256</v>
      </c>
      <c r="H15" s="31">
        <v>9523304</v>
      </c>
      <c r="I15" s="36">
        <f t="shared" si="1"/>
        <v>0.2064610691090053</v>
      </c>
      <c r="J15" s="31">
        <v>15780405</v>
      </c>
      <c r="K15" s="36">
        <f t="shared" si="2"/>
        <v>0.3022925832828216</v>
      </c>
      <c r="L15" s="31">
        <v>0</v>
      </c>
      <c r="M15" s="36">
        <f t="shared" si="3"/>
        <v>0</v>
      </c>
      <c r="N15" s="31">
        <f t="shared" si="4"/>
        <v>38559727</v>
      </c>
      <c r="O15" s="36">
        <f t="shared" si="5"/>
        <v>0.73865781553200727</v>
      </c>
      <c r="P15" s="31">
        <v>5996138</v>
      </c>
      <c r="Q15" s="31">
        <v>57529645</v>
      </c>
      <c r="R15" s="31">
        <v>63156902</v>
      </c>
      <c r="S15" s="31">
        <v>25129007</v>
      </c>
      <c r="T15" s="36">
        <f t="shared" si="6"/>
        <v>0.39788219821168558</v>
      </c>
      <c r="U15" s="36">
        <f t="shared" si="7"/>
        <v>1.6317614771374509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454723784</v>
      </c>
      <c r="E16" s="31">
        <v>494191326</v>
      </c>
      <c r="F16" s="31">
        <v>151459868</v>
      </c>
      <c r="G16" s="36">
        <f t="shared" si="0"/>
        <v>0.33308103365008945</v>
      </c>
      <c r="H16" s="31">
        <v>102416332</v>
      </c>
      <c r="I16" s="36">
        <f t="shared" si="1"/>
        <v>0.22522756803941446</v>
      </c>
      <c r="J16" s="31">
        <v>112457662</v>
      </c>
      <c r="K16" s="36">
        <f t="shared" si="2"/>
        <v>0.22755895557745989</v>
      </c>
      <c r="L16" s="31">
        <v>0</v>
      </c>
      <c r="M16" s="36">
        <f t="shared" si="3"/>
        <v>0</v>
      </c>
      <c r="N16" s="31">
        <f t="shared" si="4"/>
        <v>366333862</v>
      </c>
      <c r="O16" s="36">
        <f t="shared" si="5"/>
        <v>0.74127942504599931</v>
      </c>
      <c r="P16" s="31">
        <v>90024445</v>
      </c>
      <c r="Q16" s="31">
        <v>424019503</v>
      </c>
      <c r="R16" s="31">
        <v>427457404</v>
      </c>
      <c r="S16" s="31">
        <v>300100995</v>
      </c>
      <c r="T16" s="36">
        <f t="shared" si="6"/>
        <v>0.70206058473138533</v>
      </c>
      <c r="U16" s="36">
        <f t="shared" si="7"/>
        <v>0.24919028381680119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16222215</v>
      </c>
      <c r="E17" s="31">
        <v>11660992</v>
      </c>
      <c r="F17" s="31">
        <v>2989902</v>
      </c>
      <c r="G17" s="36">
        <f t="shared" si="0"/>
        <v>0.18430910945268572</v>
      </c>
      <c r="H17" s="31">
        <v>3632603</v>
      </c>
      <c r="I17" s="36">
        <f t="shared" si="1"/>
        <v>0.2239276818856118</v>
      </c>
      <c r="J17" s="31">
        <v>3701798</v>
      </c>
      <c r="K17" s="36">
        <f t="shared" si="2"/>
        <v>0.31745137977969629</v>
      </c>
      <c r="L17" s="31">
        <v>0</v>
      </c>
      <c r="M17" s="36">
        <f t="shared" si="3"/>
        <v>0</v>
      </c>
      <c r="N17" s="31">
        <f t="shared" si="4"/>
        <v>10324303</v>
      </c>
      <c r="O17" s="36">
        <f t="shared" si="5"/>
        <v>0.8853709015493707</v>
      </c>
      <c r="P17" s="31">
        <v>2802272</v>
      </c>
      <c r="Q17" s="31">
        <v>13508740</v>
      </c>
      <c r="R17" s="31">
        <v>11428866</v>
      </c>
      <c r="S17" s="31">
        <v>8076689</v>
      </c>
      <c r="T17" s="36">
        <f t="shared" si="6"/>
        <v>0.70669207251183097</v>
      </c>
      <c r="U17" s="36">
        <f t="shared" si="7"/>
        <v>0.32099881810188302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1208711062</v>
      </c>
      <c r="E19" s="32">
        <f>SUM(E11:E18)</f>
        <v>1282158130</v>
      </c>
      <c r="F19" s="32">
        <f>SUM(F11:F18)</f>
        <v>271258256</v>
      </c>
      <c r="G19" s="37">
        <f t="shared" si="0"/>
        <v>0.22441943697541836</v>
      </c>
      <c r="H19" s="32">
        <f>SUM(H11:H18)</f>
        <v>255437731</v>
      </c>
      <c r="I19" s="37">
        <f t="shared" si="1"/>
        <v>0.21133068028461544</v>
      </c>
      <c r="J19" s="32">
        <f>SUM(J11:J18)</f>
        <v>251484727</v>
      </c>
      <c r="K19" s="37">
        <f t="shared" si="2"/>
        <v>0.19614174033276224</v>
      </c>
      <c r="L19" s="32">
        <f>SUM(L11:L18)</f>
        <v>0</v>
      </c>
      <c r="M19" s="37">
        <f t="shared" si="3"/>
        <v>0</v>
      </c>
      <c r="N19" s="32">
        <f t="shared" si="4"/>
        <v>778180714</v>
      </c>
      <c r="O19" s="37">
        <f t="shared" si="5"/>
        <v>0.60693037449288723</v>
      </c>
      <c r="P19" s="32">
        <f>SUM(P11:P18)</f>
        <v>250285628</v>
      </c>
      <c r="Q19" s="32">
        <f>SUM(Q11:Q18)</f>
        <v>1165647704</v>
      </c>
      <c r="R19" s="32">
        <f>SUM(R11:R18)</f>
        <v>1150759009</v>
      </c>
      <c r="S19" s="32">
        <f>SUM(S11:S18)</f>
        <v>708800142</v>
      </c>
      <c r="T19" s="37">
        <f t="shared" si="6"/>
        <v>0.61594142340535873</v>
      </c>
      <c r="U19" s="37">
        <f t="shared" si="7"/>
        <v>4.7909223137654333E-3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15309848</v>
      </c>
      <c r="E20" s="31">
        <v>16789719</v>
      </c>
      <c r="F20" s="31">
        <v>3323113</v>
      </c>
      <c r="G20" s="36">
        <f t="shared" si="0"/>
        <v>0.21705721702788949</v>
      </c>
      <c r="H20" s="31">
        <v>6566684</v>
      </c>
      <c r="I20" s="36">
        <f t="shared" si="1"/>
        <v>0.42891895464932112</v>
      </c>
      <c r="J20" s="31">
        <v>2215726</v>
      </c>
      <c r="K20" s="36">
        <f t="shared" si="2"/>
        <v>0.13196921282601573</v>
      </c>
      <c r="L20" s="31">
        <v>0</v>
      </c>
      <c r="M20" s="36">
        <f t="shared" si="3"/>
        <v>0</v>
      </c>
      <c r="N20" s="31">
        <f t="shared" si="4"/>
        <v>12105523</v>
      </c>
      <c r="O20" s="36">
        <f t="shared" si="5"/>
        <v>0.72100807643058229</v>
      </c>
      <c r="P20" s="31">
        <v>1537138</v>
      </c>
      <c r="Q20" s="31">
        <v>9893177</v>
      </c>
      <c r="R20" s="31">
        <v>9775177</v>
      </c>
      <c r="S20" s="31">
        <v>7562875</v>
      </c>
      <c r="T20" s="36">
        <f t="shared" si="6"/>
        <v>0.77368164279787466</v>
      </c>
      <c r="U20" s="36">
        <f t="shared" si="7"/>
        <v>0.44146198974978179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59042</v>
      </c>
      <c r="G21" s="36">
        <f t="shared" si="0"/>
        <v>5.1251736111111112E-2</v>
      </c>
      <c r="H21" s="31">
        <v>258240</v>
      </c>
      <c r="I21" s="36">
        <f t="shared" si="1"/>
        <v>0.22416666666666665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317282</v>
      </c>
      <c r="O21" s="36">
        <f t="shared" si="5"/>
        <v>0.27541840277777779</v>
      </c>
      <c r="P21" s="31">
        <v>7654569</v>
      </c>
      <c r="Q21" s="31">
        <v>1</v>
      </c>
      <c r="R21" s="31">
        <v>10700001</v>
      </c>
      <c r="S21" s="31">
        <v>7654569</v>
      </c>
      <c r="T21" s="36">
        <f t="shared" si="6"/>
        <v>0.71538021351586789</v>
      </c>
      <c r="U21" s="36">
        <f t="shared" si="7"/>
        <v>-1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16916369</v>
      </c>
      <c r="E22" s="31">
        <v>20290905</v>
      </c>
      <c r="F22" s="31">
        <v>5887708</v>
      </c>
      <c r="G22" s="36">
        <f t="shared" si="0"/>
        <v>0.34804797648951735</v>
      </c>
      <c r="H22" s="31">
        <v>4097462</v>
      </c>
      <c r="I22" s="36">
        <f t="shared" si="1"/>
        <v>0.24221876455875371</v>
      </c>
      <c r="J22" s="31">
        <v>3260210</v>
      </c>
      <c r="K22" s="36">
        <f t="shared" si="2"/>
        <v>0.1606734642934852</v>
      </c>
      <c r="L22" s="31">
        <v>0</v>
      </c>
      <c r="M22" s="36">
        <f t="shared" si="3"/>
        <v>0</v>
      </c>
      <c r="N22" s="31">
        <f t="shared" si="4"/>
        <v>13245380</v>
      </c>
      <c r="O22" s="36">
        <f t="shared" si="5"/>
        <v>0.65277423555036107</v>
      </c>
      <c r="P22" s="31">
        <v>3586998</v>
      </c>
      <c r="Q22" s="31">
        <v>17510108</v>
      </c>
      <c r="R22" s="31">
        <v>17510108</v>
      </c>
      <c r="S22" s="31">
        <v>11720366</v>
      </c>
      <c r="T22" s="36">
        <f t="shared" si="6"/>
        <v>0.66934858425773269</v>
      </c>
      <c r="U22" s="36">
        <f t="shared" si="7"/>
        <v>-9.1103479845820901E-2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65788421</v>
      </c>
      <c r="E23" s="31">
        <v>68755884</v>
      </c>
      <c r="F23" s="31">
        <v>21248127</v>
      </c>
      <c r="G23" s="36">
        <f t="shared" si="0"/>
        <v>0.32297669828555392</v>
      </c>
      <c r="H23" s="31">
        <v>1368888</v>
      </c>
      <c r="I23" s="36">
        <f t="shared" si="1"/>
        <v>2.0807430535534514E-2</v>
      </c>
      <c r="J23" s="31">
        <v>-27006640</v>
      </c>
      <c r="K23" s="36">
        <f t="shared" si="2"/>
        <v>-0.39279023741444441</v>
      </c>
      <c r="L23" s="31">
        <v>0</v>
      </c>
      <c r="M23" s="36">
        <f t="shared" si="3"/>
        <v>0</v>
      </c>
      <c r="N23" s="31">
        <f t="shared" si="4"/>
        <v>-4389625</v>
      </c>
      <c r="O23" s="36">
        <f t="shared" si="5"/>
        <v>-6.3843626823269412E-2</v>
      </c>
      <c r="P23" s="31">
        <v>9108004</v>
      </c>
      <c r="Q23" s="31">
        <v>59363795</v>
      </c>
      <c r="R23" s="31">
        <v>59626633</v>
      </c>
      <c r="S23" s="31">
        <v>31920164</v>
      </c>
      <c r="T23" s="36">
        <f t="shared" si="6"/>
        <v>0.53533400083147409</v>
      </c>
      <c r="U23" s="36">
        <f t="shared" si="7"/>
        <v>-3.9651546046751847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5380103</v>
      </c>
      <c r="E24" s="31">
        <v>5380103</v>
      </c>
      <c r="F24" s="31">
        <v>1197924</v>
      </c>
      <c r="G24" s="36">
        <f t="shared" si="0"/>
        <v>0.22265819074467533</v>
      </c>
      <c r="H24" s="31">
        <v>1855277</v>
      </c>
      <c r="I24" s="36">
        <f t="shared" si="1"/>
        <v>0.34484042405879589</v>
      </c>
      <c r="J24" s="31">
        <v>1612772</v>
      </c>
      <c r="K24" s="36">
        <f t="shared" si="2"/>
        <v>0.29976600819724081</v>
      </c>
      <c r="L24" s="31">
        <v>0</v>
      </c>
      <c r="M24" s="36">
        <f t="shared" si="3"/>
        <v>0</v>
      </c>
      <c r="N24" s="31">
        <f t="shared" si="4"/>
        <v>4665973</v>
      </c>
      <c r="O24" s="36">
        <f t="shared" si="5"/>
        <v>0.86726462300071205</v>
      </c>
      <c r="P24" s="31">
        <v>1191558</v>
      </c>
      <c r="Q24" s="31">
        <v>7903250</v>
      </c>
      <c r="R24" s="31">
        <v>5408750</v>
      </c>
      <c r="S24" s="31">
        <v>3000026</v>
      </c>
      <c r="T24" s="36">
        <f t="shared" si="6"/>
        <v>0.55466161312687778</v>
      </c>
      <c r="U24" s="36">
        <f t="shared" si="7"/>
        <v>0.35349852881689348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177695050</v>
      </c>
      <c r="E25" s="31">
        <v>170695050</v>
      </c>
      <c r="F25" s="31">
        <v>48921891</v>
      </c>
      <c r="G25" s="36">
        <f t="shared" si="0"/>
        <v>0.27531375240897255</v>
      </c>
      <c r="H25" s="31">
        <v>31553414</v>
      </c>
      <c r="I25" s="36">
        <f t="shared" si="1"/>
        <v>0.17757058511196569</v>
      </c>
      <c r="J25" s="31">
        <v>353233123</v>
      </c>
      <c r="K25" s="36">
        <f t="shared" si="2"/>
        <v>2.0693811742051103</v>
      </c>
      <c r="L25" s="31">
        <v>0</v>
      </c>
      <c r="M25" s="36">
        <f t="shared" si="3"/>
        <v>0</v>
      </c>
      <c r="N25" s="31">
        <f t="shared" si="4"/>
        <v>433708428</v>
      </c>
      <c r="O25" s="36">
        <f t="shared" si="5"/>
        <v>2.54083775715816</v>
      </c>
      <c r="P25" s="31">
        <v>15502005</v>
      </c>
      <c r="Q25" s="31">
        <v>137480545</v>
      </c>
      <c r="R25" s="31">
        <v>134080545</v>
      </c>
      <c r="S25" s="31">
        <v>60604705</v>
      </c>
      <c r="T25" s="36">
        <f t="shared" si="6"/>
        <v>0.45200222746707958</v>
      </c>
      <c r="U25" s="36">
        <f t="shared" si="7"/>
        <v>21.786286225555983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282241791</v>
      </c>
      <c r="E27" s="32">
        <f>SUM(E20:E26)</f>
        <v>283063661</v>
      </c>
      <c r="F27" s="32">
        <f>SUM(F20:F26)</f>
        <v>80637805</v>
      </c>
      <c r="G27" s="37">
        <f t="shared" si="0"/>
        <v>0.28570469565933276</v>
      </c>
      <c r="H27" s="32">
        <f>SUM(H20:H26)</f>
        <v>45699965</v>
      </c>
      <c r="I27" s="37">
        <f t="shared" si="1"/>
        <v>0.16191778275670027</v>
      </c>
      <c r="J27" s="32">
        <f>SUM(J20:J26)</f>
        <v>333315191</v>
      </c>
      <c r="K27" s="37">
        <f t="shared" si="2"/>
        <v>1.1775273089540095</v>
      </c>
      <c r="L27" s="32">
        <f>SUM(L20:L26)</f>
        <v>0</v>
      </c>
      <c r="M27" s="37">
        <f t="shared" si="3"/>
        <v>0</v>
      </c>
      <c r="N27" s="32">
        <f t="shared" si="4"/>
        <v>459652961</v>
      </c>
      <c r="O27" s="37">
        <f t="shared" si="5"/>
        <v>1.6238501239479128</v>
      </c>
      <c r="P27" s="32">
        <f>SUM(P20:P26)</f>
        <v>38580272</v>
      </c>
      <c r="Q27" s="32">
        <f>SUM(Q20:Q26)</f>
        <v>232150876</v>
      </c>
      <c r="R27" s="32">
        <f>SUM(R20:R26)</f>
        <v>237101214</v>
      </c>
      <c r="S27" s="32">
        <f>SUM(S20:S26)</f>
        <v>122462705</v>
      </c>
      <c r="T27" s="37">
        <f t="shared" si="6"/>
        <v>0.51649969620147118</v>
      </c>
      <c r="U27" s="37">
        <f t="shared" si="7"/>
        <v>7.6395241329558274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141681990</v>
      </c>
      <c r="E28" s="31">
        <v>118667269</v>
      </c>
      <c r="F28" s="31">
        <v>64334485</v>
      </c>
      <c r="G28" s="36">
        <f t="shared" si="0"/>
        <v>0.45407666140205966</v>
      </c>
      <c r="H28" s="31">
        <v>37947832</v>
      </c>
      <c r="I28" s="36">
        <f t="shared" si="1"/>
        <v>0.26783807878474886</v>
      </c>
      <c r="J28" s="31">
        <v>31175823</v>
      </c>
      <c r="K28" s="36">
        <f t="shared" si="2"/>
        <v>0.26271627604407077</v>
      </c>
      <c r="L28" s="31">
        <v>0</v>
      </c>
      <c r="M28" s="36">
        <f t="shared" si="3"/>
        <v>0</v>
      </c>
      <c r="N28" s="31">
        <f t="shared" si="4"/>
        <v>133458140</v>
      </c>
      <c r="O28" s="36">
        <f t="shared" si="5"/>
        <v>1.1246415386874709</v>
      </c>
      <c r="P28" s="31">
        <v>26742138</v>
      </c>
      <c r="Q28" s="31">
        <v>79067810</v>
      </c>
      <c r="R28" s="31">
        <v>100166726</v>
      </c>
      <c r="S28" s="31">
        <v>102689261</v>
      </c>
      <c r="T28" s="36">
        <f t="shared" si="6"/>
        <v>1.0251833627865605</v>
      </c>
      <c r="U28" s="36">
        <f t="shared" si="7"/>
        <v>0.16579396157480009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434783</v>
      </c>
      <c r="E29" s="31">
        <v>808163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53561</v>
      </c>
      <c r="K29" s="36">
        <f t="shared" si="2"/>
        <v>6.6274996504418038E-2</v>
      </c>
      <c r="L29" s="31">
        <v>0</v>
      </c>
      <c r="M29" s="36">
        <f t="shared" si="3"/>
        <v>0</v>
      </c>
      <c r="N29" s="31">
        <f t="shared" si="4"/>
        <v>53561</v>
      </c>
      <c r="O29" s="36">
        <f t="shared" si="5"/>
        <v>6.6274996504418038E-2</v>
      </c>
      <c r="P29" s="31">
        <v>107846</v>
      </c>
      <c r="Q29" s="31">
        <v>0</v>
      </c>
      <c r="R29" s="31">
        <v>200000</v>
      </c>
      <c r="S29" s="31">
        <v>164368</v>
      </c>
      <c r="T29" s="36">
        <f t="shared" si="6"/>
        <v>0.82184000000000001</v>
      </c>
      <c r="U29" s="36">
        <f t="shared" si="7"/>
        <v>-0.50335663816924137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21372129</v>
      </c>
      <c r="E30" s="31">
        <v>27843868</v>
      </c>
      <c r="F30" s="31">
        <v>8346252</v>
      </c>
      <c r="G30" s="36">
        <f t="shared" si="0"/>
        <v>0.39052038287809326</v>
      </c>
      <c r="H30" s="31">
        <v>10486779</v>
      </c>
      <c r="I30" s="36">
        <f t="shared" si="1"/>
        <v>0.4906754493199999</v>
      </c>
      <c r="J30" s="31">
        <v>9109141</v>
      </c>
      <c r="K30" s="36">
        <f t="shared" si="2"/>
        <v>0.32715070334337171</v>
      </c>
      <c r="L30" s="31">
        <v>0</v>
      </c>
      <c r="M30" s="36">
        <f t="shared" si="3"/>
        <v>0</v>
      </c>
      <c r="N30" s="31">
        <f t="shared" si="4"/>
        <v>27942172</v>
      </c>
      <c r="O30" s="36">
        <f t="shared" si="5"/>
        <v>1.0035305439603435</v>
      </c>
      <c r="P30" s="31">
        <v>5053993</v>
      </c>
      <c r="Q30" s="31">
        <v>20762235</v>
      </c>
      <c r="R30" s="31">
        <v>25762235</v>
      </c>
      <c r="S30" s="31">
        <v>17801679</v>
      </c>
      <c r="T30" s="36">
        <f t="shared" si="6"/>
        <v>0.69099901464294533</v>
      </c>
      <c r="U30" s="36">
        <f t="shared" si="7"/>
        <v>0.80236517937401186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26888465</v>
      </c>
      <c r="E32" s="31">
        <v>30231585</v>
      </c>
      <c r="F32" s="31">
        <v>3736249</v>
      </c>
      <c r="G32" s="36">
        <f t="shared" si="0"/>
        <v>0.13895359961976261</v>
      </c>
      <c r="H32" s="31">
        <v>6176404</v>
      </c>
      <c r="I32" s="36">
        <f t="shared" si="1"/>
        <v>0.2297045963761784</v>
      </c>
      <c r="J32" s="31">
        <v>5182107</v>
      </c>
      <c r="K32" s="36">
        <f t="shared" si="2"/>
        <v>0.17141367215777803</v>
      </c>
      <c r="L32" s="31">
        <v>0</v>
      </c>
      <c r="M32" s="36">
        <f t="shared" si="3"/>
        <v>0</v>
      </c>
      <c r="N32" s="31">
        <f t="shared" si="4"/>
        <v>15094760</v>
      </c>
      <c r="O32" s="36">
        <f t="shared" si="5"/>
        <v>0.49930428722146059</v>
      </c>
      <c r="P32" s="31">
        <v>7573292</v>
      </c>
      <c r="Q32" s="31">
        <v>20949237</v>
      </c>
      <c r="R32" s="31">
        <v>23514237</v>
      </c>
      <c r="S32" s="31">
        <v>20739767</v>
      </c>
      <c r="T32" s="36">
        <f t="shared" si="6"/>
        <v>0.88200892931375996</v>
      </c>
      <c r="U32" s="36">
        <f t="shared" si="7"/>
        <v>-0.31573917921030903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424479505</v>
      </c>
      <c r="E33" s="31">
        <v>546559505</v>
      </c>
      <c r="F33" s="31">
        <v>187562478</v>
      </c>
      <c r="G33" s="36">
        <f t="shared" si="0"/>
        <v>0.44186462665612086</v>
      </c>
      <c r="H33" s="31">
        <v>123565248</v>
      </c>
      <c r="I33" s="36">
        <f t="shared" si="1"/>
        <v>0.29109826633443703</v>
      </c>
      <c r="J33" s="31">
        <v>102309730</v>
      </c>
      <c r="K33" s="36">
        <f t="shared" si="2"/>
        <v>0.18718863923151424</v>
      </c>
      <c r="L33" s="31">
        <v>0</v>
      </c>
      <c r="M33" s="36">
        <f t="shared" si="3"/>
        <v>0</v>
      </c>
      <c r="N33" s="31">
        <f t="shared" si="4"/>
        <v>413437456</v>
      </c>
      <c r="O33" s="36">
        <f t="shared" si="5"/>
        <v>0.75643631154122914</v>
      </c>
      <c r="P33" s="31">
        <v>105048154</v>
      </c>
      <c r="Q33" s="31">
        <v>386918737</v>
      </c>
      <c r="R33" s="31">
        <v>398232188</v>
      </c>
      <c r="S33" s="31">
        <v>343589187</v>
      </c>
      <c r="T33" s="36">
        <f t="shared" si="6"/>
        <v>0.86278607644844618</v>
      </c>
      <c r="U33" s="36">
        <f t="shared" si="7"/>
        <v>-2.6068273412972132E-2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614856872</v>
      </c>
      <c r="E35" s="32">
        <f>SUM(E28:E34)</f>
        <v>724110390</v>
      </c>
      <c r="F35" s="32">
        <f>SUM(F28:F34)</f>
        <v>263979464</v>
      </c>
      <c r="G35" s="37">
        <f t="shared" si="0"/>
        <v>0.42933481924229028</v>
      </c>
      <c r="H35" s="32">
        <f>SUM(H28:H34)</f>
        <v>178176263</v>
      </c>
      <c r="I35" s="37">
        <f t="shared" si="1"/>
        <v>0.28978494201492799</v>
      </c>
      <c r="J35" s="32">
        <f>SUM(J28:J34)</f>
        <v>147830362</v>
      </c>
      <c r="K35" s="37">
        <f t="shared" si="2"/>
        <v>0.20415445495817289</v>
      </c>
      <c r="L35" s="32">
        <f>SUM(L28:L34)</f>
        <v>0</v>
      </c>
      <c r="M35" s="37">
        <f t="shared" si="3"/>
        <v>0</v>
      </c>
      <c r="N35" s="32">
        <f t="shared" si="4"/>
        <v>589986089</v>
      </c>
      <c r="O35" s="37">
        <f t="shared" si="5"/>
        <v>0.81477368250440374</v>
      </c>
      <c r="P35" s="32">
        <f>SUM(P28:P34)</f>
        <v>144525423</v>
      </c>
      <c r="Q35" s="32">
        <f>SUM(Q28:Q34)</f>
        <v>507698019</v>
      </c>
      <c r="R35" s="32">
        <f>SUM(R28:R34)</f>
        <v>547875386</v>
      </c>
      <c r="S35" s="32">
        <f>SUM(S28:S34)</f>
        <v>484984262</v>
      </c>
      <c r="T35" s="37">
        <f t="shared" si="6"/>
        <v>0.88520907197681631</v>
      </c>
      <c r="U35" s="37">
        <f t="shared" si="7"/>
        <v>2.2867526912548897E-2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67826750</v>
      </c>
      <c r="E36" s="31">
        <v>72399083</v>
      </c>
      <c r="F36" s="31">
        <v>15162255</v>
      </c>
      <c r="G36" s="36">
        <f t="shared" si="0"/>
        <v>0.22354388202294817</v>
      </c>
      <c r="H36" s="31">
        <v>12945696</v>
      </c>
      <c r="I36" s="36">
        <f t="shared" si="1"/>
        <v>0.19086416494966957</v>
      </c>
      <c r="J36" s="31">
        <v>15521643</v>
      </c>
      <c r="K36" s="36">
        <f t="shared" si="2"/>
        <v>0.21439004966402683</v>
      </c>
      <c r="L36" s="31">
        <v>0</v>
      </c>
      <c r="M36" s="36">
        <f t="shared" si="3"/>
        <v>0</v>
      </c>
      <c r="N36" s="31">
        <f t="shared" si="4"/>
        <v>43629594</v>
      </c>
      <c r="O36" s="36">
        <f t="shared" si="5"/>
        <v>0.60262633436945601</v>
      </c>
      <c r="P36" s="31">
        <v>10700301</v>
      </c>
      <c r="Q36" s="31">
        <v>70438152</v>
      </c>
      <c r="R36" s="31">
        <v>59348471</v>
      </c>
      <c r="S36" s="31">
        <v>38453651</v>
      </c>
      <c r="T36" s="36">
        <f t="shared" si="6"/>
        <v>0.64792993571814173</v>
      </c>
      <c r="U36" s="36">
        <f t="shared" si="7"/>
        <v>0.45058003508499445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90810750</v>
      </c>
      <c r="E37" s="31">
        <v>99782924</v>
      </c>
      <c r="F37" s="31">
        <v>9973270</v>
      </c>
      <c r="G37" s="36">
        <f t="shared" si="0"/>
        <v>0.10982477294813665</v>
      </c>
      <c r="H37" s="31">
        <v>20839786</v>
      </c>
      <c r="I37" s="36">
        <f t="shared" si="1"/>
        <v>0.22948589236406483</v>
      </c>
      <c r="J37" s="31">
        <v>13547587</v>
      </c>
      <c r="K37" s="36">
        <f t="shared" si="2"/>
        <v>0.13577059537762193</v>
      </c>
      <c r="L37" s="31">
        <v>0</v>
      </c>
      <c r="M37" s="36">
        <f t="shared" si="3"/>
        <v>0</v>
      </c>
      <c r="N37" s="31">
        <f t="shared" si="4"/>
        <v>44360643</v>
      </c>
      <c r="O37" s="36">
        <f t="shared" si="5"/>
        <v>0.44457148800329804</v>
      </c>
      <c r="P37" s="31">
        <v>12587814</v>
      </c>
      <c r="Q37" s="31">
        <v>88735237</v>
      </c>
      <c r="R37" s="31">
        <v>85684391</v>
      </c>
      <c r="S37" s="31">
        <v>47304812</v>
      </c>
      <c r="T37" s="36">
        <f t="shared" si="6"/>
        <v>0.55208202390094596</v>
      </c>
      <c r="U37" s="36">
        <f t="shared" si="7"/>
        <v>7.624620128641868E-2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235273128</v>
      </c>
      <c r="E38" s="31">
        <v>232718701</v>
      </c>
      <c r="F38" s="31">
        <v>50282436</v>
      </c>
      <c r="G38" s="36">
        <f t="shared" si="0"/>
        <v>0.21371941805440697</v>
      </c>
      <c r="H38" s="31">
        <v>47318960</v>
      </c>
      <c r="I38" s="36">
        <f t="shared" si="1"/>
        <v>0.20112352142485224</v>
      </c>
      <c r="J38" s="31">
        <v>41135164</v>
      </c>
      <c r="K38" s="36">
        <f t="shared" si="2"/>
        <v>0.17675916814265821</v>
      </c>
      <c r="L38" s="31">
        <v>0</v>
      </c>
      <c r="M38" s="36">
        <f t="shared" si="3"/>
        <v>0</v>
      </c>
      <c r="N38" s="31">
        <f t="shared" si="4"/>
        <v>138736560</v>
      </c>
      <c r="O38" s="36">
        <f t="shared" si="5"/>
        <v>0.59615561363931813</v>
      </c>
      <c r="P38" s="31">
        <v>35787885</v>
      </c>
      <c r="Q38" s="31">
        <v>186405671</v>
      </c>
      <c r="R38" s="31">
        <v>186483550</v>
      </c>
      <c r="S38" s="31">
        <v>127754516</v>
      </c>
      <c r="T38" s="36">
        <f t="shared" si="6"/>
        <v>0.6850712355057591</v>
      </c>
      <c r="U38" s="36">
        <f t="shared" si="7"/>
        <v>0.14941589870426819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393910628</v>
      </c>
      <c r="E40" s="32">
        <f>SUM(E36:E39)</f>
        <v>404900708</v>
      </c>
      <c r="F40" s="32">
        <f>SUM(F36:F39)</f>
        <v>75417961</v>
      </c>
      <c r="G40" s="37">
        <f t="shared" si="0"/>
        <v>0.1914595739214226</v>
      </c>
      <c r="H40" s="32">
        <f>SUM(H36:H39)</f>
        <v>81104442</v>
      </c>
      <c r="I40" s="37">
        <f t="shared" si="1"/>
        <v>0.2058955413612247</v>
      </c>
      <c r="J40" s="32">
        <f>SUM(J36:J39)</f>
        <v>70204394</v>
      </c>
      <c r="K40" s="37">
        <f t="shared" si="2"/>
        <v>0.17338669113910268</v>
      </c>
      <c r="L40" s="32">
        <f>SUM(L36:L39)</f>
        <v>0</v>
      </c>
      <c r="M40" s="37">
        <f t="shared" si="3"/>
        <v>0</v>
      </c>
      <c r="N40" s="32">
        <f t="shared" si="4"/>
        <v>226726797</v>
      </c>
      <c r="O40" s="37">
        <f t="shared" si="5"/>
        <v>0.55995653383742661</v>
      </c>
      <c r="P40" s="32">
        <f>SUM(P36:P39)</f>
        <v>59076000</v>
      </c>
      <c r="Q40" s="32">
        <f>SUM(Q36:Q39)</f>
        <v>345579060</v>
      </c>
      <c r="R40" s="32">
        <f>SUM(R36:R39)</f>
        <v>331516412</v>
      </c>
      <c r="S40" s="32">
        <f>SUM(S36:S39)</f>
        <v>213512979</v>
      </c>
      <c r="T40" s="37">
        <f t="shared" si="6"/>
        <v>0.64404949882239915</v>
      </c>
      <c r="U40" s="37">
        <f t="shared" si="7"/>
        <v>0.18837419595097837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35517508</v>
      </c>
      <c r="E41" s="31">
        <v>39322548</v>
      </c>
      <c r="F41" s="31">
        <v>6668738</v>
      </c>
      <c r="G41" s="36">
        <f t="shared" si="0"/>
        <v>0.18775917499617373</v>
      </c>
      <c r="H41" s="31">
        <v>10103099</v>
      </c>
      <c r="I41" s="36">
        <f t="shared" si="1"/>
        <v>0.28445405009833458</v>
      </c>
      <c r="J41" s="31">
        <v>7879450</v>
      </c>
      <c r="K41" s="36">
        <f t="shared" si="2"/>
        <v>0.20037994486013469</v>
      </c>
      <c r="L41" s="31">
        <v>0</v>
      </c>
      <c r="M41" s="36">
        <f t="shared" si="3"/>
        <v>0</v>
      </c>
      <c r="N41" s="31">
        <f t="shared" si="4"/>
        <v>24651287</v>
      </c>
      <c r="O41" s="36">
        <f t="shared" si="5"/>
        <v>0.62689953357040851</v>
      </c>
      <c r="P41" s="31">
        <v>2720383</v>
      </c>
      <c r="Q41" s="31">
        <v>15811020</v>
      </c>
      <c r="R41" s="31">
        <v>11346516</v>
      </c>
      <c r="S41" s="31">
        <v>8601320</v>
      </c>
      <c r="T41" s="36">
        <f t="shared" si="6"/>
        <v>0.75805824448667769</v>
      </c>
      <c r="U41" s="36">
        <f t="shared" si="7"/>
        <v>1.8964487721030459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23275991</v>
      </c>
      <c r="E43" s="31">
        <v>21020877</v>
      </c>
      <c r="F43" s="31">
        <v>14456872</v>
      </c>
      <c r="G43" s="36">
        <f t="shared" si="0"/>
        <v>0.62110661582572357</v>
      </c>
      <c r="H43" s="31">
        <v>9888232</v>
      </c>
      <c r="I43" s="36">
        <f t="shared" si="1"/>
        <v>0.42482539196719915</v>
      </c>
      <c r="J43" s="31">
        <v>2341159</v>
      </c>
      <c r="K43" s="36">
        <f t="shared" si="2"/>
        <v>0.11137304119138322</v>
      </c>
      <c r="L43" s="31">
        <v>0</v>
      </c>
      <c r="M43" s="36">
        <f t="shared" si="3"/>
        <v>0</v>
      </c>
      <c r="N43" s="31">
        <f t="shared" si="4"/>
        <v>26686263</v>
      </c>
      <c r="O43" s="36">
        <f t="shared" si="5"/>
        <v>1.269512351934698</v>
      </c>
      <c r="P43" s="31">
        <v>2302229</v>
      </c>
      <c r="Q43" s="31">
        <v>7194512</v>
      </c>
      <c r="R43" s="31">
        <v>27740830</v>
      </c>
      <c r="S43" s="31">
        <v>4352400</v>
      </c>
      <c r="T43" s="36">
        <f t="shared" si="6"/>
        <v>0.15689508929617463</v>
      </c>
      <c r="U43" s="36">
        <f t="shared" si="7"/>
        <v>1.690969925233321E-2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644980309</v>
      </c>
      <c r="E45" s="31">
        <v>649712894</v>
      </c>
      <c r="F45" s="31">
        <v>222107069</v>
      </c>
      <c r="G45" s="36">
        <f t="shared" si="0"/>
        <v>0.34436255789632175</v>
      </c>
      <c r="H45" s="31">
        <v>155780467</v>
      </c>
      <c r="I45" s="36">
        <f t="shared" si="1"/>
        <v>0.24152747739156175</v>
      </c>
      <c r="J45" s="31">
        <v>117106904</v>
      </c>
      <c r="K45" s="36">
        <f t="shared" si="2"/>
        <v>0.18024408178052873</v>
      </c>
      <c r="L45" s="31">
        <v>0</v>
      </c>
      <c r="M45" s="36">
        <f t="shared" si="3"/>
        <v>0</v>
      </c>
      <c r="N45" s="31">
        <f t="shared" si="4"/>
        <v>494994440</v>
      </c>
      <c r="O45" s="36">
        <f t="shared" si="5"/>
        <v>0.76186642526444914</v>
      </c>
      <c r="P45" s="31">
        <v>138415663</v>
      </c>
      <c r="Q45" s="31">
        <v>574789602</v>
      </c>
      <c r="R45" s="31">
        <v>572355127</v>
      </c>
      <c r="S45" s="31">
        <v>459582948</v>
      </c>
      <c r="T45" s="36">
        <f t="shared" si="6"/>
        <v>0.80296816839731044</v>
      </c>
      <c r="U45" s="36">
        <f t="shared" si="7"/>
        <v>-0.15394759912395173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703773808</v>
      </c>
      <c r="E47" s="32">
        <f>SUM(E41:E46)</f>
        <v>710056319</v>
      </c>
      <c r="F47" s="32">
        <f>SUM(F41:F46)</f>
        <v>243232679</v>
      </c>
      <c r="G47" s="37">
        <f t="shared" si="0"/>
        <v>0.34561200805586106</v>
      </c>
      <c r="H47" s="32">
        <f>SUM(H41:H46)</f>
        <v>175771798</v>
      </c>
      <c r="I47" s="37">
        <f t="shared" si="1"/>
        <v>0.24975609492986417</v>
      </c>
      <c r="J47" s="32">
        <f>SUM(J41:J46)</f>
        <v>127327513</v>
      </c>
      <c r="K47" s="37">
        <f t="shared" si="2"/>
        <v>0.17932030121120576</v>
      </c>
      <c r="L47" s="32">
        <f>SUM(L41:L46)</f>
        <v>0</v>
      </c>
      <c r="M47" s="37">
        <f t="shared" si="3"/>
        <v>0</v>
      </c>
      <c r="N47" s="32">
        <f t="shared" si="4"/>
        <v>546331990</v>
      </c>
      <c r="O47" s="37">
        <f t="shared" si="5"/>
        <v>0.76942064366023899</v>
      </c>
      <c r="P47" s="32">
        <f>SUM(P41:P46)</f>
        <v>143438275</v>
      </c>
      <c r="Q47" s="32">
        <f>SUM(Q41:Q46)</f>
        <v>597795134</v>
      </c>
      <c r="R47" s="32">
        <f>SUM(R41:R46)</f>
        <v>611442473</v>
      </c>
      <c r="S47" s="32">
        <f>SUM(S41:S46)</f>
        <v>472536668</v>
      </c>
      <c r="T47" s="37">
        <f t="shared" si="6"/>
        <v>0.77282277379510733</v>
      </c>
      <c r="U47" s="37">
        <f t="shared" si="7"/>
        <v>-0.11231843104638561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131097636</v>
      </c>
      <c r="E48" s="31">
        <v>140427636</v>
      </c>
      <c r="F48" s="31">
        <v>39748799</v>
      </c>
      <c r="G48" s="36">
        <f t="shared" si="0"/>
        <v>0.30319996769430685</v>
      </c>
      <c r="H48" s="31">
        <v>40730353</v>
      </c>
      <c r="I48" s="36">
        <f t="shared" si="1"/>
        <v>0.31068716601419111</v>
      </c>
      <c r="J48" s="31">
        <v>20851487</v>
      </c>
      <c r="K48" s="36">
        <f t="shared" si="2"/>
        <v>0.14848563711490523</v>
      </c>
      <c r="L48" s="31">
        <v>0</v>
      </c>
      <c r="M48" s="36">
        <f t="shared" si="3"/>
        <v>0</v>
      </c>
      <c r="N48" s="31">
        <f t="shared" si="4"/>
        <v>101330639</v>
      </c>
      <c r="O48" s="36">
        <f t="shared" si="5"/>
        <v>0.72158616271230258</v>
      </c>
      <c r="P48" s="31">
        <v>42069825</v>
      </c>
      <c r="Q48" s="31">
        <v>102345228</v>
      </c>
      <c r="R48" s="31">
        <v>146018311</v>
      </c>
      <c r="S48" s="31">
        <v>84139814</v>
      </c>
      <c r="T48" s="36">
        <f t="shared" si="6"/>
        <v>0.57622782665935646</v>
      </c>
      <c r="U48" s="36">
        <f t="shared" si="7"/>
        <v>-0.50436002526751655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93136464</v>
      </c>
      <c r="E50" s="31">
        <v>93413979</v>
      </c>
      <c r="F50" s="31">
        <v>24934918</v>
      </c>
      <c r="G50" s="36">
        <f t="shared" si="0"/>
        <v>0.26772455093420766</v>
      </c>
      <c r="H50" s="31">
        <v>20512142</v>
      </c>
      <c r="I50" s="36">
        <f t="shared" si="1"/>
        <v>0.22023750010522194</v>
      </c>
      <c r="J50" s="31">
        <v>21423845</v>
      </c>
      <c r="K50" s="36">
        <f t="shared" si="2"/>
        <v>0.22934303012614418</v>
      </c>
      <c r="L50" s="31">
        <v>0</v>
      </c>
      <c r="M50" s="36">
        <f t="shared" si="3"/>
        <v>0</v>
      </c>
      <c r="N50" s="31">
        <f t="shared" si="4"/>
        <v>66870905</v>
      </c>
      <c r="O50" s="36">
        <f t="shared" si="5"/>
        <v>0.71585543958040798</v>
      </c>
      <c r="P50" s="31">
        <v>29664507</v>
      </c>
      <c r="Q50" s="31">
        <v>67303020</v>
      </c>
      <c r="R50" s="31">
        <v>108814970</v>
      </c>
      <c r="S50" s="31">
        <v>59157936</v>
      </c>
      <c r="T50" s="36">
        <f t="shared" si="6"/>
        <v>0.54365622671218861</v>
      </c>
      <c r="U50" s="36">
        <f t="shared" si="7"/>
        <v>-0.27779534647246962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10365184</v>
      </c>
      <c r="E51" s="31">
        <v>8979465</v>
      </c>
      <c r="F51" s="31">
        <v>2763011</v>
      </c>
      <c r="G51" s="36">
        <f t="shared" si="0"/>
        <v>0.26656651729482084</v>
      </c>
      <c r="H51" s="31">
        <v>5136879</v>
      </c>
      <c r="I51" s="36">
        <f t="shared" si="1"/>
        <v>0.49558975508780162</v>
      </c>
      <c r="J51" s="31">
        <v>101690</v>
      </c>
      <c r="K51" s="36">
        <f t="shared" si="2"/>
        <v>1.132472814360321E-2</v>
      </c>
      <c r="L51" s="31">
        <v>0</v>
      </c>
      <c r="M51" s="36">
        <f t="shared" si="3"/>
        <v>0</v>
      </c>
      <c r="N51" s="31">
        <f t="shared" si="4"/>
        <v>8001580</v>
      </c>
      <c r="O51" s="36">
        <f t="shared" si="5"/>
        <v>0.89109763220860039</v>
      </c>
      <c r="P51" s="31">
        <v>44409</v>
      </c>
      <c r="Q51" s="31">
        <v>297540</v>
      </c>
      <c r="R51" s="31">
        <v>124400</v>
      </c>
      <c r="S51" s="31">
        <v>44409</v>
      </c>
      <c r="T51" s="36">
        <f t="shared" si="6"/>
        <v>0.3569855305466238</v>
      </c>
      <c r="U51" s="36">
        <f t="shared" si="7"/>
        <v>1.2898511562971469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25000000</v>
      </c>
      <c r="E52" s="31">
        <v>36997430</v>
      </c>
      <c r="F52" s="31">
        <v>9949717</v>
      </c>
      <c r="G52" s="36">
        <f t="shared" si="0"/>
        <v>0.39798867999999998</v>
      </c>
      <c r="H52" s="31">
        <v>8114719</v>
      </c>
      <c r="I52" s="36">
        <f t="shared" si="1"/>
        <v>0.32458875999999998</v>
      </c>
      <c r="J52" s="31">
        <v>8235628</v>
      </c>
      <c r="K52" s="36">
        <f t="shared" si="2"/>
        <v>0.22260000221637016</v>
      </c>
      <c r="L52" s="31">
        <v>0</v>
      </c>
      <c r="M52" s="36">
        <f t="shared" si="3"/>
        <v>0</v>
      </c>
      <c r="N52" s="31">
        <f t="shared" si="4"/>
        <v>26300064</v>
      </c>
      <c r="O52" s="36">
        <f t="shared" si="5"/>
        <v>0.71086191662501963</v>
      </c>
      <c r="P52" s="31">
        <v>0</v>
      </c>
      <c r="Q52" s="31">
        <v>0</v>
      </c>
      <c r="R52" s="31">
        <v>10238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259599284</v>
      </c>
      <c r="E53" s="32">
        <f>SUM(E48:E52)</f>
        <v>279818510</v>
      </c>
      <c r="F53" s="32">
        <f>SUM(F48:F52)</f>
        <v>77396445</v>
      </c>
      <c r="G53" s="37">
        <f t="shared" si="0"/>
        <v>0.29813812968759962</v>
      </c>
      <c r="H53" s="32">
        <f>SUM(H48:H52)</f>
        <v>74494093</v>
      </c>
      <c r="I53" s="37">
        <f t="shared" si="1"/>
        <v>0.28695800640189745</v>
      </c>
      <c r="J53" s="32">
        <f>SUM(J48:J52)</f>
        <v>50612650</v>
      </c>
      <c r="K53" s="37">
        <f t="shared" si="2"/>
        <v>0.1808767046897648</v>
      </c>
      <c r="L53" s="32">
        <f>SUM(L48:L52)</f>
        <v>0</v>
      </c>
      <c r="M53" s="37">
        <f t="shared" si="3"/>
        <v>0</v>
      </c>
      <c r="N53" s="32">
        <f t="shared" si="4"/>
        <v>202503188</v>
      </c>
      <c r="O53" s="37">
        <f t="shared" si="5"/>
        <v>0.72369475486092749</v>
      </c>
      <c r="P53" s="32">
        <f>SUM(P48:P52)</f>
        <v>71778741</v>
      </c>
      <c r="Q53" s="32">
        <f>SUM(Q48:Q52)</f>
        <v>169945788</v>
      </c>
      <c r="R53" s="32">
        <f>SUM(R48:R52)</f>
        <v>254967919</v>
      </c>
      <c r="S53" s="32">
        <f>SUM(S48:S52)</f>
        <v>143342159</v>
      </c>
      <c r="T53" s="37">
        <f t="shared" si="6"/>
        <v>0.56219684249766344</v>
      </c>
      <c r="U53" s="37">
        <f t="shared" si="7"/>
        <v>-0.29487966360401896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14816231844</v>
      </c>
      <c r="E54" s="32">
        <f>SUM(E8:E9,E11:E18,E20:E26,E28:E34,E36:E39,E41:E46,E48:E52)</f>
        <v>15164828368</v>
      </c>
      <c r="F54" s="32">
        <f>SUM(F8:F9,F11:F18,F20:F26,F28:F34,F36:F39,F41:F46,F48:F52)</f>
        <v>4540241832</v>
      </c>
      <c r="G54" s="37">
        <f t="shared" si="0"/>
        <v>0.30643701312210647</v>
      </c>
      <c r="H54" s="32">
        <f>SUM(H8:H9,H11:H18,H20:H26,H28:H34,H36:H39,H41:H46,H48:H52)</f>
        <v>3273770898</v>
      </c>
      <c r="I54" s="37">
        <f t="shared" si="1"/>
        <v>0.22095840106104647</v>
      </c>
      <c r="J54" s="32">
        <f>SUM(J8:J9,J11:J18,J20:J26,J28:J34,J36:J39,J41:J46,J48:J52)</f>
        <v>3431579562</v>
      </c>
      <c r="K54" s="37">
        <f t="shared" si="2"/>
        <v>0.22628542036394778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11245592292</v>
      </c>
      <c r="O54" s="37">
        <f t="shared" si="5"/>
        <v>0.74155750524218522</v>
      </c>
      <c r="P54" s="32">
        <f>SUM(P8:P9,P11:P18,P20:P26,P28:P34,P36:P39,P41:P46,P48:P52)</f>
        <v>2861678275</v>
      </c>
      <c r="Q54" s="32">
        <f>SUM(Q8:Q9,Q11:Q18,Q20:Q26,Q28:Q34,Q36:Q39,Q41:Q46,Q48:Q52)</f>
        <v>13208851557</v>
      </c>
      <c r="R54" s="32">
        <f>SUM(R8:R9,R11:R18,R20:R26,R28:R34,R36:R39,R41:R46,R48:R52)</f>
        <v>13394406530</v>
      </c>
      <c r="S54" s="32">
        <f>SUM(S8:S9,S11:S18,S20:S26,S28:S34,S36:S39,S41:S46,S48:S52)</f>
        <v>9359588778</v>
      </c>
      <c r="T54" s="37">
        <f t="shared" si="6"/>
        <v>0.69876845659693443</v>
      </c>
      <c r="U54" s="37">
        <f t="shared" si="7"/>
        <v>0.19914932156375964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3989805701</v>
      </c>
      <c r="E57" s="31">
        <v>4295174955</v>
      </c>
      <c r="F57" s="31">
        <v>1205194176</v>
      </c>
      <c r="G57" s="36">
        <f t="shared" ref="G57:G85" si="8">IF(($D57      =0),0,($F57      /$D57      ))</f>
        <v>0.30206838786608869</v>
      </c>
      <c r="H57" s="31">
        <v>1235969719</v>
      </c>
      <c r="I57" s="36">
        <f t="shared" ref="I57:I85" si="9">IF(($D57      =0),0,($H57      /$D57      ))</f>
        <v>0.30978193216030997</v>
      </c>
      <c r="J57" s="31">
        <v>962104955</v>
      </c>
      <c r="K57" s="36">
        <f t="shared" ref="K57:K85" si="10">IF(($E57      =0),0,($J57      /$E57      ))</f>
        <v>0.22399668583465188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3403268850</v>
      </c>
      <c r="O57" s="36">
        <f t="shared" ref="O57:O85" si="13">IF(($E57      =0),0,($N57      /$E57      ))</f>
        <v>0.79234696738913168</v>
      </c>
      <c r="P57" s="31">
        <v>896643307</v>
      </c>
      <c r="Q57" s="31">
        <v>3395492944</v>
      </c>
      <c r="R57" s="31">
        <v>3436876591</v>
      </c>
      <c r="S57" s="31">
        <v>2902818603</v>
      </c>
      <c r="T57" s="36">
        <f t="shared" ref="T57:T85" si="14">IF(($R57      =0),0,($S57      /$R57      ))</f>
        <v>0.84460949531952512</v>
      </c>
      <c r="U57" s="36">
        <f t="shared" ref="U57:U85" si="15">IF(($P57      =0),0,(($J57      /$P57      )-1))</f>
        <v>7.3007457356730088E-2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3989805701</v>
      </c>
      <c r="E58" s="32">
        <f>E57</f>
        <v>4295174955</v>
      </c>
      <c r="F58" s="32">
        <f>F57</f>
        <v>1205194176</v>
      </c>
      <c r="G58" s="37">
        <f t="shared" si="8"/>
        <v>0.30206838786608869</v>
      </c>
      <c r="H58" s="32">
        <f>H57</f>
        <v>1235969719</v>
      </c>
      <c r="I58" s="37">
        <f t="shared" si="9"/>
        <v>0.30978193216030997</v>
      </c>
      <c r="J58" s="32">
        <f>J57</f>
        <v>962104955</v>
      </c>
      <c r="K58" s="37">
        <f t="shared" si="10"/>
        <v>0.22399668583465188</v>
      </c>
      <c r="L58" s="32">
        <f>L57</f>
        <v>0</v>
      </c>
      <c r="M58" s="37">
        <f t="shared" si="11"/>
        <v>0</v>
      </c>
      <c r="N58" s="32">
        <f t="shared" si="12"/>
        <v>3403268850</v>
      </c>
      <c r="O58" s="37">
        <f t="shared" si="13"/>
        <v>0.79234696738913168</v>
      </c>
      <c r="P58" s="32">
        <f>P57</f>
        <v>896643307</v>
      </c>
      <c r="Q58" s="32">
        <f>Q57</f>
        <v>3395492944</v>
      </c>
      <c r="R58" s="32">
        <f>R57</f>
        <v>3436876591</v>
      </c>
      <c r="S58" s="32">
        <f>S57</f>
        <v>2902818603</v>
      </c>
      <c r="T58" s="37">
        <f t="shared" si="14"/>
        <v>0.84460949531952512</v>
      </c>
      <c r="U58" s="37">
        <f t="shared" si="15"/>
        <v>7.3007457356730088E-2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55463600</v>
      </c>
      <c r="E59" s="31">
        <v>47302204</v>
      </c>
      <c r="F59" s="31">
        <v>5213474</v>
      </c>
      <c r="G59" s="36">
        <f t="shared" si="8"/>
        <v>9.3998117684391203E-2</v>
      </c>
      <c r="H59" s="31">
        <v>4111759</v>
      </c>
      <c r="I59" s="36">
        <f t="shared" si="9"/>
        <v>7.4134369207912942E-2</v>
      </c>
      <c r="J59" s="31">
        <v>6260057</v>
      </c>
      <c r="K59" s="36">
        <f t="shared" si="10"/>
        <v>0.13234176149593369</v>
      </c>
      <c r="L59" s="31">
        <v>0</v>
      </c>
      <c r="M59" s="36">
        <f t="shared" si="11"/>
        <v>0</v>
      </c>
      <c r="N59" s="31">
        <f t="shared" si="12"/>
        <v>15585290</v>
      </c>
      <c r="O59" s="36">
        <f t="shared" si="13"/>
        <v>0.32948337882945156</v>
      </c>
      <c r="P59" s="31">
        <v>7131722</v>
      </c>
      <c r="Q59" s="31">
        <v>45578079</v>
      </c>
      <c r="R59" s="31">
        <v>45087179</v>
      </c>
      <c r="S59" s="31">
        <v>-34205400</v>
      </c>
      <c r="T59" s="36">
        <f t="shared" si="14"/>
        <v>-0.75865025842490608</v>
      </c>
      <c r="U59" s="36">
        <f t="shared" si="15"/>
        <v>-0.12222363687199245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150536820</v>
      </c>
      <c r="E60" s="31">
        <v>150536820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141109000</v>
      </c>
      <c r="R60" s="31">
        <v>117704000</v>
      </c>
      <c r="S60" s="31">
        <v>12538</v>
      </c>
      <c r="T60" s="36">
        <f t="shared" si="14"/>
        <v>1.0652144362128729E-4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45077532</v>
      </c>
      <c r="E61" s="31">
        <v>45077532</v>
      </c>
      <c r="F61" s="31">
        <v>60945</v>
      </c>
      <c r="G61" s="36">
        <f t="shared" si="8"/>
        <v>1.352003920711542E-3</v>
      </c>
      <c r="H61" s="31">
        <v>293380</v>
      </c>
      <c r="I61" s="36">
        <f t="shared" si="9"/>
        <v>6.5083421159791979E-3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354325</v>
      </c>
      <c r="O61" s="36">
        <f t="shared" si="13"/>
        <v>7.8603460366907397E-3</v>
      </c>
      <c r="P61" s="31">
        <v>656119</v>
      </c>
      <c r="Q61" s="31">
        <v>60471909</v>
      </c>
      <c r="R61" s="31">
        <v>54850751</v>
      </c>
      <c r="S61" s="31">
        <v>6081853</v>
      </c>
      <c r="T61" s="36">
        <f t="shared" si="14"/>
        <v>0.1108800315240898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6382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6382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251077952</v>
      </c>
      <c r="E63" s="32">
        <f>SUM(E59:E62)</f>
        <v>242916556</v>
      </c>
      <c r="F63" s="32">
        <f>SUM(F59:F62)</f>
        <v>5274419</v>
      </c>
      <c r="G63" s="37">
        <f t="shared" si="8"/>
        <v>2.1007097429247789E-2</v>
      </c>
      <c r="H63" s="32">
        <f>SUM(H59:H62)</f>
        <v>4405139</v>
      </c>
      <c r="I63" s="37">
        <f t="shared" si="9"/>
        <v>1.7544905735092185E-2</v>
      </c>
      <c r="J63" s="32">
        <f>SUM(J59:J62)</f>
        <v>6266439</v>
      </c>
      <c r="K63" s="37">
        <f t="shared" si="10"/>
        <v>2.579667315882743E-2</v>
      </c>
      <c r="L63" s="32">
        <f>SUM(L59:L62)</f>
        <v>0</v>
      </c>
      <c r="M63" s="37">
        <f t="shared" si="11"/>
        <v>0</v>
      </c>
      <c r="N63" s="32">
        <f t="shared" si="12"/>
        <v>15945997</v>
      </c>
      <c r="O63" s="37">
        <f t="shared" si="13"/>
        <v>6.5643928361968043E-2</v>
      </c>
      <c r="P63" s="32">
        <f>SUM(P59:P62)</f>
        <v>7787841</v>
      </c>
      <c r="Q63" s="32">
        <f>SUM(Q59:Q62)</f>
        <v>247158988</v>
      </c>
      <c r="R63" s="32">
        <f>SUM(R59:R62)</f>
        <v>217641930</v>
      </c>
      <c r="S63" s="32">
        <f>SUM(S59:S62)</f>
        <v>-28111009</v>
      </c>
      <c r="T63" s="37">
        <f t="shared" si="14"/>
        <v>-0.12916173367879985</v>
      </c>
      <c r="U63" s="37">
        <f t="shared" si="15"/>
        <v>-0.19535606851757759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46269690</v>
      </c>
      <c r="E64" s="31">
        <v>46269690</v>
      </c>
      <c r="F64" s="31">
        <v>35352</v>
      </c>
      <c r="G64" s="36">
        <f t="shared" si="8"/>
        <v>7.6404229204907138E-4</v>
      </c>
      <c r="H64" s="31">
        <v>23426</v>
      </c>
      <c r="I64" s="36">
        <f t="shared" si="9"/>
        <v>5.0629256431153954E-4</v>
      </c>
      <c r="J64" s="31">
        <v>152106</v>
      </c>
      <c r="K64" s="36">
        <f t="shared" si="10"/>
        <v>3.2873788434718281E-3</v>
      </c>
      <c r="L64" s="31">
        <v>0</v>
      </c>
      <c r="M64" s="36">
        <f t="shared" si="11"/>
        <v>0</v>
      </c>
      <c r="N64" s="31">
        <f t="shared" si="12"/>
        <v>210884</v>
      </c>
      <c r="O64" s="36">
        <f t="shared" si="13"/>
        <v>4.5577136998324391E-3</v>
      </c>
      <c r="P64" s="31">
        <v>867041</v>
      </c>
      <c r="Q64" s="31">
        <v>82314127</v>
      </c>
      <c r="R64" s="31">
        <v>42939673</v>
      </c>
      <c r="S64" s="31">
        <v>867041</v>
      </c>
      <c r="T64" s="36">
        <f t="shared" si="14"/>
        <v>2.0192072724913392E-2</v>
      </c>
      <c r="U64" s="36">
        <f t="shared" si="15"/>
        <v>-0.82456884968530897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45883679</v>
      </c>
      <c r="E65" s="31">
        <v>63933682</v>
      </c>
      <c r="F65" s="31">
        <v>16133285</v>
      </c>
      <c r="G65" s="36">
        <f t="shared" si="8"/>
        <v>0.35161271614684603</v>
      </c>
      <c r="H65" s="31">
        <v>12947873</v>
      </c>
      <c r="I65" s="36">
        <f t="shared" si="9"/>
        <v>0.28218907642519248</v>
      </c>
      <c r="J65" s="31">
        <v>11070328</v>
      </c>
      <c r="K65" s="36">
        <f t="shared" si="10"/>
        <v>0.17315329969576912</v>
      </c>
      <c r="L65" s="31">
        <v>0</v>
      </c>
      <c r="M65" s="36">
        <f t="shared" si="11"/>
        <v>0</v>
      </c>
      <c r="N65" s="31">
        <f t="shared" si="12"/>
        <v>40151486</v>
      </c>
      <c r="O65" s="36">
        <f t="shared" si="13"/>
        <v>0.62801773249974868</v>
      </c>
      <c r="P65" s="31">
        <v>11312996</v>
      </c>
      <c r="Q65" s="31">
        <v>38432343</v>
      </c>
      <c r="R65" s="31">
        <v>18528920</v>
      </c>
      <c r="S65" s="31">
        <v>30022510</v>
      </c>
      <c r="T65" s="36">
        <f t="shared" si="14"/>
        <v>1.6203054468366207</v>
      </c>
      <c r="U65" s="36">
        <f t="shared" si="15"/>
        <v>-2.1450374418942597E-2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54911099</v>
      </c>
      <c r="E66" s="31">
        <v>57157320</v>
      </c>
      <c r="F66" s="31">
        <v>18737581</v>
      </c>
      <c r="G66" s="36">
        <f t="shared" si="8"/>
        <v>0.34123485672723469</v>
      </c>
      <c r="H66" s="31">
        <v>10254477</v>
      </c>
      <c r="I66" s="36">
        <f t="shared" si="9"/>
        <v>0.18674689064227251</v>
      </c>
      <c r="J66" s="31">
        <v>20641352</v>
      </c>
      <c r="K66" s="36">
        <f t="shared" si="10"/>
        <v>0.36113225742564559</v>
      </c>
      <c r="L66" s="31">
        <v>0</v>
      </c>
      <c r="M66" s="36">
        <f t="shared" si="11"/>
        <v>0</v>
      </c>
      <c r="N66" s="31">
        <f t="shared" si="12"/>
        <v>49633410</v>
      </c>
      <c r="O66" s="36">
        <f t="shared" si="13"/>
        <v>0.86836489184587384</v>
      </c>
      <c r="P66" s="31">
        <v>16074385</v>
      </c>
      <c r="Q66" s="31">
        <v>57061769</v>
      </c>
      <c r="R66" s="31">
        <v>56268710</v>
      </c>
      <c r="S66" s="31">
        <v>43142968</v>
      </c>
      <c r="T66" s="36">
        <f t="shared" si="14"/>
        <v>0.76673106598676244</v>
      </c>
      <c r="U66" s="36">
        <f t="shared" si="15"/>
        <v>0.28411457110178717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1068989779</v>
      </c>
      <c r="E67" s="31">
        <v>1081472002</v>
      </c>
      <c r="F67" s="31">
        <v>-138044469</v>
      </c>
      <c r="G67" s="36">
        <f t="shared" si="8"/>
        <v>-0.1291354433053003</v>
      </c>
      <c r="H67" s="31">
        <v>483304477</v>
      </c>
      <c r="I67" s="36">
        <f t="shared" si="9"/>
        <v>0.45211328161819592</v>
      </c>
      <c r="J67" s="31">
        <v>30740922</v>
      </c>
      <c r="K67" s="36">
        <f t="shared" si="10"/>
        <v>2.8425074290550148E-2</v>
      </c>
      <c r="L67" s="31">
        <v>0</v>
      </c>
      <c r="M67" s="36">
        <f t="shared" si="11"/>
        <v>0</v>
      </c>
      <c r="N67" s="31">
        <f t="shared" si="12"/>
        <v>376000930</v>
      </c>
      <c r="O67" s="36">
        <f t="shared" si="13"/>
        <v>0.34767514027607715</v>
      </c>
      <c r="P67" s="31">
        <v>99269364</v>
      </c>
      <c r="Q67" s="31">
        <v>903827661</v>
      </c>
      <c r="R67" s="31">
        <v>900838213</v>
      </c>
      <c r="S67" s="31">
        <v>562205788</v>
      </c>
      <c r="T67" s="36">
        <f t="shared" si="14"/>
        <v>0.62409185121901578</v>
      </c>
      <c r="U67" s="36">
        <f t="shared" si="15"/>
        <v>-0.69032820639406944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171633594</v>
      </c>
      <c r="E68" s="31">
        <v>171633594</v>
      </c>
      <c r="F68" s="31">
        <v>28278449</v>
      </c>
      <c r="G68" s="36">
        <f t="shared" si="8"/>
        <v>0.16476057129002381</v>
      </c>
      <c r="H68" s="31">
        <v>7789453</v>
      </c>
      <c r="I68" s="36">
        <f t="shared" si="9"/>
        <v>4.5384197921066662E-2</v>
      </c>
      <c r="J68" s="31">
        <v>51042086</v>
      </c>
      <c r="K68" s="36">
        <f t="shared" si="10"/>
        <v>0.29738983383404533</v>
      </c>
      <c r="L68" s="31">
        <v>0</v>
      </c>
      <c r="M68" s="36">
        <f t="shared" si="11"/>
        <v>0</v>
      </c>
      <c r="N68" s="31">
        <f t="shared" si="12"/>
        <v>87109988</v>
      </c>
      <c r="O68" s="36">
        <f t="shared" si="13"/>
        <v>0.50753460304513576</v>
      </c>
      <c r="P68" s="31">
        <v>46038357</v>
      </c>
      <c r="Q68" s="31">
        <v>186816829</v>
      </c>
      <c r="R68" s="31">
        <v>187805231</v>
      </c>
      <c r="S68" s="31">
        <v>100008895</v>
      </c>
      <c r="T68" s="36">
        <f t="shared" si="14"/>
        <v>0.53251389467421173</v>
      </c>
      <c r="U68" s="36">
        <f t="shared" si="15"/>
        <v>0.10868608973165572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1387687841</v>
      </c>
      <c r="E70" s="32">
        <f>SUM(E64:E69)</f>
        <v>1420466288</v>
      </c>
      <c r="F70" s="32">
        <f>SUM(F64:F69)</f>
        <v>-74859802</v>
      </c>
      <c r="G70" s="37">
        <f t="shared" si="8"/>
        <v>-5.3945707232005646E-2</v>
      </c>
      <c r="H70" s="32">
        <f>SUM(H64:H69)</f>
        <v>514319706</v>
      </c>
      <c r="I70" s="37">
        <f t="shared" si="9"/>
        <v>0.37063069287208666</v>
      </c>
      <c r="J70" s="32">
        <f>SUM(J64:J69)</f>
        <v>113646794</v>
      </c>
      <c r="K70" s="37">
        <f t="shared" si="10"/>
        <v>8.0006681580605032E-2</v>
      </c>
      <c r="L70" s="32">
        <f>SUM(L64:L69)</f>
        <v>0</v>
      </c>
      <c r="M70" s="37">
        <f t="shared" si="11"/>
        <v>0</v>
      </c>
      <c r="N70" s="32">
        <f t="shared" si="12"/>
        <v>553106698</v>
      </c>
      <c r="O70" s="37">
        <f t="shared" si="13"/>
        <v>0.38938389645189525</v>
      </c>
      <c r="P70" s="32">
        <f>SUM(P64:P69)</f>
        <v>173562143</v>
      </c>
      <c r="Q70" s="32">
        <f>SUM(Q64:Q69)</f>
        <v>1268452729</v>
      </c>
      <c r="R70" s="32">
        <f>SUM(R64:R69)</f>
        <v>1206380747</v>
      </c>
      <c r="S70" s="32">
        <f>SUM(S64:S69)</f>
        <v>736247202</v>
      </c>
      <c r="T70" s="37">
        <f t="shared" si="14"/>
        <v>0.61029422413353551</v>
      </c>
      <c r="U70" s="37">
        <f t="shared" si="15"/>
        <v>-0.3452097788398476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204779316</v>
      </c>
      <c r="E71" s="31">
        <v>182792552</v>
      </c>
      <c r="F71" s="31">
        <v>45897606</v>
      </c>
      <c r="G71" s="36">
        <f t="shared" si="8"/>
        <v>0.22413204075747573</v>
      </c>
      <c r="H71" s="31">
        <v>48465331</v>
      </c>
      <c r="I71" s="36">
        <f t="shared" si="9"/>
        <v>0.23667102687265543</v>
      </c>
      <c r="J71" s="31">
        <v>14451984</v>
      </c>
      <c r="K71" s="36">
        <f t="shared" si="10"/>
        <v>7.9062214744942128E-2</v>
      </c>
      <c r="L71" s="31">
        <v>0</v>
      </c>
      <c r="M71" s="36">
        <f t="shared" si="11"/>
        <v>0</v>
      </c>
      <c r="N71" s="31">
        <f t="shared" si="12"/>
        <v>108814921</v>
      </c>
      <c r="O71" s="36">
        <f t="shared" si="13"/>
        <v>0.59529187491183999</v>
      </c>
      <c r="P71" s="31">
        <v>28050176</v>
      </c>
      <c r="Q71" s="31">
        <v>138278556</v>
      </c>
      <c r="R71" s="31">
        <v>141963559</v>
      </c>
      <c r="S71" s="31">
        <v>94292282</v>
      </c>
      <c r="T71" s="36">
        <f t="shared" si="14"/>
        <v>0.66420060657960822</v>
      </c>
      <c r="U71" s="36">
        <f t="shared" si="15"/>
        <v>-0.48478098675744496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374790042</v>
      </c>
      <c r="E72" s="31">
        <v>374790042</v>
      </c>
      <c r="F72" s="31">
        <v>68873180</v>
      </c>
      <c r="G72" s="36">
        <f t="shared" si="8"/>
        <v>0.183764700984238</v>
      </c>
      <c r="H72" s="31">
        <v>80982777</v>
      </c>
      <c r="I72" s="36">
        <f t="shared" si="9"/>
        <v>0.21607504982749781</v>
      </c>
      <c r="J72" s="31">
        <v>94767902</v>
      </c>
      <c r="K72" s="36">
        <f t="shared" si="10"/>
        <v>0.25285597636022572</v>
      </c>
      <c r="L72" s="31">
        <v>0</v>
      </c>
      <c r="M72" s="36">
        <f t="shared" si="11"/>
        <v>0</v>
      </c>
      <c r="N72" s="31">
        <f t="shared" si="12"/>
        <v>244623859</v>
      </c>
      <c r="O72" s="36">
        <f t="shared" si="13"/>
        <v>0.65269572717196156</v>
      </c>
      <c r="P72" s="31">
        <v>25101977</v>
      </c>
      <c r="Q72" s="31">
        <v>280377124</v>
      </c>
      <c r="R72" s="31">
        <v>349791433</v>
      </c>
      <c r="S72" s="31">
        <v>217072970</v>
      </c>
      <c r="T72" s="36">
        <f t="shared" si="14"/>
        <v>0.62057829186456948</v>
      </c>
      <c r="U72" s="36">
        <f t="shared" si="15"/>
        <v>2.775316262938174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148820016</v>
      </c>
      <c r="E73" s="31">
        <v>151036316</v>
      </c>
      <c r="F73" s="31">
        <v>39269921</v>
      </c>
      <c r="G73" s="36">
        <f t="shared" si="8"/>
        <v>0.26387526392955096</v>
      </c>
      <c r="H73" s="31">
        <v>28180265</v>
      </c>
      <c r="I73" s="36">
        <f t="shared" si="9"/>
        <v>0.18935802963493836</v>
      </c>
      <c r="J73" s="31">
        <v>26240416</v>
      </c>
      <c r="K73" s="36">
        <f t="shared" si="10"/>
        <v>0.1737358053674985</v>
      </c>
      <c r="L73" s="31">
        <v>0</v>
      </c>
      <c r="M73" s="36">
        <f t="shared" si="11"/>
        <v>0</v>
      </c>
      <c r="N73" s="31">
        <f t="shared" si="12"/>
        <v>93690602</v>
      </c>
      <c r="O73" s="36">
        <f t="shared" si="13"/>
        <v>0.62031837429085601</v>
      </c>
      <c r="P73" s="31">
        <v>-3860866</v>
      </c>
      <c r="Q73" s="31">
        <v>156884939</v>
      </c>
      <c r="R73" s="31">
        <v>156884939</v>
      </c>
      <c r="S73" s="31">
        <v>75754837</v>
      </c>
      <c r="T73" s="36">
        <f t="shared" si="14"/>
        <v>0.48286876664432399</v>
      </c>
      <c r="U73" s="36">
        <f t="shared" si="15"/>
        <v>-7.7965104202010638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839888307</v>
      </c>
      <c r="E74" s="31">
        <v>993723089</v>
      </c>
      <c r="F74" s="31">
        <v>398861728</v>
      </c>
      <c r="G74" s="36">
        <f t="shared" si="8"/>
        <v>0.47489853671697801</v>
      </c>
      <c r="H74" s="31">
        <v>227532632</v>
      </c>
      <c r="I74" s="36">
        <f t="shared" si="9"/>
        <v>0.27090820303562102</v>
      </c>
      <c r="J74" s="31">
        <v>256346965</v>
      </c>
      <c r="K74" s="36">
        <f t="shared" si="10"/>
        <v>0.2579661958523739</v>
      </c>
      <c r="L74" s="31">
        <v>0</v>
      </c>
      <c r="M74" s="36">
        <f t="shared" si="11"/>
        <v>0</v>
      </c>
      <c r="N74" s="31">
        <f t="shared" si="12"/>
        <v>882741325</v>
      </c>
      <c r="O74" s="36">
        <f t="shared" si="13"/>
        <v>0.88831721308631084</v>
      </c>
      <c r="P74" s="31">
        <v>193987611</v>
      </c>
      <c r="Q74" s="31">
        <v>734986031</v>
      </c>
      <c r="R74" s="31">
        <v>1252557408</v>
      </c>
      <c r="S74" s="31">
        <v>707900035</v>
      </c>
      <c r="T74" s="36">
        <f t="shared" si="14"/>
        <v>0.56516374457465191</v>
      </c>
      <c r="U74" s="36">
        <f t="shared" si="15"/>
        <v>0.32146049780467689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52078911</v>
      </c>
      <c r="E75" s="31">
        <v>48288903</v>
      </c>
      <c r="F75" s="31">
        <v>13077038</v>
      </c>
      <c r="G75" s="36">
        <f t="shared" si="8"/>
        <v>0.25110045023790917</v>
      </c>
      <c r="H75" s="31">
        <v>9703268</v>
      </c>
      <c r="I75" s="36">
        <f t="shared" si="9"/>
        <v>0.18631856568583011</v>
      </c>
      <c r="J75" s="31">
        <v>9058003</v>
      </c>
      <c r="K75" s="36">
        <f t="shared" si="10"/>
        <v>0.18757939065213389</v>
      </c>
      <c r="L75" s="31">
        <v>0</v>
      </c>
      <c r="M75" s="36">
        <f t="shared" si="11"/>
        <v>0</v>
      </c>
      <c r="N75" s="31">
        <f t="shared" si="12"/>
        <v>31838309</v>
      </c>
      <c r="O75" s="36">
        <f t="shared" si="13"/>
        <v>0.65932972219310926</v>
      </c>
      <c r="P75" s="31">
        <v>3376017</v>
      </c>
      <c r="Q75" s="31">
        <v>42833972</v>
      </c>
      <c r="R75" s="31">
        <v>44172778</v>
      </c>
      <c r="S75" s="31">
        <v>23611411</v>
      </c>
      <c r="T75" s="36">
        <f t="shared" si="14"/>
        <v>0.53452402291746293</v>
      </c>
      <c r="U75" s="36">
        <f t="shared" si="15"/>
        <v>1.6830442500733853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120429672</v>
      </c>
      <c r="E76" s="31">
        <v>102110554</v>
      </c>
      <c r="F76" s="31">
        <v>33076380</v>
      </c>
      <c r="G76" s="36">
        <f t="shared" si="8"/>
        <v>0.27465307719180704</v>
      </c>
      <c r="H76" s="31">
        <v>8170482</v>
      </c>
      <c r="I76" s="36">
        <f t="shared" si="9"/>
        <v>6.7844426247378631E-2</v>
      </c>
      <c r="J76" s="31">
        <v>24710803</v>
      </c>
      <c r="K76" s="36">
        <f t="shared" si="10"/>
        <v>0.24200047920609655</v>
      </c>
      <c r="L76" s="31">
        <v>0</v>
      </c>
      <c r="M76" s="36">
        <f t="shared" si="11"/>
        <v>0</v>
      </c>
      <c r="N76" s="31">
        <f t="shared" si="12"/>
        <v>65957665</v>
      </c>
      <c r="O76" s="36">
        <f t="shared" si="13"/>
        <v>0.64594366024103644</v>
      </c>
      <c r="P76" s="31">
        <v>11337755</v>
      </c>
      <c r="Q76" s="31">
        <v>90574560</v>
      </c>
      <c r="R76" s="31">
        <v>103574561</v>
      </c>
      <c r="S76" s="31">
        <v>17422652</v>
      </c>
      <c r="T76" s="36">
        <f t="shared" si="14"/>
        <v>0.16821362148954702</v>
      </c>
      <c r="U76" s="36">
        <f t="shared" si="15"/>
        <v>1.1795146393620253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1740786264</v>
      </c>
      <c r="E78" s="32">
        <f>SUM(E71:E77)</f>
        <v>1852741456</v>
      </c>
      <c r="F78" s="32">
        <f>SUM(F71:F77)</f>
        <v>599055853</v>
      </c>
      <c r="G78" s="37">
        <f t="shared" si="8"/>
        <v>0.34412946918795312</v>
      </c>
      <c r="H78" s="32">
        <f>SUM(H71:H77)</f>
        <v>403034755</v>
      </c>
      <c r="I78" s="37">
        <f t="shared" si="9"/>
        <v>0.23152454918497681</v>
      </c>
      <c r="J78" s="32">
        <f>SUM(J71:J77)</f>
        <v>425576073</v>
      </c>
      <c r="K78" s="37">
        <f t="shared" si="10"/>
        <v>0.22970073434790136</v>
      </c>
      <c r="L78" s="32">
        <f>SUM(L71:L77)</f>
        <v>0</v>
      </c>
      <c r="M78" s="37">
        <f t="shared" si="11"/>
        <v>0</v>
      </c>
      <c r="N78" s="32">
        <f t="shared" si="12"/>
        <v>1427666681</v>
      </c>
      <c r="O78" s="37">
        <f t="shared" si="13"/>
        <v>0.77056983659354139</v>
      </c>
      <c r="P78" s="32">
        <f>SUM(P71:P77)</f>
        <v>257992670</v>
      </c>
      <c r="Q78" s="32">
        <f>SUM(Q71:Q77)</f>
        <v>1443935182</v>
      </c>
      <c r="R78" s="32">
        <f>SUM(R71:R77)</f>
        <v>2048944678</v>
      </c>
      <c r="S78" s="32">
        <f>SUM(S71:S77)</f>
        <v>1136054187</v>
      </c>
      <c r="T78" s="37">
        <f t="shared" si="14"/>
        <v>0.55445820436153326</v>
      </c>
      <c r="U78" s="37">
        <f t="shared" si="15"/>
        <v>0.64956652838237616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517289401</v>
      </c>
      <c r="E79" s="31">
        <v>476288604</v>
      </c>
      <c r="F79" s="31">
        <v>15157726</v>
      </c>
      <c r="G79" s="36">
        <f t="shared" si="8"/>
        <v>2.9302216458906336E-2</v>
      </c>
      <c r="H79" s="31">
        <v>18669440</v>
      </c>
      <c r="I79" s="36">
        <f t="shared" si="9"/>
        <v>3.6090899917742565E-2</v>
      </c>
      <c r="J79" s="31">
        <v>17844314</v>
      </c>
      <c r="K79" s="36">
        <f t="shared" si="10"/>
        <v>3.7465338977541437E-2</v>
      </c>
      <c r="L79" s="31">
        <v>0</v>
      </c>
      <c r="M79" s="36">
        <f t="shared" si="11"/>
        <v>0</v>
      </c>
      <c r="N79" s="31">
        <f t="shared" si="12"/>
        <v>51671480</v>
      </c>
      <c r="O79" s="36">
        <f t="shared" si="13"/>
        <v>0.10848775210250464</v>
      </c>
      <c r="P79" s="31">
        <v>70889827</v>
      </c>
      <c r="Q79" s="31">
        <v>393431771</v>
      </c>
      <c r="R79" s="31">
        <v>484389261</v>
      </c>
      <c r="S79" s="31">
        <v>70889827</v>
      </c>
      <c r="T79" s="36">
        <f t="shared" si="14"/>
        <v>0.1463488824125686</v>
      </c>
      <c r="U79" s="36">
        <f t="shared" si="15"/>
        <v>-0.74828103332795548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416415263</v>
      </c>
      <c r="E80" s="31">
        <v>451266450</v>
      </c>
      <c r="F80" s="31">
        <v>136791465</v>
      </c>
      <c r="G80" s="36">
        <f t="shared" si="8"/>
        <v>0.32849772127588894</v>
      </c>
      <c r="H80" s="31">
        <v>107889762</v>
      </c>
      <c r="I80" s="36">
        <f t="shared" si="9"/>
        <v>0.25909175668231932</v>
      </c>
      <c r="J80" s="31">
        <v>87640129</v>
      </c>
      <c r="K80" s="36">
        <f t="shared" si="10"/>
        <v>0.19420927259272211</v>
      </c>
      <c r="L80" s="31">
        <v>0</v>
      </c>
      <c r="M80" s="36">
        <f t="shared" si="11"/>
        <v>0</v>
      </c>
      <c r="N80" s="31">
        <f t="shared" si="12"/>
        <v>332321356</v>
      </c>
      <c r="O80" s="36">
        <f t="shared" si="13"/>
        <v>0.73641937263450452</v>
      </c>
      <c r="P80" s="31">
        <v>40564165</v>
      </c>
      <c r="Q80" s="31">
        <v>445852710</v>
      </c>
      <c r="R80" s="31">
        <v>435728795</v>
      </c>
      <c r="S80" s="31">
        <v>202768821</v>
      </c>
      <c r="T80" s="36">
        <f t="shared" si="14"/>
        <v>0.46535556824974122</v>
      </c>
      <c r="U80" s="36">
        <f t="shared" si="15"/>
        <v>1.1605308281336493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580790240</v>
      </c>
      <c r="E81" s="31">
        <v>583200595</v>
      </c>
      <c r="F81" s="31">
        <v>142988304</v>
      </c>
      <c r="G81" s="36">
        <f t="shared" si="8"/>
        <v>0.24619612065106328</v>
      </c>
      <c r="H81" s="31">
        <v>123462559</v>
      </c>
      <c r="I81" s="36">
        <f t="shared" si="9"/>
        <v>0.21257684874318825</v>
      </c>
      <c r="J81" s="31">
        <v>120310569</v>
      </c>
      <c r="K81" s="36">
        <f t="shared" si="10"/>
        <v>0.20629363212498095</v>
      </c>
      <c r="L81" s="31">
        <v>0</v>
      </c>
      <c r="M81" s="36">
        <f t="shared" si="11"/>
        <v>0</v>
      </c>
      <c r="N81" s="31">
        <f t="shared" si="12"/>
        <v>386761432</v>
      </c>
      <c r="O81" s="36">
        <f t="shared" si="13"/>
        <v>0.66317050310965475</v>
      </c>
      <c r="P81" s="31">
        <v>106035097</v>
      </c>
      <c r="Q81" s="31">
        <v>523589590</v>
      </c>
      <c r="R81" s="31">
        <v>528471410</v>
      </c>
      <c r="S81" s="31">
        <v>340813947</v>
      </c>
      <c r="T81" s="36">
        <f t="shared" si="14"/>
        <v>0.6449051747189124</v>
      </c>
      <c r="U81" s="36">
        <f t="shared" si="15"/>
        <v>0.13462968775329176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11865032</v>
      </c>
      <c r="E82" s="31">
        <v>10818185</v>
      </c>
      <c r="F82" s="31">
        <v>1126542</v>
      </c>
      <c r="G82" s="36">
        <f t="shared" si="8"/>
        <v>9.4946393739182497E-2</v>
      </c>
      <c r="H82" s="31">
        <v>786722</v>
      </c>
      <c r="I82" s="36">
        <f t="shared" si="9"/>
        <v>6.6305931581136901E-2</v>
      </c>
      <c r="J82" s="31">
        <v>1508876</v>
      </c>
      <c r="K82" s="36">
        <f t="shared" si="10"/>
        <v>0.13947589175078814</v>
      </c>
      <c r="L82" s="31">
        <v>0</v>
      </c>
      <c r="M82" s="36">
        <f t="shared" si="11"/>
        <v>0</v>
      </c>
      <c r="N82" s="31">
        <f t="shared" si="12"/>
        <v>3422140</v>
      </c>
      <c r="O82" s="36">
        <f t="shared" si="13"/>
        <v>0.31633217586868778</v>
      </c>
      <c r="P82" s="31">
        <v>688997</v>
      </c>
      <c r="Q82" s="31">
        <v>11855692</v>
      </c>
      <c r="R82" s="31">
        <v>11310803</v>
      </c>
      <c r="S82" s="31">
        <v>2347897</v>
      </c>
      <c r="T82" s="36">
        <f t="shared" si="14"/>
        <v>0.2075800453778569</v>
      </c>
      <c r="U82" s="36">
        <f t="shared" si="15"/>
        <v>1.1899601885059008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1526359936</v>
      </c>
      <c r="E84" s="32">
        <f>SUM(E79:E83)</f>
        <v>1521573834</v>
      </c>
      <c r="F84" s="32">
        <f>SUM(F79:F83)</f>
        <v>296064037</v>
      </c>
      <c r="G84" s="37">
        <f t="shared" si="8"/>
        <v>0.19396737952639764</v>
      </c>
      <c r="H84" s="32">
        <f>SUM(H79:H83)</f>
        <v>250808483</v>
      </c>
      <c r="I84" s="37">
        <f t="shared" si="9"/>
        <v>0.1643180465397121</v>
      </c>
      <c r="J84" s="32">
        <f>SUM(J79:J83)</f>
        <v>227303888</v>
      </c>
      <c r="K84" s="37">
        <f t="shared" si="10"/>
        <v>0.14938735335797054</v>
      </c>
      <c r="L84" s="32">
        <f>SUM(L79:L83)</f>
        <v>0</v>
      </c>
      <c r="M84" s="37">
        <f t="shared" si="11"/>
        <v>0</v>
      </c>
      <c r="N84" s="32">
        <f t="shared" si="12"/>
        <v>774176408</v>
      </c>
      <c r="O84" s="37">
        <f t="shared" si="13"/>
        <v>0.50879976423148721</v>
      </c>
      <c r="P84" s="32">
        <f>SUM(P79:P83)</f>
        <v>218178086</v>
      </c>
      <c r="Q84" s="32">
        <f>SUM(Q79:Q83)</f>
        <v>1374729763</v>
      </c>
      <c r="R84" s="32">
        <f>SUM(R79:R83)</f>
        <v>1459900269</v>
      </c>
      <c r="S84" s="32">
        <f>SUM(S79:S83)</f>
        <v>616820492</v>
      </c>
      <c r="T84" s="37">
        <f t="shared" si="14"/>
        <v>0.42250865014396405</v>
      </c>
      <c r="U84" s="37">
        <f t="shared" si="15"/>
        <v>4.1827307990959239E-2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8895717694</v>
      </c>
      <c r="E85" s="32">
        <f>SUM(E57,E59:E62,E64:E69,E71:E77,E79:E83)</f>
        <v>9332873089</v>
      </c>
      <c r="F85" s="32">
        <f>SUM(F57,F59:F62,F64:F69,F71:F77,F79:F83)</f>
        <v>2030728683</v>
      </c>
      <c r="G85" s="37">
        <f t="shared" si="8"/>
        <v>0.22828160164858757</v>
      </c>
      <c r="H85" s="32">
        <f>SUM(H57,H59:H62,H64:H69,H71:H77,H79:H83)</f>
        <v>2408537802</v>
      </c>
      <c r="I85" s="37">
        <f t="shared" si="9"/>
        <v>0.27075249966897164</v>
      </c>
      <c r="J85" s="32">
        <f>SUM(J57,J59:J62,J64:J69,J71:J77,J79:J83)</f>
        <v>1734898149</v>
      </c>
      <c r="K85" s="37">
        <f t="shared" si="10"/>
        <v>0.18589111117827181</v>
      </c>
      <c r="L85" s="32">
        <f>SUM(L57,L59:L62,L64:L69,L71:L77,L79:L83)</f>
        <v>0</v>
      </c>
      <c r="M85" s="37">
        <f t="shared" si="11"/>
        <v>0</v>
      </c>
      <c r="N85" s="32">
        <f t="shared" si="12"/>
        <v>6174164634</v>
      </c>
      <c r="O85" s="37">
        <f t="shared" si="13"/>
        <v>0.66155026165276509</v>
      </c>
      <c r="P85" s="32">
        <f>SUM(P57,P59:P62,P64:P69,P71:P77,P79:P83)</f>
        <v>1554164047</v>
      </c>
      <c r="Q85" s="32">
        <f>SUM(Q57,Q59:Q62,Q64:Q69,Q71:Q77,Q79:Q83)</f>
        <v>7729769606</v>
      </c>
      <c r="R85" s="32">
        <f>SUM(R57,R59:R62,R64:R69,R71:R77,R79:R83)</f>
        <v>8369744215</v>
      </c>
      <c r="S85" s="32">
        <f>SUM(S57,S59:S62,S64:S69,S71:S77,S79:S83)</f>
        <v>5363829475</v>
      </c>
      <c r="T85" s="37">
        <f t="shared" si="14"/>
        <v>0.64085942619215397</v>
      </c>
      <c r="U85" s="37">
        <f t="shared" si="15"/>
        <v>0.11629023483645162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23840848106</v>
      </c>
      <c r="E88" s="31">
        <v>24000602211</v>
      </c>
      <c r="F88" s="31">
        <v>7631178547</v>
      </c>
      <c r="G88" s="36">
        <f t="shared" ref="G88:G99" si="16">IF(($D88      =0),0,($F88      /$D88      ))</f>
        <v>0.32008838414936547</v>
      </c>
      <c r="H88" s="31">
        <v>5840240264</v>
      </c>
      <c r="I88" s="36">
        <f t="shared" ref="I88:I99" si="17">IF(($D88      =0),0,($H88      /$D88      ))</f>
        <v>0.24496780643177679</v>
      </c>
      <c r="J88" s="31">
        <v>3521403266</v>
      </c>
      <c r="K88" s="36">
        <f t="shared" ref="K88:K99" si="18">IF(($E88      =0),0,($J88      /$E88      ))</f>
        <v>0.14672145453025609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16992822077</v>
      </c>
      <c r="O88" s="36">
        <f t="shared" ref="O88:O99" si="21">IF(($E88      =0),0,($N88      /$E88      ))</f>
        <v>0.70801648757012514</v>
      </c>
      <c r="P88" s="31">
        <v>2977997428</v>
      </c>
      <c r="Q88" s="31">
        <v>21446425130</v>
      </c>
      <c r="R88" s="31">
        <v>21254057776</v>
      </c>
      <c r="S88" s="31">
        <v>13176915473</v>
      </c>
      <c r="T88" s="36">
        <f t="shared" ref="T88:T99" si="22">IF(($R88      =0),0,($S88      /$R88      ))</f>
        <v>0.61997175371751001</v>
      </c>
      <c r="U88" s="36">
        <f t="shared" ref="U88:U99" si="23">IF(($P88      =0),0,(($J88      /$P88      )-1))</f>
        <v>0.18247357532640551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19281225099</v>
      </c>
      <c r="E89" s="31">
        <v>19139720150</v>
      </c>
      <c r="F89" s="31">
        <v>7630105902</v>
      </c>
      <c r="G89" s="36">
        <f t="shared" si="16"/>
        <v>0.39572723531948845</v>
      </c>
      <c r="H89" s="31">
        <v>4953557968</v>
      </c>
      <c r="I89" s="36">
        <f t="shared" si="17"/>
        <v>0.25691095573885037</v>
      </c>
      <c r="J89" s="31">
        <v>4787936146</v>
      </c>
      <c r="K89" s="36">
        <f t="shared" si="18"/>
        <v>0.25015706125671855</v>
      </c>
      <c r="L89" s="31">
        <v>0</v>
      </c>
      <c r="M89" s="36">
        <f t="shared" si="19"/>
        <v>0</v>
      </c>
      <c r="N89" s="31">
        <f t="shared" si="20"/>
        <v>17371600016</v>
      </c>
      <c r="O89" s="36">
        <f t="shared" si="21"/>
        <v>0.90762037688414166</v>
      </c>
      <c r="P89" s="31">
        <v>3984696710</v>
      </c>
      <c r="Q89" s="31">
        <v>20788869948</v>
      </c>
      <c r="R89" s="31">
        <v>17433524840</v>
      </c>
      <c r="S89" s="31">
        <v>14744603402</v>
      </c>
      <c r="T89" s="36">
        <f t="shared" si="22"/>
        <v>0.84576145887431453</v>
      </c>
      <c r="U89" s="36">
        <f t="shared" si="23"/>
        <v>0.20158107240237122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19661316699</v>
      </c>
      <c r="E90" s="31">
        <v>19001658733</v>
      </c>
      <c r="F90" s="31">
        <v>4703241761</v>
      </c>
      <c r="G90" s="36">
        <f t="shared" si="16"/>
        <v>0.2392129597932377</v>
      </c>
      <c r="H90" s="31">
        <v>4838212641</v>
      </c>
      <c r="I90" s="36">
        <f t="shared" si="17"/>
        <v>0.24607775334019608</v>
      </c>
      <c r="J90" s="31">
        <v>4427534712</v>
      </c>
      <c r="K90" s="36">
        <f t="shared" si="18"/>
        <v>0.23300780075113878</v>
      </c>
      <c r="L90" s="31">
        <v>0</v>
      </c>
      <c r="M90" s="36">
        <f t="shared" si="19"/>
        <v>0</v>
      </c>
      <c r="N90" s="31">
        <f t="shared" si="20"/>
        <v>13968989114</v>
      </c>
      <c r="O90" s="36">
        <f t="shared" si="21"/>
        <v>0.73514577386553048</v>
      </c>
      <c r="P90" s="31">
        <v>3366630033</v>
      </c>
      <c r="Q90" s="31">
        <v>17459645837</v>
      </c>
      <c r="R90" s="31">
        <v>17520467356</v>
      </c>
      <c r="S90" s="31">
        <v>17010431278</v>
      </c>
      <c r="T90" s="36">
        <f t="shared" si="22"/>
        <v>0.97088912826144824</v>
      </c>
      <c r="U90" s="36">
        <f t="shared" si="23"/>
        <v>0.31512363063387427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62783389904</v>
      </c>
      <c r="E91" s="32">
        <f>SUM(E88:E90)</f>
        <v>62141981094</v>
      </c>
      <c r="F91" s="32">
        <f>SUM(F88:F90)</f>
        <v>19964526210</v>
      </c>
      <c r="G91" s="37">
        <f t="shared" si="16"/>
        <v>0.31799057426696925</v>
      </c>
      <c r="H91" s="32">
        <f>SUM(H88:H90)</f>
        <v>15632010873</v>
      </c>
      <c r="I91" s="37">
        <f t="shared" si="17"/>
        <v>0.24898322465388362</v>
      </c>
      <c r="J91" s="32">
        <f>SUM(J88:J90)</f>
        <v>12736874124</v>
      </c>
      <c r="K91" s="37">
        <f t="shared" si="18"/>
        <v>0.20496408224793117</v>
      </c>
      <c r="L91" s="32">
        <f>SUM(L88:L90)</f>
        <v>0</v>
      </c>
      <c r="M91" s="37">
        <f t="shared" si="19"/>
        <v>0</v>
      </c>
      <c r="N91" s="32">
        <f t="shared" si="20"/>
        <v>48333411207</v>
      </c>
      <c r="O91" s="37">
        <f t="shared" si="21"/>
        <v>0.77778999568564999</v>
      </c>
      <c r="P91" s="32">
        <f>SUM(P88:P90)</f>
        <v>10329324171</v>
      </c>
      <c r="Q91" s="32">
        <f>SUM(Q88:Q90)</f>
        <v>59694940915</v>
      </c>
      <c r="R91" s="32">
        <f>SUM(R88:R90)</f>
        <v>56208049972</v>
      </c>
      <c r="S91" s="32">
        <f>SUM(S88:S90)</f>
        <v>44931950153</v>
      </c>
      <c r="T91" s="37">
        <f t="shared" si="22"/>
        <v>0.79938638994561839</v>
      </c>
      <c r="U91" s="37">
        <f t="shared" si="23"/>
        <v>0.23307913597670749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3341773160</v>
      </c>
      <c r="E92" s="31">
        <v>3333993970</v>
      </c>
      <c r="F92" s="31">
        <v>560136709</v>
      </c>
      <c r="G92" s="36">
        <f t="shared" si="16"/>
        <v>0.16761661614398746</v>
      </c>
      <c r="H92" s="31">
        <v>1218842667</v>
      </c>
      <c r="I92" s="36">
        <f t="shared" si="17"/>
        <v>0.3647293244165023</v>
      </c>
      <c r="J92" s="31">
        <v>810354637</v>
      </c>
      <c r="K92" s="36">
        <f t="shared" si="18"/>
        <v>0.24305821914848874</v>
      </c>
      <c r="L92" s="31">
        <v>0</v>
      </c>
      <c r="M92" s="36">
        <f t="shared" si="19"/>
        <v>0</v>
      </c>
      <c r="N92" s="31">
        <f t="shared" si="20"/>
        <v>2589334013</v>
      </c>
      <c r="O92" s="36">
        <f t="shared" si="21"/>
        <v>0.77664627959720034</v>
      </c>
      <c r="P92" s="31">
        <v>911163240</v>
      </c>
      <c r="Q92" s="31">
        <v>3090132426</v>
      </c>
      <c r="R92" s="31">
        <v>3379320701</v>
      </c>
      <c r="S92" s="31">
        <v>2476901043</v>
      </c>
      <c r="T92" s="36">
        <f t="shared" si="22"/>
        <v>0.73295826651404872</v>
      </c>
      <c r="U92" s="36">
        <f t="shared" si="23"/>
        <v>-0.11063725858826345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678348113</v>
      </c>
      <c r="E93" s="31">
        <v>690666106</v>
      </c>
      <c r="F93" s="31">
        <v>208897281</v>
      </c>
      <c r="G93" s="36">
        <f t="shared" si="16"/>
        <v>0.30794996992937756</v>
      </c>
      <c r="H93" s="31">
        <v>133292786</v>
      </c>
      <c r="I93" s="36">
        <f t="shared" si="17"/>
        <v>0.19649614032316176</v>
      </c>
      <c r="J93" s="31">
        <v>121285727</v>
      </c>
      <c r="K93" s="36">
        <f t="shared" si="18"/>
        <v>0.17560689014034228</v>
      </c>
      <c r="L93" s="31">
        <v>0</v>
      </c>
      <c r="M93" s="36">
        <f t="shared" si="19"/>
        <v>0</v>
      </c>
      <c r="N93" s="31">
        <f t="shared" si="20"/>
        <v>463475794</v>
      </c>
      <c r="O93" s="36">
        <f t="shared" si="21"/>
        <v>0.67105623104082079</v>
      </c>
      <c r="P93" s="31">
        <v>109412261</v>
      </c>
      <c r="Q93" s="31">
        <v>649873629</v>
      </c>
      <c r="R93" s="31">
        <v>590332260</v>
      </c>
      <c r="S93" s="31">
        <v>378873277</v>
      </c>
      <c r="T93" s="36">
        <f t="shared" si="22"/>
        <v>0.64179666718535766</v>
      </c>
      <c r="U93" s="36">
        <f t="shared" si="23"/>
        <v>0.10852043355543128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639087187</v>
      </c>
      <c r="E94" s="31">
        <v>658474349</v>
      </c>
      <c r="F94" s="31">
        <v>147010251</v>
      </c>
      <c r="G94" s="36">
        <f t="shared" si="16"/>
        <v>0.23003160443584358</v>
      </c>
      <c r="H94" s="31">
        <v>135978052</v>
      </c>
      <c r="I94" s="36">
        <f t="shared" si="17"/>
        <v>0.2127691726043007</v>
      </c>
      <c r="J94" s="31">
        <v>92983851</v>
      </c>
      <c r="K94" s="36">
        <f t="shared" si="18"/>
        <v>0.14121104510936688</v>
      </c>
      <c r="L94" s="31">
        <v>0</v>
      </c>
      <c r="M94" s="36">
        <f t="shared" si="19"/>
        <v>0</v>
      </c>
      <c r="N94" s="31">
        <f t="shared" si="20"/>
        <v>375972154</v>
      </c>
      <c r="O94" s="36">
        <f t="shared" si="21"/>
        <v>0.57097463943884019</v>
      </c>
      <c r="P94" s="31">
        <v>97823328</v>
      </c>
      <c r="Q94" s="31">
        <v>623887993</v>
      </c>
      <c r="R94" s="31">
        <v>561646015</v>
      </c>
      <c r="S94" s="31">
        <v>317595976</v>
      </c>
      <c r="T94" s="36">
        <f t="shared" si="22"/>
        <v>0.56547356790201742</v>
      </c>
      <c r="U94" s="36">
        <f t="shared" si="23"/>
        <v>-4.9471604564506277E-2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4659208460</v>
      </c>
      <c r="E96" s="32">
        <f>SUM(E92:E95)</f>
        <v>4683134425</v>
      </c>
      <c r="F96" s="32">
        <f>SUM(F92:F95)</f>
        <v>916044241</v>
      </c>
      <c r="G96" s="37">
        <f t="shared" si="16"/>
        <v>0.19660941313623903</v>
      </c>
      <c r="H96" s="32">
        <f>SUM(H92:H95)</f>
        <v>1488113505</v>
      </c>
      <c r="I96" s="37">
        <f t="shared" si="17"/>
        <v>0.31939191340668194</v>
      </c>
      <c r="J96" s="32">
        <f>SUM(J92:J95)</f>
        <v>1024624215</v>
      </c>
      <c r="K96" s="37">
        <f t="shared" si="18"/>
        <v>0.21879026353167302</v>
      </c>
      <c r="L96" s="32">
        <f>SUM(L92:L95)</f>
        <v>0</v>
      </c>
      <c r="M96" s="37">
        <f t="shared" si="19"/>
        <v>0</v>
      </c>
      <c r="N96" s="32">
        <f t="shared" si="20"/>
        <v>3428781961</v>
      </c>
      <c r="O96" s="37">
        <f t="shared" si="21"/>
        <v>0.73215535789366115</v>
      </c>
      <c r="P96" s="32">
        <f>SUM(P92:P95)</f>
        <v>1118398829</v>
      </c>
      <c r="Q96" s="32">
        <f>SUM(Q92:Q95)</f>
        <v>4363894048</v>
      </c>
      <c r="R96" s="32">
        <f>SUM(R92:R95)</f>
        <v>4531298976</v>
      </c>
      <c r="S96" s="32">
        <f>SUM(S92:S95)</f>
        <v>3173370296</v>
      </c>
      <c r="T96" s="37">
        <f t="shared" si="22"/>
        <v>0.70032242692608415</v>
      </c>
      <c r="U96" s="37">
        <f t="shared" si="23"/>
        <v>-8.384720331283535E-2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1533443169</v>
      </c>
      <c r="E97" s="31">
        <v>1698670587</v>
      </c>
      <c r="F97" s="31">
        <v>256501879</v>
      </c>
      <c r="G97" s="36">
        <f t="shared" si="16"/>
        <v>0.16727185212039639</v>
      </c>
      <c r="H97" s="31">
        <v>464795949</v>
      </c>
      <c r="I97" s="36">
        <f t="shared" si="17"/>
        <v>0.30310608074448958</v>
      </c>
      <c r="J97" s="31">
        <v>259354583</v>
      </c>
      <c r="K97" s="36">
        <f t="shared" si="18"/>
        <v>0.15268091705646281</v>
      </c>
      <c r="L97" s="31">
        <v>0</v>
      </c>
      <c r="M97" s="36">
        <f t="shared" si="19"/>
        <v>0</v>
      </c>
      <c r="N97" s="31">
        <f t="shared" si="20"/>
        <v>980652411</v>
      </c>
      <c r="O97" s="36">
        <f t="shared" si="21"/>
        <v>0.57730581697533101</v>
      </c>
      <c r="P97" s="31">
        <v>277487387</v>
      </c>
      <c r="Q97" s="31">
        <v>1513334554</v>
      </c>
      <c r="R97" s="31">
        <v>1393062725</v>
      </c>
      <c r="S97" s="31">
        <v>913470175</v>
      </c>
      <c r="T97" s="36">
        <f t="shared" si="22"/>
        <v>0.65572795726050315</v>
      </c>
      <c r="U97" s="36">
        <f t="shared" si="23"/>
        <v>-6.534640797925706E-2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542670160</v>
      </c>
      <c r="E98" s="31">
        <v>838644793</v>
      </c>
      <c r="F98" s="31">
        <v>154147852</v>
      </c>
      <c r="G98" s="36">
        <f t="shared" si="16"/>
        <v>0.28405440977259555</v>
      </c>
      <c r="H98" s="31">
        <v>149653997</v>
      </c>
      <c r="I98" s="36">
        <f t="shared" si="17"/>
        <v>0.27577340349799223</v>
      </c>
      <c r="J98" s="31">
        <v>302201469</v>
      </c>
      <c r="K98" s="36">
        <f t="shared" si="18"/>
        <v>0.36034501319559259</v>
      </c>
      <c r="L98" s="31">
        <v>0</v>
      </c>
      <c r="M98" s="36">
        <f t="shared" si="19"/>
        <v>0</v>
      </c>
      <c r="N98" s="31">
        <f t="shared" si="20"/>
        <v>606003318</v>
      </c>
      <c r="O98" s="36">
        <f t="shared" si="21"/>
        <v>0.72259831940553165</v>
      </c>
      <c r="P98" s="31">
        <v>0</v>
      </c>
      <c r="Q98" s="31">
        <v>725012154</v>
      </c>
      <c r="R98" s="31">
        <v>783130546</v>
      </c>
      <c r="S98" s="31">
        <v>270855812</v>
      </c>
      <c r="T98" s="36">
        <f t="shared" si="22"/>
        <v>0.34586291312917322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1211692261</v>
      </c>
      <c r="E99" s="31">
        <v>1221191133</v>
      </c>
      <c r="F99" s="31">
        <v>444610113</v>
      </c>
      <c r="G99" s="36">
        <f t="shared" si="16"/>
        <v>0.36693319525955115</v>
      </c>
      <c r="H99" s="31">
        <v>291849194</v>
      </c>
      <c r="I99" s="36">
        <f t="shared" si="17"/>
        <v>0.24086082200371503</v>
      </c>
      <c r="J99" s="31">
        <v>202920286</v>
      </c>
      <c r="K99" s="36">
        <f t="shared" si="18"/>
        <v>0.16616586913917594</v>
      </c>
      <c r="L99" s="31">
        <v>0</v>
      </c>
      <c r="M99" s="36">
        <f t="shared" si="19"/>
        <v>0</v>
      </c>
      <c r="N99" s="31">
        <f t="shared" si="20"/>
        <v>939379593</v>
      </c>
      <c r="O99" s="36">
        <f t="shared" si="21"/>
        <v>0.76923224187871664</v>
      </c>
      <c r="P99" s="31">
        <v>-47883193</v>
      </c>
      <c r="Q99" s="31">
        <v>1236667661</v>
      </c>
      <c r="R99" s="31">
        <v>1212528286</v>
      </c>
      <c r="S99" s="31">
        <v>555296657</v>
      </c>
      <c r="T99" s="36">
        <f t="shared" si="22"/>
        <v>0.45796594059827156</v>
      </c>
      <c r="U99" s="36">
        <f t="shared" si="23"/>
        <v>-5.2378186016124699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3287805590</v>
      </c>
      <c r="E101" s="32">
        <f>SUM(E97:E100)</f>
        <v>3758506513</v>
      </c>
      <c r="F101" s="32">
        <f>SUM(F97:F100)</f>
        <v>855259844</v>
      </c>
      <c r="G101" s="37">
        <f>IF(($D101     =0),0,($F101     /$D101     ))</f>
        <v>0.2601309051244724</v>
      </c>
      <c r="H101" s="32">
        <f>SUM(H97:H100)</f>
        <v>906299140</v>
      </c>
      <c r="I101" s="37">
        <f>IF(($D101     =0),0,($H101     /$D101     ))</f>
        <v>0.27565472324657736</v>
      </c>
      <c r="J101" s="32">
        <f>SUM(J97:J100)</f>
        <v>764476338</v>
      </c>
      <c r="K101" s="37">
        <f>IF(($E101     =0),0,($J101     /$E101     ))</f>
        <v>0.20339896588067985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2526035322</v>
      </c>
      <c r="O101" s="37">
        <f>IF(($E101     =0),0,($N101     /$E101     ))</f>
        <v>0.6720848595746467</v>
      </c>
      <c r="P101" s="32">
        <f>SUM(P97:P100)</f>
        <v>229604194</v>
      </c>
      <c r="Q101" s="32">
        <f>SUM(Q97:Q100)</f>
        <v>3475014369</v>
      </c>
      <c r="R101" s="32">
        <f>SUM(R97:R100)</f>
        <v>3388721557</v>
      </c>
      <c r="S101" s="32">
        <f>SUM(S97:S100)</f>
        <v>1739622644</v>
      </c>
      <c r="T101" s="37">
        <f>IF(($R101     =0),0,($S101     /$R101     ))</f>
        <v>0.51335661981625602</v>
      </c>
      <c r="U101" s="37">
        <f>IF(($P101     =0),0,(($J101     /$P101     )-1))</f>
        <v>2.3295399560514998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70730403954</v>
      </c>
      <c r="E102" s="32">
        <f>SUM(E88:E90,E92:E95,E97:E100)</f>
        <v>70583622032</v>
      </c>
      <c r="F102" s="32">
        <f>SUM(F88:F90,F92:F95,F97:F100)</f>
        <v>21735830295</v>
      </c>
      <c r="G102" s="37">
        <f>IF(($D102     =0),0,($F102     /$D102     ))</f>
        <v>0.30730533235941992</v>
      </c>
      <c r="H102" s="32">
        <f>SUM(H88:H90,H92:H95,H97:H100)</f>
        <v>18026423518</v>
      </c>
      <c r="I102" s="37">
        <f>IF(($D102     =0),0,($H102     /$D102     ))</f>
        <v>0.25486102878365585</v>
      </c>
      <c r="J102" s="32">
        <f>SUM(J88:J90,J92:J95,J97:J100)</f>
        <v>14525974677</v>
      </c>
      <c r="K102" s="37">
        <f>IF(($E102     =0),0,($J102     /$E102     ))</f>
        <v>0.2057980910984486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54288228490</v>
      </c>
      <c r="O102" s="37">
        <f>IF(($E102     =0),0,($N102     /$E102     ))</f>
        <v>0.76913350331310182</v>
      </c>
      <c r="P102" s="32">
        <f>SUM(P88:P90,P92:P95,P97:P100)</f>
        <v>11677327194</v>
      </c>
      <c r="Q102" s="32">
        <f>SUM(Q88:Q90,Q92:Q95,Q97:Q100)</f>
        <v>67533849332</v>
      </c>
      <c r="R102" s="32">
        <f>SUM(R88:R90,R92:R95,R97:R100)</f>
        <v>64128070505</v>
      </c>
      <c r="S102" s="32">
        <f>SUM(S88:S90,S92:S95,S97:S100)</f>
        <v>49844943093</v>
      </c>
      <c r="T102" s="37">
        <f>IF(($R102     =0),0,($S102     /$R102     ))</f>
        <v>0.77727183588212967</v>
      </c>
      <c r="U102" s="37">
        <f>IF(($P102     =0),0,(($J102     /$P102     )-1))</f>
        <v>0.24394687548565752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20494039640</v>
      </c>
      <c r="E105" s="31">
        <v>21019932860</v>
      </c>
      <c r="F105" s="31">
        <v>6167672699</v>
      </c>
      <c r="G105" s="36">
        <f t="shared" ref="G105:G136" si="24">IF(($D105     =0),0,($F105     /$D105     ))</f>
        <v>0.30094958374931691</v>
      </c>
      <c r="H105" s="31">
        <v>4707444678</v>
      </c>
      <c r="I105" s="36">
        <f t="shared" ref="I105:I136" si="25">IF(($D105     =0),0,($H105     /$D105     ))</f>
        <v>0.22969823230028649</v>
      </c>
      <c r="J105" s="31">
        <v>4708141154</v>
      </c>
      <c r="K105" s="36">
        <f t="shared" ref="K105:K136" si="26">IF(($E105     =0),0,($J105     /$E105     ))</f>
        <v>0.22398459525812206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15583258531</v>
      </c>
      <c r="O105" s="36">
        <f t="shared" ref="O105:O136" si="29">IF(($E105     =0),0,($N105     /$E105     ))</f>
        <v>0.74135624670116096</v>
      </c>
      <c r="P105" s="31">
        <v>3872284492</v>
      </c>
      <c r="Q105" s="31">
        <v>18799966690</v>
      </c>
      <c r="R105" s="31">
        <v>18858391387</v>
      </c>
      <c r="S105" s="31">
        <v>13639005508</v>
      </c>
      <c r="T105" s="36">
        <f t="shared" ref="T105:T136" si="30">IF(($R105     =0),0,($S105     /$R105     ))</f>
        <v>0.7232327099437561</v>
      </c>
      <c r="U105" s="36">
        <f t="shared" ref="U105:U136" si="31">IF(($P105     =0),0,(($J105     /$P105     )-1))</f>
        <v>0.21585621194074189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20494039640</v>
      </c>
      <c r="E106" s="32">
        <f>E105</f>
        <v>21019932860</v>
      </c>
      <c r="F106" s="32">
        <f>F105</f>
        <v>6167672699</v>
      </c>
      <c r="G106" s="37">
        <f t="shared" si="24"/>
        <v>0.30094958374931691</v>
      </c>
      <c r="H106" s="32">
        <f>H105</f>
        <v>4707444678</v>
      </c>
      <c r="I106" s="37">
        <f t="shared" si="25"/>
        <v>0.22969823230028649</v>
      </c>
      <c r="J106" s="32">
        <f>J105</f>
        <v>4708141154</v>
      </c>
      <c r="K106" s="37">
        <f t="shared" si="26"/>
        <v>0.22398459525812206</v>
      </c>
      <c r="L106" s="32">
        <f>L105</f>
        <v>0</v>
      </c>
      <c r="M106" s="37">
        <f t="shared" si="27"/>
        <v>0</v>
      </c>
      <c r="N106" s="32">
        <f t="shared" si="28"/>
        <v>15583258531</v>
      </c>
      <c r="O106" s="37">
        <f t="shared" si="29"/>
        <v>0.74135624670116096</v>
      </c>
      <c r="P106" s="32">
        <f>P105</f>
        <v>3872284492</v>
      </c>
      <c r="Q106" s="32">
        <f>Q105</f>
        <v>18799966690</v>
      </c>
      <c r="R106" s="32">
        <f>R105</f>
        <v>18858391387</v>
      </c>
      <c r="S106" s="32">
        <f>S105</f>
        <v>13639005508</v>
      </c>
      <c r="T106" s="37">
        <f t="shared" si="30"/>
        <v>0.7232327099437561</v>
      </c>
      <c r="U106" s="37">
        <f t="shared" si="31"/>
        <v>0.21585621194074189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4793520</v>
      </c>
      <c r="E107" s="31">
        <v>7793520</v>
      </c>
      <c r="F107" s="31">
        <v>366800</v>
      </c>
      <c r="G107" s="36">
        <f t="shared" si="24"/>
        <v>7.6519968624309487E-2</v>
      </c>
      <c r="H107" s="31">
        <v>1390361</v>
      </c>
      <c r="I107" s="36">
        <f t="shared" si="25"/>
        <v>0.29005010931424091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1757161</v>
      </c>
      <c r="O107" s="36">
        <f t="shared" si="29"/>
        <v>0.22546436013508658</v>
      </c>
      <c r="P107" s="31">
        <v>1005902</v>
      </c>
      <c r="Q107" s="31">
        <v>5293520</v>
      </c>
      <c r="R107" s="31">
        <v>5293520</v>
      </c>
      <c r="S107" s="31">
        <v>2459902</v>
      </c>
      <c r="T107" s="36">
        <f t="shared" si="30"/>
        <v>0.46470061509165922</v>
      </c>
      <c r="U107" s="36">
        <f t="shared" si="31"/>
        <v>-1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3773411</v>
      </c>
      <c r="E108" s="31">
        <v>7306373</v>
      </c>
      <c r="F108" s="31">
        <v>1615980</v>
      </c>
      <c r="G108" s="36">
        <f t="shared" si="24"/>
        <v>0.42825443610568792</v>
      </c>
      <c r="H108" s="31">
        <v>3530304</v>
      </c>
      <c r="I108" s="36">
        <f t="shared" si="25"/>
        <v>0.93557367591285445</v>
      </c>
      <c r="J108" s="31">
        <v>457083</v>
      </c>
      <c r="K108" s="36">
        <f t="shared" si="26"/>
        <v>6.2559494293543461E-2</v>
      </c>
      <c r="L108" s="31">
        <v>0</v>
      </c>
      <c r="M108" s="36">
        <f t="shared" si="27"/>
        <v>0</v>
      </c>
      <c r="N108" s="31">
        <f t="shared" si="28"/>
        <v>5603367</v>
      </c>
      <c r="O108" s="36">
        <f t="shared" si="29"/>
        <v>0.76691499325315038</v>
      </c>
      <c r="P108" s="31">
        <v>6853474</v>
      </c>
      <c r="Q108" s="31">
        <v>27326890</v>
      </c>
      <c r="R108" s="31">
        <v>46883822</v>
      </c>
      <c r="S108" s="31">
        <v>33011072</v>
      </c>
      <c r="T108" s="36">
        <f t="shared" si="30"/>
        <v>0.7041036884748858</v>
      </c>
      <c r="U108" s="36">
        <f t="shared" si="31"/>
        <v>-0.93330637863366817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65571240</v>
      </c>
      <c r="E109" s="31">
        <v>71603996</v>
      </c>
      <c r="F109" s="31">
        <v>22616798</v>
      </c>
      <c r="G109" s="36">
        <f t="shared" si="24"/>
        <v>0.34491947994273098</v>
      </c>
      <c r="H109" s="31">
        <v>14741989</v>
      </c>
      <c r="I109" s="36">
        <f t="shared" si="25"/>
        <v>0.22482400820847676</v>
      </c>
      <c r="J109" s="31">
        <v>14906888</v>
      </c>
      <c r="K109" s="36">
        <f t="shared" si="26"/>
        <v>0.20818514095218932</v>
      </c>
      <c r="L109" s="31">
        <v>0</v>
      </c>
      <c r="M109" s="36">
        <f t="shared" si="27"/>
        <v>0</v>
      </c>
      <c r="N109" s="31">
        <f t="shared" si="28"/>
        <v>52265675</v>
      </c>
      <c r="O109" s="36">
        <f t="shared" si="29"/>
        <v>0.72992679067799515</v>
      </c>
      <c r="P109" s="31">
        <v>13383724</v>
      </c>
      <c r="Q109" s="31">
        <v>59073594</v>
      </c>
      <c r="R109" s="31">
        <v>60053592</v>
      </c>
      <c r="S109" s="31">
        <v>44579845</v>
      </c>
      <c r="T109" s="36">
        <f t="shared" si="30"/>
        <v>0.74233436361308747</v>
      </c>
      <c r="U109" s="36">
        <f t="shared" si="31"/>
        <v>0.11380718849253024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185941796</v>
      </c>
      <c r="E110" s="31">
        <v>185653716</v>
      </c>
      <c r="F110" s="31">
        <v>46547332</v>
      </c>
      <c r="G110" s="36">
        <f t="shared" si="24"/>
        <v>0.2503328084450685</v>
      </c>
      <c r="H110" s="31">
        <v>44615035</v>
      </c>
      <c r="I110" s="36">
        <f t="shared" si="25"/>
        <v>0.23994086299994649</v>
      </c>
      <c r="J110" s="31">
        <v>50453897</v>
      </c>
      <c r="K110" s="36">
        <f t="shared" si="26"/>
        <v>0.27176346419050401</v>
      </c>
      <c r="L110" s="31">
        <v>0</v>
      </c>
      <c r="M110" s="36">
        <f t="shared" si="27"/>
        <v>0</v>
      </c>
      <c r="N110" s="31">
        <f t="shared" si="28"/>
        <v>141616264</v>
      </c>
      <c r="O110" s="36">
        <f t="shared" si="29"/>
        <v>0.76279789627264993</v>
      </c>
      <c r="P110" s="31">
        <v>40491139</v>
      </c>
      <c r="Q110" s="31">
        <v>194313600</v>
      </c>
      <c r="R110" s="31">
        <v>189460566</v>
      </c>
      <c r="S110" s="31">
        <v>116433872</v>
      </c>
      <c r="T110" s="36">
        <f t="shared" si="30"/>
        <v>0.61455465091347816</v>
      </c>
      <c r="U110" s="36">
        <f t="shared" si="31"/>
        <v>0.24604785753248382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260079967</v>
      </c>
      <c r="E112" s="32">
        <f>SUM(E107:E111)</f>
        <v>272357605</v>
      </c>
      <c r="F112" s="32">
        <f>SUM(F107:F111)</f>
        <v>71146910</v>
      </c>
      <c r="G112" s="37">
        <f t="shared" si="24"/>
        <v>0.27355782462091743</v>
      </c>
      <c r="H112" s="32">
        <f>SUM(H107:H111)</f>
        <v>64277689</v>
      </c>
      <c r="I112" s="37">
        <f t="shared" si="25"/>
        <v>0.24714586725551221</v>
      </c>
      <c r="J112" s="32">
        <f>SUM(J107:J111)</f>
        <v>65817868</v>
      </c>
      <c r="K112" s="37">
        <f t="shared" si="26"/>
        <v>0.24165973995842707</v>
      </c>
      <c r="L112" s="32">
        <f>SUM(L107:L111)</f>
        <v>0</v>
      </c>
      <c r="M112" s="37">
        <f t="shared" si="27"/>
        <v>0</v>
      </c>
      <c r="N112" s="32">
        <f t="shared" si="28"/>
        <v>201242467</v>
      </c>
      <c r="O112" s="37">
        <f t="shared" si="29"/>
        <v>0.73889057366325428</v>
      </c>
      <c r="P112" s="32">
        <f>SUM(P107:P111)</f>
        <v>61734239</v>
      </c>
      <c r="Q112" s="32">
        <f>SUM(Q107:Q111)</f>
        <v>286007604</v>
      </c>
      <c r="R112" s="32">
        <f>SUM(R107:R111)</f>
        <v>301691500</v>
      </c>
      <c r="S112" s="32">
        <f>SUM(S107:S111)</f>
        <v>196484691</v>
      </c>
      <c r="T112" s="37">
        <f t="shared" si="30"/>
        <v>0.65127685400483604</v>
      </c>
      <c r="U112" s="37">
        <f t="shared" si="31"/>
        <v>6.6148527399843671E-2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5000000</v>
      </c>
      <c r="E113" s="31">
        <v>6765000</v>
      </c>
      <c r="F113" s="31">
        <v>1159352</v>
      </c>
      <c r="G113" s="36">
        <f t="shared" si="24"/>
        <v>0.2318704</v>
      </c>
      <c r="H113" s="31">
        <v>1653603</v>
      </c>
      <c r="I113" s="36">
        <f t="shared" si="25"/>
        <v>0.33072059999999998</v>
      </c>
      <c r="J113" s="31">
        <v>1430202</v>
      </c>
      <c r="K113" s="36">
        <f t="shared" si="26"/>
        <v>0.21141197339246121</v>
      </c>
      <c r="L113" s="31">
        <v>0</v>
      </c>
      <c r="M113" s="36">
        <f t="shared" si="27"/>
        <v>0</v>
      </c>
      <c r="N113" s="31">
        <f t="shared" si="28"/>
        <v>4243157</v>
      </c>
      <c r="O113" s="36">
        <f t="shared" si="29"/>
        <v>0.62722202512934222</v>
      </c>
      <c r="P113" s="31">
        <v>1046521</v>
      </c>
      <c r="Q113" s="31">
        <v>3300000</v>
      </c>
      <c r="R113" s="31">
        <v>4429000</v>
      </c>
      <c r="S113" s="31">
        <v>3109766</v>
      </c>
      <c r="T113" s="36">
        <f t="shared" si="30"/>
        <v>0.70213727703770601</v>
      </c>
      <c r="U113" s="36">
        <f t="shared" si="31"/>
        <v>0.36662522777851558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244052083</v>
      </c>
      <c r="E114" s="31">
        <v>245027199</v>
      </c>
      <c r="F114" s="31">
        <v>70272210</v>
      </c>
      <c r="G114" s="36">
        <f t="shared" si="24"/>
        <v>0.28793939857501649</v>
      </c>
      <c r="H114" s="31">
        <v>48294299</v>
      </c>
      <c r="I114" s="36">
        <f t="shared" si="25"/>
        <v>0.19788521534561129</v>
      </c>
      <c r="J114" s="31">
        <v>45858843</v>
      </c>
      <c r="K114" s="36">
        <f t="shared" si="26"/>
        <v>0.18715817340751628</v>
      </c>
      <c r="L114" s="31">
        <v>0</v>
      </c>
      <c r="M114" s="36">
        <f t="shared" si="27"/>
        <v>0</v>
      </c>
      <c r="N114" s="31">
        <f t="shared" si="28"/>
        <v>164425352</v>
      </c>
      <c r="O114" s="36">
        <f t="shared" si="29"/>
        <v>0.67104938827627869</v>
      </c>
      <c r="P114" s="31">
        <v>31525242</v>
      </c>
      <c r="Q114" s="31">
        <v>223744463</v>
      </c>
      <c r="R114" s="31">
        <v>212601447</v>
      </c>
      <c r="S114" s="31">
        <v>143230854</v>
      </c>
      <c r="T114" s="36">
        <f t="shared" si="30"/>
        <v>0.67370592261302908</v>
      </c>
      <c r="U114" s="36">
        <f t="shared" si="31"/>
        <v>0.45467060966574024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76410117</v>
      </c>
      <c r="E115" s="31">
        <v>112954343</v>
      </c>
      <c r="F115" s="31">
        <v>27129566</v>
      </c>
      <c r="G115" s="36">
        <f t="shared" si="24"/>
        <v>0.35505201490530369</v>
      </c>
      <c r="H115" s="31">
        <v>40622699</v>
      </c>
      <c r="I115" s="36">
        <f t="shared" si="25"/>
        <v>0.53164031930483757</v>
      </c>
      <c r="J115" s="31">
        <v>20814666</v>
      </c>
      <c r="K115" s="36">
        <f t="shared" si="26"/>
        <v>0.18427503934045281</v>
      </c>
      <c r="L115" s="31">
        <v>0</v>
      </c>
      <c r="M115" s="36">
        <f t="shared" si="27"/>
        <v>0</v>
      </c>
      <c r="N115" s="31">
        <f t="shared" si="28"/>
        <v>88566931</v>
      </c>
      <c r="O115" s="36">
        <f t="shared" si="29"/>
        <v>0.78409495950058339</v>
      </c>
      <c r="P115" s="31">
        <v>17557872</v>
      </c>
      <c r="Q115" s="31">
        <v>80566968</v>
      </c>
      <c r="R115" s="31">
        <v>114924066</v>
      </c>
      <c r="S115" s="31">
        <v>89317112</v>
      </c>
      <c r="T115" s="36">
        <f t="shared" si="30"/>
        <v>0.77718371015519061</v>
      </c>
      <c r="U115" s="36">
        <f t="shared" si="31"/>
        <v>0.18548910710819633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1052503</v>
      </c>
      <c r="I116" s="36">
        <f t="shared" si="25"/>
        <v>0</v>
      </c>
      <c r="J116" s="31">
        <v>1217392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2269895</v>
      </c>
      <c r="O116" s="36">
        <f t="shared" si="29"/>
        <v>0</v>
      </c>
      <c r="P116" s="31">
        <v>5983</v>
      </c>
      <c r="Q116" s="31">
        <v>0</v>
      </c>
      <c r="R116" s="31">
        <v>4246734</v>
      </c>
      <c r="S116" s="31">
        <v>4254294</v>
      </c>
      <c r="T116" s="36">
        <f t="shared" si="30"/>
        <v>1.0017801915542626</v>
      </c>
      <c r="U116" s="36">
        <f t="shared" si="31"/>
        <v>202.47517967574797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3775631260</v>
      </c>
      <c r="E117" s="31">
        <v>3151351924</v>
      </c>
      <c r="F117" s="31">
        <v>1143448132</v>
      </c>
      <c r="G117" s="36">
        <f t="shared" si="24"/>
        <v>0.30284952455870917</v>
      </c>
      <c r="H117" s="31">
        <v>535202465</v>
      </c>
      <c r="I117" s="36">
        <f t="shared" si="25"/>
        <v>0.14175178351500353</v>
      </c>
      <c r="J117" s="31">
        <v>599477209</v>
      </c>
      <c r="K117" s="36">
        <f t="shared" si="26"/>
        <v>0.19022858235366036</v>
      </c>
      <c r="L117" s="31">
        <v>0</v>
      </c>
      <c r="M117" s="36">
        <f t="shared" si="27"/>
        <v>0</v>
      </c>
      <c r="N117" s="31">
        <f t="shared" si="28"/>
        <v>2278127806</v>
      </c>
      <c r="O117" s="36">
        <f t="shared" si="29"/>
        <v>0.7229049185685299</v>
      </c>
      <c r="P117" s="31">
        <v>608343233</v>
      </c>
      <c r="Q117" s="31">
        <v>3277057428</v>
      </c>
      <c r="R117" s="31">
        <v>3253645067</v>
      </c>
      <c r="S117" s="31">
        <v>2285898416</v>
      </c>
      <c r="T117" s="36">
        <f t="shared" si="30"/>
        <v>0.70256539017874375</v>
      </c>
      <c r="U117" s="36">
        <f t="shared" si="31"/>
        <v>-1.4574048857711186E-2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10124348</v>
      </c>
      <c r="E118" s="31">
        <v>11643000</v>
      </c>
      <c r="F118" s="31">
        <v>0</v>
      </c>
      <c r="G118" s="36">
        <f t="shared" si="24"/>
        <v>0</v>
      </c>
      <c r="H118" s="31">
        <v>5449056</v>
      </c>
      <c r="I118" s="36">
        <f t="shared" si="25"/>
        <v>0.53821302863157217</v>
      </c>
      <c r="J118" s="31">
        <v>1259397</v>
      </c>
      <c r="K118" s="36">
        <f t="shared" si="26"/>
        <v>0.10816774027312548</v>
      </c>
      <c r="L118" s="31">
        <v>0</v>
      </c>
      <c r="M118" s="36">
        <f t="shared" si="27"/>
        <v>0</v>
      </c>
      <c r="N118" s="31">
        <f t="shared" si="28"/>
        <v>6708453</v>
      </c>
      <c r="O118" s="36">
        <f t="shared" si="29"/>
        <v>0.57617907755733055</v>
      </c>
      <c r="P118" s="31">
        <v>0</v>
      </c>
      <c r="Q118" s="31">
        <v>0</v>
      </c>
      <c r="R118" s="31">
        <v>44134783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4111217808</v>
      </c>
      <c r="E121" s="32">
        <f>SUM(E113:E120)</f>
        <v>3527741466</v>
      </c>
      <c r="F121" s="32">
        <f>SUM(F113:F120)</f>
        <v>1242009260</v>
      </c>
      <c r="G121" s="37">
        <f t="shared" si="24"/>
        <v>0.30210251998402515</v>
      </c>
      <c r="H121" s="32">
        <f>SUM(H113:H120)</f>
        <v>632274625</v>
      </c>
      <c r="I121" s="37">
        <f t="shared" si="25"/>
        <v>0.15379253898191911</v>
      </c>
      <c r="J121" s="32">
        <f>SUM(J113:J120)</f>
        <v>670057709</v>
      </c>
      <c r="K121" s="37">
        <f t="shared" si="26"/>
        <v>0.18993957336668391</v>
      </c>
      <c r="L121" s="32">
        <f>SUM(L113:L120)</f>
        <v>0</v>
      </c>
      <c r="M121" s="37">
        <f t="shared" si="27"/>
        <v>0</v>
      </c>
      <c r="N121" s="32">
        <f t="shared" si="28"/>
        <v>2544341594</v>
      </c>
      <c r="O121" s="37">
        <f t="shared" si="29"/>
        <v>0.72123811184070485</v>
      </c>
      <c r="P121" s="32">
        <f>SUM(P113:P120)</f>
        <v>658478851</v>
      </c>
      <c r="Q121" s="32">
        <f>SUM(Q113:Q120)</f>
        <v>3584668859</v>
      </c>
      <c r="R121" s="32">
        <f>SUM(R113:R120)</f>
        <v>3633981097</v>
      </c>
      <c r="S121" s="32">
        <f>SUM(S113:S120)</f>
        <v>2525810442</v>
      </c>
      <c r="T121" s="37">
        <f t="shared" si="30"/>
        <v>0.69505326928782318</v>
      </c>
      <c r="U121" s="37">
        <f t="shared" si="31"/>
        <v>1.7584251920036209E-2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7161751</v>
      </c>
      <c r="E122" s="31">
        <v>7606180</v>
      </c>
      <c r="F122" s="31">
        <v>2186686</v>
      </c>
      <c r="G122" s="36">
        <f t="shared" si="24"/>
        <v>0.3053284036264316</v>
      </c>
      <c r="H122" s="31">
        <v>3146537</v>
      </c>
      <c r="I122" s="36">
        <f t="shared" si="25"/>
        <v>0.43935302972694806</v>
      </c>
      <c r="J122" s="31">
        <v>1452990</v>
      </c>
      <c r="K122" s="36">
        <f t="shared" si="26"/>
        <v>0.19102755916899153</v>
      </c>
      <c r="L122" s="31">
        <v>0</v>
      </c>
      <c r="M122" s="36">
        <f t="shared" si="27"/>
        <v>0</v>
      </c>
      <c r="N122" s="31">
        <f t="shared" si="28"/>
        <v>6786213</v>
      </c>
      <c r="O122" s="36">
        <f t="shared" si="29"/>
        <v>0.89219726590745951</v>
      </c>
      <c r="P122" s="31">
        <v>5314610</v>
      </c>
      <c r="Q122" s="31">
        <v>1256665</v>
      </c>
      <c r="R122" s="31">
        <v>8928782</v>
      </c>
      <c r="S122" s="31">
        <v>5587029</v>
      </c>
      <c r="T122" s="36">
        <f t="shared" si="30"/>
        <v>0.62573249072493875</v>
      </c>
      <c r="U122" s="36">
        <f t="shared" si="31"/>
        <v>-0.72660458622551793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310716480</v>
      </c>
      <c r="E123" s="31">
        <v>314956480</v>
      </c>
      <c r="F123" s="31">
        <v>79930449</v>
      </c>
      <c r="G123" s="36">
        <f t="shared" si="24"/>
        <v>0.2572456053827592</v>
      </c>
      <c r="H123" s="31">
        <v>76316255</v>
      </c>
      <c r="I123" s="36">
        <f t="shared" si="25"/>
        <v>0.24561379879174738</v>
      </c>
      <c r="J123" s="31">
        <v>64306420</v>
      </c>
      <c r="K123" s="36">
        <f t="shared" si="26"/>
        <v>0.20417557371735931</v>
      </c>
      <c r="L123" s="31">
        <v>0</v>
      </c>
      <c r="M123" s="36">
        <f t="shared" si="27"/>
        <v>0</v>
      </c>
      <c r="N123" s="31">
        <f t="shared" si="28"/>
        <v>220553124</v>
      </c>
      <c r="O123" s="36">
        <f t="shared" si="29"/>
        <v>0.70026539539684973</v>
      </c>
      <c r="P123" s="31">
        <v>63584397</v>
      </c>
      <c r="Q123" s="31">
        <v>289119681</v>
      </c>
      <c r="R123" s="31">
        <v>277125951</v>
      </c>
      <c r="S123" s="31">
        <v>200438020</v>
      </c>
      <c r="T123" s="36">
        <f t="shared" si="30"/>
        <v>0.72327408991011455</v>
      </c>
      <c r="U123" s="36">
        <f t="shared" si="31"/>
        <v>1.1355348702921653E-2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610846385</v>
      </c>
      <c r="E124" s="31">
        <v>602466049</v>
      </c>
      <c r="F124" s="31">
        <v>142564574</v>
      </c>
      <c r="G124" s="36">
        <f t="shared" si="24"/>
        <v>0.2333885859044578</v>
      </c>
      <c r="H124" s="31">
        <v>127774845</v>
      </c>
      <c r="I124" s="36">
        <f t="shared" si="25"/>
        <v>0.20917672288426492</v>
      </c>
      <c r="J124" s="31">
        <v>110826376</v>
      </c>
      <c r="K124" s="36">
        <f t="shared" si="26"/>
        <v>0.18395455840865149</v>
      </c>
      <c r="L124" s="31">
        <v>0</v>
      </c>
      <c r="M124" s="36">
        <f t="shared" si="27"/>
        <v>0</v>
      </c>
      <c r="N124" s="31">
        <f t="shared" si="28"/>
        <v>381165795</v>
      </c>
      <c r="O124" s="36">
        <f t="shared" si="29"/>
        <v>0.63267597507390827</v>
      </c>
      <c r="P124" s="31">
        <v>104312769</v>
      </c>
      <c r="Q124" s="31">
        <v>542526810</v>
      </c>
      <c r="R124" s="31">
        <v>534679038</v>
      </c>
      <c r="S124" s="31">
        <v>345452515</v>
      </c>
      <c r="T124" s="36">
        <f t="shared" si="30"/>
        <v>0.64609324557062586</v>
      </c>
      <c r="U124" s="36">
        <f t="shared" si="31"/>
        <v>6.2443045683122422E-2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928724616</v>
      </c>
      <c r="E126" s="32">
        <f>SUM(E122:E125)</f>
        <v>925028709</v>
      </c>
      <c r="F126" s="32">
        <f>SUM(F122:F125)</f>
        <v>224681709</v>
      </c>
      <c r="G126" s="37">
        <f t="shared" si="24"/>
        <v>0.24192500675571627</v>
      </c>
      <c r="H126" s="32">
        <f>SUM(H122:H125)</f>
        <v>207237637</v>
      </c>
      <c r="I126" s="37">
        <f t="shared" si="25"/>
        <v>0.22314218168628794</v>
      </c>
      <c r="J126" s="32">
        <f>SUM(J122:J125)</f>
        <v>176585786</v>
      </c>
      <c r="K126" s="37">
        <f t="shared" si="26"/>
        <v>0.19089762758919951</v>
      </c>
      <c r="L126" s="32">
        <f>SUM(L122:L125)</f>
        <v>0</v>
      </c>
      <c r="M126" s="37">
        <f t="shared" si="27"/>
        <v>0</v>
      </c>
      <c r="N126" s="32">
        <f t="shared" si="28"/>
        <v>608505132</v>
      </c>
      <c r="O126" s="37">
        <f t="shared" si="29"/>
        <v>0.65782296925446015</v>
      </c>
      <c r="P126" s="32">
        <f>SUM(P122:P125)</f>
        <v>173211776</v>
      </c>
      <c r="Q126" s="32">
        <f>SUM(Q122:Q125)</f>
        <v>832903156</v>
      </c>
      <c r="R126" s="32">
        <f>SUM(R122:R125)</f>
        <v>820733771</v>
      </c>
      <c r="S126" s="32">
        <f>SUM(S122:S125)</f>
        <v>551477564</v>
      </c>
      <c r="T126" s="37">
        <f t="shared" si="30"/>
        <v>0.67193234089547416</v>
      </c>
      <c r="U126" s="37">
        <f t="shared" si="31"/>
        <v>1.9479102852683727E-2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226761216</v>
      </c>
      <c r="E127" s="31">
        <v>227164057</v>
      </c>
      <c r="F127" s="31">
        <v>57859018</v>
      </c>
      <c r="G127" s="36">
        <f t="shared" si="24"/>
        <v>0.2551539413159612</v>
      </c>
      <c r="H127" s="31">
        <v>62898919</v>
      </c>
      <c r="I127" s="36">
        <f t="shared" si="25"/>
        <v>0.27737952772311825</v>
      </c>
      <c r="J127" s="31">
        <v>10993075</v>
      </c>
      <c r="K127" s="36">
        <f t="shared" si="26"/>
        <v>4.8392668915928014E-2</v>
      </c>
      <c r="L127" s="31">
        <v>0</v>
      </c>
      <c r="M127" s="36">
        <f t="shared" si="27"/>
        <v>0</v>
      </c>
      <c r="N127" s="31">
        <f t="shared" si="28"/>
        <v>131751012</v>
      </c>
      <c r="O127" s="36">
        <f t="shared" si="29"/>
        <v>0.57998177061963641</v>
      </c>
      <c r="P127" s="31">
        <v>25793258</v>
      </c>
      <c r="Q127" s="31">
        <v>211671056</v>
      </c>
      <c r="R127" s="31">
        <v>210382586</v>
      </c>
      <c r="S127" s="31">
        <v>123799902</v>
      </c>
      <c r="T127" s="36">
        <f t="shared" si="30"/>
        <v>0.58845127989823265</v>
      </c>
      <c r="U127" s="36">
        <f t="shared" si="31"/>
        <v>-0.57380044816362474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70871168</v>
      </c>
      <c r="E128" s="31">
        <v>74497232</v>
      </c>
      <c r="F128" s="31">
        <v>19964738</v>
      </c>
      <c r="G128" s="36">
        <f t="shared" si="24"/>
        <v>0.28170465597519151</v>
      </c>
      <c r="H128" s="31">
        <v>15599150</v>
      </c>
      <c r="I128" s="36">
        <f t="shared" si="25"/>
        <v>0.22010572762113925</v>
      </c>
      <c r="J128" s="31">
        <v>12254935</v>
      </c>
      <c r="K128" s="36">
        <f t="shared" si="26"/>
        <v>0.16450188377468844</v>
      </c>
      <c r="L128" s="31">
        <v>0</v>
      </c>
      <c r="M128" s="36">
        <f t="shared" si="27"/>
        <v>0</v>
      </c>
      <c r="N128" s="31">
        <f t="shared" si="28"/>
        <v>47818823</v>
      </c>
      <c r="O128" s="36">
        <f t="shared" si="29"/>
        <v>0.64188724488448112</v>
      </c>
      <c r="P128" s="31">
        <v>7758249</v>
      </c>
      <c r="Q128" s="31">
        <v>45414075</v>
      </c>
      <c r="R128" s="31">
        <v>44434888</v>
      </c>
      <c r="S128" s="31">
        <v>26282232</v>
      </c>
      <c r="T128" s="36">
        <f t="shared" si="30"/>
        <v>0.5914773994704341</v>
      </c>
      <c r="U128" s="36">
        <f t="shared" si="31"/>
        <v>0.57960062895635334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22903403</v>
      </c>
      <c r="E129" s="31">
        <v>22232328</v>
      </c>
      <c r="F129" s="31">
        <v>1478358</v>
      </c>
      <c r="G129" s="36">
        <f t="shared" si="24"/>
        <v>6.4547525972450476E-2</v>
      </c>
      <c r="H129" s="31">
        <v>8160202</v>
      </c>
      <c r="I129" s="36">
        <f t="shared" si="25"/>
        <v>0.35628775339629659</v>
      </c>
      <c r="J129" s="31">
        <v>4483115</v>
      </c>
      <c r="K129" s="36">
        <f t="shared" si="26"/>
        <v>0.20164847334026378</v>
      </c>
      <c r="L129" s="31">
        <v>0</v>
      </c>
      <c r="M129" s="36">
        <f t="shared" si="27"/>
        <v>0</v>
      </c>
      <c r="N129" s="31">
        <f t="shared" si="28"/>
        <v>14121675</v>
      </c>
      <c r="O129" s="36">
        <f t="shared" si="29"/>
        <v>0.6351865175792657</v>
      </c>
      <c r="P129" s="31">
        <v>12584000</v>
      </c>
      <c r="Q129" s="31">
        <v>29531976</v>
      </c>
      <c r="R129" s="31">
        <v>32332007</v>
      </c>
      <c r="S129" s="31">
        <v>37636204</v>
      </c>
      <c r="T129" s="36">
        <f t="shared" si="30"/>
        <v>1.1640540594959046</v>
      </c>
      <c r="U129" s="36">
        <f t="shared" si="31"/>
        <v>-0.64374483471074373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129450238</v>
      </c>
      <c r="E130" s="31">
        <v>129407238</v>
      </c>
      <c r="F130" s="31">
        <v>37622859</v>
      </c>
      <c r="G130" s="36">
        <f t="shared" si="24"/>
        <v>0.29063568813214541</v>
      </c>
      <c r="H130" s="31">
        <v>31870606</v>
      </c>
      <c r="I130" s="36">
        <f t="shared" si="25"/>
        <v>0.24619967095000628</v>
      </c>
      <c r="J130" s="31">
        <v>29846300</v>
      </c>
      <c r="K130" s="36">
        <f t="shared" si="26"/>
        <v>0.23063856752742068</v>
      </c>
      <c r="L130" s="31">
        <v>0</v>
      </c>
      <c r="M130" s="36">
        <f t="shared" si="27"/>
        <v>0</v>
      </c>
      <c r="N130" s="31">
        <f t="shared" si="28"/>
        <v>99339765</v>
      </c>
      <c r="O130" s="36">
        <f t="shared" si="29"/>
        <v>0.76765230859807088</v>
      </c>
      <c r="P130" s="31">
        <v>21797232</v>
      </c>
      <c r="Q130" s="31">
        <v>105884407</v>
      </c>
      <c r="R130" s="31">
        <v>119035746</v>
      </c>
      <c r="S130" s="31">
        <v>81419334</v>
      </c>
      <c r="T130" s="36">
        <f t="shared" si="30"/>
        <v>0.68399062244714293</v>
      </c>
      <c r="U130" s="36">
        <f t="shared" si="31"/>
        <v>0.36927018990301153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449986025</v>
      </c>
      <c r="E132" s="32">
        <f>SUM(E127:E131)</f>
        <v>453300855</v>
      </c>
      <c r="F132" s="32">
        <f>SUM(F127:F131)</f>
        <v>116924973</v>
      </c>
      <c r="G132" s="37">
        <f t="shared" si="24"/>
        <v>0.25984134285059185</v>
      </c>
      <c r="H132" s="32">
        <f>SUM(H127:H131)</f>
        <v>118528877</v>
      </c>
      <c r="I132" s="37">
        <f t="shared" si="25"/>
        <v>0.26340568465431785</v>
      </c>
      <c r="J132" s="32">
        <f>SUM(J127:J131)</f>
        <v>57577425</v>
      </c>
      <c r="K132" s="37">
        <f t="shared" si="26"/>
        <v>0.12701812574344251</v>
      </c>
      <c r="L132" s="32">
        <f>SUM(L127:L131)</f>
        <v>0</v>
      </c>
      <c r="M132" s="37">
        <f t="shared" si="27"/>
        <v>0</v>
      </c>
      <c r="N132" s="32">
        <f t="shared" si="28"/>
        <v>293031275</v>
      </c>
      <c r="O132" s="37">
        <f t="shared" si="29"/>
        <v>0.6464388314467221</v>
      </c>
      <c r="P132" s="32">
        <f>SUM(P127:P131)</f>
        <v>67932739</v>
      </c>
      <c r="Q132" s="32">
        <f>SUM(Q127:Q131)</f>
        <v>392501514</v>
      </c>
      <c r="R132" s="32">
        <f>SUM(R127:R131)</f>
        <v>406185227</v>
      </c>
      <c r="S132" s="32">
        <f>SUM(S127:S131)</f>
        <v>269137672</v>
      </c>
      <c r="T132" s="37">
        <f t="shared" si="30"/>
        <v>0.66259837657759035</v>
      </c>
      <c r="U132" s="37">
        <f t="shared" si="31"/>
        <v>-0.15243480761168782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849655380</v>
      </c>
      <c r="E133" s="31">
        <v>850088205</v>
      </c>
      <c r="F133" s="31">
        <v>203838220</v>
      </c>
      <c r="G133" s="36">
        <f t="shared" si="24"/>
        <v>0.2399069373279317</v>
      </c>
      <c r="H133" s="31">
        <v>202061465</v>
      </c>
      <c r="I133" s="36">
        <f t="shared" si="25"/>
        <v>0.23781578950279819</v>
      </c>
      <c r="J133" s="31">
        <v>185453645</v>
      </c>
      <c r="K133" s="36">
        <f t="shared" si="26"/>
        <v>0.21815812042704438</v>
      </c>
      <c r="L133" s="31">
        <v>0</v>
      </c>
      <c r="M133" s="36">
        <f t="shared" si="27"/>
        <v>0</v>
      </c>
      <c r="N133" s="31">
        <f t="shared" si="28"/>
        <v>591353330</v>
      </c>
      <c r="O133" s="36">
        <f t="shared" si="29"/>
        <v>0.69563761327567175</v>
      </c>
      <c r="P133" s="31">
        <v>158992333</v>
      </c>
      <c r="Q133" s="31">
        <v>789456485</v>
      </c>
      <c r="R133" s="31">
        <v>828030650</v>
      </c>
      <c r="S133" s="31">
        <v>511025362</v>
      </c>
      <c r="T133" s="36">
        <f t="shared" si="30"/>
        <v>0.61715754362474384</v>
      </c>
      <c r="U133" s="36">
        <f t="shared" si="31"/>
        <v>0.1664313712536063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26060349</v>
      </c>
      <c r="E134" s="31">
        <v>28609319</v>
      </c>
      <c r="F134" s="31">
        <v>9032263</v>
      </c>
      <c r="G134" s="36">
        <f t="shared" si="24"/>
        <v>0.34659025479666444</v>
      </c>
      <c r="H134" s="31">
        <v>5456128</v>
      </c>
      <c r="I134" s="36">
        <f t="shared" si="25"/>
        <v>0.20936511633056026</v>
      </c>
      <c r="J134" s="31">
        <v>3415056</v>
      </c>
      <c r="K134" s="36">
        <f t="shared" si="26"/>
        <v>0.11936865746437376</v>
      </c>
      <c r="L134" s="31">
        <v>0</v>
      </c>
      <c r="M134" s="36">
        <f t="shared" si="27"/>
        <v>0</v>
      </c>
      <c r="N134" s="31">
        <f t="shared" si="28"/>
        <v>17903447</v>
      </c>
      <c r="O134" s="36">
        <f t="shared" si="29"/>
        <v>0.62579074321901895</v>
      </c>
      <c r="P134" s="31">
        <v>4918972</v>
      </c>
      <c r="Q134" s="31">
        <v>24124615</v>
      </c>
      <c r="R134" s="31">
        <v>24400083</v>
      </c>
      <c r="S134" s="31">
        <v>17035289</v>
      </c>
      <c r="T134" s="36">
        <f t="shared" si="30"/>
        <v>0.69816520706097596</v>
      </c>
      <c r="U134" s="36">
        <f t="shared" si="31"/>
        <v>-0.30573786555402227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10994921</v>
      </c>
      <c r="E136" s="31">
        <v>5000000</v>
      </c>
      <c r="F136" s="31">
        <v>1150834</v>
      </c>
      <c r="G136" s="36">
        <f t="shared" si="24"/>
        <v>0.10466960153692782</v>
      </c>
      <c r="H136" s="31">
        <v>1709974</v>
      </c>
      <c r="I136" s="36">
        <f t="shared" si="25"/>
        <v>0.15552399148661458</v>
      </c>
      <c r="J136" s="31">
        <v>1643638</v>
      </c>
      <c r="K136" s="36">
        <f t="shared" si="26"/>
        <v>0.32872760000000001</v>
      </c>
      <c r="L136" s="31">
        <v>0</v>
      </c>
      <c r="M136" s="36">
        <f t="shared" si="27"/>
        <v>0</v>
      </c>
      <c r="N136" s="31">
        <f t="shared" si="28"/>
        <v>4504446</v>
      </c>
      <c r="O136" s="36">
        <f t="shared" si="29"/>
        <v>0.90088919999999995</v>
      </c>
      <c r="P136" s="31">
        <v>1639577</v>
      </c>
      <c r="Q136" s="31">
        <v>5574896</v>
      </c>
      <c r="R136" s="31">
        <v>10481336</v>
      </c>
      <c r="S136" s="31">
        <v>6366721</v>
      </c>
      <c r="T136" s="36">
        <f t="shared" si="30"/>
        <v>0.60743410954481381</v>
      </c>
      <c r="U136" s="36">
        <f t="shared" si="31"/>
        <v>2.4768583604186656E-3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886710650</v>
      </c>
      <c r="E137" s="32">
        <f>SUM(E133:E136)</f>
        <v>883697524</v>
      </c>
      <c r="F137" s="32">
        <f>SUM(F133:F136)</f>
        <v>214021317</v>
      </c>
      <c r="G137" s="37">
        <f t="shared" ref="G137:G170" si="32">IF(($D137     =0),0,($F137     /$D137     ))</f>
        <v>0.24136545219119676</v>
      </c>
      <c r="H137" s="32">
        <f>SUM(H133:H136)</f>
        <v>209227567</v>
      </c>
      <c r="I137" s="37">
        <f t="shared" ref="I137:I170" si="33">IF(($D137     =0),0,($H137     /$D137     ))</f>
        <v>0.23595923540559707</v>
      </c>
      <c r="J137" s="32">
        <f>SUM(J133:J136)</f>
        <v>190512339</v>
      </c>
      <c r="K137" s="37">
        <f t="shared" ref="K137:K170" si="34">IF(($E137     =0),0,($J137     /$E137     ))</f>
        <v>0.21558546202286294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613761223</v>
      </c>
      <c r="O137" s="37">
        <f t="shared" ref="O137:O170" si="37">IF(($E137     =0),0,($N137     /$E137     ))</f>
        <v>0.69453767418273316</v>
      </c>
      <c r="P137" s="32">
        <f>SUM(P133:P136)</f>
        <v>165550882</v>
      </c>
      <c r="Q137" s="32">
        <f>SUM(Q133:Q136)</f>
        <v>819155996</v>
      </c>
      <c r="R137" s="32">
        <f>SUM(R133:R136)</f>
        <v>862912069</v>
      </c>
      <c r="S137" s="32">
        <f>SUM(S133:S136)</f>
        <v>534427372</v>
      </c>
      <c r="T137" s="37">
        <f t="shared" ref="T137:T170" si="38">IF(($R137     =0),0,($S137     /$R137     ))</f>
        <v>0.61933004670954483</v>
      </c>
      <c r="U137" s="37">
        <f t="shared" ref="U137:U170" si="39">IF(($P137     =0),0,(($J137     /$P137     )-1))</f>
        <v>0.1507781577388394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55322003</v>
      </c>
      <c r="E138" s="31">
        <v>54089573</v>
      </c>
      <c r="F138" s="31">
        <v>16594777</v>
      </c>
      <c r="G138" s="36">
        <f t="shared" si="32"/>
        <v>0.29996703120094909</v>
      </c>
      <c r="H138" s="31">
        <v>9975508</v>
      </c>
      <c r="I138" s="36">
        <f t="shared" si="33"/>
        <v>0.18031718772004693</v>
      </c>
      <c r="J138" s="31">
        <v>10709214</v>
      </c>
      <c r="K138" s="36">
        <f t="shared" si="34"/>
        <v>0.19799035943581955</v>
      </c>
      <c r="L138" s="31">
        <v>0</v>
      </c>
      <c r="M138" s="36">
        <f t="shared" si="35"/>
        <v>0</v>
      </c>
      <c r="N138" s="31">
        <f t="shared" si="36"/>
        <v>37279499</v>
      </c>
      <c r="O138" s="36">
        <f t="shared" si="37"/>
        <v>0.68921784610871306</v>
      </c>
      <c r="P138" s="31">
        <v>9351373</v>
      </c>
      <c r="Q138" s="31">
        <v>52529184</v>
      </c>
      <c r="R138" s="31">
        <v>52829184</v>
      </c>
      <c r="S138" s="31">
        <v>35626490</v>
      </c>
      <c r="T138" s="36">
        <f t="shared" si="38"/>
        <v>0.67437138533125929</v>
      </c>
      <c r="U138" s="36">
        <f t="shared" si="39"/>
        <v>0.14520231414146356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57401108</v>
      </c>
      <c r="E139" s="31">
        <v>60770191</v>
      </c>
      <c r="F139" s="31">
        <v>11922655</v>
      </c>
      <c r="G139" s="36">
        <f t="shared" si="32"/>
        <v>0.20770775017095489</v>
      </c>
      <c r="H139" s="31">
        <v>16922760</v>
      </c>
      <c r="I139" s="36">
        <f t="shared" si="33"/>
        <v>0.29481591191584666</v>
      </c>
      <c r="J139" s="31">
        <v>10701731</v>
      </c>
      <c r="K139" s="36">
        <f t="shared" si="34"/>
        <v>0.17610165154820726</v>
      </c>
      <c r="L139" s="31">
        <v>0</v>
      </c>
      <c r="M139" s="36">
        <f t="shared" si="35"/>
        <v>0</v>
      </c>
      <c r="N139" s="31">
        <f t="shared" si="36"/>
        <v>39547146</v>
      </c>
      <c r="O139" s="36">
        <f t="shared" si="37"/>
        <v>0.65076553733392084</v>
      </c>
      <c r="P139" s="31">
        <v>13352232</v>
      </c>
      <c r="Q139" s="31">
        <v>43965158</v>
      </c>
      <c r="R139" s="31">
        <v>59922890</v>
      </c>
      <c r="S139" s="31">
        <v>39022963</v>
      </c>
      <c r="T139" s="36">
        <f t="shared" si="38"/>
        <v>0.65121964244381403</v>
      </c>
      <c r="U139" s="36">
        <f t="shared" si="39"/>
        <v>-0.19850621229469345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375727669</v>
      </c>
      <c r="E140" s="31">
        <v>397861289</v>
      </c>
      <c r="F140" s="31">
        <v>106425847</v>
      </c>
      <c r="G140" s="36">
        <f t="shared" si="32"/>
        <v>0.28325262092954884</v>
      </c>
      <c r="H140" s="31">
        <v>100873841</v>
      </c>
      <c r="I140" s="36">
        <f t="shared" si="33"/>
        <v>0.26847594500686078</v>
      </c>
      <c r="J140" s="31">
        <v>99967867</v>
      </c>
      <c r="K140" s="36">
        <f t="shared" si="34"/>
        <v>0.25126311547238767</v>
      </c>
      <c r="L140" s="31">
        <v>0</v>
      </c>
      <c r="M140" s="36">
        <f t="shared" si="35"/>
        <v>0</v>
      </c>
      <c r="N140" s="31">
        <f t="shared" si="36"/>
        <v>307267555</v>
      </c>
      <c r="O140" s="36">
        <f t="shared" si="37"/>
        <v>0.77229819410754486</v>
      </c>
      <c r="P140" s="31">
        <v>76587236</v>
      </c>
      <c r="Q140" s="31">
        <v>320427637</v>
      </c>
      <c r="R140" s="31">
        <v>284946232</v>
      </c>
      <c r="S140" s="31">
        <v>255345836</v>
      </c>
      <c r="T140" s="36">
        <f t="shared" si="38"/>
        <v>0.89611936331904185</v>
      </c>
      <c r="U140" s="36">
        <f t="shared" si="39"/>
        <v>0.30528103925829098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254640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254640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182792284</v>
      </c>
      <c r="E142" s="31">
        <v>181402189</v>
      </c>
      <c r="F142" s="31">
        <v>59634909</v>
      </c>
      <c r="G142" s="36">
        <f t="shared" si="32"/>
        <v>0.32624412636585909</v>
      </c>
      <c r="H142" s="31">
        <v>43765823</v>
      </c>
      <c r="I142" s="36">
        <f t="shared" si="33"/>
        <v>0.23942926934487016</v>
      </c>
      <c r="J142" s="31">
        <v>40475384</v>
      </c>
      <c r="K142" s="36">
        <f t="shared" si="34"/>
        <v>0.22312511344612274</v>
      </c>
      <c r="L142" s="31">
        <v>0</v>
      </c>
      <c r="M142" s="36">
        <f t="shared" si="35"/>
        <v>0</v>
      </c>
      <c r="N142" s="31">
        <f t="shared" si="36"/>
        <v>143876116</v>
      </c>
      <c r="O142" s="36">
        <f t="shared" si="37"/>
        <v>0.79313329565168589</v>
      </c>
      <c r="P142" s="31">
        <v>35786838</v>
      </c>
      <c r="Q142" s="31">
        <v>152920996</v>
      </c>
      <c r="R142" s="31">
        <v>185082414</v>
      </c>
      <c r="S142" s="31">
        <v>132762438</v>
      </c>
      <c r="T142" s="36">
        <f t="shared" si="38"/>
        <v>0.71731524962712012</v>
      </c>
      <c r="U142" s="36">
        <f t="shared" si="39"/>
        <v>0.131013139523531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671243064</v>
      </c>
      <c r="E144" s="32">
        <f>SUM(E138:E143)</f>
        <v>694123242</v>
      </c>
      <c r="F144" s="32">
        <f>SUM(F138:F143)</f>
        <v>194578188</v>
      </c>
      <c r="G144" s="37">
        <f t="shared" si="32"/>
        <v>0.28987739082246966</v>
      </c>
      <c r="H144" s="32">
        <f>SUM(H138:H143)</f>
        <v>171792572</v>
      </c>
      <c r="I144" s="37">
        <f t="shared" si="33"/>
        <v>0.25593198829686531</v>
      </c>
      <c r="J144" s="32">
        <f>SUM(J138:J143)</f>
        <v>161854196</v>
      </c>
      <c r="K144" s="37">
        <f t="shared" si="34"/>
        <v>0.23317789436591146</v>
      </c>
      <c r="L144" s="32">
        <f>SUM(L138:L143)</f>
        <v>0</v>
      </c>
      <c r="M144" s="37">
        <f t="shared" si="35"/>
        <v>0</v>
      </c>
      <c r="N144" s="32">
        <f t="shared" si="36"/>
        <v>528224956</v>
      </c>
      <c r="O144" s="37">
        <f t="shared" si="37"/>
        <v>0.76099592124016502</v>
      </c>
      <c r="P144" s="32">
        <f>SUM(P138:P143)</f>
        <v>135077679</v>
      </c>
      <c r="Q144" s="32">
        <f>SUM(Q138:Q143)</f>
        <v>569842975</v>
      </c>
      <c r="R144" s="32">
        <f>SUM(R138:R143)</f>
        <v>582780720</v>
      </c>
      <c r="S144" s="32">
        <f>SUM(S138:S143)</f>
        <v>462757727</v>
      </c>
      <c r="T144" s="37">
        <f t="shared" si="38"/>
        <v>0.79405119476155628</v>
      </c>
      <c r="U144" s="37">
        <f t="shared" si="39"/>
        <v>0.19823050853575896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28521856</v>
      </c>
      <c r="F145" s="31">
        <v>1245432</v>
      </c>
      <c r="G145" s="36">
        <f t="shared" si="32"/>
        <v>9.2029261804477944E-2</v>
      </c>
      <c r="H145" s="31">
        <v>1375925</v>
      </c>
      <c r="I145" s="36">
        <f t="shared" si="33"/>
        <v>0.10167183920786227</v>
      </c>
      <c r="J145" s="31">
        <v>3682837</v>
      </c>
      <c r="K145" s="36">
        <f t="shared" si="34"/>
        <v>0.12912332914099278</v>
      </c>
      <c r="L145" s="31">
        <v>0</v>
      </c>
      <c r="M145" s="36">
        <f t="shared" si="35"/>
        <v>0</v>
      </c>
      <c r="N145" s="31">
        <f t="shared" si="36"/>
        <v>6304194</v>
      </c>
      <c r="O145" s="36">
        <f t="shared" si="37"/>
        <v>0.2210302863880948</v>
      </c>
      <c r="P145" s="31">
        <v>0</v>
      </c>
      <c r="Q145" s="31">
        <v>992024</v>
      </c>
      <c r="R145" s="31">
        <v>16470285</v>
      </c>
      <c r="S145" s="31">
        <v>8451563</v>
      </c>
      <c r="T145" s="36">
        <f t="shared" si="38"/>
        <v>0.51314005798928186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8235783</v>
      </c>
      <c r="E146" s="31">
        <v>12162890</v>
      </c>
      <c r="F146" s="31">
        <v>1078683</v>
      </c>
      <c r="G146" s="36">
        <f t="shared" si="32"/>
        <v>0.13097516046743826</v>
      </c>
      <c r="H146" s="31">
        <v>5156128</v>
      </c>
      <c r="I146" s="36">
        <f t="shared" si="33"/>
        <v>0.62606409129526608</v>
      </c>
      <c r="J146" s="31">
        <v>2501921</v>
      </c>
      <c r="K146" s="36">
        <f t="shared" si="34"/>
        <v>0.20570119437074577</v>
      </c>
      <c r="L146" s="31">
        <v>0</v>
      </c>
      <c r="M146" s="36">
        <f t="shared" si="35"/>
        <v>0</v>
      </c>
      <c r="N146" s="31">
        <f t="shared" si="36"/>
        <v>8736732</v>
      </c>
      <c r="O146" s="36">
        <f t="shared" si="37"/>
        <v>0.71831053310520776</v>
      </c>
      <c r="P146" s="31">
        <v>4282689</v>
      </c>
      <c r="Q146" s="31">
        <v>0</v>
      </c>
      <c r="R146" s="31">
        <v>15000000</v>
      </c>
      <c r="S146" s="31">
        <v>13685802</v>
      </c>
      <c r="T146" s="36">
        <f t="shared" si="38"/>
        <v>0.91238680000000005</v>
      </c>
      <c r="U146" s="36">
        <f t="shared" si="39"/>
        <v>-0.41580605082461042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3129875</v>
      </c>
      <c r="E147" s="31">
        <v>1721543</v>
      </c>
      <c r="F147" s="31">
        <v>0</v>
      </c>
      <c r="G147" s="36">
        <f t="shared" si="32"/>
        <v>0</v>
      </c>
      <c r="H147" s="31">
        <v>693661</v>
      </c>
      <c r="I147" s="36">
        <f t="shared" si="33"/>
        <v>0.22162578377730741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693661</v>
      </c>
      <c r="O147" s="36">
        <f t="shared" si="37"/>
        <v>0.40292981354517432</v>
      </c>
      <c r="P147" s="31">
        <v>1764000</v>
      </c>
      <c r="Q147" s="31">
        <v>0</v>
      </c>
      <c r="R147" s="31">
        <v>6810000</v>
      </c>
      <c r="S147" s="31">
        <v>1764000</v>
      </c>
      <c r="T147" s="36">
        <f t="shared" si="38"/>
        <v>0.25903083700440527</v>
      </c>
      <c r="U147" s="36">
        <f t="shared" si="39"/>
        <v>-1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81294734</v>
      </c>
      <c r="E149" s="31">
        <v>88924734</v>
      </c>
      <c r="F149" s="31">
        <v>38724882</v>
      </c>
      <c r="G149" s="36">
        <f t="shared" si="32"/>
        <v>0.47635166627152015</v>
      </c>
      <c r="H149" s="31">
        <v>39889966</v>
      </c>
      <c r="I149" s="36">
        <f t="shared" si="33"/>
        <v>0.49068327107140791</v>
      </c>
      <c r="J149" s="31">
        <v>27539299</v>
      </c>
      <c r="K149" s="36">
        <f t="shared" si="34"/>
        <v>0.30969222803635266</v>
      </c>
      <c r="L149" s="31">
        <v>0</v>
      </c>
      <c r="M149" s="36">
        <f t="shared" si="35"/>
        <v>0</v>
      </c>
      <c r="N149" s="31">
        <f t="shared" si="36"/>
        <v>106154147</v>
      </c>
      <c r="O149" s="36">
        <f t="shared" si="37"/>
        <v>1.1937527639947734</v>
      </c>
      <c r="P149" s="31">
        <v>25096541</v>
      </c>
      <c r="Q149" s="31">
        <v>70013873</v>
      </c>
      <c r="R149" s="31">
        <v>91742676</v>
      </c>
      <c r="S149" s="31">
        <v>72856069</v>
      </c>
      <c r="T149" s="36">
        <f t="shared" si="38"/>
        <v>0.79413498904261304</v>
      </c>
      <c r="U149" s="36">
        <f t="shared" si="39"/>
        <v>9.7334449396831113E-2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106193392</v>
      </c>
      <c r="E150" s="32">
        <f>SUM(E145:E149)</f>
        <v>131331023</v>
      </c>
      <c r="F150" s="32">
        <f>SUM(F145:F149)</f>
        <v>41048997</v>
      </c>
      <c r="G150" s="37">
        <f t="shared" si="32"/>
        <v>0.38654944744584485</v>
      </c>
      <c r="H150" s="32">
        <f>SUM(H145:H149)</f>
        <v>47115680</v>
      </c>
      <c r="I150" s="37">
        <f t="shared" si="33"/>
        <v>0.4436780774457228</v>
      </c>
      <c r="J150" s="32">
        <f>SUM(J145:J149)</f>
        <v>33724057</v>
      </c>
      <c r="K150" s="37">
        <f t="shared" si="34"/>
        <v>0.25678667712806896</v>
      </c>
      <c r="L150" s="32">
        <f>SUM(L145:L149)</f>
        <v>0</v>
      </c>
      <c r="M150" s="37">
        <f t="shared" si="35"/>
        <v>0</v>
      </c>
      <c r="N150" s="32">
        <f t="shared" si="36"/>
        <v>121888734</v>
      </c>
      <c r="O150" s="37">
        <f t="shared" si="37"/>
        <v>0.92810313371274056</v>
      </c>
      <c r="P150" s="32">
        <f>SUM(P145:P149)</f>
        <v>31143230</v>
      </c>
      <c r="Q150" s="32">
        <f>SUM(Q145:Q149)</f>
        <v>71005897</v>
      </c>
      <c r="R150" s="32">
        <f>SUM(R145:R149)</f>
        <v>130022961</v>
      </c>
      <c r="S150" s="32">
        <f>SUM(S145:S149)</f>
        <v>96757434</v>
      </c>
      <c r="T150" s="37">
        <f t="shared" si="38"/>
        <v>0.74415651863212062</v>
      </c>
      <c r="U150" s="37">
        <f t="shared" si="39"/>
        <v>8.2869599588738962E-2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1900000</v>
      </c>
      <c r="E151" s="31">
        <v>2432490</v>
      </c>
      <c r="F151" s="31">
        <v>383965</v>
      </c>
      <c r="G151" s="36">
        <f t="shared" si="32"/>
        <v>0.20208684210526315</v>
      </c>
      <c r="H151" s="31">
        <v>126554</v>
      </c>
      <c r="I151" s="36">
        <f t="shared" si="33"/>
        <v>6.6607368421052637E-2</v>
      </c>
      <c r="J151" s="31">
        <v>4211270</v>
      </c>
      <c r="K151" s="36">
        <f t="shared" si="34"/>
        <v>1.7312589157612159</v>
      </c>
      <c r="L151" s="31">
        <v>0</v>
      </c>
      <c r="M151" s="36">
        <f t="shared" si="35"/>
        <v>0</v>
      </c>
      <c r="N151" s="31">
        <f t="shared" si="36"/>
        <v>4721789</v>
      </c>
      <c r="O151" s="36">
        <f t="shared" si="37"/>
        <v>1.9411339820513136</v>
      </c>
      <c r="P151" s="31">
        <v>387216</v>
      </c>
      <c r="Q151" s="31">
        <v>1630000</v>
      </c>
      <c r="R151" s="31">
        <v>1930000</v>
      </c>
      <c r="S151" s="31">
        <v>1841205</v>
      </c>
      <c r="T151" s="36">
        <f t="shared" si="38"/>
        <v>0.95399222797927463</v>
      </c>
      <c r="U151" s="36">
        <f t="shared" si="39"/>
        <v>9.8757644312218495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2273475800</v>
      </c>
      <c r="E152" s="31">
        <v>2209344498</v>
      </c>
      <c r="F152" s="31">
        <v>658380923</v>
      </c>
      <c r="G152" s="36">
        <f t="shared" si="32"/>
        <v>0.28959222834041165</v>
      </c>
      <c r="H152" s="31">
        <v>514477708</v>
      </c>
      <c r="I152" s="36">
        <f t="shared" si="33"/>
        <v>0.22629566059159284</v>
      </c>
      <c r="J152" s="31">
        <v>508348594</v>
      </c>
      <c r="K152" s="36">
        <f t="shared" si="34"/>
        <v>0.23009023466470732</v>
      </c>
      <c r="L152" s="31">
        <v>0</v>
      </c>
      <c r="M152" s="36">
        <f t="shared" si="35"/>
        <v>0</v>
      </c>
      <c r="N152" s="31">
        <f t="shared" si="36"/>
        <v>1681207225</v>
      </c>
      <c r="O152" s="36">
        <f t="shared" si="37"/>
        <v>0.76095295528692153</v>
      </c>
      <c r="P152" s="31">
        <v>493810221</v>
      </c>
      <c r="Q152" s="31">
        <v>1846846400</v>
      </c>
      <c r="R152" s="31">
        <v>2053019900</v>
      </c>
      <c r="S152" s="31">
        <v>1394048083</v>
      </c>
      <c r="T152" s="36">
        <f t="shared" si="38"/>
        <v>0.67902317118309474</v>
      </c>
      <c r="U152" s="36">
        <f t="shared" si="39"/>
        <v>2.9441215231549522E-2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125873220</v>
      </c>
      <c r="E153" s="31">
        <v>134347570</v>
      </c>
      <c r="F153" s="31">
        <v>30794787</v>
      </c>
      <c r="G153" s="36">
        <f t="shared" si="32"/>
        <v>0.2446492351589957</v>
      </c>
      <c r="H153" s="31">
        <v>30632182</v>
      </c>
      <c r="I153" s="36">
        <f t="shared" si="33"/>
        <v>0.24335741947333991</v>
      </c>
      <c r="J153" s="31">
        <v>30225854</v>
      </c>
      <c r="K153" s="36">
        <f t="shared" si="34"/>
        <v>0.22498251363980756</v>
      </c>
      <c r="L153" s="31">
        <v>0</v>
      </c>
      <c r="M153" s="36">
        <f t="shared" si="35"/>
        <v>0</v>
      </c>
      <c r="N153" s="31">
        <f t="shared" si="36"/>
        <v>91652823</v>
      </c>
      <c r="O153" s="36">
        <f t="shared" si="37"/>
        <v>0.68220677902845583</v>
      </c>
      <c r="P153" s="31">
        <v>23522133</v>
      </c>
      <c r="Q153" s="31">
        <v>114406690</v>
      </c>
      <c r="R153" s="31">
        <v>114009530</v>
      </c>
      <c r="S153" s="31">
        <v>76333008</v>
      </c>
      <c r="T153" s="36">
        <f t="shared" si="38"/>
        <v>0.66953181896285341</v>
      </c>
      <c r="U153" s="36">
        <f t="shared" si="39"/>
        <v>0.28499630539458298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38890596</v>
      </c>
      <c r="E154" s="31">
        <v>43263981</v>
      </c>
      <c r="F154" s="31">
        <v>14347495</v>
      </c>
      <c r="G154" s="36">
        <f t="shared" si="32"/>
        <v>0.36891939120706713</v>
      </c>
      <c r="H154" s="31">
        <v>13704339</v>
      </c>
      <c r="I154" s="36">
        <f t="shared" si="33"/>
        <v>0.35238182001633506</v>
      </c>
      <c r="J154" s="31">
        <v>1986814</v>
      </c>
      <c r="K154" s="36">
        <f t="shared" si="34"/>
        <v>4.592305086302622E-2</v>
      </c>
      <c r="L154" s="31">
        <v>0</v>
      </c>
      <c r="M154" s="36">
        <f t="shared" si="35"/>
        <v>0</v>
      </c>
      <c r="N154" s="31">
        <f t="shared" si="36"/>
        <v>30038648</v>
      </c>
      <c r="O154" s="36">
        <f t="shared" si="37"/>
        <v>0.69431077089276638</v>
      </c>
      <c r="P154" s="31">
        <v>4208303</v>
      </c>
      <c r="Q154" s="31">
        <v>35950925</v>
      </c>
      <c r="R154" s="31">
        <v>37866391</v>
      </c>
      <c r="S154" s="31">
        <v>22924951</v>
      </c>
      <c r="T154" s="36">
        <f t="shared" si="38"/>
        <v>0.60541684577228394</v>
      </c>
      <c r="U154" s="36">
        <f t="shared" si="39"/>
        <v>-0.52788237919180248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36887495</v>
      </c>
      <c r="E155" s="31">
        <v>37463058</v>
      </c>
      <c r="F155" s="31">
        <v>7688306</v>
      </c>
      <c r="G155" s="36">
        <f t="shared" si="32"/>
        <v>0.20842580934270544</v>
      </c>
      <c r="H155" s="31">
        <v>7029059</v>
      </c>
      <c r="I155" s="36">
        <f t="shared" si="33"/>
        <v>0.19055398042073607</v>
      </c>
      <c r="J155" s="31">
        <v>8506254</v>
      </c>
      <c r="K155" s="36">
        <f t="shared" si="34"/>
        <v>0.22705711850858518</v>
      </c>
      <c r="L155" s="31">
        <v>0</v>
      </c>
      <c r="M155" s="36">
        <f t="shared" si="35"/>
        <v>0</v>
      </c>
      <c r="N155" s="31">
        <f t="shared" si="36"/>
        <v>23223619</v>
      </c>
      <c r="O155" s="36">
        <f t="shared" si="37"/>
        <v>0.61990718963732216</v>
      </c>
      <c r="P155" s="31">
        <v>4129302</v>
      </c>
      <c r="Q155" s="31">
        <v>33215999</v>
      </c>
      <c r="R155" s="31">
        <v>37636166</v>
      </c>
      <c r="S155" s="31">
        <v>19616090</v>
      </c>
      <c r="T155" s="36">
        <f t="shared" si="38"/>
        <v>0.52120319588344888</v>
      </c>
      <c r="U155" s="36">
        <f t="shared" si="39"/>
        <v>1.0599738163980255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2477027111</v>
      </c>
      <c r="E157" s="32">
        <f>SUM(E151:E156)</f>
        <v>2426851597</v>
      </c>
      <c r="F157" s="32">
        <f>SUM(F151:F156)</f>
        <v>711595476</v>
      </c>
      <c r="G157" s="37">
        <f t="shared" si="32"/>
        <v>0.28727803294519533</v>
      </c>
      <c r="H157" s="32">
        <f>SUM(H151:H156)</f>
        <v>565969842</v>
      </c>
      <c r="I157" s="37">
        <f t="shared" si="33"/>
        <v>0.22848754439813637</v>
      </c>
      <c r="J157" s="32">
        <f>SUM(J151:J156)</f>
        <v>553278786</v>
      </c>
      <c r="K157" s="37">
        <f t="shared" si="34"/>
        <v>0.22798212576489901</v>
      </c>
      <c r="L157" s="32">
        <f>SUM(L151:L156)</f>
        <v>0</v>
      </c>
      <c r="M157" s="37">
        <f t="shared" si="35"/>
        <v>0</v>
      </c>
      <c r="N157" s="32">
        <f t="shared" si="36"/>
        <v>1830844104</v>
      </c>
      <c r="O157" s="37">
        <f t="shared" si="37"/>
        <v>0.75441123234038443</v>
      </c>
      <c r="P157" s="32">
        <f>SUM(P151:P156)</f>
        <v>526057175</v>
      </c>
      <c r="Q157" s="32">
        <f>SUM(Q151:Q156)</f>
        <v>2032050014</v>
      </c>
      <c r="R157" s="32">
        <f>SUM(R151:R156)</f>
        <v>2244461987</v>
      </c>
      <c r="S157" s="32">
        <f>SUM(S151:S156)</f>
        <v>1514763337</v>
      </c>
      <c r="T157" s="37">
        <f t="shared" si="38"/>
        <v>0.67488928116116942</v>
      </c>
      <c r="U157" s="37">
        <f t="shared" si="39"/>
        <v>5.1746487442168254E-2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76143194</v>
      </c>
      <c r="E158" s="31">
        <v>69955118</v>
      </c>
      <c r="F158" s="31">
        <v>15298202</v>
      </c>
      <c r="G158" s="36">
        <f t="shared" si="32"/>
        <v>0.20091358395078621</v>
      </c>
      <c r="H158" s="31">
        <v>22137029</v>
      </c>
      <c r="I158" s="36">
        <f t="shared" si="33"/>
        <v>0.29072892581837323</v>
      </c>
      <c r="J158" s="31">
        <v>11108904</v>
      </c>
      <c r="K158" s="36">
        <f t="shared" si="34"/>
        <v>0.15880044688081293</v>
      </c>
      <c r="L158" s="31">
        <v>0</v>
      </c>
      <c r="M158" s="36">
        <f t="shared" si="35"/>
        <v>0</v>
      </c>
      <c r="N158" s="31">
        <f t="shared" si="36"/>
        <v>48544135</v>
      </c>
      <c r="O158" s="36">
        <f t="shared" si="37"/>
        <v>0.69393257259604646</v>
      </c>
      <c r="P158" s="31">
        <v>17668480</v>
      </c>
      <c r="Q158" s="31">
        <v>55216162</v>
      </c>
      <c r="R158" s="31">
        <v>76368696</v>
      </c>
      <c r="S158" s="31">
        <v>47267239</v>
      </c>
      <c r="T158" s="36">
        <f t="shared" si="38"/>
        <v>0.61893473996203885</v>
      </c>
      <c r="U158" s="36">
        <f t="shared" si="39"/>
        <v>-0.37125864816894261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1470901994</v>
      </c>
      <c r="E159" s="31">
        <v>1716321963</v>
      </c>
      <c r="F159" s="31">
        <v>374757776</v>
      </c>
      <c r="G159" s="36">
        <f t="shared" si="32"/>
        <v>0.25478092866056717</v>
      </c>
      <c r="H159" s="31">
        <v>377050473</v>
      </c>
      <c r="I159" s="36">
        <f t="shared" si="33"/>
        <v>0.25633963006239557</v>
      </c>
      <c r="J159" s="31">
        <v>363451693</v>
      </c>
      <c r="K159" s="36">
        <f t="shared" si="34"/>
        <v>0.21176195424587713</v>
      </c>
      <c r="L159" s="31">
        <v>0</v>
      </c>
      <c r="M159" s="36">
        <f t="shared" si="35"/>
        <v>0</v>
      </c>
      <c r="N159" s="31">
        <f t="shared" si="36"/>
        <v>1115259942</v>
      </c>
      <c r="O159" s="36">
        <f t="shared" si="37"/>
        <v>0.64979646362539734</v>
      </c>
      <c r="P159" s="31">
        <v>308000448</v>
      </c>
      <c r="Q159" s="31">
        <v>1346612019</v>
      </c>
      <c r="R159" s="31">
        <v>1424171211</v>
      </c>
      <c r="S159" s="31">
        <v>957653690</v>
      </c>
      <c r="T159" s="36">
        <f t="shared" si="38"/>
        <v>0.67242876601021251</v>
      </c>
      <c r="U159" s="36">
        <f t="shared" si="39"/>
        <v>0.18003624786935379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14133121</v>
      </c>
      <c r="F160" s="31">
        <v>0</v>
      </c>
      <c r="G160" s="36">
        <f t="shared" si="32"/>
        <v>0</v>
      </c>
      <c r="H160" s="31">
        <v>3749624</v>
      </c>
      <c r="I160" s="36">
        <f t="shared" si="33"/>
        <v>0.32670767622200925</v>
      </c>
      <c r="J160" s="31">
        <v>4827268</v>
      </c>
      <c r="K160" s="36">
        <f t="shared" si="34"/>
        <v>0.34155711254435589</v>
      </c>
      <c r="L160" s="31">
        <v>0</v>
      </c>
      <c r="M160" s="36">
        <f t="shared" si="35"/>
        <v>0</v>
      </c>
      <c r="N160" s="31">
        <f t="shared" si="36"/>
        <v>8576892</v>
      </c>
      <c r="O160" s="36">
        <f t="shared" si="37"/>
        <v>0.60686468332083199</v>
      </c>
      <c r="P160" s="31">
        <v>0</v>
      </c>
      <c r="Q160" s="31">
        <v>0</v>
      </c>
      <c r="R160" s="31">
        <v>14500000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8739998</v>
      </c>
      <c r="F161" s="31">
        <v>728292</v>
      </c>
      <c r="G161" s="36">
        <f t="shared" si="32"/>
        <v>8.3328604118993135E-2</v>
      </c>
      <c r="H161" s="31">
        <v>4500304</v>
      </c>
      <c r="I161" s="36">
        <f t="shared" si="33"/>
        <v>0.51490892448512582</v>
      </c>
      <c r="J161" s="31">
        <v>2778241</v>
      </c>
      <c r="K161" s="36">
        <f t="shared" si="34"/>
        <v>0.31787661736307032</v>
      </c>
      <c r="L161" s="31">
        <v>0</v>
      </c>
      <c r="M161" s="36">
        <f t="shared" si="35"/>
        <v>0</v>
      </c>
      <c r="N161" s="31">
        <f t="shared" si="36"/>
        <v>8006837</v>
      </c>
      <c r="O161" s="36">
        <f t="shared" si="37"/>
        <v>0.91611428286368024</v>
      </c>
      <c r="P161" s="31">
        <v>20065420</v>
      </c>
      <c r="Q161" s="31">
        <v>0</v>
      </c>
      <c r="R161" s="31">
        <v>23260767</v>
      </c>
      <c r="S161" s="31">
        <v>20065420</v>
      </c>
      <c r="T161" s="36">
        <f t="shared" si="38"/>
        <v>0.86262933634131667</v>
      </c>
      <c r="U161" s="36">
        <f t="shared" si="39"/>
        <v>-0.86154084988004231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1567262188</v>
      </c>
      <c r="E163" s="32">
        <f>SUM(E158:E162)</f>
        <v>1809150200</v>
      </c>
      <c r="F163" s="32">
        <f>SUM(F158:F162)</f>
        <v>390784270</v>
      </c>
      <c r="G163" s="37">
        <f t="shared" si="32"/>
        <v>0.24934198820854855</v>
      </c>
      <c r="H163" s="32">
        <f>SUM(H158:H162)</f>
        <v>407437430</v>
      </c>
      <c r="I163" s="37">
        <f t="shared" si="33"/>
        <v>0.25996762578693694</v>
      </c>
      <c r="J163" s="32">
        <f>SUM(J158:J162)</f>
        <v>382166106</v>
      </c>
      <c r="K163" s="37">
        <f t="shared" si="34"/>
        <v>0.21124067310718592</v>
      </c>
      <c r="L163" s="32">
        <f>SUM(L158:L162)</f>
        <v>0</v>
      </c>
      <c r="M163" s="37">
        <f t="shared" si="35"/>
        <v>0</v>
      </c>
      <c r="N163" s="32">
        <f t="shared" si="36"/>
        <v>1180387806</v>
      </c>
      <c r="O163" s="37">
        <f t="shared" si="37"/>
        <v>0.65245428820669504</v>
      </c>
      <c r="P163" s="32">
        <f>SUM(P158:P162)</f>
        <v>345734348</v>
      </c>
      <c r="Q163" s="32">
        <f>SUM(Q158:Q162)</f>
        <v>1401828181</v>
      </c>
      <c r="R163" s="32">
        <f>SUM(R158:R162)</f>
        <v>1538300674</v>
      </c>
      <c r="S163" s="32">
        <f>SUM(S158:S162)</f>
        <v>1024986349</v>
      </c>
      <c r="T163" s="37">
        <f t="shared" si="38"/>
        <v>0.66631079757298473</v>
      </c>
      <c r="U163" s="37">
        <f t="shared" si="39"/>
        <v>0.10537500312233949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171518832</v>
      </c>
      <c r="E164" s="31">
        <v>192514912</v>
      </c>
      <c r="F164" s="31">
        <v>72164566</v>
      </c>
      <c r="G164" s="36">
        <f t="shared" si="32"/>
        <v>0.42073844112930991</v>
      </c>
      <c r="H164" s="31">
        <v>54223629</v>
      </c>
      <c r="I164" s="36">
        <f t="shared" si="33"/>
        <v>0.31613804949418034</v>
      </c>
      <c r="J164" s="31">
        <v>26640590</v>
      </c>
      <c r="K164" s="36">
        <f t="shared" si="34"/>
        <v>0.1383819555754725</v>
      </c>
      <c r="L164" s="31">
        <v>0</v>
      </c>
      <c r="M164" s="36">
        <f t="shared" si="35"/>
        <v>0</v>
      </c>
      <c r="N164" s="31">
        <f t="shared" si="36"/>
        <v>153028785</v>
      </c>
      <c r="O164" s="36">
        <f t="shared" si="37"/>
        <v>0.79489315092640722</v>
      </c>
      <c r="P164" s="31">
        <v>33814282</v>
      </c>
      <c r="Q164" s="31">
        <v>166507443</v>
      </c>
      <c r="R164" s="31">
        <v>166507443</v>
      </c>
      <c r="S164" s="31">
        <v>134258421</v>
      </c>
      <c r="T164" s="36">
        <f t="shared" si="38"/>
        <v>0.80632083816217148</v>
      </c>
      <c r="U164" s="36">
        <f t="shared" si="39"/>
        <v>-0.21214976559313015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9896942</v>
      </c>
      <c r="F165" s="31">
        <v>3666087</v>
      </c>
      <c r="G165" s="36">
        <f t="shared" si="32"/>
        <v>0.86956522770398481</v>
      </c>
      <c r="H165" s="31">
        <v>5474594</v>
      </c>
      <c r="I165" s="36">
        <f t="shared" si="33"/>
        <v>1.2985279886148007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9140681</v>
      </c>
      <c r="O165" s="36">
        <f t="shared" si="37"/>
        <v>0.92358639668697662</v>
      </c>
      <c r="P165" s="31">
        <v>1208089</v>
      </c>
      <c r="Q165" s="31">
        <v>0</v>
      </c>
      <c r="R165" s="31">
        <v>19011305</v>
      </c>
      <c r="S165" s="31">
        <v>16414495</v>
      </c>
      <c r="T165" s="36">
        <f t="shared" si="38"/>
        <v>0.86340706227163255</v>
      </c>
      <c r="U165" s="36">
        <f t="shared" si="39"/>
        <v>-1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4269565</v>
      </c>
      <c r="E166" s="31">
        <v>5591813</v>
      </c>
      <c r="F166" s="31">
        <v>768968</v>
      </c>
      <c r="G166" s="36">
        <f t="shared" si="32"/>
        <v>0.18010453055522049</v>
      </c>
      <c r="H166" s="31">
        <v>872608</v>
      </c>
      <c r="I166" s="36">
        <f t="shared" si="33"/>
        <v>0.2043786662107264</v>
      </c>
      <c r="J166" s="31">
        <v>1127921</v>
      </c>
      <c r="K166" s="36">
        <f t="shared" si="34"/>
        <v>0.20170935616051539</v>
      </c>
      <c r="L166" s="31">
        <v>0</v>
      </c>
      <c r="M166" s="36">
        <f t="shared" si="35"/>
        <v>0</v>
      </c>
      <c r="N166" s="31">
        <f t="shared" si="36"/>
        <v>2769497</v>
      </c>
      <c r="O166" s="36">
        <f t="shared" si="37"/>
        <v>0.49527711316526501</v>
      </c>
      <c r="P166" s="31">
        <v>2786929</v>
      </c>
      <c r="Q166" s="31">
        <v>5525000</v>
      </c>
      <c r="R166" s="31">
        <v>9057315</v>
      </c>
      <c r="S166" s="31">
        <v>4585061</v>
      </c>
      <c r="T166" s="36">
        <f t="shared" si="38"/>
        <v>0.50622739741303024</v>
      </c>
      <c r="U166" s="36">
        <f t="shared" si="39"/>
        <v>-0.59528175995872157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7147517</v>
      </c>
      <c r="F167" s="31">
        <v>0</v>
      </c>
      <c r="G167" s="36">
        <f t="shared" si="32"/>
        <v>0</v>
      </c>
      <c r="H167" s="31">
        <v>4526521</v>
      </c>
      <c r="I167" s="36">
        <f t="shared" si="33"/>
        <v>0.94576655209151028</v>
      </c>
      <c r="J167" s="31">
        <v>-88646</v>
      </c>
      <c r="K167" s="36">
        <f t="shared" si="34"/>
        <v>-1.2402348955588354E-2</v>
      </c>
      <c r="L167" s="31">
        <v>0</v>
      </c>
      <c r="M167" s="36">
        <f t="shared" si="35"/>
        <v>0</v>
      </c>
      <c r="N167" s="31">
        <f t="shared" si="36"/>
        <v>4437875</v>
      </c>
      <c r="O167" s="36">
        <f t="shared" si="37"/>
        <v>0.62089743892879168</v>
      </c>
      <c r="P167" s="31">
        <v>0</v>
      </c>
      <c r="Q167" s="31">
        <v>0</v>
      </c>
      <c r="R167" s="31">
        <v>12556309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184790484</v>
      </c>
      <c r="E169" s="32">
        <f>SUM(E164:E168)</f>
        <v>215151184</v>
      </c>
      <c r="F169" s="32">
        <f>SUM(F164:F168)</f>
        <v>76599621</v>
      </c>
      <c r="G169" s="37">
        <f t="shared" si="32"/>
        <v>0.41452145879979402</v>
      </c>
      <c r="H169" s="32">
        <f>SUM(H164:H168)</f>
        <v>65097352</v>
      </c>
      <c r="I169" s="37">
        <f t="shared" si="33"/>
        <v>0.35227653822260674</v>
      </c>
      <c r="J169" s="32">
        <f>SUM(J164:J168)</f>
        <v>27679865</v>
      </c>
      <c r="K169" s="37">
        <f t="shared" si="34"/>
        <v>0.12865309167901209</v>
      </c>
      <c r="L169" s="32">
        <f>SUM(L164:L168)</f>
        <v>0</v>
      </c>
      <c r="M169" s="37">
        <f t="shared" si="35"/>
        <v>0</v>
      </c>
      <c r="N169" s="32">
        <f t="shared" si="36"/>
        <v>169376838</v>
      </c>
      <c r="O169" s="37">
        <f t="shared" si="37"/>
        <v>0.7872456700029129</v>
      </c>
      <c r="P169" s="32">
        <f>SUM(P164:P168)</f>
        <v>37809300</v>
      </c>
      <c r="Q169" s="32">
        <f>SUM(Q164:Q168)</f>
        <v>172032443</v>
      </c>
      <c r="R169" s="32">
        <f>SUM(R164:R168)</f>
        <v>207132372</v>
      </c>
      <c r="S169" s="32">
        <f>SUM(S164:S168)</f>
        <v>155257977</v>
      </c>
      <c r="T169" s="37">
        <f t="shared" si="38"/>
        <v>0.74955920941223031</v>
      </c>
      <c r="U169" s="37">
        <f t="shared" si="39"/>
        <v>-0.2679085568894426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32137274945</v>
      </c>
      <c r="E170" s="32">
        <f>SUM(E105,E107:E111,E113:E120,E122:E125,E127:E131,E133:E136,E138:E143,E145:E149,E151:E156,E158:E162,E164:E168)</f>
        <v>32358666265</v>
      </c>
      <c r="F170" s="32">
        <f>SUM(F105,F107:F111,F113:F120,F122:F125,F127:F131,F133:F136,F138:F143,F145:F149,F151:F156,F158:F162,F164:F168)</f>
        <v>9451063420</v>
      </c>
      <c r="G170" s="37">
        <f t="shared" si="32"/>
        <v>0.29408415729630555</v>
      </c>
      <c r="H170" s="32">
        <f>SUM(H105,H107:H111,H113:H120,H122:H125,H127:H131,H133:H136,H138:H143,H145:H149,H151:H156,H158:H162,H164:H168)</f>
        <v>7196403949</v>
      </c>
      <c r="I170" s="37">
        <f t="shared" si="33"/>
        <v>0.22392701189867484</v>
      </c>
      <c r="J170" s="32">
        <f>SUM(J105,J107:J111,J113:J120,J122:J125,J127:J131,J133:J136,J138:J143,J145:J149,J151:J156,J158:J162,J164:J168)</f>
        <v>7027395291</v>
      </c>
      <c r="K170" s="37">
        <f t="shared" si="34"/>
        <v>0.2171719697421837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23674862660</v>
      </c>
      <c r="O170" s="37">
        <f t="shared" si="37"/>
        <v>0.73163901336710424</v>
      </c>
      <c r="P170" s="32">
        <f>SUM(P105,P107:P111,P113:P120,P122:P125,P127:P131,P133:P136,P138:P143,P145:P149,P151:P156,P158:P162,P164:P168)</f>
        <v>6075014711</v>
      </c>
      <c r="Q170" s="32">
        <f>SUM(Q105,Q107:Q111,Q113:Q120,Q122:Q125,Q127:Q131,Q133:Q136,Q138:Q143,Q145:Q149,Q151:Q156,Q158:Q162,Q164:Q168)</f>
        <v>28961963329</v>
      </c>
      <c r="R170" s="32">
        <f>SUM(R105,R107:R111,R113:R120,R122:R125,R127:R131,R133:R136,R138:R143,R145:R149,R151:R156,R158:R162,R164:R168)</f>
        <v>29586593765</v>
      </c>
      <c r="S170" s="32">
        <f>SUM(S105,S107:S111,S113:S120,S122:S125,S127:S131,S133:S136,S138:S143,S145:S149,S151:S156,S158:S162,S164:S168)</f>
        <v>20970866073</v>
      </c>
      <c r="T170" s="37">
        <f t="shared" si="38"/>
        <v>0.7087962284393774</v>
      </c>
      <c r="U170" s="37">
        <f t="shared" si="39"/>
        <v>0.156770086214858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31375000</v>
      </c>
      <c r="E173" s="31">
        <v>29865640</v>
      </c>
      <c r="F173" s="31">
        <v>4505601</v>
      </c>
      <c r="G173" s="36">
        <f t="shared" ref="G173:G205" si="40">IF(($D173     =0),0,($F173     /$D173     ))</f>
        <v>0.143604812749004</v>
      </c>
      <c r="H173" s="31">
        <v>5716125</v>
      </c>
      <c r="I173" s="36">
        <f t="shared" ref="I173:I205" si="41">IF(($D173     =0),0,($H173     /$D173     ))</f>
        <v>0.18218725099601593</v>
      </c>
      <c r="J173" s="31">
        <v>6196416</v>
      </c>
      <c r="K173" s="36">
        <f t="shared" ref="K173:K205" si="42">IF(($E173     =0),0,($J173     /$E173     ))</f>
        <v>0.2074764177161447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16418142</v>
      </c>
      <c r="O173" s="36">
        <f t="shared" ref="O173:O205" si="45">IF(($E173     =0),0,($N173     /$E173     ))</f>
        <v>0.54973347298099084</v>
      </c>
      <c r="P173" s="31">
        <v>4012427</v>
      </c>
      <c r="Q173" s="31">
        <v>26376909</v>
      </c>
      <c r="R173" s="31">
        <v>23496480</v>
      </c>
      <c r="S173" s="31">
        <v>11733938</v>
      </c>
      <c r="T173" s="36">
        <f t="shared" ref="T173:T205" si="46">IF(($R173     =0),0,($S173     /$R173     ))</f>
        <v>0.49939131308178925</v>
      </c>
      <c r="U173" s="36">
        <f t="shared" ref="U173:U205" si="47">IF(($P173     =0),0,(($J173     /$P173     )-1))</f>
        <v>0.54430622663041595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62173448</v>
      </c>
      <c r="E174" s="31">
        <v>62758448</v>
      </c>
      <c r="F174" s="31">
        <v>14922781</v>
      </c>
      <c r="G174" s="36">
        <f t="shared" si="40"/>
        <v>0.24001855261429283</v>
      </c>
      <c r="H174" s="31">
        <v>20316720</v>
      </c>
      <c r="I174" s="36">
        <f t="shared" si="41"/>
        <v>0.32677486376499498</v>
      </c>
      <c r="J174" s="31">
        <v>12670709</v>
      </c>
      <c r="K174" s="36">
        <f t="shared" si="42"/>
        <v>0.20189646818544651</v>
      </c>
      <c r="L174" s="31">
        <v>0</v>
      </c>
      <c r="M174" s="36">
        <f t="shared" si="43"/>
        <v>0</v>
      </c>
      <c r="N174" s="31">
        <f t="shared" si="44"/>
        <v>47910210</v>
      </c>
      <c r="O174" s="36">
        <f t="shared" si="45"/>
        <v>0.76340654568130817</v>
      </c>
      <c r="P174" s="31">
        <v>8274688</v>
      </c>
      <c r="Q174" s="31">
        <v>53645144</v>
      </c>
      <c r="R174" s="31">
        <v>54841438</v>
      </c>
      <c r="S174" s="31">
        <v>41291441</v>
      </c>
      <c r="T174" s="36">
        <f t="shared" si="46"/>
        <v>0.75292411187321528</v>
      </c>
      <c r="U174" s="36">
        <f t="shared" si="47"/>
        <v>0.53126123909445289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782424706</v>
      </c>
      <c r="E175" s="31">
        <v>837917276</v>
      </c>
      <c r="F175" s="31">
        <v>202980527</v>
      </c>
      <c r="G175" s="36">
        <f t="shared" si="40"/>
        <v>0.25942499699133992</v>
      </c>
      <c r="H175" s="31">
        <v>214385193</v>
      </c>
      <c r="I175" s="36">
        <f t="shared" si="41"/>
        <v>0.2740010525690123</v>
      </c>
      <c r="J175" s="31">
        <v>169683137</v>
      </c>
      <c r="K175" s="36">
        <f t="shared" si="42"/>
        <v>0.2025058342394172</v>
      </c>
      <c r="L175" s="31">
        <v>0</v>
      </c>
      <c r="M175" s="36">
        <f t="shared" si="43"/>
        <v>0</v>
      </c>
      <c r="N175" s="31">
        <f t="shared" si="44"/>
        <v>587048857</v>
      </c>
      <c r="O175" s="36">
        <f t="shared" si="45"/>
        <v>0.70060478977402063</v>
      </c>
      <c r="P175" s="31">
        <v>169700983</v>
      </c>
      <c r="Q175" s="31">
        <v>702008501</v>
      </c>
      <c r="R175" s="31">
        <v>761956164</v>
      </c>
      <c r="S175" s="31">
        <v>502369586</v>
      </c>
      <c r="T175" s="36">
        <f t="shared" si="46"/>
        <v>0.65931560073316764</v>
      </c>
      <c r="U175" s="36">
        <f t="shared" si="47"/>
        <v>-1.0516144152206142E-4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223458634</v>
      </c>
      <c r="E176" s="31">
        <v>226284704</v>
      </c>
      <c r="F176" s="31">
        <v>51964182</v>
      </c>
      <c r="G176" s="36">
        <f t="shared" si="40"/>
        <v>0.23254497295459167</v>
      </c>
      <c r="H176" s="31">
        <v>43773549</v>
      </c>
      <c r="I176" s="36">
        <f t="shared" si="41"/>
        <v>0.19589106143018847</v>
      </c>
      <c r="J176" s="31">
        <v>45334075</v>
      </c>
      <c r="K176" s="36">
        <f t="shared" si="42"/>
        <v>0.20034087235520789</v>
      </c>
      <c r="L176" s="31">
        <v>0</v>
      </c>
      <c r="M176" s="36">
        <f t="shared" si="43"/>
        <v>0</v>
      </c>
      <c r="N176" s="31">
        <f t="shared" si="44"/>
        <v>141071806</v>
      </c>
      <c r="O176" s="36">
        <f t="shared" si="45"/>
        <v>0.62342616847844912</v>
      </c>
      <c r="P176" s="31">
        <v>41296987</v>
      </c>
      <c r="Q176" s="31">
        <v>215338548</v>
      </c>
      <c r="R176" s="31">
        <v>213625816</v>
      </c>
      <c r="S176" s="31">
        <v>122715833</v>
      </c>
      <c r="T176" s="36">
        <f t="shared" si="46"/>
        <v>0.57444289879271893</v>
      </c>
      <c r="U176" s="36">
        <f t="shared" si="47"/>
        <v>9.7757446566259176E-2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2264587</v>
      </c>
      <c r="E177" s="31">
        <v>9193478</v>
      </c>
      <c r="F177" s="31">
        <v>155961</v>
      </c>
      <c r="G177" s="36">
        <f t="shared" si="40"/>
        <v>6.8869511306035053E-2</v>
      </c>
      <c r="H177" s="31">
        <v>101866</v>
      </c>
      <c r="I177" s="36">
        <f t="shared" si="41"/>
        <v>4.498215347875794E-2</v>
      </c>
      <c r="J177" s="31">
        <v>4044297</v>
      </c>
      <c r="K177" s="36">
        <f t="shared" si="42"/>
        <v>0.43990935748146676</v>
      </c>
      <c r="L177" s="31">
        <v>0</v>
      </c>
      <c r="M177" s="36">
        <f t="shared" si="43"/>
        <v>0</v>
      </c>
      <c r="N177" s="31">
        <f t="shared" si="44"/>
        <v>4302124</v>
      </c>
      <c r="O177" s="36">
        <f t="shared" si="45"/>
        <v>0.46795391254539359</v>
      </c>
      <c r="P177" s="31">
        <v>144697</v>
      </c>
      <c r="Q177" s="31">
        <v>999996</v>
      </c>
      <c r="R177" s="31">
        <v>1000000</v>
      </c>
      <c r="S177" s="31">
        <v>431339</v>
      </c>
      <c r="T177" s="36">
        <f t="shared" si="46"/>
        <v>0.43133899999999997</v>
      </c>
      <c r="U177" s="36">
        <f t="shared" si="47"/>
        <v>26.950109539244075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2458200</v>
      </c>
      <c r="E178" s="31">
        <v>2408200</v>
      </c>
      <c r="F178" s="31">
        <v>400052</v>
      </c>
      <c r="G178" s="36">
        <f t="shared" si="40"/>
        <v>0.16274184362541697</v>
      </c>
      <c r="H178" s="31">
        <v>333989</v>
      </c>
      <c r="I178" s="36">
        <f t="shared" si="41"/>
        <v>0.13586730127735741</v>
      </c>
      <c r="J178" s="31">
        <v>401411</v>
      </c>
      <c r="K178" s="36">
        <f t="shared" si="42"/>
        <v>0.16668507599036625</v>
      </c>
      <c r="L178" s="31">
        <v>0</v>
      </c>
      <c r="M178" s="36">
        <f t="shared" si="43"/>
        <v>0</v>
      </c>
      <c r="N178" s="31">
        <f t="shared" si="44"/>
        <v>1135452</v>
      </c>
      <c r="O178" s="36">
        <f t="shared" si="45"/>
        <v>0.47149406195498711</v>
      </c>
      <c r="P178" s="31">
        <v>376246</v>
      </c>
      <c r="Q178" s="31">
        <v>2193214</v>
      </c>
      <c r="R178" s="31">
        <v>2354214</v>
      </c>
      <c r="S178" s="31">
        <v>1322813</v>
      </c>
      <c r="T178" s="36">
        <f t="shared" si="46"/>
        <v>0.56189156975534083</v>
      </c>
      <c r="U178" s="36">
        <f t="shared" si="47"/>
        <v>6.6884431993961435E-2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1104154575</v>
      </c>
      <c r="E179" s="32">
        <f>SUM(E173:E178)</f>
        <v>1168427746</v>
      </c>
      <c r="F179" s="32">
        <f>SUM(F173:F178)</f>
        <v>274929104</v>
      </c>
      <c r="G179" s="37">
        <f t="shared" si="40"/>
        <v>0.24899512280696751</v>
      </c>
      <c r="H179" s="32">
        <f>SUM(H173:H178)</f>
        <v>284627442</v>
      </c>
      <c r="I179" s="37">
        <f t="shared" si="41"/>
        <v>0.25777861944737224</v>
      </c>
      <c r="J179" s="32">
        <f>SUM(J173:J178)</f>
        <v>238330045</v>
      </c>
      <c r="K179" s="37">
        <f t="shared" si="42"/>
        <v>0.20397499615692968</v>
      </c>
      <c r="L179" s="32">
        <f>SUM(L173:L178)</f>
        <v>0</v>
      </c>
      <c r="M179" s="37">
        <f t="shared" si="43"/>
        <v>0</v>
      </c>
      <c r="N179" s="32">
        <f t="shared" si="44"/>
        <v>797886591</v>
      </c>
      <c r="O179" s="37">
        <f t="shared" si="45"/>
        <v>0.68287199934398002</v>
      </c>
      <c r="P179" s="32">
        <f>SUM(P173:P178)</f>
        <v>223806028</v>
      </c>
      <c r="Q179" s="32">
        <f>SUM(Q173:Q178)</f>
        <v>1000562312</v>
      </c>
      <c r="R179" s="32">
        <f>SUM(R173:R178)</f>
        <v>1057274112</v>
      </c>
      <c r="S179" s="32">
        <f>SUM(S173:S178)</f>
        <v>679864950</v>
      </c>
      <c r="T179" s="37">
        <f t="shared" si="46"/>
        <v>0.64303565393645046</v>
      </c>
      <c r="U179" s="37">
        <f t="shared" si="47"/>
        <v>6.4895557683549043E-2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154219801</v>
      </c>
      <c r="E180" s="31">
        <v>239380380</v>
      </c>
      <c r="F180" s="31">
        <v>41988118</v>
      </c>
      <c r="G180" s="36">
        <f t="shared" si="40"/>
        <v>0.27226152366776818</v>
      </c>
      <c r="H180" s="31">
        <v>31509099</v>
      </c>
      <c r="I180" s="36">
        <f t="shared" si="41"/>
        <v>0.20431292736527393</v>
      </c>
      <c r="J180" s="31">
        <v>49331401</v>
      </c>
      <c r="K180" s="36">
        <f t="shared" si="42"/>
        <v>0.20607955004499534</v>
      </c>
      <c r="L180" s="31">
        <v>0</v>
      </c>
      <c r="M180" s="36">
        <f t="shared" si="43"/>
        <v>0</v>
      </c>
      <c r="N180" s="31">
        <f t="shared" si="44"/>
        <v>122828618</v>
      </c>
      <c r="O180" s="36">
        <f t="shared" si="45"/>
        <v>0.5131106317067422</v>
      </c>
      <c r="P180" s="31">
        <v>-2383487</v>
      </c>
      <c r="Q180" s="31">
        <v>155992576</v>
      </c>
      <c r="R180" s="31">
        <v>155992576</v>
      </c>
      <c r="S180" s="31">
        <v>123787633</v>
      </c>
      <c r="T180" s="36">
        <f t="shared" si="46"/>
        <v>0.79354823270563846</v>
      </c>
      <c r="U180" s="36">
        <f t="shared" si="47"/>
        <v>-21.697155470115842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396832420</v>
      </c>
      <c r="E182" s="31">
        <v>482697756</v>
      </c>
      <c r="F182" s="31">
        <v>94573456</v>
      </c>
      <c r="G182" s="36">
        <f t="shared" si="40"/>
        <v>0.23832089122153879</v>
      </c>
      <c r="H182" s="31">
        <v>118803802</v>
      </c>
      <c r="I182" s="36">
        <f t="shared" si="41"/>
        <v>0.29938028248800841</v>
      </c>
      <c r="J182" s="31">
        <v>161589591</v>
      </c>
      <c r="K182" s="36">
        <f t="shared" si="42"/>
        <v>0.33476350157302159</v>
      </c>
      <c r="L182" s="31">
        <v>0</v>
      </c>
      <c r="M182" s="36">
        <f t="shared" si="43"/>
        <v>0</v>
      </c>
      <c r="N182" s="31">
        <f t="shared" si="44"/>
        <v>374966849</v>
      </c>
      <c r="O182" s="36">
        <f t="shared" si="45"/>
        <v>0.77681498274874927</v>
      </c>
      <c r="P182" s="31">
        <v>106580022</v>
      </c>
      <c r="Q182" s="31">
        <v>478360420</v>
      </c>
      <c r="R182" s="31">
        <v>459351311</v>
      </c>
      <c r="S182" s="31">
        <v>311634582</v>
      </c>
      <c r="T182" s="36">
        <f t="shared" si="46"/>
        <v>0.67842319056753497</v>
      </c>
      <c r="U182" s="36">
        <f t="shared" si="47"/>
        <v>0.51613396176630544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20733460</v>
      </c>
      <c r="E183" s="31">
        <v>25622820</v>
      </c>
      <c r="F183" s="31">
        <v>4629693</v>
      </c>
      <c r="G183" s="36">
        <f t="shared" si="40"/>
        <v>0.2232957258460479</v>
      </c>
      <c r="H183" s="31">
        <v>4353038</v>
      </c>
      <c r="I183" s="36">
        <f t="shared" si="41"/>
        <v>0.20995231861927532</v>
      </c>
      <c r="J183" s="31">
        <v>6931348</v>
      </c>
      <c r="K183" s="36">
        <f t="shared" si="42"/>
        <v>0.27051464280668558</v>
      </c>
      <c r="L183" s="31">
        <v>0</v>
      </c>
      <c r="M183" s="36">
        <f t="shared" si="43"/>
        <v>0</v>
      </c>
      <c r="N183" s="31">
        <f t="shared" si="44"/>
        <v>15914079</v>
      </c>
      <c r="O183" s="36">
        <f t="shared" si="45"/>
        <v>0.62109006736963379</v>
      </c>
      <c r="P183" s="31">
        <v>6731057</v>
      </c>
      <c r="Q183" s="31">
        <v>12067264</v>
      </c>
      <c r="R183" s="31">
        <v>17821788</v>
      </c>
      <c r="S183" s="31">
        <v>12661023</v>
      </c>
      <c r="T183" s="36">
        <f t="shared" si="46"/>
        <v>0.71042383626154681</v>
      </c>
      <c r="U183" s="36">
        <f t="shared" si="47"/>
        <v>2.9756247792880108E-2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571785681</v>
      </c>
      <c r="E185" s="32">
        <f>SUM(E180:E184)</f>
        <v>747700956</v>
      </c>
      <c r="F185" s="32">
        <f>SUM(F180:F184)</f>
        <v>141191267</v>
      </c>
      <c r="G185" s="37">
        <f t="shared" si="40"/>
        <v>0.24693040013361231</v>
      </c>
      <c r="H185" s="32">
        <f>SUM(H180:H184)</f>
        <v>154665939</v>
      </c>
      <c r="I185" s="37">
        <f t="shared" si="41"/>
        <v>0.27049634878841955</v>
      </c>
      <c r="J185" s="32">
        <f>SUM(J180:J184)</f>
        <v>217852340</v>
      </c>
      <c r="K185" s="37">
        <f t="shared" si="42"/>
        <v>0.29136292825603932</v>
      </c>
      <c r="L185" s="32">
        <f>SUM(L180:L184)</f>
        <v>0</v>
      </c>
      <c r="M185" s="37">
        <f t="shared" si="43"/>
        <v>0</v>
      </c>
      <c r="N185" s="32">
        <f t="shared" si="44"/>
        <v>513709546</v>
      </c>
      <c r="O185" s="37">
        <f t="shared" si="45"/>
        <v>0.68705214548368188</v>
      </c>
      <c r="P185" s="32">
        <f>SUM(P180:P184)</f>
        <v>110927592</v>
      </c>
      <c r="Q185" s="32">
        <f>SUM(Q180:Q184)</f>
        <v>646420260</v>
      </c>
      <c r="R185" s="32">
        <f>SUM(R180:R184)</f>
        <v>633165675</v>
      </c>
      <c r="S185" s="32">
        <f>SUM(S180:S184)</f>
        <v>448083238</v>
      </c>
      <c r="T185" s="37">
        <f t="shared" si="46"/>
        <v>0.70768719103416333</v>
      </c>
      <c r="U185" s="37">
        <f t="shared" si="47"/>
        <v>0.96391480309065036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112765648</v>
      </c>
      <c r="E186" s="31">
        <v>111645648</v>
      </c>
      <c r="F186" s="31">
        <v>22185466</v>
      </c>
      <c r="G186" s="36">
        <f t="shared" si="40"/>
        <v>0.19673957799630612</v>
      </c>
      <c r="H186" s="31">
        <v>19628512</v>
      </c>
      <c r="I186" s="36">
        <f t="shared" si="41"/>
        <v>0.17406464067851585</v>
      </c>
      <c r="J186" s="31">
        <v>21797266</v>
      </c>
      <c r="K186" s="36">
        <f t="shared" si="42"/>
        <v>0.19523614570269682</v>
      </c>
      <c r="L186" s="31">
        <v>0</v>
      </c>
      <c r="M186" s="36">
        <f t="shared" si="43"/>
        <v>0</v>
      </c>
      <c r="N186" s="31">
        <f t="shared" si="44"/>
        <v>63611244</v>
      </c>
      <c r="O186" s="36">
        <f t="shared" si="45"/>
        <v>0.56976017551530533</v>
      </c>
      <c r="P186" s="31">
        <v>35806880</v>
      </c>
      <c r="Q186" s="31">
        <v>100172469</v>
      </c>
      <c r="R186" s="31">
        <v>99889624</v>
      </c>
      <c r="S186" s="31">
        <v>66746149</v>
      </c>
      <c r="T186" s="36">
        <f t="shared" si="46"/>
        <v>0.66819902135180731</v>
      </c>
      <c r="U186" s="36">
        <f t="shared" si="47"/>
        <v>-0.39125480913165289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56587076</v>
      </c>
      <c r="E187" s="31">
        <v>56580076</v>
      </c>
      <c r="F187" s="31">
        <v>15115575</v>
      </c>
      <c r="G187" s="36">
        <f t="shared" si="40"/>
        <v>0.26712062309068596</v>
      </c>
      <c r="H187" s="31">
        <v>14843712</v>
      </c>
      <c r="I187" s="36">
        <f t="shared" si="41"/>
        <v>0.26231629285810776</v>
      </c>
      <c r="J187" s="31">
        <v>7966387</v>
      </c>
      <c r="K187" s="36">
        <f t="shared" si="42"/>
        <v>0.14079844997026869</v>
      </c>
      <c r="L187" s="31">
        <v>0</v>
      </c>
      <c r="M187" s="36">
        <f t="shared" si="43"/>
        <v>0</v>
      </c>
      <c r="N187" s="31">
        <f t="shared" si="44"/>
        <v>37925674</v>
      </c>
      <c r="O187" s="36">
        <f t="shared" si="45"/>
        <v>0.67030086704019276</v>
      </c>
      <c r="P187" s="31">
        <v>16034216</v>
      </c>
      <c r="Q187" s="31">
        <v>31287310</v>
      </c>
      <c r="R187" s="31">
        <v>51008970</v>
      </c>
      <c r="S187" s="31">
        <v>31141860</v>
      </c>
      <c r="T187" s="36">
        <f t="shared" si="46"/>
        <v>0.61051732665842895</v>
      </c>
      <c r="U187" s="36">
        <f t="shared" si="47"/>
        <v>-0.50316329778768099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1651137716</v>
      </c>
      <c r="E188" s="31">
        <v>1533727772</v>
      </c>
      <c r="F188" s="31">
        <v>427145764</v>
      </c>
      <c r="G188" s="36">
        <f t="shared" si="40"/>
        <v>0.25869784201574136</v>
      </c>
      <c r="H188" s="31">
        <v>231807433</v>
      </c>
      <c r="I188" s="36">
        <f t="shared" si="41"/>
        <v>0.14039254918213012</v>
      </c>
      <c r="J188" s="31">
        <v>429769967</v>
      </c>
      <c r="K188" s="36">
        <f t="shared" si="42"/>
        <v>0.28021267844656333</v>
      </c>
      <c r="L188" s="31">
        <v>0</v>
      </c>
      <c r="M188" s="36">
        <f t="shared" si="43"/>
        <v>0</v>
      </c>
      <c r="N188" s="31">
        <f t="shared" si="44"/>
        <v>1088723164</v>
      </c>
      <c r="O188" s="36">
        <f t="shared" si="45"/>
        <v>0.70985424133012309</v>
      </c>
      <c r="P188" s="31">
        <v>253691869</v>
      </c>
      <c r="Q188" s="31">
        <v>1544811202</v>
      </c>
      <c r="R188" s="31">
        <v>1459783646</v>
      </c>
      <c r="S188" s="31">
        <v>941508490</v>
      </c>
      <c r="T188" s="36">
        <f t="shared" si="46"/>
        <v>0.64496440454026016</v>
      </c>
      <c r="U188" s="36">
        <f t="shared" si="47"/>
        <v>0.6940628357308527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50461354</v>
      </c>
      <c r="E189" s="31">
        <v>50592549</v>
      </c>
      <c r="F189" s="31">
        <v>3979451</v>
      </c>
      <c r="G189" s="36">
        <f t="shared" si="40"/>
        <v>7.8861359923080937E-2</v>
      </c>
      <c r="H189" s="31">
        <v>3401561</v>
      </c>
      <c r="I189" s="36">
        <f t="shared" si="41"/>
        <v>6.7409229645324226E-2</v>
      </c>
      <c r="J189" s="31">
        <v>3793935</v>
      </c>
      <c r="K189" s="36">
        <f t="shared" si="42"/>
        <v>7.4989995068246121E-2</v>
      </c>
      <c r="L189" s="31">
        <v>0</v>
      </c>
      <c r="M189" s="36">
        <f t="shared" si="43"/>
        <v>0</v>
      </c>
      <c r="N189" s="31">
        <f t="shared" si="44"/>
        <v>11174947</v>
      </c>
      <c r="O189" s="36">
        <f t="shared" si="45"/>
        <v>0.22088128036403146</v>
      </c>
      <c r="P189" s="31">
        <v>3190418</v>
      </c>
      <c r="Q189" s="31">
        <v>13597671</v>
      </c>
      <c r="R189" s="31">
        <v>82132005</v>
      </c>
      <c r="S189" s="31">
        <v>9035315</v>
      </c>
      <c r="T189" s="36">
        <f t="shared" si="46"/>
        <v>0.11000967284312614</v>
      </c>
      <c r="U189" s="36">
        <f t="shared" si="47"/>
        <v>0.18916549492887769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1870951794</v>
      </c>
      <c r="E191" s="32">
        <f>SUM(E186:E190)</f>
        <v>1752546045</v>
      </c>
      <c r="F191" s="32">
        <f>SUM(F186:F190)</f>
        <v>468426256</v>
      </c>
      <c r="G191" s="37">
        <f t="shared" si="40"/>
        <v>0.25036789162724948</v>
      </c>
      <c r="H191" s="32">
        <f>SUM(H186:H190)</f>
        <v>269681218</v>
      </c>
      <c r="I191" s="37">
        <f t="shared" si="41"/>
        <v>0.14414118998941991</v>
      </c>
      <c r="J191" s="32">
        <f>SUM(J186:J190)</f>
        <v>463327555</v>
      </c>
      <c r="K191" s="37">
        <f t="shared" si="42"/>
        <v>0.26437396970075044</v>
      </c>
      <c r="L191" s="32">
        <f>SUM(L186:L190)</f>
        <v>0</v>
      </c>
      <c r="M191" s="37">
        <f t="shared" si="43"/>
        <v>0</v>
      </c>
      <c r="N191" s="32">
        <f t="shared" si="44"/>
        <v>1201435029</v>
      </c>
      <c r="O191" s="37">
        <f t="shared" si="45"/>
        <v>0.68553692636360941</v>
      </c>
      <c r="P191" s="32">
        <f>SUM(P186:P190)</f>
        <v>308723383</v>
      </c>
      <c r="Q191" s="32">
        <f>SUM(Q186:Q190)</f>
        <v>1689868652</v>
      </c>
      <c r="R191" s="32">
        <f>SUM(R186:R190)</f>
        <v>1692814245</v>
      </c>
      <c r="S191" s="32">
        <f>SUM(S186:S190)</f>
        <v>1048431814</v>
      </c>
      <c r="T191" s="37">
        <f t="shared" si="46"/>
        <v>0.61934250441045879</v>
      </c>
      <c r="U191" s="37">
        <f t="shared" si="47"/>
        <v>0.50078542965435169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159464504</v>
      </c>
      <c r="E192" s="31">
        <v>156464504</v>
      </c>
      <c r="F192" s="31">
        <v>29960791</v>
      </c>
      <c r="G192" s="36">
        <f t="shared" si="40"/>
        <v>0.18788376252059205</v>
      </c>
      <c r="H192" s="31">
        <v>19254511</v>
      </c>
      <c r="I192" s="36">
        <f t="shared" si="41"/>
        <v>0.12074480851236963</v>
      </c>
      <c r="J192" s="31">
        <v>30519357</v>
      </c>
      <c r="K192" s="36">
        <f t="shared" si="42"/>
        <v>0.19505610678317173</v>
      </c>
      <c r="L192" s="31">
        <v>0</v>
      </c>
      <c r="M192" s="36">
        <f t="shared" si="43"/>
        <v>0</v>
      </c>
      <c r="N192" s="31">
        <f t="shared" si="44"/>
        <v>79734659</v>
      </c>
      <c r="O192" s="36">
        <f t="shared" si="45"/>
        <v>0.50960222262296628</v>
      </c>
      <c r="P192" s="31">
        <v>7067516</v>
      </c>
      <c r="Q192" s="31">
        <v>164803399</v>
      </c>
      <c r="R192" s="31">
        <v>142168732</v>
      </c>
      <c r="S192" s="31">
        <v>53053835</v>
      </c>
      <c r="T192" s="36">
        <f t="shared" si="46"/>
        <v>0.37317512967619348</v>
      </c>
      <c r="U192" s="36">
        <f t="shared" si="47"/>
        <v>3.3182579282452282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227118574</v>
      </c>
      <c r="E193" s="31">
        <v>224222166</v>
      </c>
      <c r="F193" s="31">
        <v>65639230</v>
      </c>
      <c r="G193" s="36">
        <f t="shared" si="40"/>
        <v>0.28900863916132197</v>
      </c>
      <c r="H193" s="31">
        <v>50836307</v>
      </c>
      <c r="I193" s="36">
        <f t="shared" si="41"/>
        <v>0.22383157002385898</v>
      </c>
      <c r="J193" s="31">
        <v>51880930</v>
      </c>
      <c r="K193" s="36">
        <f t="shared" si="42"/>
        <v>0.23138180727413007</v>
      </c>
      <c r="L193" s="31">
        <v>0</v>
      </c>
      <c r="M193" s="36">
        <f t="shared" si="43"/>
        <v>0</v>
      </c>
      <c r="N193" s="31">
        <f t="shared" si="44"/>
        <v>168356467</v>
      </c>
      <c r="O193" s="36">
        <f t="shared" si="45"/>
        <v>0.75084667142141515</v>
      </c>
      <c r="P193" s="31">
        <v>67007427</v>
      </c>
      <c r="Q193" s="31">
        <v>232323385</v>
      </c>
      <c r="R193" s="31">
        <v>217417846</v>
      </c>
      <c r="S193" s="31">
        <v>214037699</v>
      </c>
      <c r="T193" s="36">
        <f t="shared" si="46"/>
        <v>0.98445322193100926</v>
      </c>
      <c r="U193" s="36">
        <f t="shared" si="47"/>
        <v>-0.22574358809509276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199349534</v>
      </c>
      <c r="E194" s="31">
        <v>196983646</v>
      </c>
      <c r="F194" s="31">
        <v>54391799</v>
      </c>
      <c r="G194" s="36">
        <f t="shared" si="40"/>
        <v>0.27284638147185236</v>
      </c>
      <c r="H194" s="31">
        <v>42352437</v>
      </c>
      <c r="I194" s="36">
        <f t="shared" si="41"/>
        <v>0.21245315276232349</v>
      </c>
      <c r="J194" s="31">
        <v>39083836</v>
      </c>
      <c r="K194" s="36">
        <f t="shared" si="42"/>
        <v>0.19841157778143673</v>
      </c>
      <c r="L194" s="31">
        <v>0</v>
      </c>
      <c r="M194" s="36">
        <f t="shared" si="43"/>
        <v>0</v>
      </c>
      <c r="N194" s="31">
        <f t="shared" si="44"/>
        <v>135828072</v>
      </c>
      <c r="O194" s="36">
        <f t="shared" si="45"/>
        <v>0.68953984129220558</v>
      </c>
      <c r="P194" s="31">
        <v>35535586</v>
      </c>
      <c r="Q194" s="31">
        <v>183265753</v>
      </c>
      <c r="R194" s="31">
        <v>184215753</v>
      </c>
      <c r="S194" s="31">
        <v>117293426</v>
      </c>
      <c r="T194" s="36">
        <f t="shared" si="46"/>
        <v>0.63671767527937739</v>
      </c>
      <c r="U194" s="36">
        <f t="shared" si="47"/>
        <v>9.9850611722007265E-2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450271515</v>
      </c>
      <c r="E195" s="31">
        <v>453314275</v>
      </c>
      <c r="F195" s="31">
        <v>117576497</v>
      </c>
      <c r="G195" s="36">
        <f t="shared" si="40"/>
        <v>0.26112355119777009</v>
      </c>
      <c r="H195" s="31">
        <v>74470784</v>
      </c>
      <c r="I195" s="36">
        <f t="shared" si="41"/>
        <v>0.16539083979140898</v>
      </c>
      <c r="J195" s="31">
        <v>114499694</v>
      </c>
      <c r="K195" s="36">
        <f t="shared" si="42"/>
        <v>0.25258347313240909</v>
      </c>
      <c r="L195" s="31">
        <v>0</v>
      </c>
      <c r="M195" s="36">
        <f t="shared" si="43"/>
        <v>0</v>
      </c>
      <c r="N195" s="31">
        <f t="shared" si="44"/>
        <v>306546975</v>
      </c>
      <c r="O195" s="36">
        <f t="shared" si="45"/>
        <v>0.67623499171739077</v>
      </c>
      <c r="P195" s="31">
        <v>38306062</v>
      </c>
      <c r="Q195" s="31">
        <v>397512193</v>
      </c>
      <c r="R195" s="31">
        <v>379582345</v>
      </c>
      <c r="S195" s="31">
        <v>244188413</v>
      </c>
      <c r="T195" s="36">
        <f t="shared" si="46"/>
        <v>0.64330814174194539</v>
      </c>
      <c r="U195" s="36">
        <f t="shared" si="47"/>
        <v>1.9890750450933852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344736860</v>
      </c>
      <c r="E196" s="31">
        <v>340775730</v>
      </c>
      <c r="F196" s="31">
        <v>89199348</v>
      </c>
      <c r="G196" s="36">
        <f t="shared" si="40"/>
        <v>0.25874618687424372</v>
      </c>
      <c r="H196" s="31">
        <v>60195778</v>
      </c>
      <c r="I196" s="36">
        <f t="shared" si="41"/>
        <v>0.17461369811165536</v>
      </c>
      <c r="J196" s="31">
        <v>110107026</v>
      </c>
      <c r="K196" s="36">
        <f t="shared" si="42"/>
        <v>0.32310700647607737</v>
      </c>
      <c r="L196" s="31">
        <v>0</v>
      </c>
      <c r="M196" s="36">
        <f t="shared" si="43"/>
        <v>0</v>
      </c>
      <c r="N196" s="31">
        <f t="shared" si="44"/>
        <v>259502152</v>
      </c>
      <c r="O196" s="36">
        <f t="shared" si="45"/>
        <v>0.76150420688703391</v>
      </c>
      <c r="P196" s="31">
        <v>46274034</v>
      </c>
      <c r="Q196" s="31">
        <v>310193397</v>
      </c>
      <c r="R196" s="31">
        <v>320236675</v>
      </c>
      <c r="S196" s="31">
        <v>234629068</v>
      </c>
      <c r="T196" s="36">
        <f t="shared" si="46"/>
        <v>0.73267394498147342</v>
      </c>
      <c r="U196" s="36">
        <f t="shared" si="47"/>
        <v>1.3794559601179355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1380940987</v>
      </c>
      <c r="E198" s="32">
        <f>SUM(E192:E197)</f>
        <v>1371760321</v>
      </c>
      <c r="F198" s="32">
        <f>SUM(F192:F197)</f>
        <v>356767665</v>
      </c>
      <c r="G198" s="37">
        <f t="shared" si="40"/>
        <v>0.25835113039482838</v>
      </c>
      <c r="H198" s="32">
        <f>SUM(H192:H197)</f>
        <v>247109817</v>
      </c>
      <c r="I198" s="37">
        <f t="shared" si="41"/>
        <v>0.17894306804292137</v>
      </c>
      <c r="J198" s="32">
        <f>SUM(J192:J197)</f>
        <v>346090843</v>
      </c>
      <c r="K198" s="37">
        <f t="shared" si="42"/>
        <v>0.25229687555600322</v>
      </c>
      <c r="L198" s="32">
        <f>SUM(L192:L197)</f>
        <v>0</v>
      </c>
      <c r="M198" s="37">
        <f t="shared" si="43"/>
        <v>0</v>
      </c>
      <c r="N198" s="32">
        <f t="shared" si="44"/>
        <v>949968325</v>
      </c>
      <c r="O198" s="37">
        <f t="shared" si="45"/>
        <v>0.69251771643859938</v>
      </c>
      <c r="P198" s="32">
        <f>SUM(P192:P197)</f>
        <v>194190625</v>
      </c>
      <c r="Q198" s="32">
        <f>SUM(Q192:Q197)</f>
        <v>1288098127</v>
      </c>
      <c r="R198" s="32">
        <f>SUM(R192:R197)</f>
        <v>1243621351</v>
      </c>
      <c r="S198" s="32">
        <f>SUM(S192:S197)</f>
        <v>863202441</v>
      </c>
      <c r="T198" s="37">
        <f t="shared" si="46"/>
        <v>0.69410390896384666</v>
      </c>
      <c r="U198" s="37">
        <f t="shared" si="47"/>
        <v>0.78222220047955449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83731610</v>
      </c>
      <c r="E199" s="31">
        <v>80175834</v>
      </c>
      <c r="F199" s="31">
        <v>8391009</v>
      </c>
      <c r="G199" s="36">
        <f t="shared" si="40"/>
        <v>0.10021315725327627</v>
      </c>
      <c r="H199" s="31">
        <v>28318492</v>
      </c>
      <c r="I199" s="36">
        <f t="shared" si="41"/>
        <v>0.33820551163413676</v>
      </c>
      <c r="J199" s="31">
        <v>17878928</v>
      </c>
      <c r="K199" s="36">
        <f t="shared" si="42"/>
        <v>0.22299647048261451</v>
      </c>
      <c r="L199" s="31">
        <v>0</v>
      </c>
      <c r="M199" s="36">
        <f t="shared" si="43"/>
        <v>0</v>
      </c>
      <c r="N199" s="31">
        <f t="shared" si="44"/>
        <v>54588429</v>
      </c>
      <c r="O199" s="36">
        <f t="shared" si="45"/>
        <v>0.680858885733574</v>
      </c>
      <c r="P199" s="31">
        <v>15106782</v>
      </c>
      <c r="Q199" s="31">
        <v>67924622</v>
      </c>
      <c r="R199" s="31">
        <v>67918641</v>
      </c>
      <c r="S199" s="31">
        <v>38644963</v>
      </c>
      <c r="T199" s="36">
        <f t="shared" si="46"/>
        <v>0.56898904970728137</v>
      </c>
      <c r="U199" s="36">
        <f t="shared" si="47"/>
        <v>0.18350340926346864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139572983</v>
      </c>
      <c r="E200" s="31">
        <v>158050071</v>
      </c>
      <c r="F200" s="31">
        <v>45338464</v>
      </c>
      <c r="G200" s="36">
        <f t="shared" si="40"/>
        <v>0.3248369636120767</v>
      </c>
      <c r="H200" s="31">
        <v>33411198</v>
      </c>
      <c r="I200" s="36">
        <f t="shared" si="41"/>
        <v>0.23938155710263784</v>
      </c>
      <c r="J200" s="31">
        <v>44514117</v>
      </c>
      <c r="K200" s="36">
        <f t="shared" si="42"/>
        <v>0.28164566278492847</v>
      </c>
      <c r="L200" s="31">
        <v>0</v>
      </c>
      <c r="M200" s="36">
        <f t="shared" si="43"/>
        <v>0</v>
      </c>
      <c r="N200" s="31">
        <f t="shared" si="44"/>
        <v>123263779</v>
      </c>
      <c r="O200" s="36">
        <f t="shared" si="45"/>
        <v>0.77990334468119282</v>
      </c>
      <c r="P200" s="31">
        <v>28332298</v>
      </c>
      <c r="Q200" s="31">
        <v>133039263</v>
      </c>
      <c r="R200" s="31">
        <v>125592244</v>
      </c>
      <c r="S200" s="31">
        <v>85329413</v>
      </c>
      <c r="T200" s="36">
        <f t="shared" si="46"/>
        <v>0.67941626236091457</v>
      </c>
      <c r="U200" s="36">
        <f t="shared" si="47"/>
        <v>0.57114389379922526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4481146</v>
      </c>
      <c r="E201" s="31">
        <v>6351251</v>
      </c>
      <c r="F201" s="31">
        <v>912055</v>
      </c>
      <c r="G201" s="36">
        <f t="shared" si="40"/>
        <v>0.20353164123641587</v>
      </c>
      <c r="H201" s="31">
        <v>1576935</v>
      </c>
      <c r="I201" s="36">
        <f t="shared" si="41"/>
        <v>0.35190440124021849</v>
      </c>
      <c r="J201" s="31">
        <v>739052</v>
      </c>
      <c r="K201" s="36">
        <f t="shared" si="42"/>
        <v>0.116363217262237</v>
      </c>
      <c r="L201" s="31">
        <v>0</v>
      </c>
      <c r="M201" s="36">
        <f t="shared" si="43"/>
        <v>0</v>
      </c>
      <c r="N201" s="31">
        <f t="shared" si="44"/>
        <v>3228042</v>
      </c>
      <c r="O201" s="36">
        <f t="shared" si="45"/>
        <v>0.50825294103476626</v>
      </c>
      <c r="P201" s="31">
        <v>979292</v>
      </c>
      <c r="Q201" s="31">
        <v>3980374</v>
      </c>
      <c r="R201" s="31">
        <v>4672612</v>
      </c>
      <c r="S201" s="31">
        <v>3399695</v>
      </c>
      <c r="T201" s="36">
        <f t="shared" si="46"/>
        <v>0.72757913560980458</v>
      </c>
      <c r="U201" s="36">
        <f t="shared" si="47"/>
        <v>-0.2453200883903881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227785739</v>
      </c>
      <c r="E204" s="32">
        <f>SUM(E199:E203)</f>
        <v>244577156</v>
      </c>
      <c r="F204" s="32">
        <f>SUM(F199:F203)</f>
        <v>54641528</v>
      </c>
      <c r="G204" s="37">
        <f t="shared" si="40"/>
        <v>0.23988125086268022</v>
      </c>
      <c r="H204" s="32">
        <f>SUM(H199:H203)</f>
        <v>63306625</v>
      </c>
      <c r="I204" s="37">
        <f t="shared" si="41"/>
        <v>0.2779218105484646</v>
      </c>
      <c r="J204" s="32">
        <f>SUM(J199:J203)</f>
        <v>63132097</v>
      </c>
      <c r="K204" s="37">
        <f t="shared" si="42"/>
        <v>0.25812752929386423</v>
      </c>
      <c r="L204" s="32">
        <f>SUM(L199:L203)</f>
        <v>0</v>
      </c>
      <c r="M204" s="37">
        <f t="shared" si="43"/>
        <v>0</v>
      </c>
      <c r="N204" s="32">
        <f t="shared" si="44"/>
        <v>181080250</v>
      </c>
      <c r="O204" s="37">
        <f t="shared" si="45"/>
        <v>0.74038088005242808</v>
      </c>
      <c r="P204" s="32">
        <f>SUM(P199:P203)</f>
        <v>44418372</v>
      </c>
      <c r="Q204" s="32">
        <f>SUM(Q199:Q203)</f>
        <v>204944259</v>
      </c>
      <c r="R204" s="32">
        <f>SUM(R199:R203)</f>
        <v>198183497</v>
      </c>
      <c r="S204" s="32">
        <f>SUM(S199:S203)</f>
        <v>127374071</v>
      </c>
      <c r="T204" s="37">
        <f t="shared" si="46"/>
        <v>0.64270775785130085</v>
      </c>
      <c r="U204" s="37">
        <f t="shared" si="47"/>
        <v>0.42130596321720204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5155618776</v>
      </c>
      <c r="E205" s="32">
        <f>SUM(E173:E178,E180:E184,E186:E190,E192:E197,E199:E203)</f>
        <v>5285012224</v>
      </c>
      <c r="F205" s="32">
        <f>SUM(F173:F178,F180:F184,F186:F190,F192:F197,F199:F203)</f>
        <v>1295955820</v>
      </c>
      <c r="G205" s="37">
        <f t="shared" si="40"/>
        <v>0.25136765853069348</v>
      </c>
      <c r="H205" s="32">
        <f>SUM(H173:H178,H180:H184,H186:H190,H192:H197,H199:H203)</f>
        <v>1019391041</v>
      </c>
      <c r="I205" s="37">
        <f t="shared" si="41"/>
        <v>0.19772428592769173</v>
      </c>
      <c r="J205" s="32">
        <f>SUM(J173:J178,J180:J184,J186:J190,J192:J197,J199:J203)</f>
        <v>1328732880</v>
      </c>
      <c r="K205" s="37">
        <f t="shared" si="42"/>
        <v>0.25141528982015082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3644079741</v>
      </c>
      <c r="O205" s="37">
        <f t="shared" si="45"/>
        <v>0.68951207424870475</v>
      </c>
      <c r="P205" s="32">
        <f>SUM(P173:P178,P180:P184,P186:P190,P192:P197,P199:P203)</f>
        <v>882066000</v>
      </c>
      <c r="Q205" s="32">
        <f>SUM(Q173:Q178,Q180:Q184,Q186:Q190,Q192:Q197,Q199:Q203)</f>
        <v>4829893610</v>
      </c>
      <c r="R205" s="32">
        <f>SUM(R173:R178,R180:R184,R186:R190,R192:R197,R199:R203)</f>
        <v>4825058880</v>
      </c>
      <c r="S205" s="32">
        <f>SUM(S173:S178,S180:S184,S186:S190,S192:S197,S199:S203)</f>
        <v>3166956514</v>
      </c>
      <c r="T205" s="37">
        <f t="shared" si="46"/>
        <v>0.65635603476822235</v>
      </c>
      <c r="U205" s="37">
        <f t="shared" si="47"/>
        <v>0.5063871410982852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199750002</v>
      </c>
      <c r="E208" s="31">
        <v>174594856</v>
      </c>
      <c r="F208" s="31">
        <v>23752279</v>
      </c>
      <c r="G208" s="36">
        <f t="shared" ref="G208:G231" si="48">IF(($D208     =0),0,($F208     /$D208     ))</f>
        <v>0.11891003135008729</v>
      </c>
      <c r="H208" s="31">
        <v>42283345</v>
      </c>
      <c r="I208" s="36">
        <f t="shared" ref="I208:I231" si="49">IF(($D208     =0),0,($H208     /$D208     ))</f>
        <v>0.21168132453886032</v>
      </c>
      <c r="J208" s="31">
        <v>30236083</v>
      </c>
      <c r="K208" s="36">
        <f t="shared" ref="K208:K231" si="50">IF(($E208     =0),0,($J208     /$E208     ))</f>
        <v>0.17317854427509594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96271707</v>
      </c>
      <c r="O208" s="36">
        <f t="shared" ref="O208:O231" si="53">IF(($E208     =0),0,($N208     /$E208     ))</f>
        <v>0.55140059223737958</v>
      </c>
      <c r="P208" s="31">
        <v>33591817</v>
      </c>
      <c r="Q208" s="31">
        <v>172675236</v>
      </c>
      <c r="R208" s="31">
        <v>161567140</v>
      </c>
      <c r="S208" s="31">
        <v>95111879</v>
      </c>
      <c r="T208" s="36">
        <f t="shared" ref="T208:T231" si="54">IF(($R208     =0),0,($S208     /$R208     ))</f>
        <v>0.58868331147038933</v>
      </c>
      <c r="U208" s="36">
        <f t="shared" ref="U208:U231" si="55">IF(($P208     =0),0,(($J208     /$P208     )-1))</f>
        <v>-9.989736488502543E-2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461311319</v>
      </c>
      <c r="E209" s="31">
        <v>542075331</v>
      </c>
      <c r="F209" s="31">
        <v>98391407</v>
      </c>
      <c r="G209" s="36">
        <f t="shared" si="48"/>
        <v>0.21328634903926993</v>
      </c>
      <c r="H209" s="31">
        <v>193882575</v>
      </c>
      <c r="I209" s="36">
        <f t="shared" si="49"/>
        <v>0.42028575284102232</v>
      </c>
      <c r="J209" s="31">
        <v>164592056</v>
      </c>
      <c r="K209" s="36">
        <f t="shared" si="50"/>
        <v>0.30363317898338377</v>
      </c>
      <c r="L209" s="31">
        <v>0</v>
      </c>
      <c r="M209" s="36">
        <f t="shared" si="51"/>
        <v>0</v>
      </c>
      <c r="N209" s="31">
        <f t="shared" si="52"/>
        <v>456866038</v>
      </c>
      <c r="O209" s="36">
        <f t="shared" si="53"/>
        <v>0.84280912978864186</v>
      </c>
      <c r="P209" s="31">
        <v>93669388</v>
      </c>
      <c r="Q209" s="31">
        <v>413982660</v>
      </c>
      <c r="R209" s="31">
        <v>425230551</v>
      </c>
      <c r="S209" s="31">
        <v>278214685</v>
      </c>
      <c r="T209" s="36">
        <f t="shared" si="54"/>
        <v>0.65426786562191297</v>
      </c>
      <c r="U209" s="36">
        <f t="shared" si="55"/>
        <v>0.75715951085321498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274730304</v>
      </c>
      <c r="E210" s="31">
        <v>286148839</v>
      </c>
      <c r="F210" s="31">
        <v>75891278</v>
      </c>
      <c r="G210" s="36">
        <f t="shared" si="48"/>
        <v>0.27623919493060367</v>
      </c>
      <c r="H210" s="31">
        <v>50059483</v>
      </c>
      <c r="I210" s="36">
        <f t="shared" si="49"/>
        <v>0.18221318242344317</v>
      </c>
      <c r="J210" s="31">
        <v>63191735</v>
      </c>
      <c r="K210" s="36">
        <f t="shared" si="50"/>
        <v>0.22083519618963052</v>
      </c>
      <c r="L210" s="31">
        <v>0</v>
      </c>
      <c r="M210" s="36">
        <f t="shared" si="51"/>
        <v>0</v>
      </c>
      <c r="N210" s="31">
        <f t="shared" si="52"/>
        <v>189142496</v>
      </c>
      <c r="O210" s="36">
        <f t="shared" si="53"/>
        <v>0.66099340700103282</v>
      </c>
      <c r="P210" s="31">
        <v>64623413</v>
      </c>
      <c r="Q210" s="31">
        <v>274779779</v>
      </c>
      <c r="R210" s="31">
        <v>281153945</v>
      </c>
      <c r="S210" s="31">
        <v>168248711</v>
      </c>
      <c r="T210" s="36">
        <f t="shared" si="54"/>
        <v>0.59842201751784063</v>
      </c>
      <c r="U210" s="36">
        <f t="shared" si="55"/>
        <v>-2.2154168799472074E-2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135150210</v>
      </c>
      <c r="E211" s="31">
        <v>133005976</v>
      </c>
      <c r="F211" s="31">
        <v>30523802</v>
      </c>
      <c r="G211" s="36">
        <f t="shared" si="48"/>
        <v>0.22585094022421423</v>
      </c>
      <c r="H211" s="31">
        <v>28043780</v>
      </c>
      <c r="I211" s="36">
        <f t="shared" si="49"/>
        <v>0.20750082445302898</v>
      </c>
      <c r="J211" s="31">
        <v>27291735</v>
      </c>
      <c r="K211" s="36">
        <f t="shared" si="50"/>
        <v>0.20519179529196493</v>
      </c>
      <c r="L211" s="31">
        <v>0</v>
      </c>
      <c r="M211" s="36">
        <f t="shared" si="51"/>
        <v>0</v>
      </c>
      <c r="N211" s="31">
        <f t="shared" si="52"/>
        <v>85859317</v>
      </c>
      <c r="O211" s="36">
        <f t="shared" si="53"/>
        <v>0.64552976927893824</v>
      </c>
      <c r="P211" s="31">
        <v>21471676</v>
      </c>
      <c r="Q211" s="31">
        <v>166784463</v>
      </c>
      <c r="R211" s="31">
        <v>135703108</v>
      </c>
      <c r="S211" s="31">
        <v>67091148</v>
      </c>
      <c r="T211" s="36">
        <f t="shared" si="54"/>
        <v>0.49439654690885931</v>
      </c>
      <c r="U211" s="36">
        <f t="shared" si="55"/>
        <v>0.27105750850562393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860361831</v>
      </c>
      <c r="E212" s="31">
        <v>800572245</v>
      </c>
      <c r="F212" s="31">
        <v>287591219</v>
      </c>
      <c r="G212" s="36">
        <f t="shared" si="48"/>
        <v>0.3342677564690803</v>
      </c>
      <c r="H212" s="31">
        <v>199690117</v>
      </c>
      <c r="I212" s="36">
        <f t="shared" si="49"/>
        <v>0.23210015810196954</v>
      </c>
      <c r="J212" s="31">
        <v>150270237</v>
      </c>
      <c r="K212" s="36">
        <f t="shared" si="50"/>
        <v>0.18770353074131368</v>
      </c>
      <c r="L212" s="31">
        <v>0</v>
      </c>
      <c r="M212" s="36">
        <f t="shared" si="51"/>
        <v>0</v>
      </c>
      <c r="N212" s="31">
        <f t="shared" si="52"/>
        <v>637551573</v>
      </c>
      <c r="O212" s="36">
        <f t="shared" si="53"/>
        <v>0.79636981794191475</v>
      </c>
      <c r="P212" s="31">
        <v>40803913</v>
      </c>
      <c r="Q212" s="31">
        <v>687922553</v>
      </c>
      <c r="R212" s="31">
        <v>675574898</v>
      </c>
      <c r="S212" s="31">
        <v>470096747</v>
      </c>
      <c r="T212" s="36">
        <f t="shared" si="54"/>
        <v>0.69584697180385768</v>
      </c>
      <c r="U212" s="36">
        <f t="shared" si="55"/>
        <v>2.6827408439969962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124341040</v>
      </c>
      <c r="E213" s="31">
        <v>124341040</v>
      </c>
      <c r="F213" s="31">
        <v>33615883</v>
      </c>
      <c r="G213" s="36">
        <f t="shared" si="48"/>
        <v>0.27035227467938178</v>
      </c>
      <c r="H213" s="31">
        <v>8511825</v>
      </c>
      <c r="I213" s="36">
        <f t="shared" si="49"/>
        <v>6.8455475360347642E-2</v>
      </c>
      <c r="J213" s="31">
        <v>7421570</v>
      </c>
      <c r="K213" s="36">
        <f t="shared" si="50"/>
        <v>5.9687211881129514E-2</v>
      </c>
      <c r="L213" s="31">
        <v>0</v>
      </c>
      <c r="M213" s="36">
        <f t="shared" si="51"/>
        <v>0</v>
      </c>
      <c r="N213" s="31">
        <f t="shared" si="52"/>
        <v>49549278</v>
      </c>
      <c r="O213" s="36">
        <f t="shared" si="53"/>
        <v>0.39849496192085898</v>
      </c>
      <c r="P213" s="31">
        <v>27297812</v>
      </c>
      <c r="Q213" s="31">
        <v>111063030</v>
      </c>
      <c r="R213" s="31">
        <v>114063030</v>
      </c>
      <c r="S213" s="31">
        <v>79215529</v>
      </c>
      <c r="T213" s="36">
        <f t="shared" si="54"/>
        <v>0.69448908204525162</v>
      </c>
      <c r="U213" s="36">
        <f t="shared" si="55"/>
        <v>-0.72812582927891811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1144866440</v>
      </c>
      <c r="E214" s="31">
        <v>1889890845</v>
      </c>
      <c r="F214" s="31">
        <v>522447347</v>
      </c>
      <c r="G214" s="36">
        <f t="shared" si="48"/>
        <v>0.45633912284126349</v>
      </c>
      <c r="H214" s="31">
        <v>252995788</v>
      </c>
      <c r="I214" s="36">
        <f t="shared" si="49"/>
        <v>0.22098279691035402</v>
      </c>
      <c r="J214" s="31">
        <v>341860367</v>
      </c>
      <c r="K214" s="36">
        <f t="shared" si="50"/>
        <v>0.18088894811276784</v>
      </c>
      <c r="L214" s="31">
        <v>0</v>
      </c>
      <c r="M214" s="36">
        <f t="shared" si="51"/>
        <v>0</v>
      </c>
      <c r="N214" s="31">
        <f t="shared" si="52"/>
        <v>1117303502</v>
      </c>
      <c r="O214" s="36">
        <f t="shared" si="53"/>
        <v>0.5912000182211582</v>
      </c>
      <c r="P214" s="31">
        <v>325251487</v>
      </c>
      <c r="Q214" s="31">
        <v>1107227118</v>
      </c>
      <c r="R214" s="31">
        <v>1199601601</v>
      </c>
      <c r="S214" s="31">
        <v>1040735114</v>
      </c>
      <c r="T214" s="36">
        <f t="shared" si="54"/>
        <v>0.86756729328506454</v>
      </c>
      <c r="U214" s="36">
        <f t="shared" si="55"/>
        <v>5.1064731950018816E-2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3200511146</v>
      </c>
      <c r="E216" s="32">
        <f>SUM(E208:E215)</f>
        <v>3950629132</v>
      </c>
      <c r="F216" s="32">
        <f>SUM(F208:F215)</f>
        <v>1072213215</v>
      </c>
      <c r="G216" s="37">
        <f t="shared" si="48"/>
        <v>0.33501311699540631</v>
      </c>
      <c r="H216" s="32">
        <f>SUM(H208:H215)</f>
        <v>775466913</v>
      </c>
      <c r="I216" s="37">
        <f t="shared" si="49"/>
        <v>0.24229470782164869</v>
      </c>
      <c r="J216" s="32">
        <f>SUM(J208:J215)</f>
        <v>784863783</v>
      </c>
      <c r="K216" s="37">
        <f t="shared" si="50"/>
        <v>0.19866804925894521</v>
      </c>
      <c r="L216" s="32">
        <f>SUM(L208:L215)</f>
        <v>0</v>
      </c>
      <c r="M216" s="37">
        <f t="shared" si="51"/>
        <v>0</v>
      </c>
      <c r="N216" s="32">
        <f t="shared" si="52"/>
        <v>2632543911</v>
      </c>
      <c r="O216" s="37">
        <f t="shared" si="53"/>
        <v>0.6663606790312101</v>
      </c>
      <c r="P216" s="32">
        <f>SUM(P208:P215)</f>
        <v>606709506</v>
      </c>
      <c r="Q216" s="32">
        <f>SUM(Q208:Q215)</f>
        <v>2934434839</v>
      </c>
      <c r="R216" s="32">
        <f>SUM(R208:R215)</f>
        <v>2992894273</v>
      </c>
      <c r="S216" s="32">
        <f>SUM(S208:S215)</f>
        <v>2198713813</v>
      </c>
      <c r="T216" s="37">
        <f t="shared" si="54"/>
        <v>0.73464466581242316</v>
      </c>
      <c r="U216" s="37">
        <f t="shared" si="55"/>
        <v>0.29364016096362278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242181808</v>
      </c>
      <c r="E217" s="31">
        <v>242181808</v>
      </c>
      <c r="F217" s="31">
        <v>58560297</v>
      </c>
      <c r="G217" s="36">
        <f t="shared" si="48"/>
        <v>0.24180303831904665</v>
      </c>
      <c r="H217" s="31">
        <v>76933155</v>
      </c>
      <c r="I217" s="36">
        <f t="shared" si="49"/>
        <v>0.31766694466167333</v>
      </c>
      <c r="J217" s="31">
        <v>63529319</v>
      </c>
      <c r="K217" s="36">
        <f t="shared" si="50"/>
        <v>0.26232077266513759</v>
      </c>
      <c r="L217" s="31">
        <v>0</v>
      </c>
      <c r="M217" s="36">
        <f t="shared" si="51"/>
        <v>0</v>
      </c>
      <c r="N217" s="31">
        <f t="shared" si="52"/>
        <v>199022771</v>
      </c>
      <c r="O217" s="36">
        <f t="shared" si="53"/>
        <v>0.82179075564585757</v>
      </c>
      <c r="P217" s="31">
        <v>51112331</v>
      </c>
      <c r="Q217" s="31">
        <v>220121537</v>
      </c>
      <c r="R217" s="31">
        <v>220121537</v>
      </c>
      <c r="S217" s="31">
        <v>152157558</v>
      </c>
      <c r="T217" s="36">
        <f t="shared" si="54"/>
        <v>0.69124339250820332</v>
      </c>
      <c r="U217" s="36">
        <f t="shared" si="55"/>
        <v>0.24293527133403492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2480610352</v>
      </c>
      <c r="E218" s="31">
        <v>2570110352</v>
      </c>
      <c r="F218" s="31">
        <v>640504693</v>
      </c>
      <c r="G218" s="36">
        <f t="shared" si="48"/>
        <v>0.25820447475097852</v>
      </c>
      <c r="H218" s="31">
        <v>703343951</v>
      </c>
      <c r="I218" s="36">
        <f t="shared" si="49"/>
        <v>0.28353665074118822</v>
      </c>
      <c r="J218" s="31">
        <v>411751792</v>
      </c>
      <c r="K218" s="36">
        <f t="shared" si="50"/>
        <v>0.16020782597120173</v>
      </c>
      <c r="L218" s="31">
        <v>0</v>
      </c>
      <c r="M218" s="36">
        <f t="shared" si="51"/>
        <v>0</v>
      </c>
      <c r="N218" s="31">
        <f t="shared" si="52"/>
        <v>1755600436</v>
      </c>
      <c r="O218" s="36">
        <f t="shared" si="53"/>
        <v>0.68308367951354021</v>
      </c>
      <c r="P218" s="31">
        <v>519942158</v>
      </c>
      <c r="Q218" s="31">
        <v>2445634888</v>
      </c>
      <c r="R218" s="31">
        <v>2579786512</v>
      </c>
      <c r="S218" s="31">
        <v>1436397994</v>
      </c>
      <c r="T218" s="36">
        <f t="shared" si="54"/>
        <v>0.556789481346044</v>
      </c>
      <c r="U218" s="36">
        <f t="shared" si="55"/>
        <v>-0.20808154202414186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1054594914</v>
      </c>
      <c r="E219" s="31">
        <v>1144308689</v>
      </c>
      <c r="F219" s="31">
        <v>325220544</v>
      </c>
      <c r="G219" s="36">
        <f t="shared" si="48"/>
        <v>0.30838432812696082</v>
      </c>
      <c r="H219" s="31">
        <v>216319643</v>
      </c>
      <c r="I219" s="36">
        <f t="shared" si="49"/>
        <v>0.20512107552227396</v>
      </c>
      <c r="J219" s="31">
        <v>306436841</v>
      </c>
      <c r="K219" s="36">
        <f t="shared" si="50"/>
        <v>0.26779211234321054</v>
      </c>
      <c r="L219" s="31">
        <v>0</v>
      </c>
      <c r="M219" s="36">
        <f t="shared" si="51"/>
        <v>0</v>
      </c>
      <c r="N219" s="31">
        <f t="shared" si="52"/>
        <v>847977028</v>
      </c>
      <c r="O219" s="36">
        <f t="shared" si="53"/>
        <v>0.74103870411142181</v>
      </c>
      <c r="P219" s="31">
        <v>233887674</v>
      </c>
      <c r="Q219" s="31">
        <v>897346615</v>
      </c>
      <c r="R219" s="31">
        <v>962994800</v>
      </c>
      <c r="S219" s="31">
        <v>697650155</v>
      </c>
      <c r="T219" s="36">
        <f t="shared" si="54"/>
        <v>0.72445890154339354</v>
      </c>
      <c r="U219" s="36">
        <f t="shared" si="55"/>
        <v>0.31018807344246802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137187948</v>
      </c>
      <c r="E220" s="31">
        <v>138737948</v>
      </c>
      <c r="F220" s="31">
        <v>31788357</v>
      </c>
      <c r="G220" s="36">
        <f t="shared" si="48"/>
        <v>0.23171391848502609</v>
      </c>
      <c r="H220" s="31">
        <v>17969380</v>
      </c>
      <c r="I220" s="36">
        <f t="shared" si="49"/>
        <v>0.13098366337544462</v>
      </c>
      <c r="J220" s="31">
        <v>29897220</v>
      </c>
      <c r="K220" s="36">
        <f t="shared" si="50"/>
        <v>0.21549417755551639</v>
      </c>
      <c r="L220" s="31">
        <v>0</v>
      </c>
      <c r="M220" s="36">
        <f t="shared" si="51"/>
        <v>0</v>
      </c>
      <c r="N220" s="31">
        <f t="shared" si="52"/>
        <v>79654957</v>
      </c>
      <c r="O220" s="36">
        <f t="shared" si="53"/>
        <v>0.57413965067437789</v>
      </c>
      <c r="P220" s="31">
        <v>18699786</v>
      </c>
      <c r="Q220" s="31">
        <v>106036281</v>
      </c>
      <c r="R220" s="31">
        <v>121774805</v>
      </c>
      <c r="S220" s="31">
        <v>64626226</v>
      </c>
      <c r="T220" s="36">
        <f t="shared" si="54"/>
        <v>0.53070276729246246</v>
      </c>
      <c r="U220" s="36">
        <f t="shared" si="55"/>
        <v>0.59880011461093718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30816964</v>
      </c>
      <c r="E221" s="31">
        <v>39835433</v>
      </c>
      <c r="F221" s="31">
        <v>7676676</v>
      </c>
      <c r="G221" s="36">
        <f t="shared" si="48"/>
        <v>0.24910552512570674</v>
      </c>
      <c r="H221" s="31">
        <v>9864589</v>
      </c>
      <c r="I221" s="36">
        <f t="shared" si="49"/>
        <v>0.32010255779900965</v>
      </c>
      <c r="J221" s="31">
        <v>9627598</v>
      </c>
      <c r="K221" s="36">
        <f t="shared" si="50"/>
        <v>0.24168428142854628</v>
      </c>
      <c r="L221" s="31">
        <v>0</v>
      </c>
      <c r="M221" s="36">
        <f t="shared" si="51"/>
        <v>0</v>
      </c>
      <c r="N221" s="31">
        <f t="shared" si="52"/>
        <v>27168863</v>
      </c>
      <c r="O221" s="36">
        <f t="shared" si="53"/>
        <v>0.68202755571905038</v>
      </c>
      <c r="P221" s="31">
        <v>26783606</v>
      </c>
      <c r="Q221" s="31">
        <v>29766753</v>
      </c>
      <c r="R221" s="31">
        <v>61166753</v>
      </c>
      <c r="S221" s="31">
        <v>43473672</v>
      </c>
      <c r="T221" s="36">
        <f t="shared" si="54"/>
        <v>0.71074022843749773</v>
      </c>
      <c r="U221" s="36">
        <f t="shared" si="55"/>
        <v>-0.64054138191847654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49624634</v>
      </c>
      <c r="E222" s="31">
        <v>49538482</v>
      </c>
      <c r="F222" s="31">
        <v>15958033</v>
      </c>
      <c r="G222" s="36">
        <f t="shared" si="48"/>
        <v>0.32157482511609053</v>
      </c>
      <c r="H222" s="31">
        <v>12094598</v>
      </c>
      <c r="I222" s="36">
        <f t="shared" si="49"/>
        <v>0.24372165646602048</v>
      </c>
      <c r="J222" s="31">
        <v>17673821</v>
      </c>
      <c r="K222" s="36">
        <f t="shared" si="50"/>
        <v>0.35676953121010047</v>
      </c>
      <c r="L222" s="31">
        <v>0</v>
      </c>
      <c r="M222" s="36">
        <f t="shared" si="51"/>
        <v>0</v>
      </c>
      <c r="N222" s="31">
        <f t="shared" si="52"/>
        <v>45726452</v>
      </c>
      <c r="O222" s="36">
        <f t="shared" si="53"/>
        <v>0.92304911563499259</v>
      </c>
      <c r="P222" s="31">
        <v>23223981</v>
      </c>
      <c r="Q222" s="31">
        <v>45593287</v>
      </c>
      <c r="R222" s="31">
        <v>68861340</v>
      </c>
      <c r="S222" s="31">
        <v>58491908</v>
      </c>
      <c r="T222" s="36">
        <f t="shared" si="54"/>
        <v>0.84941576797663243</v>
      </c>
      <c r="U222" s="36">
        <f t="shared" si="55"/>
        <v>-0.23898400536927755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3995016620</v>
      </c>
      <c r="E224" s="32">
        <f>SUM(E217:E223)</f>
        <v>4184712712</v>
      </c>
      <c r="F224" s="32">
        <f>SUM(F217:F223)</f>
        <v>1079708600</v>
      </c>
      <c r="G224" s="37">
        <f t="shared" si="48"/>
        <v>0.27026385687476817</v>
      </c>
      <c r="H224" s="32">
        <f>SUM(H217:H223)</f>
        <v>1036525316</v>
      </c>
      <c r="I224" s="37">
        <f t="shared" si="49"/>
        <v>0.25945456917773724</v>
      </c>
      <c r="J224" s="32">
        <f>SUM(J217:J223)</f>
        <v>838916591</v>
      </c>
      <c r="K224" s="37">
        <f t="shared" si="50"/>
        <v>0.20047172858350329</v>
      </c>
      <c r="L224" s="32">
        <f>SUM(L217:L223)</f>
        <v>0</v>
      </c>
      <c r="M224" s="37">
        <f t="shared" si="51"/>
        <v>0</v>
      </c>
      <c r="N224" s="32">
        <f t="shared" si="52"/>
        <v>2955150507</v>
      </c>
      <c r="O224" s="37">
        <f t="shared" si="53"/>
        <v>0.70617763043227999</v>
      </c>
      <c r="P224" s="32">
        <f>SUM(P217:P223)</f>
        <v>873649536</v>
      </c>
      <c r="Q224" s="32">
        <f>SUM(Q217:Q223)</f>
        <v>3744499361</v>
      </c>
      <c r="R224" s="32">
        <f>SUM(R217:R223)</f>
        <v>4014705747</v>
      </c>
      <c r="S224" s="32">
        <f>SUM(S217:S223)</f>
        <v>2452797513</v>
      </c>
      <c r="T224" s="37">
        <f t="shared" si="54"/>
        <v>0.610953247279171</v>
      </c>
      <c r="U224" s="37">
        <f t="shared" si="55"/>
        <v>-3.9756153433131325E-2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316597882</v>
      </c>
      <c r="E225" s="31">
        <v>292154346</v>
      </c>
      <c r="F225" s="31">
        <v>128620530</v>
      </c>
      <c r="G225" s="36">
        <f t="shared" si="48"/>
        <v>0.40625834003526279</v>
      </c>
      <c r="H225" s="31">
        <v>90885595</v>
      </c>
      <c r="I225" s="36">
        <f t="shared" si="49"/>
        <v>0.28706949783068986</v>
      </c>
      <c r="J225" s="31">
        <v>84707833</v>
      </c>
      <c r="K225" s="36">
        <f t="shared" si="50"/>
        <v>0.28994206028343661</v>
      </c>
      <c r="L225" s="31">
        <v>0</v>
      </c>
      <c r="M225" s="36">
        <f t="shared" si="51"/>
        <v>0</v>
      </c>
      <c r="N225" s="31">
        <f t="shared" si="52"/>
        <v>304213958</v>
      </c>
      <c r="O225" s="36">
        <f t="shared" si="53"/>
        <v>1.0412782221627468</v>
      </c>
      <c r="P225" s="31">
        <v>70434021</v>
      </c>
      <c r="Q225" s="31">
        <v>306669036</v>
      </c>
      <c r="R225" s="31">
        <v>335186808</v>
      </c>
      <c r="S225" s="31">
        <v>246187789</v>
      </c>
      <c r="T225" s="36">
        <f t="shared" si="54"/>
        <v>0.73447935039257273</v>
      </c>
      <c r="U225" s="36">
        <f t="shared" si="55"/>
        <v>0.20265507772160274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228406816</v>
      </c>
      <c r="E226" s="31">
        <v>226018866</v>
      </c>
      <c r="F226" s="31">
        <v>66941928</v>
      </c>
      <c r="G226" s="36">
        <f t="shared" si="48"/>
        <v>0.29308200679965696</v>
      </c>
      <c r="H226" s="31">
        <v>59922958</v>
      </c>
      <c r="I226" s="36">
        <f t="shared" si="49"/>
        <v>0.26235188182825508</v>
      </c>
      <c r="J226" s="31">
        <v>87198853</v>
      </c>
      <c r="K226" s="36">
        <f t="shared" si="50"/>
        <v>0.38580342669270801</v>
      </c>
      <c r="L226" s="31">
        <v>0</v>
      </c>
      <c r="M226" s="36">
        <f t="shared" si="51"/>
        <v>0</v>
      </c>
      <c r="N226" s="31">
        <f t="shared" si="52"/>
        <v>214063739</v>
      </c>
      <c r="O226" s="36">
        <f t="shared" si="53"/>
        <v>0.94710562347481209</v>
      </c>
      <c r="P226" s="31">
        <v>68533198</v>
      </c>
      <c r="Q226" s="31">
        <v>226450347</v>
      </c>
      <c r="R226" s="31">
        <v>229566436</v>
      </c>
      <c r="S226" s="31">
        <v>184897690</v>
      </c>
      <c r="T226" s="36">
        <f t="shared" si="54"/>
        <v>0.80542126811604109</v>
      </c>
      <c r="U226" s="36">
        <f t="shared" si="55"/>
        <v>0.27235931701304827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110662371</v>
      </c>
      <c r="E227" s="31">
        <v>121020816</v>
      </c>
      <c r="F227" s="31">
        <v>21171619</v>
      </c>
      <c r="G227" s="36">
        <f t="shared" si="48"/>
        <v>0.19131723646152493</v>
      </c>
      <c r="H227" s="31">
        <v>31981957</v>
      </c>
      <c r="I227" s="36">
        <f t="shared" si="49"/>
        <v>0.28900480543652912</v>
      </c>
      <c r="J227" s="31">
        <v>18882845</v>
      </c>
      <c r="K227" s="36">
        <f t="shared" si="50"/>
        <v>0.15602972797671436</v>
      </c>
      <c r="L227" s="31">
        <v>0</v>
      </c>
      <c r="M227" s="36">
        <f t="shared" si="51"/>
        <v>0</v>
      </c>
      <c r="N227" s="31">
        <f t="shared" si="52"/>
        <v>72036421</v>
      </c>
      <c r="O227" s="36">
        <f t="shared" si="53"/>
        <v>0.59523992137022108</v>
      </c>
      <c r="P227" s="31">
        <v>39096439</v>
      </c>
      <c r="Q227" s="31">
        <v>96610637</v>
      </c>
      <c r="R227" s="31">
        <v>142231071</v>
      </c>
      <c r="S227" s="31">
        <v>89761215</v>
      </c>
      <c r="T227" s="36">
        <f t="shared" si="54"/>
        <v>0.63109427756471015</v>
      </c>
      <c r="U227" s="36">
        <f t="shared" si="55"/>
        <v>-0.51701880061250594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1659280317</v>
      </c>
      <c r="E228" s="31">
        <v>1249735992</v>
      </c>
      <c r="F228" s="31">
        <v>499722028</v>
      </c>
      <c r="G228" s="36">
        <f t="shared" si="48"/>
        <v>0.30116793580936574</v>
      </c>
      <c r="H228" s="31">
        <v>405251931</v>
      </c>
      <c r="I228" s="36">
        <f t="shared" si="49"/>
        <v>0.24423355526370655</v>
      </c>
      <c r="J228" s="31">
        <v>372506272</v>
      </c>
      <c r="K228" s="36">
        <f t="shared" si="50"/>
        <v>0.29806797146320807</v>
      </c>
      <c r="L228" s="31">
        <v>0</v>
      </c>
      <c r="M228" s="36">
        <f t="shared" si="51"/>
        <v>0</v>
      </c>
      <c r="N228" s="31">
        <f t="shared" si="52"/>
        <v>1277480231</v>
      </c>
      <c r="O228" s="36">
        <f t="shared" si="53"/>
        <v>1.0222000799989763</v>
      </c>
      <c r="P228" s="31">
        <v>327713966</v>
      </c>
      <c r="Q228" s="31">
        <v>1497719625</v>
      </c>
      <c r="R228" s="31">
        <v>1451126708</v>
      </c>
      <c r="S228" s="31">
        <v>1124805927</v>
      </c>
      <c r="T228" s="36">
        <f t="shared" si="54"/>
        <v>0.77512592167106609</v>
      </c>
      <c r="U228" s="36">
        <f t="shared" si="55"/>
        <v>0.1366811019582852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2314947386</v>
      </c>
      <c r="E230" s="32">
        <f>SUM(E225:E229)</f>
        <v>1888930020</v>
      </c>
      <c r="F230" s="32">
        <f>SUM(F225:F229)</f>
        <v>716456105</v>
      </c>
      <c r="G230" s="37">
        <f t="shared" si="48"/>
        <v>0.30949131255979223</v>
      </c>
      <c r="H230" s="32">
        <f>SUM(H225:H229)</f>
        <v>588042441</v>
      </c>
      <c r="I230" s="37">
        <f t="shared" si="49"/>
        <v>0.25401978660779811</v>
      </c>
      <c r="J230" s="32">
        <f>SUM(J225:J229)</f>
        <v>563295803</v>
      </c>
      <c r="K230" s="37">
        <f t="shared" si="50"/>
        <v>0.29820893153045447</v>
      </c>
      <c r="L230" s="32">
        <f>SUM(L225:L229)</f>
        <v>0</v>
      </c>
      <c r="M230" s="37">
        <f t="shared" si="51"/>
        <v>0</v>
      </c>
      <c r="N230" s="32">
        <f t="shared" si="52"/>
        <v>1867794349</v>
      </c>
      <c r="O230" s="37">
        <f t="shared" si="53"/>
        <v>0.98881077076640456</v>
      </c>
      <c r="P230" s="32">
        <f>SUM(P225:P229)</f>
        <v>505777624</v>
      </c>
      <c r="Q230" s="32">
        <f>SUM(Q225:Q229)</f>
        <v>2127449645</v>
      </c>
      <c r="R230" s="32">
        <f>SUM(R225:R229)</f>
        <v>2158111023</v>
      </c>
      <c r="S230" s="32">
        <f>SUM(S225:S229)</f>
        <v>1645652621</v>
      </c>
      <c r="T230" s="37">
        <f t="shared" si="54"/>
        <v>0.76254307746983785</v>
      </c>
      <c r="U230" s="37">
        <f t="shared" si="55"/>
        <v>0.11372226897882687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9510475152</v>
      </c>
      <c r="E231" s="32">
        <f>SUM(E208:E215,E217:E223,E225:E229)</f>
        <v>10024271864</v>
      </c>
      <c r="F231" s="32">
        <f>SUM(F208:F215,F217:F223,F225:F229)</f>
        <v>2868377920</v>
      </c>
      <c r="G231" s="37">
        <f t="shared" si="48"/>
        <v>0.30160195722679495</v>
      </c>
      <c r="H231" s="32">
        <f>SUM(H208:H215,H217:H223,H225:H229)</f>
        <v>2400034670</v>
      </c>
      <c r="I231" s="37">
        <f t="shared" si="49"/>
        <v>0.25235696762167409</v>
      </c>
      <c r="J231" s="32">
        <f>SUM(J208:J215,J217:J223,J225:J229)</f>
        <v>2187076177</v>
      </c>
      <c r="K231" s="37">
        <f t="shared" si="50"/>
        <v>0.2181780588827015</v>
      </c>
      <c r="L231" s="32">
        <f>SUM(L208:L215,L217:L223,L225:L229)</f>
        <v>0</v>
      </c>
      <c r="M231" s="37">
        <f t="shared" si="51"/>
        <v>0</v>
      </c>
      <c r="N231" s="32">
        <f t="shared" si="52"/>
        <v>7455488767</v>
      </c>
      <c r="O231" s="37">
        <f t="shared" si="53"/>
        <v>0.74374367217381365</v>
      </c>
      <c r="P231" s="32">
        <f>SUM(P208:P215,P217:P223,P225:P229)</f>
        <v>1986136666</v>
      </c>
      <c r="Q231" s="32">
        <f>SUM(Q208:Q215,Q217:Q223,Q225:Q229)</f>
        <v>8806383845</v>
      </c>
      <c r="R231" s="32">
        <f>SUM(R208:R215,R217:R223,R225:R229)</f>
        <v>9165711043</v>
      </c>
      <c r="S231" s="32">
        <f>SUM(S208:S215,S217:S223,S225:S229)</f>
        <v>6297163947</v>
      </c>
      <c r="T231" s="37">
        <f t="shared" si="54"/>
        <v>0.68703496296768429</v>
      </c>
      <c r="U231" s="37">
        <f t="shared" si="55"/>
        <v>0.10117103945554984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20948656</v>
      </c>
      <c r="E234" s="31">
        <v>20948656</v>
      </c>
      <c r="F234" s="31">
        <v>4345401</v>
      </c>
      <c r="G234" s="36">
        <f t="shared" ref="G234:G260" si="56">IF(($D234     =0),0,($F234     /$D234     ))</f>
        <v>0.20743101609955311</v>
      </c>
      <c r="H234" s="31">
        <v>6115946</v>
      </c>
      <c r="I234" s="36">
        <f t="shared" ref="I234:I260" si="57">IF(($D234     =0),0,($H234     /$D234     ))</f>
        <v>0.2919493260092676</v>
      </c>
      <c r="J234" s="31">
        <v>5964952</v>
      </c>
      <c r="K234" s="36">
        <f t="shared" ref="K234:K260" si="58">IF(($E234     =0),0,($J234     /$E234     ))</f>
        <v>0.28474151277294352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16426299</v>
      </c>
      <c r="O234" s="36">
        <f t="shared" ref="O234:O260" si="61">IF(($E234     =0),0,($N234     /$E234     ))</f>
        <v>0.78412185488176422</v>
      </c>
      <c r="P234" s="31">
        <v>4094617</v>
      </c>
      <c r="Q234" s="31">
        <v>16920121</v>
      </c>
      <c r="R234" s="31">
        <v>19970121</v>
      </c>
      <c r="S234" s="31">
        <v>15729197</v>
      </c>
      <c r="T234" s="36">
        <f t="shared" ref="T234:T260" si="62">IF(($R234     =0),0,($S234     /$R234     ))</f>
        <v>0.7876365396083479</v>
      </c>
      <c r="U234" s="36">
        <f t="shared" ref="U234:U260" si="63">IF(($P234     =0),0,(($J234     /$P234     )-1))</f>
        <v>0.45677898567802555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878271629</v>
      </c>
      <c r="E235" s="31">
        <v>940494861</v>
      </c>
      <c r="F235" s="31">
        <v>49431632</v>
      </c>
      <c r="G235" s="36">
        <f t="shared" si="56"/>
        <v>5.6282851873836401E-2</v>
      </c>
      <c r="H235" s="31">
        <v>354086099</v>
      </c>
      <c r="I235" s="36">
        <f t="shared" si="57"/>
        <v>0.40316240136683273</v>
      </c>
      <c r="J235" s="31">
        <v>346367657</v>
      </c>
      <c r="K235" s="36">
        <f t="shared" si="58"/>
        <v>0.36828234939180599</v>
      </c>
      <c r="L235" s="31">
        <v>0</v>
      </c>
      <c r="M235" s="36">
        <f t="shared" si="59"/>
        <v>0</v>
      </c>
      <c r="N235" s="31">
        <f t="shared" si="60"/>
        <v>749885388</v>
      </c>
      <c r="O235" s="36">
        <f t="shared" si="61"/>
        <v>0.79733065973658734</v>
      </c>
      <c r="P235" s="31">
        <v>282411666</v>
      </c>
      <c r="Q235" s="31">
        <v>738593996</v>
      </c>
      <c r="R235" s="31">
        <v>728619610</v>
      </c>
      <c r="S235" s="31">
        <v>661016609</v>
      </c>
      <c r="T235" s="36">
        <f t="shared" si="62"/>
        <v>0.90721770307554583</v>
      </c>
      <c r="U235" s="36">
        <f t="shared" si="63"/>
        <v>0.2264637006886252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3478102996</v>
      </c>
      <c r="E236" s="31">
        <v>2817082506</v>
      </c>
      <c r="F236" s="31">
        <v>554978940</v>
      </c>
      <c r="G236" s="36">
        <f t="shared" si="56"/>
        <v>0.15956368763037057</v>
      </c>
      <c r="H236" s="31">
        <v>507258427</v>
      </c>
      <c r="I236" s="36">
        <f t="shared" si="57"/>
        <v>0.1458434173983271</v>
      </c>
      <c r="J236" s="31">
        <v>354075838</v>
      </c>
      <c r="K236" s="36">
        <f t="shared" si="58"/>
        <v>0.12568884200085265</v>
      </c>
      <c r="L236" s="31">
        <v>0</v>
      </c>
      <c r="M236" s="36">
        <f t="shared" si="59"/>
        <v>0</v>
      </c>
      <c r="N236" s="31">
        <f t="shared" si="60"/>
        <v>1416313205</v>
      </c>
      <c r="O236" s="36">
        <f t="shared" si="61"/>
        <v>0.50275886559355176</v>
      </c>
      <c r="P236" s="31">
        <v>438643383</v>
      </c>
      <c r="Q236" s="31">
        <v>3637615223</v>
      </c>
      <c r="R236" s="31">
        <v>3473076937</v>
      </c>
      <c r="S236" s="31">
        <v>1404668942</v>
      </c>
      <c r="T236" s="36">
        <f t="shared" si="62"/>
        <v>0.40444509795781697</v>
      </c>
      <c r="U236" s="36">
        <f t="shared" si="63"/>
        <v>-0.19279339043397814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86200735</v>
      </c>
      <c r="E237" s="31">
        <v>85172674</v>
      </c>
      <c r="F237" s="31">
        <v>26919577</v>
      </c>
      <c r="G237" s="36">
        <f t="shared" si="56"/>
        <v>0.31228941377356007</v>
      </c>
      <c r="H237" s="31">
        <v>14115528</v>
      </c>
      <c r="I237" s="36">
        <f t="shared" si="57"/>
        <v>0.16375182879821151</v>
      </c>
      <c r="J237" s="31">
        <v>11234248</v>
      </c>
      <c r="K237" s="36">
        <f t="shared" si="58"/>
        <v>0.13189967477127698</v>
      </c>
      <c r="L237" s="31">
        <v>0</v>
      </c>
      <c r="M237" s="36">
        <f t="shared" si="59"/>
        <v>0</v>
      </c>
      <c r="N237" s="31">
        <f t="shared" si="60"/>
        <v>52269353</v>
      </c>
      <c r="O237" s="36">
        <f t="shared" si="61"/>
        <v>0.61368688506832603</v>
      </c>
      <c r="P237" s="31">
        <v>36943543</v>
      </c>
      <c r="Q237" s="31">
        <v>63781989</v>
      </c>
      <c r="R237" s="31">
        <v>62827739</v>
      </c>
      <c r="S237" s="31">
        <v>43292140</v>
      </c>
      <c r="T237" s="36">
        <f t="shared" si="62"/>
        <v>0.68906092577993294</v>
      </c>
      <c r="U237" s="36">
        <f t="shared" si="63"/>
        <v>-0.69590767187651714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56696642</v>
      </c>
      <c r="E238" s="31">
        <v>56696642</v>
      </c>
      <c r="F238" s="31">
        <v>14655873</v>
      </c>
      <c r="G238" s="36">
        <f t="shared" si="56"/>
        <v>0.25849631447308641</v>
      </c>
      <c r="H238" s="31">
        <v>13255440</v>
      </c>
      <c r="I238" s="36">
        <f t="shared" si="57"/>
        <v>0.23379585690454119</v>
      </c>
      <c r="J238" s="31">
        <v>8012539</v>
      </c>
      <c r="K238" s="36">
        <f t="shared" si="58"/>
        <v>0.14132299052208419</v>
      </c>
      <c r="L238" s="31">
        <v>0</v>
      </c>
      <c r="M238" s="36">
        <f t="shared" si="59"/>
        <v>0</v>
      </c>
      <c r="N238" s="31">
        <f t="shared" si="60"/>
        <v>35923852</v>
      </c>
      <c r="O238" s="36">
        <f t="shared" si="61"/>
        <v>0.63361516189971179</v>
      </c>
      <c r="P238" s="31">
        <v>12820042</v>
      </c>
      <c r="Q238" s="31">
        <v>38507380</v>
      </c>
      <c r="R238" s="31">
        <v>38507380</v>
      </c>
      <c r="S238" s="31">
        <v>34685643</v>
      </c>
      <c r="T238" s="36">
        <f t="shared" si="62"/>
        <v>0.90075312836136867</v>
      </c>
      <c r="U238" s="36">
        <f t="shared" si="63"/>
        <v>-0.37499900546347664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4520220658</v>
      </c>
      <c r="E240" s="32">
        <f>SUM(E234:E239)</f>
        <v>3920395339</v>
      </c>
      <c r="F240" s="32">
        <f>SUM(F234:F239)</f>
        <v>650331423</v>
      </c>
      <c r="G240" s="37">
        <f t="shared" si="56"/>
        <v>0.14387160986245817</v>
      </c>
      <c r="H240" s="32">
        <f>SUM(H234:H239)</f>
        <v>894831440</v>
      </c>
      <c r="I240" s="37">
        <f t="shared" si="57"/>
        <v>0.19796189339038237</v>
      </c>
      <c r="J240" s="32">
        <f>SUM(J234:J239)</f>
        <v>725655234</v>
      </c>
      <c r="K240" s="37">
        <f t="shared" si="58"/>
        <v>0.18509746371270236</v>
      </c>
      <c r="L240" s="32">
        <f>SUM(L234:L239)</f>
        <v>0</v>
      </c>
      <c r="M240" s="37">
        <f t="shared" si="59"/>
        <v>0</v>
      </c>
      <c r="N240" s="32">
        <f t="shared" si="60"/>
        <v>2270818097</v>
      </c>
      <c r="O240" s="37">
        <f t="shared" si="61"/>
        <v>0.57923191429444765</v>
      </c>
      <c r="P240" s="32">
        <f>SUM(P234:P239)</f>
        <v>774913251</v>
      </c>
      <c r="Q240" s="32">
        <f>SUM(Q234:Q239)</f>
        <v>4495418709</v>
      </c>
      <c r="R240" s="32">
        <f>SUM(R234:R239)</f>
        <v>4323001787</v>
      </c>
      <c r="S240" s="32">
        <f>SUM(S234:S239)</f>
        <v>2159392531</v>
      </c>
      <c r="T240" s="37">
        <f t="shared" si="62"/>
        <v>0.49951229201284619</v>
      </c>
      <c r="U240" s="37">
        <f t="shared" si="63"/>
        <v>-6.3565846804702564E-2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4550004</v>
      </c>
      <c r="E241" s="31">
        <v>5350008</v>
      </c>
      <c r="F241" s="31">
        <v>1715989</v>
      </c>
      <c r="G241" s="36">
        <f t="shared" si="56"/>
        <v>0.37714010800869624</v>
      </c>
      <c r="H241" s="31">
        <v>1711153</v>
      </c>
      <c r="I241" s="36">
        <f t="shared" si="57"/>
        <v>0.37607725180021817</v>
      </c>
      <c r="J241" s="31">
        <v>2344519</v>
      </c>
      <c r="K241" s="36">
        <f t="shared" si="58"/>
        <v>0.4382271951742876</v>
      </c>
      <c r="L241" s="31">
        <v>0</v>
      </c>
      <c r="M241" s="36">
        <f t="shared" si="59"/>
        <v>0</v>
      </c>
      <c r="N241" s="31">
        <f t="shared" si="60"/>
        <v>5771661</v>
      </c>
      <c r="O241" s="36">
        <f t="shared" si="61"/>
        <v>1.0788135270078101</v>
      </c>
      <c r="P241" s="31">
        <v>1775</v>
      </c>
      <c r="Q241" s="31">
        <v>0</v>
      </c>
      <c r="R241" s="31">
        <v>0</v>
      </c>
      <c r="S241" s="31">
        <v>4296</v>
      </c>
      <c r="T241" s="36">
        <f t="shared" si="62"/>
        <v>0</v>
      </c>
      <c r="U241" s="36">
        <f t="shared" si="63"/>
        <v>1319.8557746478873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110445816</v>
      </c>
      <c r="E242" s="31">
        <v>104814350</v>
      </c>
      <c r="F242" s="31">
        <v>25819375</v>
      </c>
      <c r="G242" s="36">
        <f t="shared" si="56"/>
        <v>0.23377413409666872</v>
      </c>
      <c r="H242" s="31">
        <v>13852491</v>
      </c>
      <c r="I242" s="36">
        <f t="shared" si="57"/>
        <v>0.12542341124085679</v>
      </c>
      <c r="J242" s="31">
        <v>21312427</v>
      </c>
      <c r="K242" s="36">
        <f t="shared" si="58"/>
        <v>0.20333501090261019</v>
      </c>
      <c r="L242" s="31">
        <v>0</v>
      </c>
      <c r="M242" s="36">
        <f t="shared" si="59"/>
        <v>0</v>
      </c>
      <c r="N242" s="31">
        <f t="shared" si="60"/>
        <v>60984293</v>
      </c>
      <c r="O242" s="36">
        <f t="shared" si="61"/>
        <v>0.58183152402318961</v>
      </c>
      <c r="P242" s="31">
        <v>12865669</v>
      </c>
      <c r="Q242" s="31">
        <v>701079276</v>
      </c>
      <c r="R242" s="31">
        <v>71553711</v>
      </c>
      <c r="S242" s="31">
        <v>46623675</v>
      </c>
      <c r="T242" s="36">
        <f t="shared" si="62"/>
        <v>0.65158989447800963</v>
      </c>
      <c r="U242" s="36">
        <f t="shared" si="63"/>
        <v>0.65653468933484915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63634272</v>
      </c>
      <c r="E243" s="31">
        <v>69799894</v>
      </c>
      <c r="F243" s="31">
        <v>17299254</v>
      </c>
      <c r="G243" s="36">
        <f t="shared" si="56"/>
        <v>0.27185435546430076</v>
      </c>
      <c r="H243" s="31">
        <v>20055574</v>
      </c>
      <c r="I243" s="36">
        <f t="shared" si="57"/>
        <v>0.31516937916725124</v>
      </c>
      <c r="J243" s="31">
        <v>12409498</v>
      </c>
      <c r="K243" s="36">
        <f t="shared" si="58"/>
        <v>0.1777867742893707</v>
      </c>
      <c r="L243" s="31">
        <v>0</v>
      </c>
      <c r="M243" s="36">
        <f t="shared" si="59"/>
        <v>0</v>
      </c>
      <c r="N243" s="31">
        <f t="shared" si="60"/>
        <v>49764326</v>
      </c>
      <c r="O243" s="36">
        <f t="shared" si="61"/>
        <v>0.71295704259952031</v>
      </c>
      <c r="P243" s="31">
        <v>13035400</v>
      </c>
      <c r="Q243" s="31">
        <v>80166907</v>
      </c>
      <c r="R243" s="31">
        <v>77466907</v>
      </c>
      <c r="S243" s="31">
        <v>40782856</v>
      </c>
      <c r="T243" s="36">
        <f t="shared" si="62"/>
        <v>0.52645519976678556</v>
      </c>
      <c r="U243" s="36">
        <f t="shared" si="63"/>
        <v>-4.8015557635362138E-2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211754462</v>
      </c>
      <c r="E244" s="31">
        <v>211754462</v>
      </c>
      <c r="F244" s="31">
        <v>2007000</v>
      </c>
      <c r="G244" s="36">
        <f t="shared" si="56"/>
        <v>9.4779584857106816E-3</v>
      </c>
      <c r="H244" s="31">
        <v>0</v>
      </c>
      <c r="I244" s="36">
        <f t="shared" si="57"/>
        <v>0</v>
      </c>
      <c r="J244" s="31">
        <v>30461140</v>
      </c>
      <c r="K244" s="36">
        <f t="shared" si="58"/>
        <v>0.14385123086568063</v>
      </c>
      <c r="L244" s="31">
        <v>0</v>
      </c>
      <c r="M244" s="36">
        <f t="shared" si="59"/>
        <v>0</v>
      </c>
      <c r="N244" s="31">
        <f t="shared" si="60"/>
        <v>32468140</v>
      </c>
      <c r="O244" s="36">
        <f t="shared" si="61"/>
        <v>0.15332918935139134</v>
      </c>
      <c r="P244" s="31">
        <v>0</v>
      </c>
      <c r="Q244" s="31">
        <v>232915989</v>
      </c>
      <c r="R244" s="31">
        <v>232915989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113124760</v>
      </c>
      <c r="E245" s="31">
        <v>149762009</v>
      </c>
      <c r="F245" s="31">
        <v>23135809</v>
      </c>
      <c r="G245" s="36">
        <f t="shared" si="56"/>
        <v>0.20451587256406112</v>
      </c>
      <c r="H245" s="31">
        <v>24099310</v>
      </c>
      <c r="I245" s="36">
        <f t="shared" si="57"/>
        <v>0.21303302654520548</v>
      </c>
      <c r="J245" s="31">
        <v>20487301</v>
      </c>
      <c r="K245" s="36">
        <f t="shared" si="58"/>
        <v>0.13679905295608047</v>
      </c>
      <c r="L245" s="31">
        <v>0</v>
      </c>
      <c r="M245" s="36">
        <f t="shared" si="59"/>
        <v>0</v>
      </c>
      <c r="N245" s="31">
        <f t="shared" si="60"/>
        <v>67722420</v>
      </c>
      <c r="O245" s="36">
        <f t="shared" si="61"/>
        <v>0.45220026395345697</v>
      </c>
      <c r="P245" s="31">
        <v>183369804</v>
      </c>
      <c r="Q245" s="31">
        <v>113612580</v>
      </c>
      <c r="R245" s="31">
        <v>111358572</v>
      </c>
      <c r="S245" s="31">
        <v>219818037</v>
      </c>
      <c r="T245" s="36">
        <f t="shared" si="62"/>
        <v>1.9739660185297634</v>
      </c>
      <c r="U245" s="36">
        <f t="shared" si="63"/>
        <v>-0.88827331134628906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503509314</v>
      </c>
      <c r="E247" s="32">
        <f>SUM(E241:E246)</f>
        <v>541480723</v>
      </c>
      <c r="F247" s="32">
        <f>SUM(F241:F246)</f>
        <v>69977427</v>
      </c>
      <c r="G247" s="37">
        <f t="shared" si="56"/>
        <v>0.13897940922697608</v>
      </c>
      <c r="H247" s="32">
        <f>SUM(H241:H246)</f>
        <v>59718528</v>
      </c>
      <c r="I247" s="37">
        <f t="shared" si="57"/>
        <v>0.1186046143329138</v>
      </c>
      <c r="J247" s="32">
        <f>SUM(J241:J246)</f>
        <v>87014885</v>
      </c>
      <c r="K247" s="37">
        <f t="shared" si="58"/>
        <v>0.16069802913371672</v>
      </c>
      <c r="L247" s="32">
        <f>SUM(L241:L246)</f>
        <v>0</v>
      </c>
      <c r="M247" s="37">
        <f t="shared" si="59"/>
        <v>0</v>
      </c>
      <c r="N247" s="32">
        <f t="shared" si="60"/>
        <v>216710840</v>
      </c>
      <c r="O247" s="37">
        <f t="shared" si="61"/>
        <v>0.40021893817261522</v>
      </c>
      <c r="P247" s="32">
        <f>SUM(P241:P246)</f>
        <v>209272648</v>
      </c>
      <c r="Q247" s="32">
        <f>SUM(Q241:Q246)</f>
        <v>1127774752</v>
      </c>
      <c r="R247" s="32">
        <f>SUM(R241:R246)</f>
        <v>493295179</v>
      </c>
      <c r="S247" s="32">
        <f>SUM(S241:S246)</f>
        <v>307228864</v>
      </c>
      <c r="T247" s="37">
        <f t="shared" si="62"/>
        <v>0.62280937880400411</v>
      </c>
      <c r="U247" s="37">
        <f t="shared" si="63"/>
        <v>-0.58420325909002691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251449343</v>
      </c>
      <c r="E248" s="31">
        <v>257772168</v>
      </c>
      <c r="F248" s="31">
        <v>55393189</v>
      </c>
      <c r="G248" s="36">
        <f t="shared" si="56"/>
        <v>0.2202956203389245</v>
      </c>
      <c r="H248" s="31">
        <v>46887671</v>
      </c>
      <c r="I248" s="36">
        <f t="shared" si="57"/>
        <v>0.18646965007182381</v>
      </c>
      <c r="J248" s="31">
        <v>46391747</v>
      </c>
      <c r="K248" s="36">
        <f t="shared" si="58"/>
        <v>0.17997190061263713</v>
      </c>
      <c r="L248" s="31">
        <v>0</v>
      </c>
      <c r="M248" s="36">
        <f t="shared" si="59"/>
        <v>0</v>
      </c>
      <c r="N248" s="31">
        <f t="shared" si="60"/>
        <v>148672607</v>
      </c>
      <c r="O248" s="36">
        <f t="shared" si="61"/>
        <v>0.57675973381268997</v>
      </c>
      <c r="P248" s="31">
        <v>32791869</v>
      </c>
      <c r="Q248" s="31">
        <v>174294360</v>
      </c>
      <c r="R248" s="31">
        <v>206831045</v>
      </c>
      <c r="S248" s="31">
        <v>115708083</v>
      </c>
      <c r="T248" s="36">
        <f t="shared" si="62"/>
        <v>0.55943285980110002</v>
      </c>
      <c r="U248" s="36">
        <f t="shared" si="63"/>
        <v>0.41473323768157289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51704270</v>
      </c>
      <c r="E249" s="31">
        <v>65704502</v>
      </c>
      <c r="F249" s="31">
        <v>13777629</v>
      </c>
      <c r="G249" s="36">
        <f t="shared" si="56"/>
        <v>0.26646984862178696</v>
      </c>
      <c r="H249" s="31">
        <v>14573949</v>
      </c>
      <c r="I249" s="36">
        <f t="shared" si="57"/>
        <v>0.28187128451866739</v>
      </c>
      <c r="J249" s="31">
        <v>280183</v>
      </c>
      <c r="K249" s="36">
        <f t="shared" si="58"/>
        <v>4.2642892263303356E-3</v>
      </c>
      <c r="L249" s="31">
        <v>0</v>
      </c>
      <c r="M249" s="36">
        <f t="shared" si="59"/>
        <v>0</v>
      </c>
      <c r="N249" s="31">
        <f t="shared" si="60"/>
        <v>28631761</v>
      </c>
      <c r="O249" s="36">
        <f t="shared" si="61"/>
        <v>0.43576558878720367</v>
      </c>
      <c r="P249" s="31">
        <v>6628635</v>
      </c>
      <c r="Q249" s="31">
        <v>35111868</v>
      </c>
      <c r="R249" s="31">
        <v>36443024</v>
      </c>
      <c r="S249" s="31">
        <v>30199233</v>
      </c>
      <c r="T249" s="36">
        <f t="shared" si="62"/>
        <v>0.82866978876396202</v>
      </c>
      <c r="U249" s="36">
        <f t="shared" si="63"/>
        <v>-0.95773141830859598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42154586</v>
      </c>
      <c r="E250" s="31">
        <v>55254586</v>
      </c>
      <c r="F250" s="31">
        <v>9040745</v>
      </c>
      <c r="G250" s="36">
        <f t="shared" si="56"/>
        <v>0.21446646398092961</v>
      </c>
      <c r="H250" s="31">
        <v>11028879</v>
      </c>
      <c r="I250" s="36">
        <f t="shared" si="57"/>
        <v>0.26162939899350451</v>
      </c>
      <c r="J250" s="31">
        <v>10562193</v>
      </c>
      <c r="K250" s="36">
        <f t="shared" si="58"/>
        <v>0.19115504729326901</v>
      </c>
      <c r="L250" s="31">
        <v>0</v>
      </c>
      <c r="M250" s="36">
        <f t="shared" si="59"/>
        <v>0</v>
      </c>
      <c r="N250" s="31">
        <f t="shared" si="60"/>
        <v>30631817</v>
      </c>
      <c r="O250" s="36">
        <f t="shared" si="61"/>
        <v>0.55437601143188364</v>
      </c>
      <c r="P250" s="31">
        <v>11212669</v>
      </c>
      <c r="Q250" s="31">
        <v>41784581</v>
      </c>
      <c r="R250" s="31">
        <v>46790513</v>
      </c>
      <c r="S250" s="31">
        <v>31412709</v>
      </c>
      <c r="T250" s="36">
        <f t="shared" si="62"/>
        <v>0.67134782215360622</v>
      </c>
      <c r="U250" s="36">
        <f t="shared" si="63"/>
        <v>-5.8012592719895673E-2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96896339</v>
      </c>
      <c r="E251" s="31">
        <v>98329468</v>
      </c>
      <c r="F251" s="31">
        <v>20131107</v>
      </c>
      <c r="G251" s="36">
        <f t="shared" si="56"/>
        <v>0.20775921162511621</v>
      </c>
      <c r="H251" s="31">
        <v>31485196</v>
      </c>
      <c r="I251" s="36">
        <f t="shared" si="57"/>
        <v>0.32493689983478119</v>
      </c>
      <c r="J251" s="31">
        <v>2344863</v>
      </c>
      <c r="K251" s="36">
        <f t="shared" si="58"/>
        <v>2.3847001796043481E-2</v>
      </c>
      <c r="L251" s="31">
        <v>0</v>
      </c>
      <c r="M251" s="36">
        <f t="shared" si="59"/>
        <v>0</v>
      </c>
      <c r="N251" s="31">
        <f t="shared" si="60"/>
        <v>53961166</v>
      </c>
      <c r="O251" s="36">
        <f t="shared" si="61"/>
        <v>0.54877919201190029</v>
      </c>
      <c r="P251" s="31">
        <v>17116234</v>
      </c>
      <c r="Q251" s="31">
        <v>78529220</v>
      </c>
      <c r="R251" s="31">
        <v>78786885</v>
      </c>
      <c r="S251" s="31">
        <v>46744301</v>
      </c>
      <c r="T251" s="36">
        <f t="shared" si="62"/>
        <v>0.59330053472732169</v>
      </c>
      <c r="U251" s="36">
        <f t="shared" si="63"/>
        <v>-0.86300356725667571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442204538</v>
      </c>
      <c r="E254" s="32">
        <f>SUM(E248:E253)</f>
        <v>477060724</v>
      </c>
      <c r="F254" s="32">
        <f>SUM(F248:F253)</f>
        <v>98342670</v>
      </c>
      <c r="G254" s="37">
        <f t="shared" si="56"/>
        <v>0.22239181543632192</v>
      </c>
      <c r="H254" s="32">
        <f>SUM(H248:H253)</f>
        <v>103975695</v>
      </c>
      <c r="I254" s="37">
        <f t="shared" si="57"/>
        <v>0.23513032107327672</v>
      </c>
      <c r="J254" s="32">
        <f>SUM(J248:J253)</f>
        <v>59578986</v>
      </c>
      <c r="K254" s="37">
        <f t="shared" si="58"/>
        <v>0.1248876358976892</v>
      </c>
      <c r="L254" s="32">
        <f>SUM(L248:L253)</f>
        <v>0</v>
      </c>
      <c r="M254" s="37">
        <f t="shared" si="59"/>
        <v>0</v>
      </c>
      <c r="N254" s="32">
        <f t="shared" si="60"/>
        <v>261897351</v>
      </c>
      <c r="O254" s="37">
        <f t="shared" si="61"/>
        <v>0.54898116282572029</v>
      </c>
      <c r="P254" s="32">
        <f>SUM(P248:P253)</f>
        <v>67749407</v>
      </c>
      <c r="Q254" s="32">
        <f>SUM(Q248:Q253)</f>
        <v>329720029</v>
      </c>
      <c r="R254" s="32">
        <f>SUM(R248:R253)</f>
        <v>368851467</v>
      </c>
      <c r="S254" s="32">
        <f>SUM(S248:S253)</f>
        <v>224064326</v>
      </c>
      <c r="T254" s="37">
        <f t="shared" si="62"/>
        <v>0.60746491757886922</v>
      </c>
      <c r="U254" s="37">
        <f t="shared" si="63"/>
        <v>-0.1205976754896172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1562975979</v>
      </c>
      <c r="E255" s="31">
        <v>1705937543</v>
      </c>
      <c r="F255" s="31">
        <v>99734850</v>
      </c>
      <c r="G255" s="36">
        <f t="shared" si="56"/>
        <v>6.3810865515547377E-2</v>
      </c>
      <c r="H255" s="31">
        <v>247600156</v>
      </c>
      <c r="I255" s="36">
        <f t="shared" si="57"/>
        <v>0.15841584216695118</v>
      </c>
      <c r="J255" s="31">
        <v>781521472</v>
      </c>
      <c r="K255" s="36">
        <f t="shared" si="58"/>
        <v>0.45811845527805467</v>
      </c>
      <c r="L255" s="31">
        <v>0</v>
      </c>
      <c r="M255" s="36">
        <f t="shared" si="59"/>
        <v>0</v>
      </c>
      <c r="N255" s="31">
        <f t="shared" si="60"/>
        <v>1128856478</v>
      </c>
      <c r="O255" s="36">
        <f t="shared" si="61"/>
        <v>0.66172204406430601</v>
      </c>
      <c r="P255" s="31">
        <v>341965288</v>
      </c>
      <c r="Q255" s="31">
        <v>1683890420</v>
      </c>
      <c r="R255" s="31">
        <v>1532504578</v>
      </c>
      <c r="S255" s="31">
        <v>804102272</v>
      </c>
      <c r="T255" s="36">
        <f t="shared" si="62"/>
        <v>0.52469812067341182</v>
      </c>
      <c r="U255" s="36">
        <f t="shared" si="63"/>
        <v>1.2853824625615218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120939878</v>
      </c>
      <c r="E256" s="31">
        <v>120939878</v>
      </c>
      <c r="F256" s="31">
        <v>23575343</v>
      </c>
      <c r="G256" s="36">
        <f t="shared" si="56"/>
        <v>0.19493440368775633</v>
      </c>
      <c r="H256" s="31">
        <v>28740301</v>
      </c>
      <c r="I256" s="36">
        <f t="shared" si="57"/>
        <v>0.23764122699048862</v>
      </c>
      <c r="J256" s="31">
        <v>16948356</v>
      </c>
      <c r="K256" s="36">
        <f t="shared" si="58"/>
        <v>0.14013868940731031</v>
      </c>
      <c r="L256" s="31">
        <v>0</v>
      </c>
      <c r="M256" s="36">
        <f t="shared" si="59"/>
        <v>0</v>
      </c>
      <c r="N256" s="31">
        <f t="shared" si="60"/>
        <v>69264000</v>
      </c>
      <c r="O256" s="36">
        <f t="shared" si="61"/>
        <v>0.57271432008555523</v>
      </c>
      <c r="P256" s="31">
        <v>14687659</v>
      </c>
      <c r="Q256" s="31">
        <v>84772588</v>
      </c>
      <c r="R256" s="31">
        <v>74484556</v>
      </c>
      <c r="S256" s="31">
        <v>60629141</v>
      </c>
      <c r="T256" s="36">
        <f t="shared" si="62"/>
        <v>0.8139827134097436</v>
      </c>
      <c r="U256" s="36">
        <f t="shared" si="63"/>
        <v>0.1539181294990577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960218296</v>
      </c>
      <c r="E257" s="31">
        <v>1051909409</v>
      </c>
      <c r="F257" s="31">
        <v>281835668</v>
      </c>
      <c r="G257" s="36">
        <f t="shared" si="56"/>
        <v>0.29351207863258627</v>
      </c>
      <c r="H257" s="31">
        <v>257612022</v>
      </c>
      <c r="I257" s="36">
        <f t="shared" si="57"/>
        <v>0.26828485051070095</v>
      </c>
      <c r="J257" s="31">
        <v>231958079</v>
      </c>
      <c r="K257" s="36">
        <f t="shared" si="58"/>
        <v>0.22051145946161985</v>
      </c>
      <c r="L257" s="31">
        <v>0</v>
      </c>
      <c r="M257" s="36">
        <f t="shared" si="59"/>
        <v>0</v>
      </c>
      <c r="N257" s="31">
        <f t="shared" si="60"/>
        <v>771405769</v>
      </c>
      <c r="O257" s="36">
        <f t="shared" si="61"/>
        <v>0.73333859589043759</v>
      </c>
      <c r="P257" s="31">
        <v>175687973</v>
      </c>
      <c r="Q257" s="31">
        <v>979747835</v>
      </c>
      <c r="R257" s="31">
        <v>963590160</v>
      </c>
      <c r="S257" s="31">
        <v>575861735</v>
      </c>
      <c r="T257" s="36">
        <f t="shared" si="62"/>
        <v>0.59762102074599843</v>
      </c>
      <c r="U257" s="36">
        <f t="shared" si="63"/>
        <v>0.32028433727788519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2644134153</v>
      </c>
      <c r="E259" s="32">
        <f>SUM(E255:E258)</f>
        <v>2878786830</v>
      </c>
      <c r="F259" s="32">
        <f>SUM(F255:F258)</f>
        <v>405145861</v>
      </c>
      <c r="G259" s="37">
        <f t="shared" si="56"/>
        <v>0.15322439693172407</v>
      </c>
      <c r="H259" s="32">
        <f>SUM(H255:H258)</f>
        <v>533952479</v>
      </c>
      <c r="I259" s="37">
        <f t="shared" si="57"/>
        <v>0.20193849786108034</v>
      </c>
      <c r="J259" s="32">
        <f>SUM(J255:J258)</f>
        <v>1030427907</v>
      </c>
      <c r="K259" s="37">
        <f t="shared" si="58"/>
        <v>0.3579382454657124</v>
      </c>
      <c r="L259" s="32">
        <f>SUM(L255:L258)</f>
        <v>0</v>
      </c>
      <c r="M259" s="37">
        <f t="shared" si="59"/>
        <v>0</v>
      </c>
      <c r="N259" s="32">
        <f t="shared" si="60"/>
        <v>1969526247</v>
      </c>
      <c r="O259" s="37">
        <f t="shared" si="61"/>
        <v>0.68415147188928882</v>
      </c>
      <c r="P259" s="32">
        <f>SUM(P255:P258)</f>
        <v>532340920</v>
      </c>
      <c r="Q259" s="32">
        <f>SUM(Q255:Q258)</f>
        <v>2748410843</v>
      </c>
      <c r="R259" s="32">
        <f>SUM(R255:R258)</f>
        <v>2570579294</v>
      </c>
      <c r="S259" s="32">
        <f>SUM(S255:S258)</f>
        <v>1440593148</v>
      </c>
      <c r="T259" s="37">
        <f t="shared" si="62"/>
        <v>0.56041575973263869</v>
      </c>
      <c r="U259" s="37">
        <f t="shared" si="63"/>
        <v>0.93565414246193956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8110068663</v>
      </c>
      <c r="E260" s="32">
        <f>SUM(E234:E239,E241:E246,E248:E253,E255:E258)</f>
        <v>7817723616</v>
      </c>
      <c r="F260" s="32">
        <f>SUM(F234:F239,F241:F246,F248:F253,F255:F258)</f>
        <v>1223797381</v>
      </c>
      <c r="G260" s="37">
        <f t="shared" si="56"/>
        <v>0.15089852279343149</v>
      </c>
      <c r="H260" s="32">
        <f>SUM(H234:H239,H241:H246,H248:H253,H255:H258)</f>
        <v>1592478142</v>
      </c>
      <c r="I260" s="37">
        <f t="shared" si="57"/>
        <v>0.19635815776323223</v>
      </c>
      <c r="J260" s="32">
        <f>SUM(J234:J239,J241:J246,J248:J253,J255:J258)</f>
        <v>1902677012</v>
      </c>
      <c r="K260" s="37">
        <f t="shared" si="58"/>
        <v>0.24337992815529078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4718952535</v>
      </c>
      <c r="O260" s="37">
        <f t="shared" si="61"/>
        <v>0.6036223287994017</v>
      </c>
      <c r="P260" s="32">
        <f>SUM(P234:P239,P241:P246,P248:P253,P255:P258)</f>
        <v>1584276226</v>
      </c>
      <c r="Q260" s="32">
        <f>SUM(Q234:Q239,Q241:Q246,Q248:Q253,Q255:Q258)</f>
        <v>8701324333</v>
      </c>
      <c r="R260" s="32">
        <f>SUM(R234:R239,R241:R246,R248:R253,R255:R258)</f>
        <v>7755727727</v>
      </c>
      <c r="S260" s="32">
        <f>SUM(S234:S239,S241:S246,S248:S253,S255:S258)</f>
        <v>4131278869</v>
      </c>
      <c r="T260" s="37">
        <f t="shared" si="62"/>
        <v>0.53267456187480466</v>
      </c>
      <c r="U260" s="37">
        <f t="shared" si="63"/>
        <v>0.20097555008062096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49172629</v>
      </c>
      <c r="E263" s="31">
        <v>52406552</v>
      </c>
      <c r="F263" s="31">
        <v>7080899</v>
      </c>
      <c r="G263" s="36">
        <f t="shared" ref="G263:G299" si="64">IF(($D263     =0),0,($F263     /$D263     ))</f>
        <v>0.1440008220833586</v>
      </c>
      <c r="H263" s="31">
        <v>3206413</v>
      </c>
      <c r="I263" s="36">
        <f t="shared" ref="I263:I299" si="65">IF(($D263     =0),0,($H263     /$D263     ))</f>
        <v>6.5207272118804144E-2</v>
      </c>
      <c r="J263" s="31">
        <v>5009218</v>
      </c>
      <c r="K263" s="36">
        <f t="shared" ref="K263:K299" si="66">IF(($E263     =0),0,($J263     /$E263     ))</f>
        <v>9.5583811734074778E-2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15296530</v>
      </c>
      <c r="O263" s="36">
        <f t="shared" ref="O263:O299" si="69">IF(($E263     =0),0,($N263     /$E263     ))</f>
        <v>0.29188201505796452</v>
      </c>
      <c r="P263" s="31">
        <v>4336375</v>
      </c>
      <c r="Q263" s="31">
        <v>41463796</v>
      </c>
      <c r="R263" s="31">
        <v>59922098</v>
      </c>
      <c r="S263" s="31">
        <v>15186108</v>
      </c>
      <c r="T263" s="36">
        <f t="shared" ref="T263:T299" si="70">IF(($R263     =0),0,($S263     /$R263     ))</f>
        <v>0.25343084616296313</v>
      </c>
      <c r="U263" s="36">
        <f t="shared" ref="U263:U299" si="71">IF(($P263     =0),0,(($J263     /$P263     )-1))</f>
        <v>0.15516254936438845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167536935</v>
      </c>
      <c r="E264" s="31">
        <v>183565033</v>
      </c>
      <c r="F264" s="31">
        <v>51363749</v>
      </c>
      <c r="G264" s="36">
        <f t="shared" si="64"/>
        <v>0.30658164422072065</v>
      </c>
      <c r="H264" s="31">
        <v>46985514</v>
      </c>
      <c r="I264" s="36">
        <f t="shared" si="65"/>
        <v>0.28044869031416864</v>
      </c>
      <c r="J264" s="31">
        <v>31090808</v>
      </c>
      <c r="K264" s="36">
        <f t="shared" si="66"/>
        <v>0.16937217013438502</v>
      </c>
      <c r="L264" s="31">
        <v>0</v>
      </c>
      <c r="M264" s="36">
        <f t="shared" si="67"/>
        <v>0</v>
      </c>
      <c r="N264" s="31">
        <f t="shared" si="68"/>
        <v>129440071</v>
      </c>
      <c r="O264" s="36">
        <f t="shared" si="69"/>
        <v>0.70514557639090225</v>
      </c>
      <c r="P264" s="31">
        <v>42154270</v>
      </c>
      <c r="Q264" s="31">
        <v>160710085</v>
      </c>
      <c r="R264" s="31">
        <v>161464114</v>
      </c>
      <c r="S264" s="31">
        <v>123350287</v>
      </c>
      <c r="T264" s="36">
        <f t="shared" si="70"/>
        <v>0.76394861956756532</v>
      </c>
      <c r="U264" s="36">
        <f t="shared" si="71"/>
        <v>-0.26245175162563605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262773051</v>
      </c>
      <c r="E265" s="31">
        <v>262278850</v>
      </c>
      <c r="F265" s="31">
        <v>30674428</v>
      </c>
      <c r="G265" s="36">
        <f t="shared" si="64"/>
        <v>0.11673353825008487</v>
      </c>
      <c r="H265" s="31">
        <v>66965068</v>
      </c>
      <c r="I265" s="36">
        <f t="shared" si="65"/>
        <v>0.25483993790520015</v>
      </c>
      <c r="J265" s="31">
        <v>76433251</v>
      </c>
      <c r="K265" s="36">
        <f t="shared" si="66"/>
        <v>0.29141980376991894</v>
      </c>
      <c r="L265" s="31">
        <v>0</v>
      </c>
      <c r="M265" s="36">
        <f t="shared" si="67"/>
        <v>0</v>
      </c>
      <c r="N265" s="31">
        <f t="shared" si="68"/>
        <v>174072747</v>
      </c>
      <c r="O265" s="36">
        <f t="shared" si="69"/>
        <v>0.66369342019000011</v>
      </c>
      <c r="P265" s="31">
        <v>83960495</v>
      </c>
      <c r="Q265" s="31">
        <v>233675888</v>
      </c>
      <c r="R265" s="31">
        <v>247700849</v>
      </c>
      <c r="S265" s="31">
        <v>164486529</v>
      </c>
      <c r="T265" s="36">
        <f t="shared" si="70"/>
        <v>0.66405314985416142</v>
      </c>
      <c r="U265" s="36">
        <f t="shared" si="71"/>
        <v>-8.9652210840348245E-2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479482615</v>
      </c>
      <c r="E267" s="32">
        <f>SUM(E263:E266)</f>
        <v>498250435</v>
      </c>
      <c r="F267" s="32">
        <f>SUM(F263:F266)</f>
        <v>89119076</v>
      </c>
      <c r="G267" s="37">
        <f t="shared" si="64"/>
        <v>0.1858650829290234</v>
      </c>
      <c r="H267" s="32">
        <f>SUM(H263:H266)</f>
        <v>117156995</v>
      </c>
      <c r="I267" s="37">
        <f t="shared" si="65"/>
        <v>0.24434044391786761</v>
      </c>
      <c r="J267" s="32">
        <f>SUM(J263:J266)</f>
        <v>112533277</v>
      </c>
      <c r="K267" s="37">
        <f t="shared" si="66"/>
        <v>0.22585685650229287</v>
      </c>
      <c r="L267" s="32">
        <f>SUM(L263:L266)</f>
        <v>0</v>
      </c>
      <c r="M267" s="37">
        <f t="shared" si="67"/>
        <v>0</v>
      </c>
      <c r="N267" s="32">
        <f t="shared" si="68"/>
        <v>318809348</v>
      </c>
      <c r="O267" s="37">
        <f t="shared" si="69"/>
        <v>0.6398576410675888</v>
      </c>
      <c r="P267" s="32">
        <f>SUM(P263:P266)</f>
        <v>130451140</v>
      </c>
      <c r="Q267" s="32">
        <f>SUM(Q263:Q266)</f>
        <v>435849769</v>
      </c>
      <c r="R267" s="32">
        <f>SUM(R263:R266)</f>
        <v>469087061</v>
      </c>
      <c r="S267" s="32">
        <f>SUM(S263:S266)</f>
        <v>303022924</v>
      </c>
      <c r="T267" s="37">
        <f t="shared" si="70"/>
        <v>0.64598440075071695</v>
      </c>
      <c r="U267" s="37">
        <f t="shared" si="71"/>
        <v>-0.13735305801083841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34350574</v>
      </c>
      <c r="E268" s="31">
        <v>32019740</v>
      </c>
      <c r="F268" s="31">
        <v>784195</v>
      </c>
      <c r="G268" s="36">
        <f t="shared" si="64"/>
        <v>2.2829167279708341E-2</v>
      </c>
      <c r="H268" s="31">
        <v>1308085</v>
      </c>
      <c r="I268" s="36">
        <f t="shared" si="65"/>
        <v>3.8080440810101167E-2</v>
      </c>
      <c r="J268" s="31">
        <v>4864907</v>
      </c>
      <c r="K268" s="36">
        <f t="shared" si="66"/>
        <v>0.15193461908185388</v>
      </c>
      <c r="L268" s="31">
        <v>0</v>
      </c>
      <c r="M268" s="36">
        <f t="shared" si="67"/>
        <v>0</v>
      </c>
      <c r="N268" s="31">
        <f t="shared" si="68"/>
        <v>6957187</v>
      </c>
      <c r="O268" s="36">
        <f t="shared" si="69"/>
        <v>0.21727806034652375</v>
      </c>
      <c r="P268" s="31">
        <v>5334928</v>
      </c>
      <c r="Q268" s="31">
        <v>28934024</v>
      </c>
      <c r="R268" s="31">
        <v>32542086</v>
      </c>
      <c r="S268" s="31">
        <v>11083976</v>
      </c>
      <c r="T268" s="36">
        <f t="shared" si="70"/>
        <v>0.34060434847354287</v>
      </c>
      <c r="U268" s="36">
        <f t="shared" si="71"/>
        <v>-8.8102594824147618E-2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156056876</v>
      </c>
      <c r="E269" s="31">
        <v>187461286</v>
      </c>
      <c r="F269" s="31">
        <v>36765052</v>
      </c>
      <c r="G269" s="36">
        <f t="shared" si="64"/>
        <v>0.23558751746382517</v>
      </c>
      <c r="H269" s="31">
        <v>47579057</v>
      </c>
      <c r="I269" s="36">
        <f t="shared" si="65"/>
        <v>0.30488279798706208</v>
      </c>
      <c r="J269" s="31">
        <v>26073889</v>
      </c>
      <c r="K269" s="36">
        <f t="shared" si="66"/>
        <v>0.13908945978317891</v>
      </c>
      <c r="L269" s="31">
        <v>0</v>
      </c>
      <c r="M269" s="36">
        <f t="shared" si="67"/>
        <v>0</v>
      </c>
      <c r="N269" s="31">
        <f t="shared" si="68"/>
        <v>110417998</v>
      </c>
      <c r="O269" s="36">
        <f t="shared" si="69"/>
        <v>0.58901760654730595</v>
      </c>
      <c r="P269" s="31">
        <v>38088409</v>
      </c>
      <c r="Q269" s="31">
        <v>180888231</v>
      </c>
      <c r="R269" s="31">
        <v>151542076</v>
      </c>
      <c r="S269" s="31">
        <v>90464472</v>
      </c>
      <c r="T269" s="36">
        <f t="shared" si="70"/>
        <v>0.59695943455334477</v>
      </c>
      <c r="U269" s="36">
        <f t="shared" si="71"/>
        <v>-0.31543769654437392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19217743</v>
      </c>
      <c r="E270" s="31">
        <v>19798664</v>
      </c>
      <c r="F270" s="31">
        <v>1006469</v>
      </c>
      <c r="G270" s="36">
        <f t="shared" si="64"/>
        <v>5.2371862814483472E-2</v>
      </c>
      <c r="H270" s="31">
        <v>3349752</v>
      </c>
      <c r="I270" s="36">
        <f t="shared" si="65"/>
        <v>0.1743051720485595</v>
      </c>
      <c r="J270" s="31">
        <v>481479</v>
      </c>
      <c r="K270" s="36">
        <f t="shared" si="66"/>
        <v>2.4318762114453784E-2</v>
      </c>
      <c r="L270" s="31">
        <v>0</v>
      </c>
      <c r="M270" s="36">
        <f t="shared" si="67"/>
        <v>0</v>
      </c>
      <c r="N270" s="31">
        <f t="shared" si="68"/>
        <v>4837700</v>
      </c>
      <c r="O270" s="36">
        <f t="shared" si="69"/>
        <v>0.24434476992993062</v>
      </c>
      <c r="P270" s="31">
        <v>1613374</v>
      </c>
      <c r="Q270" s="31">
        <v>25600537</v>
      </c>
      <c r="R270" s="31">
        <v>25600537</v>
      </c>
      <c r="S270" s="31">
        <v>2556693</v>
      </c>
      <c r="T270" s="36">
        <f t="shared" si="70"/>
        <v>9.9868725409939643E-2</v>
      </c>
      <c r="U270" s="36">
        <f t="shared" si="71"/>
        <v>-0.70157012571170729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38629591</v>
      </c>
      <c r="E271" s="31">
        <v>40275158</v>
      </c>
      <c r="F271" s="31">
        <v>9565087</v>
      </c>
      <c r="G271" s="36">
        <f t="shared" si="64"/>
        <v>0.24761036170432144</v>
      </c>
      <c r="H271" s="31">
        <v>10176789</v>
      </c>
      <c r="I271" s="36">
        <f t="shared" si="65"/>
        <v>0.26344542451925002</v>
      </c>
      <c r="J271" s="31">
        <v>9267152</v>
      </c>
      <c r="K271" s="36">
        <f t="shared" si="66"/>
        <v>0.23009598124978181</v>
      </c>
      <c r="L271" s="31">
        <v>0</v>
      </c>
      <c r="M271" s="36">
        <f t="shared" si="67"/>
        <v>0</v>
      </c>
      <c r="N271" s="31">
        <f t="shared" si="68"/>
        <v>29009028</v>
      </c>
      <c r="O271" s="36">
        <f t="shared" si="69"/>
        <v>0.72027099186054089</v>
      </c>
      <c r="P271" s="31">
        <v>7470485</v>
      </c>
      <c r="Q271" s="31">
        <v>33359803</v>
      </c>
      <c r="R271" s="31">
        <v>33335856</v>
      </c>
      <c r="S271" s="31">
        <v>23482633</v>
      </c>
      <c r="T271" s="36">
        <f t="shared" si="70"/>
        <v>0.7044256790646084</v>
      </c>
      <c r="U271" s="36">
        <f t="shared" si="71"/>
        <v>0.24050205575675476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17322752</v>
      </c>
      <c r="E272" s="31">
        <v>17472752</v>
      </c>
      <c r="F272" s="31">
        <v>4931723</v>
      </c>
      <c r="G272" s="36">
        <f t="shared" si="64"/>
        <v>0.28469627689641924</v>
      </c>
      <c r="H272" s="31">
        <v>3414904</v>
      </c>
      <c r="I272" s="36">
        <f t="shared" si="65"/>
        <v>0.1971340350540145</v>
      </c>
      <c r="J272" s="31">
        <v>4004887</v>
      </c>
      <c r="K272" s="36">
        <f t="shared" si="66"/>
        <v>0.2292075684471456</v>
      </c>
      <c r="L272" s="31">
        <v>0</v>
      </c>
      <c r="M272" s="36">
        <f t="shared" si="67"/>
        <v>0</v>
      </c>
      <c r="N272" s="31">
        <f t="shared" si="68"/>
        <v>12351514</v>
      </c>
      <c r="O272" s="36">
        <f t="shared" si="69"/>
        <v>0.70690146577940327</v>
      </c>
      <c r="P272" s="31">
        <v>3339992</v>
      </c>
      <c r="Q272" s="31">
        <v>23225698</v>
      </c>
      <c r="R272" s="31">
        <v>23552286</v>
      </c>
      <c r="S272" s="31">
        <v>8910272</v>
      </c>
      <c r="T272" s="36">
        <f t="shared" si="70"/>
        <v>0.37831877551079329</v>
      </c>
      <c r="U272" s="36">
        <f t="shared" si="71"/>
        <v>0.19907083609781107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23203189</v>
      </c>
      <c r="E273" s="31">
        <v>23258689</v>
      </c>
      <c r="F273" s="31">
        <v>5920335</v>
      </c>
      <c r="G273" s="36">
        <f t="shared" si="64"/>
        <v>0.25515178107629949</v>
      </c>
      <c r="H273" s="31">
        <v>3407321</v>
      </c>
      <c r="I273" s="36">
        <f t="shared" si="65"/>
        <v>0.14684709933621623</v>
      </c>
      <c r="J273" s="31">
        <v>4142615</v>
      </c>
      <c r="K273" s="36">
        <f t="shared" si="66"/>
        <v>0.17811042574239674</v>
      </c>
      <c r="L273" s="31">
        <v>0</v>
      </c>
      <c r="M273" s="36">
        <f t="shared" si="67"/>
        <v>0</v>
      </c>
      <c r="N273" s="31">
        <f t="shared" si="68"/>
        <v>13470271</v>
      </c>
      <c r="O273" s="36">
        <f t="shared" si="69"/>
        <v>0.57915005441622269</v>
      </c>
      <c r="P273" s="31">
        <v>1268148</v>
      </c>
      <c r="Q273" s="31">
        <v>22597886</v>
      </c>
      <c r="R273" s="31">
        <v>22597886</v>
      </c>
      <c r="S273" s="31">
        <v>9201625</v>
      </c>
      <c r="T273" s="36">
        <f t="shared" si="70"/>
        <v>0.40718963711915351</v>
      </c>
      <c r="U273" s="36">
        <f t="shared" si="71"/>
        <v>2.2666652472739774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288780725</v>
      </c>
      <c r="E275" s="32">
        <f>SUM(E268:E274)</f>
        <v>320286289</v>
      </c>
      <c r="F275" s="32">
        <f>SUM(F268:F274)</f>
        <v>58972861</v>
      </c>
      <c r="G275" s="37">
        <f t="shared" si="64"/>
        <v>0.20421328674204278</v>
      </c>
      <c r="H275" s="32">
        <f>SUM(H268:H274)</f>
        <v>69235908</v>
      </c>
      <c r="I275" s="37">
        <f t="shared" si="65"/>
        <v>0.23975252503434916</v>
      </c>
      <c r="J275" s="32">
        <f>SUM(J268:J274)</f>
        <v>48834929</v>
      </c>
      <c r="K275" s="37">
        <f t="shared" si="66"/>
        <v>0.15247274290907908</v>
      </c>
      <c r="L275" s="32">
        <f>SUM(L268:L274)</f>
        <v>0</v>
      </c>
      <c r="M275" s="37">
        <f t="shared" si="67"/>
        <v>0</v>
      </c>
      <c r="N275" s="32">
        <f t="shared" si="68"/>
        <v>177043698</v>
      </c>
      <c r="O275" s="37">
        <f t="shared" si="69"/>
        <v>0.55276702150681201</v>
      </c>
      <c r="P275" s="32">
        <f>SUM(P268:P274)</f>
        <v>57115336</v>
      </c>
      <c r="Q275" s="32">
        <f>SUM(Q268:Q274)</f>
        <v>314606179</v>
      </c>
      <c r="R275" s="32">
        <f>SUM(R268:R274)</f>
        <v>289170727</v>
      </c>
      <c r="S275" s="32">
        <f>SUM(S268:S274)</f>
        <v>145699671</v>
      </c>
      <c r="T275" s="37">
        <f t="shared" si="70"/>
        <v>0.50385345885996269</v>
      </c>
      <c r="U275" s="37">
        <f t="shared" si="71"/>
        <v>-0.14497694629687552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28102548</v>
      </c>
      <c r="E276" s="31">
        <v>34107503</v>
      </c>
      <c r="F276" s="31">
        <v>10138672</v>
      </c>
      <c r="G276" s="36">
        <f t="shared" si="64"/>
        <v>0.36077411912969598</v>
      </c>
      <c r="H276" s="31">
        <v>5780878</v>
      </c>
      <c r="I276" s="36">
        <f t="shared" si="65"/>
        <v>0.20570654305082942</v>
      </c>
      <c r="J276" s="31">
        <v>6183949</v>
      </c>
      <c r="K276" s="36">
        <f t="shared" si="66"/>
        <v>0.18130758502022268</v>
      </c>
      <c r="L276" s="31">
        <v>0</v>
      </c>
      <c r="M276" s="36">
        <f t="shared" si="67"/>
        <v>0</v>
      </c>
      <c r="N276" s="31">
        <f t="shared" si="68"/>
        <v>22103499</v>
      </c>
      <c r="O276" s="36">
        <f t="shared" si="69"/>
        <v>0.64805386075902416</v>
      </c>
      <c r="P276" s="31">
        <v>3546324</v>
      </c>
      <c r="Q276" s="31">
        <v>31570134</v>
      </c>
      <c r="R276" s="31">
        <v>27165872</v>
      </c>
      <c r="S276" s="31">
        <v>15515010</v>
      </c>
      <c r="T276" s="36">
        <f t="shared" si="70"/>
        <v>0.57112136875267616</v>
      </c>
      <c r="U276" s="36">
        <f t="shared" si="71"/>
        <v>0.74376311921866134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69910070</v>
      </c>
      <c r="E277" s="31">
        <v>70639872</v>
      </c>
      <c r="F277" s="31">
        <v>16859411</v>
      </c>
      <c r="G277" s="36">
        <f t="shared" si="64"/>
        <v>0.24115854840368492</v>
      </c>
      <c r="H277" s="31">
        <v>14671011</v>
      </c>
      <c r="I277" s="36">
        <f t="shared" si="65"/>
        <v>0.2098554757562108</v>
      </c>
      <c r="J277" s="31">
        <v>15678565</v>
      </c>
      <c r="K277" s="36">
        <f t="shared" si="66"/>
        <v>0.22195064283242188</v>
      </c>
      <c r="L277" s="31">
        <v>0</v>
      </c>
      <c r="M277" s="36">
        <f t="shared" si="67"/>
        <v>0</v>
      </c>
      <c r="N277" s="31">
        <f t="shared" si="68"/>
        <v>47208987</v>
      </c>
      <c r="O277" s="36">
        <f t="shared" si="69"/>
        <v>0.66830510395035825</v>
      </c>
      <c r="P277" s="31">
        <v>15082741</v>
      </c>
      <c r="Q277" s="31">
        <v>63278647</v>
      </c>
      <c r="R277" s="31">
        <v>63246847</v>
      </c>
      <c r="S277" s="31">
        <v>35842551</v>
      </c>
      <c r="T277" s="36">
        <f t="shared" si="70"/>
        <v>0.56670889854793871</v>
      </c>
      <c r="U277" s="36">
        <f t="shared" si="71"/>
        <v>3.9503694984883708E-2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103672389</v>
      </c>
      <c r="F278" s="31">
        <v>11203225</v>
      </c>
      <c r="G278" s="36">
        <f t="shared" si="64"/>
        <v>0</v>
      </c>
      <c r="H278" s="31">
        <v>567117</v>
      </c>
      <c r="I278" s="36">
        <f t="shared" si="65"/>
        <v>0</v>
      </c>
      <c r="J278" s="31">
        <v>7512006</v>
      </c>
      <c r="K278" s="36">
        <f t="shared" si="66"/>
        <v>7.2459080691195416E-2</v>
      </c>
      <c r="L278" s="31">
        <v>0</v>
      </c>
      <c r="M278" s="36">
        <f t="shared" si="67"/>
        <v>0</v>
      </c>
      <c r="N278" s="31">
        <f t="shared" si="68"/>
        <v>19282348</v>
      </c>
      <c r="O278" s="36">
        <f t="shared" si="69"/>
        <v>0.18599309021421315</v>
      </c>
      <c r="P278" s="31">
        <v>299414</v>
      </c>
      <c r="Q278" s="31">
        <v>108474902</v>
      </c>
      <c r="R278" s="31">
        <v>111496537</v>
      </c>
      <c r="S278" s="31">
        <v>49023872</v>
      </c>
      <c r="T278" s="36">
        <f t="shared" si="70"/>
        <v>0.43968963807369194</v>
      </c>
      <c r="U278" s="36">
        <f t="shared" si="71"/>
        <v>24.089027233195509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27285813</v>
      </c>
      <c r="E279" s="31">
        <v>27865840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83616</v>
      </c>
      <c r="K279" s="36">
        <f t="shared" si="66"/>
        <v>3.0006631775679471E-3</v>
      </c>
      <c r="L279" s="31">
        <v>0</v>
      </c>
      <c r="M279" s="36">
        <f t="shared" si="67"/>
        <v>0</v>
      </c>
      <c r="N279" s="31">
        <f t="shared" si="68"/>
        <v>83616</v>
      </c>
      <c r="O279" s="36">
        <f t="shared" si="69"/>
        <v>3.0006631775679471E-3</v>
      </c>
      <c r="P279" s="31">
        <v>3528756</v>
      </c>
      <c r="Q279" s="31">
        <v>25227857</v>
      </c>
      <c r="R279" s="31">
        <v>25227857</v>
      </c>
      <c r="S279" s="31">
        <v>7870381</v>
      </c>
      <c r="T279" s="36">
        <f t="shared" si="70"/>
        <v>0.31197184128640021</v>
      </c>
      <c r="U279" s="36">
        <f t="shared" si="71"/>
        <v>-0.9763043973570289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21091799</v>
      </c>
      <c r="E280" s="31">
        <v>27662499</v>
      </c>
      <c r="F280" s="31">
        <v>3133291</v>
      </c>
      <c r="G280" s="36">
        <f t="shared" si="64"/>
        <v>0.14855494308475062</v>
      </c>
      <c r="H280" s="31">
        <v>447283</v>
      </c>
      <c r="I280" s="36">
        <f t="shared" si="65"/>
        <v>2.1206488834831016E-2</v>
      </c>
      <c r="J280" s="31">
        <v>13212603</v>
      </c>
      <c r="K280" s="36">
        <f t="shared" si="66"/>
        <v>0.47763591423898472</v>
      </c>
      <c r="L280" s="31">
        <v>0</v>
      </c>
      <c r="M280" s="36">
        <f t="shared" si="67"/>
        <v>0</v>
      </c>
      <c r="N280" s="31">
        <f t="shared" si="68"/>
        <v>16793177</v>
      </c>
      <c r="O280" s="36">
        <f t="shared" si="69"/>
        <v>0.60707374991680974</v>
      </c>
      <c r="P280" s="31">
        <v>8545060</v>
      </c>
      <c r="Q280" s="31">
        <v>19075847</v>
      </c>
      <c r="R280" s="31">
        <v>32602921</v>
      </c>
      <c r="S280" s="31">
        <v>13075189</v>
      </c>
      <c r="T280" s="36">
        <f t="shared" si="70"/>
        <v>0.40104348318974242</v>
      </c>
      <c r="U280" s="36">
        <f t="shared" si="71"/>
        <v>0.54622705984510356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26398413</v>
      </c>
      <c r="E281" s="31">
        <v>28772788</v>
      </c>
      <c r="F281" s="31">
        <v>5228146</v>
      </c>
      <c r="G281" s="36">
        <f t="shared" si="64"/>
        <v>0.19804773870308037</v>
      </c>
      <c r="H281" s="31">
        <v>3671021</v>
      </c>
      <c r="I281" s="36">
        <f t="shared" si="65"/>
        <v>0.13906218529121428</v>
      </c>
      <c r="J281" s="31">
        <v>2267413</v>
      </c>
      <c r="K281" s="36">
        <f t="shared" si="66"/>
        <v>7.8804076963275155E-2</v>
      </c>
      <c r="L281" s="31">
        <v>0</v>
      </c>
      <c r="M281" s="36">
        <f t="shared" si="67"/>
        <v>0</v>
      </c>
      <c r="N281" s="31">
        <f t="shared" si="68"/>
        <v>11166580</v>
      </c>
      <c r="O281" s="36">
        <f t="shared" si="69"/>
        <v>0.38809516825411566</v>
      </c>
      <c r="P281" s="31">
        <v>7962359</v>
      </c>
      <c r="Q281" s="31">
        <v>20291278</v>
      </c>
      <c r="R281" s="31">
        <v>15886400</v>
      </c>
      <c r="S281" s="31">
        <v>9160831</v>
      </c>
      <c r="T281" s="36">
        <f t="shared" si="70"/>
        <v>0.57664612498741064</v>
      </c>
      <c r="U281" s="36">
        <f t="shared" si="71"/>
        <v>-0.71523351308324579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44818289</v>
      </c>
      <c r="E282" s="31">
        <v>50264208</v>
      </c>
      <c r="F282" s="31">
        <v>2529453</v>
      </c>
      <c r="G282" s="36">
        <f t="shared" si="64"/>
        <v>5.6437964421176365E-2</v>
      </c>
      <c r="H282" s="31">
        <v>12842843</v>
      </c>
      <c r="I282" s="36">
        <f t="shared" si="65"/>
        <v>0.28655362100056964</v>
      </c>
      <c r="J282" s="31">
        <v>11788967</v>
      </c>
      <c r="K282" s="36">
        <f t="shared" si="66"/>
        <v>0.23453999314979757</v>
      </c>
      <c r="L282" s="31">
        <v>0</v>
      </c>
      <c r="M282" s="36">
        <f t="shared" si="67"/>
        <v>0</v>
      </c>
      <c r="N282" s="31">
        <f t="shared" si="68"/>
        <v>27161263</v>
      </c>
      <c r="O282" s="36">
        <f t="shared" si="69"/>
        <v>0.54036985920478442</v>
      </c>
      <c r="P282" s="31">
        <v>12885954</v>
      </c>
      <c r="Q282" s="31">
        <v>39452559</v>
      </c>
      <c r="R282" s="31">
        <v>39452559</v>
      </c>
      <c r="S282" s="31">
        <v>17358880</v>
      </c>
      <c r="T282" s="36">
        <f t="shared" si="70"/>
        <v>0.43999376567689819</v>
      </c>
      <c r="U282" s="36">
        <f t="shared" si="71"/>
        <v>-8.5130445134291133E-2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94868439</v>
      </c>
      <c r="E283" s="31">
        <v>98757816</v>
      </c>
      <c r="F283" s="31">
        <v>20179668</v>
      </c>
      <c r="G283" s="36">
        <f t="shared" si="64"/>
        <v>0.21271213285168528</v>
      </c>
      <c r="H283" s="31">
        <v>13754210</v>
      </c>
      <c r="I283" s="36">
        <f t="shared" si="65"/>
        <v>0.14498193651104557</v>
      </c>
      <c r="J283" s="31">
        <v>20629484</v>
      </c>
      <c r="K283" s="36">
        <f t="shared" si="66"/>
        <v>0.20888963360631629</v>
      </c>
      <c r="L283" s="31">
        <v>0</v>
      </c>
      <c r="M283" s="36">
        <f t="shared" si="67"/>
        <v>0</v>
      </c>
      <c r="N283" s="31">
        <f t="shared" si="68"/>
        <v>54563362</v>
      </c>
      <c r="O283" s="36">
        <f t="shared" si="69"/>
        <v>0.55249664492378003</v>
      </c>
      <c r="P283" s="31">
        <v>11969002</v>
      </c>
      <c r="Q283" s="31">
        <v>91613912</v>
      </c>
      <c r="R283" s="31">
        <v>91149090</v>
      </c>
      <c r="S283" s="31">
        <v>41404387</v>
      </c>
      <c r="T283" s="36">
        <f t="shared" si="70"/>
        <v>0.45424904406615579</v>
      </c>
      <c r="U283" s="36">
        <f t="shared" si="71"/>
        <v>0.72357595060975011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312475371</v>
      </c>
      <c r="E285" s="32">
        <f>SUM(E276:E284)</f>
        <v>441742915</v>
      </c>
      <c r="F285" s="32">
        <f>SUM(F276:F284)</f>
        <v>69271866</v>
      </c>
      <c r="G285" s="37">
        <f t="shared" si="64"/>
        <v>0.2216874430081083</v>
      </c>
      <c r="H285" s="32">
        <f>SUM(H276:H284)</f>
        <v>51734363</v>
      </c>
      <c r="I285" s="37">
        <f t="shared" si="65"/>
        <v>0.16556301008440119</v>
      </c>
      <c r="J285" s="32">
        <f>SUM(J276:J284)</f>
        <v>77356603</v>
      </c>
      <c r="K285" s="37">
        <f t="shared" si="66"/>
        <v>0.17511679389357043</v>
      </c>
      <c r="L285" s="32">
        <f>SUM(L276:L284)</f>
        <v>0</v>
      </c>
      <c r="M285" s="37">
        <f t="shared" si="67"/>
        <v>0</v>
      </c>
      <c r="N285" s="32">
        <f t="shared" si="68"/>
        <v>198362832</v>
      </c>
      <c r="O285" s="37">
        <f t="shared" si="69"/>
        <v>0.44904587094509485</v>
      </c>
      <c r="P285" s="32">
        <f>SUM(P276:P284)</f>
        <v>63819610</v>
      </c>
      <c r="Q285" s="32">
        <f>SUM(Q276:Q284)</f>
        <v>398985136</v>
      </c>
      <c r="R285" s="32">
        <f>SUM(R276:R284)</f>
        <v>406228083</v>
      </c>
      <c r="S285" s="32">
        <f>SUM(S276:S284)</f>
        <v>189251101</v>
      </c>
      <c r="T285" s="37">
        <f t="shared" si="70"/>
        <v>0.46587399768715643</v>
      </c>
      <c r="U285" s="37">
        <f t="shared" si="71"/>
        <v>0.21211337706388367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154371329</v>
      </c>
      <c r="E286" s="31">
        <v>154371329</v>
      </c>
      <c r="F286" s="31">
        <v>3236153</v>
      </c>
      <c r="G286" s="36">
        <f t="shared" si="64"/>
        <v>2.0963432918297931E-2</v>
      </c>
      <c r="H286" s="31">
        <v>2295442</v>
      </c>
      <c r="I286" s="36">
        <f t="shared" si="65"/>
        <v>1.486961351482567E-2</v>
      </c>
      <c r="J286" s="31">
        <v>842119</v>
      </c>
      <c r="K286" s="36">
        <f t="shared" si="66"/>
        <v>5.4551515845277206E-3</v>
      </c>
      <c r="L286" s="31">
        <v>0</v>
      </c>
      <c r="M286" s="36">
        <f t="shared" si="67"/>
        <v>0</v>
      </c>
      <c r="N286" s="31">
        <f t="shared" si="68"/>
        <v>6373714</v>
      </c>
      <c r="O286" s="36">
        <f t="shared" si="69"/>
        <v>4.1288198017651323E-2</v>
      </c>
      <c r="P286" s="31">
        <v>3323761</v>
      </c>
      <c r="Q286" s="31">
        <v>145552840</v>
      </c>
      <c r="R286" s="31">
        <v>145552840</v>
      </c>
      <c r="S286" s="31">
        <v>37400382</v>
      </c>
      <c r="T286" s="36">
        <f t="shared" si="70"/>
        <v>0.25695398317202195</v>
      </c>
      <c r="U286" s="36">
        <f t="shared" si="71"/>
        <v>-0.74663671665923026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2199310</v>
      </c>
      <c r="E287" s="31">
        <v>4199310</v>
      </c>
      <c r="F287" s="31">
        <v>91562</v>
      </c>
      <c r="G287" s="36">
        <f t="shared" si="64"/>
        <v>4.1632148264683012E-2</v>
      </c>
      <c r="H287" s="31">
        <v>382838</v>
      </c>
      <c r="I287" s="36">
        <f t="shared" si="65"/>
        <v>0.17407186799496205</v>
      </c>
      <c r="J287" s="31">
        <v>1490093</v>
      </c>
      <c r="K287" s="36">
        <f t="shared" si="66"/>
        <v>0.35484234314685031</v>
      </c>
      <c r="L287" s="31">
        <v>0</v>
      </c>
      <c r="M287" s="36">
        <f t="shared" si="67"/>
        <v>0</v>
      </c>
      <c r="N287" s="31">
        <f t="shared" si="68"/>
        <v>1964493</v>
      </c>
      <c r="O287" s="36">
        <f t="shared" si="69"/>
        <v>0.46781328361087893</v>
      </c>
      <c r="P287" s="31">
        <v>638578</v>
      </c>
      <c r="Q287" s="31">
        <v>2690000</v>
      </c>
      <c r="R287" s="31">
        <v>2690000</v>
      </c>
      <c r="S287" s="31">
        <v>1384969</v>
      </c>
      <c r="T287" s="36">
        <f t="shared" si="70"/>
        <v>0.51485836431226761</v>
      </c>
      <c r="U287" s="36">
        <f t="shared" si="71"/>
        <v>1.3334549577342156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61139546</v>
      </c>
      <c r="E288" s="31">
        <v>78138548</v>
      </c>
      <c r="F288" s="31">
        <v>5201162</v>
      </c>
      <c r="G288" s="36">
        <f t="shared" si="64"/>
        <v>8.5070340561573685E-2</v>
      </c>
      <c r="H288" s="31">
        <v>15801053</v>
      </c>
      <c r="I288" s="36">
        <f t="shared" si="65"/>
        <v>0.25844243266052386</v>
      </c>
      <c r="J288" s="31">
        <v>16180392</v>
      </c>
      <c r="K288" s="36">
        <f t="shared" si="66"/>
        <v>0.20707310814119556</v>
      </c>
      <c r="L288" s="31">
        <v>0</v>
      </c>
      <c r="M288" s="36">
        <f t="shared" si="67"/>
        <v>0</v>
      </c>
      <c r="N288" s="31">
        <f t="shared" si="68"/>
        <v>37182607</v>
      </c>
      <c r="O288" s="36">
        <f t="shared" si="69"/>
        <v>0.47585484951678397</v>
      </c>
      <c r="P288" s="31">
        <v>9603658</v>
      </c>
      <c r="Q288" s="31">
        <v>62241861</v>
      </c>
      <c r="R288" s="31">
        <v>62241863</v>
      </c>
      <c r="S288" s="31">
        <v>20896356</v>
      </c>
      <c r="T288" s="36">
        <f t="shared" si="70"/>
        <v>0.33572831841489065</v>
      </c>
      <c r="U288" s="36">
        <f t="shared" si="71"/>
        <v>0.68481551508810501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37570233</v>
      </c>
      <c r="E289" s="31">
        <v>41445654</v>
      </c>
      <c r="F289" s="31">
        <v>2551660</v>
      </c>
      <c r="G289" s="36">
        <f t="shared" si="64"/>
        <v>6.7917066151812255E-2</v>
      </c>
      <c r="H289" s="31">
        <v>5225585</v>
      </c>
      <c r="I289" s="36">
        <f t="shared" si="65"/>
        <v>0.13908843738073171</v>
      </c>
      <c r="J289" s="31">
        <v>7152714</v>
      </c>
      <c r="K289" s="36">
        <f t="shared" si="66"/>
        <v>0.17258055573209197</v>
      </c>
      <c r="L289" s="31">
        <v>0</v>
      </c>
      <c r="M289" s="36">
        <f t="shared" si="67"/>
        <v>0</v>
      </c>
      <c r="N289" s="31">
        <f t="shared" si="68"/>
        <v>14929959</v>
      </c>
      <c r="O289" s="36">
        <f t="shared" si="69"/>
        <v>0.36022978428570579</v>
      </c>
      <c r="P289" s="31">
        <v>2444607</v>
      </c>
      <c r="Q289" s="31">
        <v>33411578</v>
      </c>
      <c r="R289" s="31">
        <v>33296211</v>
      </c>
      <c r="S289" s="31">
        <v>5710632</v>
      </c>
      <c r="T289" s="36">
        <f t="shared" si="70"/>
        <v>0.17150996550328204</v>
      </c>
      <c r="U289" s="36">
        <f t="shared" si="71"/>
        <v>1.9259156993332671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387183457</v>
      </c>
      <c r="E290" s="31">
        <v>388183457</v>
      </c>
      <c r="F290" s="31">
        <v>85080412</v>
      </c>
      <c r="G290" s="36">
        <f t="shared" si="64"/>
        <v>0.21974185741102054</v>
      </c>
      <c r="H290" s="31">
        <v>109719230</v>
      </c>
      <c r="I290" s="36">
        <f t="shared" si="65"/>
        <v>0.2833778871910842</v>
      </c>
      <c r="J290" s="31">
        <v>63125340</v>
      </c>
      <c r="K290" s="36">
        <f t="shared" si="66"/>
        <v>0.16261728536257536</v>
      </c>
      <c r="L290" s="31">
        <v>0</v>
      </c>
      <c r="M290" s="36">
        <f t="shared" si="67"/>
        <v>0</v>
      </c>
      <c r="N290" s="31">
        <f t="shared" si="68"/>
        <v>257924982</v>
      </c>
      <c r="O290" s="36">
        <f t="shared" si="69"/>
        <v>0.6644409424175951</v>
      </c>
      <c r="P290" s="31">
        <v>74461111</v>
      </c>
      <c r="Q290" s="31">
        <v>349639233</v>
      </c>
      <c r="R290" s="31">
        <v>351764523</v>
      </c>
      <c r="S290" s="31">
        <v>234009930</v>
      </c>
      <c r="T290" s="36">
        <f t="shared" si="70"/>
        <v>0.66524596626249322</v>
      </c>
      <c r="U290" s="36">
        <f t="shared" si="71"/>
        <v>-0.1522374679582742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642463875</v>
      </c>
      <c r="E292" s="32">
        <f>SUM(E286:E291)</f>
        <v>666338298</v>
      </c>
      <c r="F292" s="32">
        <f>SUM(F286:F291)</f>
        <v>96160949</v>
      </c>
      <c r="G292" s="37">
        <f t="shared" si="64"/>
        <v>0.149675262286148</v>
      </c>
      <c r="H292" s="32">
        <f>SUM(H286:H291)</f>
        <v>133424148</v>
      </c>
      <c r="I292" s="37">
        <f t="shared" si="65"/>
        <v>0.20767572028855319</v>
      </c>
      <c r="J292" s="32">
        <f>SUM(J286:J291)</f>
        <v>88790658</v>
      </c>
      <c r="K292" s="37">
        <f t="shared" si="66"/>
        <v>0.13325162048542497</v>
      </c>
      <c r="L292" s="32">
        <f>SUM(L286:L291)</f>
        <v>0</v>
      </c>
      <c r="M292" s="37">
        <f t="shared" si="67"/>
        <v>0</v>
      </c>
      <c r="N292" s="32">
        <f t="shared" si="68"/>
        <v>318375755</v>
      </c>
      <c r="O292" s="37">
        <f t="shared" si="69"/>
        <v>0.47779897381795094</v>
      </c>
      <c r="P292" s="32">
        <f>SUM(P286:P291)</f>
        <v>90471715</v>
      </c>
      <c r="Q292" s="32">
        <f>SUM(Q286:Q291)</f>
        <v>593535512</v>
      </c>
      <c r="R292" s="32">
        <f>SUM(R286:R291)</f>
        <v>595545437</v>
      </c>
      <c r="S292" s="32">
        <f>SUM(S286:S291)</f>
        <v>299402269</v>
      </c>
      <c r="T292" s="37">
        <f t="shared" si="70"/>
        <v>0.50273623202993323</v>
      </c>
      <c r="U292" s="37">
        <f t="shared" si="71"/>
        <v>-1.8581022809173064E-2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1139851325</v>
      </c>
      <c r="E293" s="31">
        <v>1234339558</v>
      </c>
      <c r="F293" s="31">
        <v>293331085</v>
      </c>
      <c r="G293" s="36">
        <f t="shared" si="64"/>
        <v>0.25734153092290346</v>
      </c>
      <c r="H293" s="31">
        <v>212336743</v>
      </c>
      <c r="I293" s="36">
        <f t="shared" si="65"/>
        <v>0.18628459549318854</v>
      </c>
      <c r="J293" s="31">
        <v>288793573</v>
      </c>
      <c r="K293" s="36">
        <f t="shared" si="66"/>
        <v>0.23396606803069014</v>
      </c>
      <c r="L293" s="31">
        <v>0</v>
      </c>
      <c r="M293" s="36">
        <f t="shared" si="67"/>
        <v>0</v>
      </c>
      <c r="N293" s="31">
        <f t="shared" si="68"/>
        <v>794461401</v>
      </c>
      <c r="O293" s="36">
        <f t="shared" si="69"/>
        <v>0.64363277985456901</v>
      </c>
      <c r="P293" s="31">
        <v>160257658</v>
      </c>
      <c r="Q293" s="31">
        <v>1031152255</v>
      </c>
      <c r="R293" s="31">
        <v>1026814855</v>
      </c>
      <c r="S293" s="31">
        <v>683261360</v>
      </c>
      <c r="T293" s="36">
        <f t="shared" si="70"/>
        <v>0.6654182656911406</v>
      </c>
      <c r="U293" s="36">
        <f t="shared" si="71"/>
        <v>0.802057864841629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53180442</v>
      </c>
      <c r="E294" s="31">
        <v>81138632</v>
      </c>
      <c r="F294" s="31">
        <v>7977540</v>
      </c>
      <c r="G294" s="36">
        <f t="shared" si="64"/>
        <v>0.15000890740998354</v>
      </c>
      <c r="H294" s="31">
        <v>13721418</v>
      </c>
      <c r="I294" s="36">
        <f t="shared" si="65"/>
        <v>0.25801624589731692</v>
      </c>
      <c r="J294" s="31">
        <v>12836708</v>
      </c>
      <c r="K294" s="36">
        <f t="shared" si="66"/>
        <v>0.15820710410794206</v>
      </c>
      <c r="L294" s="31">
        <v>0</v>
      </c>
      <c r="M294" s="36">
        <f t="shared" si="67"/>
        <v>0</v>
      </c>
      <c r="N294" s="31">
        <f t="shared" si="68"/>
        <v>34535666</v>
      </c>
      <c r="O294" s="36">
        <f t="shared" si="69"/>
        <v>0.42563776525095964</v>
      </c>
      <c r="P294" s="31">
        <v>14895710</v>
      </c>
      <c r="Q294" s="31">
        <v>49947439</v>
      </c>
      <c r="R294" s="31">
        <v>56216534</v>
      </c>
      <c r="S294" s="31">
        <v>36487416</v>
      </c>
      <c r="T294" s="36">
        <f t="shared" si="70"/>
        <v>0.64905132714158431</v>
      </c>
      <c r="U294" s="36">
        <f t="shared" si="71"/>
        <v>-0.13822785218025857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39250970</v>
      </c>
      <c r="E295" s="31">
        <v>42172077</v>
      </c>
      <c r="F295" s="31">
        <v>4553094</v>
      </c>
      <c r="G295" s="36">
        <f t="shared" si="64"/>
        <v>0.11599952816452688</v>
      </c>
      <c r="H295" s="31">
        <v>8973390</v>
      </c>
      <c r="I295" s="36">
        <f t="shared" si="65"/>
        <v>0.2286157514069079</v>
      </c>
      <c r="J295" s="31">
        <v>11887939</v>
      </c>
      <c r="K295" s="36">
        <f t="shared" si="66"/>
        <v>0.28189123812896388</v>
      </c>
      <c r="L295" s="31">
        <v>0</v>
      </c>
      <c r="M295" s="36">
        <f t="shared" si="67"/>
        <v>0</v>
      </c>
      <c r="N295" s="31">
        <f t="shared" si="68"/>
        <v>25414423</v>
      </c>
      <c r="O295" s="36">
        <f t="shared" si="69"/>
        <v>0.60263626569779805</v>
      </c>
      <c r="P295" s="31">
        <v>4889793</v>
      </c>
      <c r="Q295" s="31">
        <v>35687712</v>
      </c>
      <c r="R295" s="31">
        <v>39407815</v>
      </c>
      <c r="S295" s="31">
        <v>14864937</v>
      </c>
      <c r="T295" s="36">
        <f t="shared" si="70"/>
        <v>0.37720784570268612</v>
      </c>
      <c r="U295" s="36">
        <f t="shared" si="71"/>
        <v>1.431174284882816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154139510</v>
      </c>
      <c r="E296" s="31">
        <v>154139510</v>
      </c>
      <c r="F296" s="31">
        <v>4707776</v>
      </c>
      <c r="G296" s="36">
        <f t="shared" si="64"/>
        <v>3.0542305473788001E-2</v>
      </c>
      <c r="H296" s="31">
        <v>4773543</v>
      </c>
      <c r="I296" s="36">
        <f t="shared" si="65"/>
        <v>3.096897738937927E-2</v>
      </c>
      <c r="J296" s="31">
        <v>6430539</v>
      </c>
      <c r="K296" s="36">
        <f t="shared" si="66"/>
        <v>4.1718953174302943E-2</v>
      </c>
      <c r="L296" s="31">
        <v>0</v>
      </c>
      <c r="M296" s="36">
        <f t="shared" si="67"/>
        <v>0</v>
      </c>
      <c r="N296" s="31">
        <f t="shared" si="68"/>
        <v>15911858</v>
      </c>
      <c r="O296" s="36">
        <f t="shared" si="69"/>
        <v>0.10323023603747021</v>
      </c>
      <c r="P296" s="31">
        <v>20447159</v>
      </c>
      <c r="Q296" s="31">
        <v>176916599</v>
      </c>
      <c r="R296" s="31">
        <v>139337092</v>
      </c>
      <c r="S296" s="31">
        <v>36252917</v>
      </c>
      <c r="T296" s="36">
        <f t="shared" si="70"/>
        <v>0.26018138084868314</v>
      </c>
      <c r="U296" s="36">
        <f t="shared" si="71"/>
        <v>-0.68550452412484297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1386422247</v>
      </c>
      <c r="E298" s="32">
        <f>SUM(E293:E297)</f>
        <v>1511789777</v>
      </c>
      <c r="F298" s="32">
        <f>SUM(F293:F297)</f>
        <v>310569495</v>
      </c>
      <c r="G298" s="37">
        <f t="shared" si="64"/>
        <v>0.22400787038149714</v>
      </c>
      <c r="H298" s="32">
        <f>SUM(H293:H297)</f>
        <v>239805094</v>
      </c>
      <c r="I298" s="37">
        <f t="shared" si="65"/>
        <v>0.17296685372648957</v>
      </c>
      <c r="J298" s="32">
        <f>SUM(J293:J297)</f>
        <v>319948759</v>
      </c>
      <c r="K298" s="37">
        <f t="shared" si="66"/>
        <v>0.21163574715719222</v>
      </c>
      <c r="L298" s="32">
        <f>SUM(L293:L297)</f>
        <v>0</v>
      </c>
      <c r="M298" s="37">
        <f t="shared" si="67"/>
        <v>0</v>
      </c>
      <c r="N298" s="32">
        <f t="shared" si="68"/>
        <v>870323348</v>
      </c>
      <c r="O298" s="37">
        <f t="shared" si="69"/>
        <v>0.57569072184564718</v>
      </c>
      <c r="P298" s="32">
        <f>SUM(P293:P297)</f>
        <v>200490320</v>
      </c>
      <c r="Q298" s="32">
        <f>SUM(Q293:Q297)</f>
        <v>1293704005</v>
      </c>
      <c r="R298" s="32">
        <f>SUM(R293:R297)</f>
        <v>1261776296</v>
      </c>
      <c r="S298" s="32">
        <f>SUM(S293:S297)</f>
        <v>770866630</v>
      </c>
      <c r="T298" s="37">
        <f t="shared" si="70"/>
        <v>0.61093763802961787</v>
      </c>
      <c r="U298" s="37">
        <f t="shared" si="71"/>
        <v>0.59583145460588827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3109624833</v>
      </c>
      <c r="E299" s="32">
        <f>SUM(E263:E266,E268:E274,E276:E284,E286:E291,E293:E297)</f>
        <v>3438407714</v>
      </c>
      <c r="F299" s="32">
        <f>SUM(F263:F266,F268:F274,F276:F284,F286:F291,F293:F297)</f>
        <v>624094247</v>
      </c>
      <c r="G299" s="37">
        <f t="shared" si="64"/>
        <v>0.20069760196695727</v>
      </c>
      <c r="H299" s="32">
        <f>SUM(H263:H266,H268:H274,H276:H284,H286:H291,H293:H297)</f>
        <v>611356508</v>
      </c>
      <c r="I299" s="37">
        <f t="shared" si="65"/>
        <v>0.19660137181571061</v>
      </c>
      <c r="J299" s="32">
        <f>SUM(J263:J266,J268:J274,J276:J284,J286:J291,J293:J297)</f>
        <v>647464226</v>
      </c>
      <c r="K299" s="37">
        <f t="shared" si="66"/>
        <v>0.18830350553360817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1882914981</v>
      </c>
      <c r="O299" s="37">
        <f t="shared" si="69"/>
        <v>0.54761248159531084</v>
      </c>
      <c r="P299" s="32">
        <f>SUM(P263:P266,P268:P274,P276:P284,P286:P291,P293:P297)</f>
        <v>542348121</v>
      </c>
      <c r="Q299" s="32">
        <f>SUM(Q263:Q266,Q268:Q274,Q276:Q284,Q286:Q291,Q293:Q297)</f>
        <v>3036680601</v>
      </c>
      <c r="R299" s="32">
        <f>SUM(R263:R266,R268:R274,R276:R284,R286:R291,R293:R297)</f>
        <v>3021807604</v>
      </c>
      <c r="S299" s="32">
        <f>SUM(S263:S266,S268:S274,S276:S284,S286:S291,S293:S297)</f>
        <v>1708242595</v>
      </c>
      <c r="T299" s="37">
        <f t="shared" si="70"/>
        <v>0.56530488332175099</v>
      </c>
      <c r="U299" s="37">
        <f t="shared" si="71"/>
        <v>0.19381666669404751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18741182719</v>
      </c>
      <c r="E302" s="31">
        <v>19274070183</v>
      </c>
      <c r="F302" s="31">
        <v>4785103402</v>
      </c>
      <c r="G302" s="36">
        <f t="shared" ref="G302:G339" si="72">IF(($D302     =0),0,($F302     /$D302     ))</f>
        <v>0.25532558290191654</v>
      </c>
      <c r="H302" s="31">
        <v>4440147975</v>
      </c>
      <c r="I302" s="36">
        <f t="shared" ref="I302:I339" si="73">IF(($D302     =0),0,($H302     /$D302     ))</f>
        <v>0.23691930448437137</v>
      </c>
      <c r="J302" s="31">
        <v>4059813408</v>
      </c>
      <c r="K302" s="36">
        <f t="shared" ref="K302:K339" si="74">IF(($E302     =0),0,($J302     /$E302     ))</f>
        <v>0.21063601872638257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13285064785</v>
      </c>
      <c r="O302" s="36">
        <f t="shared" ref="O302:O339" si="77">IF(($E302     =0),0,($N302     /$E302     ))</f>
        <v>0.6892713712704861</v>
      </c>
      <c r="P302" s="31">
        <v>3550826642</v>
      </c>
      <c r="Q302" s="31">
        <v>17045289417</v>
      </c>
      <c r="R302" s="31">
        <v>17089377163</v>
      </c>
      <c r="S302" s="31">
        <v>11400085661</v>
      </c>
      <c r="T302" s="36">
        <f t="shared" ref="T302:T339" si="78">IF(($R302     =0),0,($S302     /$R302     ))</f>
        <v>0.66708608232265976</v>
      </c>
      <c r="U302" s="36">
        <f t="shared" ref="U302:U339" si="79">IF(($P302     =0),0,(($J302     /$P302     )-1))</f>
        <v>0.14334317535516572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18741182719</v>
      </c>
      <c r="E303" s="32">
        <f>E302</f>
        <v>19274070183</v>
      </c>
      <c r="F303" s="32">
        <f>F302</f>
        <v>4785103402</v>
      </c>
      <c r="G303" s="37">
        <f t="shared" si="72"/>
        <v>0.25532558290191654</v>
      </c>
      <c r="H303" s="32">
        <f>H302</f>
        <v>4440147975</v>
      </c>
      <c r="I303" s="37">
        <f t="shared" si="73"/>
        <v>0.23691930448437137</v>
      </c>
      <c r="J303" s="32">
        <f>J302</f>
        <v>4059813408</v>
      </c>
      <c r="K303" s="37">
        <f t="shared" si="74"/>
        <v>0.21063601872638257</v>
      </c>
      <c r="L303" s="32">
        <f>L302</f>
        <v>0</v>
      </c>
      <c r="M303" s="37">
        <f t="shared" si="75"/>
        <v>0</v>
      </c>
      <c r="N303" s="32">
        <f t="shared" si="76"/>
        <v>13285064785</v>
      </c>
      <c r="O303" s="37">
        <f t="shared" si="77"/>
        <v>0.6892713712704861</v>
      </c>
      <c r="P303" s="32">
        <f>P302</f>
        <v>3550826642</v>
      </c>
      <c r="Q303" s="32">
        <f>Q302</f>
        <v>17045289417</v>
      </c>
      <c r="R303" s="32">
        <f>R302</f>
        <v>17089377163</v>
      </c>
      <c r="S303" s="32">
        <f>S302</f>
        <v>11400085661</v>
      </c>
      <c r="T303" s="37">
        <f t="shared" si="78"/>
        <v>0.66708608232265976</v>
      </c>
      <c r="U303" s="37">
        <f t="shared" si="79"/>
        <v>0.14334317535516572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166713264</v>
      </c>
      <c r="E304" s="31">
        <v>174900471</v>
      </c>
      <c r="F304" s="31">
        <v>50170198</v>
      </c>
      <c r="G304" s="36">
        <f t="shared" si="72"/>
        <v>0.30093705081558475</v>
      </c>
      <c r="H304" s="31">
        <v>37007578</v>
      </c>
      <c r="I304" s="36">
        <f t="shared" si="73"/>
        <v>0.2219834049916988</v>
      </c>
      <c r="J304" s="31">
        <v>39187297</v>
      </c>
      <c r="K304" s="36">
        <f t="shared" si="74"/>
        <v>0.2240548397379673</v>
      </c>
      <c r="L304" s="31">
        <v>0</v>
      </c>
      <c r="M304" s="36">
        <f t="shared" si="75"/>
        <v>0</v>
      </c>
      <c r="N304" s="31">
        <f t="shared" si="76"/>
        <v>126365073</v>
      </c>
      <c r="O304" s="36">
        <f t="shared" si="77"/>
        <v>0.72249704233215017</v>
      </c>
      <c r="P304" s="31">
        <v>34486138</v>
      </c>
      <c r="Q304" s="31">
        <v>166968201</v>
      </c>
      <c r="R304" s="31">
        <v>160678638</v>
      </c>
      <c r="S304" s="31">
        <v>110732631</v>
      </c>
      <c r="T304" s="36">
        <f t="shared" si="78"/>
        <v>0.68915589762467366</v>
      </c>
      <c r="U304" s="36">
        <f t="shared" si="79"/>
        <v>0.13632025134272796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136678567</v>
      </c>
      <c r="E305" s="31">
        <v>164848213</v>
      </c>
      <c r="F305" s="31">
        <v>38080194</v>
      </c>
      <c r="G305" s="36">
        <f t="shared" si="72"/>
        <v>0.27861130560433811</v>
      </c>
      <c r="H305" s="31">
        <v>37911014</v>
      </c>
      <c r="I305" s="36">
        <f t="shared" si="73"/>
        <v>0.27737351094703827</v>
      </c>
      <c r="J305" s="31">
        <v>35359880</v>
      </c>
      <c r="K305" s="36">
        <f t="shared" si="74"/>
        <v>0.21449962578605569</v>
      </c>
      <c r="L305" s="31">
        <v>0</v>
      </c>
      <c r="M305" s="36">
        <f t="shared" si="75"/>
        <v>0</v>
      </c>
      <c r="N305" s="31">
        <f t="shared" si="76"/>
        <v>111351088</v>
      </c>
      <c r="O305" s="36">
        <f t="shared" si="77"/>
        <v>0.67547646391532312</v>
      </c>
      <c r="P305" s="31">
        <v>27147655</v>
      </c>
      <c r="Q305" s="31">
        <v>121419163</v>
      </c>
      <c r="R305" s="31">
        <v>151805578</v>
      </c>
      <c r="S305" s="31">
        <v>79409707</v>
      </c>
      <c r="T305" s="36">
        <f t="shared" si="78"/>
        <v>0.52310137773725285</v>
      </c>
      <c r="U305" s="36">
        <f t="shared" si="79"/>
        <v>0.30250218665295403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178342267</v>
      </c>
      <c r="E306" s="31">
        <v>203120000</v>
      </c>
      <c r="F306" s="31">
        <v>43450434</v>
      </c>
      <c r="G306" s="36">
        <f t="shared" si="72"/>
        <v>0.24363508847849288</v>
      </c>
      <c r="H306" s="31">
        <v>44499106</v>
      </c>
      <c r="I306" s="36">
        <f t="shared" si="73"/>
        <v>0.24951519765081825</v>
      </c>
      <c r="J306" s="31">
        <v>42553743</v>
      </c>
      <c r="K306" s="36">
        <f t="shared" si="74"/>
        <v>0.20950050708940529</v>
      </c>
      <c r="L306" s="31">
        <v>0</v>
      </c>
      <c r="M306" s="36">
        <f t="shared" si="75"/>
        <v>0</v>
      </c>
      <c r="N306" s="31">
        <f t="shared" si="76"/>
        <v>130503283</v>
      </c>
      <c r="O306" s="36">
        <f t="shared" si="77"/>
        <v>0.6424935161480898</v>
      </c>
      <c r="P306" s="31">
        <v>33734299</v>
      </c>
      <c r="Q306" s="31">
        <v>158727236</v>
      </c>
      <c r="R306" s="31">
        <v>164148200</v>
      </c>
      <c r="S306" s="31">
        <v>112925866</v>
      </c>
      <c r="T306" s="36">
        <f t="shared" si="78"/>
        <v>0.68795068115276314</v>
      </c>
      <c r="U306" s="36">
        <f t="shared" si="79"/>
        <v>0.26143848431532546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575240605</v>
      </c>
      <c r="E307" s="31">
        <v>574380253</v>
      </c>
      <c r="F307" s="31">
        <v>136214070</v>
      </c>
      <c r="G307" s="36">
        <f t="shared" si="72"/>
        <v>0.23679494948031354</v>
      </c>
      <c r="H307" s="31">
        <v>117224715</v>
      </c>
      <c r="I307" s="36">
        <f t="shared" si="73"/>
        <v>0.20378379756415144</v>
      </c>
      <c r="J307" s="31">
        <v>113547803</v>
      </c>
      <c r="K307" s="36">
        <f t="shared" si="74"/>
        <v>0.19768751172579047</v>
      </c>
      <c r="L307" s="31">
        <v>0</v>
      </c>
      <c r="M307" s="36">
        <f t="shared" si="75"/>
        <v>0</v>
      </c>
      <c r="N307" s="31">
        <f t="shared" si="76"/>
        <v>366986588</v>
      </c>
      <c r="O307" s="36">
        <f t="shared" si="77"/>
        <v>0.6389261923320334</v>
      </c>
      <c r="P307" s="31">
        <v>98297111</v>
      </c>
      <c r="Q307" s="31">
        <v>514614001</v>
      </c>
      <c r="R307" s="31">
        <v>502242049</v>
      </c>
      <c r="S307" s="31">
        <v>324744561</v>
      </c>
      <c r="T307" s="36">
        <f t="shared" si="78"/>
        <v>0.64658975019433307</v>
      </c>
      <c r="U307" s="36">
        <f t="shared" si="79"/>
        <v>0.15514893413296749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452643424</v>
      </c>
      <c r="E308" s="31">
        <v>470548287</v>
      </c>
      <c r="F308" s="31">
        <v>116603878</v>
      </c>
      <c r="G308" s="36">
        <f t="shared" si="72"/>
        <v>0.25760647745541976</v>
      </c>
      <c r="H308" s="31">
        <v>101635156</v>
      </c>
      <c r="I308" s="36">
        <f t="shared" si="73"/>
        <v>0.2245369105373328</v>
      </c>
      <c r="J308" s="31">
        <v>95433057</v>
      </c>
      <c r="K308" s="36">
        <f t="shared" si="74"/>
        <v>0.20281246290032717</v>
      </c>
      <c r="L308" s="31">
        <v>0</v>
      </c>
      <c r="M308" s="36">
        <f t="shared" si="75"/>
        <v>0</v>
      </c>
      <c r="N308" s="31">
        <f t="shared" si="76"/>
        <v>313672091</v>
      </c>
      <c r="O308" s="36">
        <f t="shared" si="77"/>
        <v>0.66660978196271703</v>
      </c>
      <c r="P308" s="31">
        <v>85455744</v>
      </c>
      <c r="Q308" s="31">
        <v>414005485</v>
      </c>
      <c r="R308" s="31">
        <v>392764047</v>
      </c>
      <c r="S308" s="31">
        <v>264912112</v>
      </c>
      <c r="T308" s="36">
        <f t="shared" si="78"/>
        <v>0.67448157239300466</v>
      </c>
      <c r="U308" s="36">
        <f t="shared" si="79"/>
        <v>0.11675415288643443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1509618127</v>
      </c>
      <c r="E310" s="32">
        <f>SUM(E304:E309)</f>
        <v>1587797224</v>
      </c>
      <c r="F310" s="32">
        <f>SUM(F304:F309)</f>
        <v>384518774</v>
      </c>
      <c r="G310" s="37">
        <f t="shared" si="72"/>
        <v>0.25471261050908139</v>
      </c>
      <c r="H310" s="32">
        <f>SUM(H304:H309)</f>
        <v>338277569</v>
      </c>
      <c r="I310" s="37">
        <f t="shared" si="73"/>
        <v>0.22408154946591999</v>
      </c>
      <c r="J310" s="32">
        <f>SUM(J304:J309)</f>
        <v>326081780</v>
      </c>
      <c r="K310" s="37">
        <f t="shared" si="74"/>
        <v>0.20536739520083705</v>
      </c>
      <c r="L310" s="32">
        <f>SUM(L304:L309)</f>
        <v>0</v>
      </c>
      <c r="M310" s="37">
        <f t="shared" si="75"/>
        <v>0</v>
      </c>
      <c r="N310" s="32">
        <f t="shared" si="76"/>
        <v>1048878123</v>
      </c>
      <c r="O310" s="37">
        <f t="shared" si="77"/>
        <v>0.66058694847548116</v>
      </c>
      <c r="P310" s="32">
        <f>SUM(P304:P309)</f>
        <v>279120947</v>
      </c>
      <c r="Q310" s="32">
        <f>SUM(Q304:Q309)</f>
        <v>1375734086</v>
      </c>
      <c r="R310" s="32">
        <f>SUM(R304:R309)</f>
        <v>1371638512</v>
      </c>
      <c r="S310" s="32">
        <f>SUM(S304:S309)</f>
        <v>892724877</v>
      </c>
      <c r="T310" s="37">
        <f t="shared" si="78"/>
        <v>0.6508455902847966</v>
      </c>
      <c r="U310" s="37">
        <f t="shared" si="79"/>
        <v>0.16824546313967614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428397701</v>
      </c>
      <c r="E311" s="31">
        <v>428339194</v>
      </c>
      <c r="F311" s="31">
        <v>101494750</v>
      </c>
      <c r="G311" s="36">
        <f t="shared" si="72"/>
        <v>0.23691712108417687</v>
      </c>
      <c r="H311" s="31">
        <v>51556721</v>
      </c>
      <c r="I311" s="36">
        <f t="shared" si="73"/>
        <v>0.12034780037253281</v>
      </c>
      <c r="J311" s="31">
        <v>107090079</v>
      </c>
      <c r="K311" s="36">
        <f t="shared" si="74"/>
        <v>0.25001232784688854</v>
      </c>
      <c r="L311" s="31">
        <v>0</v>
      </c>
      <c r="M311" s="36">
        <f t="shared" si="75"/>
        <v>0</v>
      </c>
      <c r="N311" s="31">
        <f t="shared" si="76"/>
        <v>260141550</v>
      </c>
      <c r="O311" s="36">
        <f t="shared" si="77"/>
        <v>0.60732604824390646</v>
      </c>
      <c r="P311" s="31">
        <v>81501050</v>
      </c>
      <c r="Q311" s="31">
        <v>403518921</v>
      </c>
      <c r="R311" s="31">
        <v>405578752</v>
      </c>
      <c r="S311" s="31">
        <v>216519593</v>
      </c>
      <c r="T311" s="36">
        <f t="shared" si="78"/>
        <v>0.53385339328624393</v>
      </c>
      <c r="U311" s="36">
        <f t="shared" si="79"/>
        <v>0.31397177091583472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1475925048</v>
      </c>
      <c r="E312" s="31">
        <v>1545543555</v>
      </c>
      <c r="F312" s="31">
        <v>517404075</v>
      </c>
      <c r="G312" s="36">
        <f t="shared" si="72"/>
        <v>0.35056256799837171</v>
      </c>
      <c r="H312" s="31">
        <v>331631409</v>
      </c>
      <c r="I312" s="36">
        <f t="shared" si="73"/>
        <v>0.22469393649046601</v>
      </c>
      <c r="J312" s="31">
        <v>333085633</v>
      </c>
      <c r="K312" s="36">
        <f t="shared" si="74"/>
        <v>0.21551358544534838</v>
      </c>
      <c r="L312" s="31">
        <v>0</v>
      </c>
      <c r="M312" s="36">
        <f t="shared" si="75"/>
        <v>0</v>
      </c>
      <c r="N312" s="31">
        <f t="shared" si="76"/>
        <v>1182121117</v>
      </c>
      <c r="O312" s="36">
        <f t="shared" si="77"/>
        <v>0.76485784769747234</v>
      </c>
      <c r="P312" s="31">
        <v>271764080</v>
      </c>
      <c r="Q312" s="31">
        <v>1353377947</v>
      </c>
      <c r="R312" s="31">
        <v>1384703887</v>
      </c>
      <c r="S312" s="31">
        <v>955661123</v>
      </c>
      <c r="T312" s="36">
        <f t="shared" si="78"/>
        <v>0.69015558631128471</v>
      </c>
      <c r="U312" s="36">
        <f t="shared" si="79"/>
        <v>0.22564259780026852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839839019</v>
      </c>
      <c r="E313" s="31">
        <v>833276530</v>
      </c>
      <c r="F313" s="31">
        <v>221504724</v>
      </c>
      <c r="G313" s="36">
        <f t="shared" si="72"/>
        <v>0.26374664547468474</v>
      </c>
      <c r="H313" s="31">
        <v>179959327</v>
      </c>
      <c r="I313" s="36">
        <f t="shared" si="73"/>
        <v>0.21427835921969707</v>
      </c>
      <c r="J313" s="31">
        <v>204396423</v>
      </c>
      <c r="K313" s="36">
        <f t="shared" si="74"/>
        <v>0.24529242771304263</v>
      </c>
      <c r="L313" s="31">
        <v>0</v>
      </c>
      <c r="M313" s="36">
        <f t="shared" si="75"/>
        <v>0</v>
      </c>
      <c r="N313" s="31">
        <f t="shared" si="76"/>
        <v>605860474</v>
      </c>
      <c r="O313" s="36">
        <f t="shared" si="77"/>
        <v>0.72708212962628382</v>
      </c>
      <c r="P313" s="31">
        <v>165271965</v>
      </c>
      <c r="Q313" s="31">
        <v>768674423</v>
      </c>
      <c r="R313" s="31">
        <v>755111645</v>
      </c>
      <c r="S313" s="31">
        <v>551322061</v>
      </c>
      <c r="T313" s="36">
        <f t="shared" si="78"/>
        <v>0.7301199294840699</v>
      </c>
      <c r="U313" s="36">
        <f t="shared" si="79"/>
        <v>0.236727735402674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591618230</v>
      </c>
      <c r="E314" s="31">
        <v>622339130</v>
      </c>
      <c r="F314" s="31">
        <v>145520055</v>
      </c>
      <c r="G314" s="36">
        <f t="shared" si="72"/>
        <v>0.2459695249755911</v>
      </c>
      <c r="H314" s="31">
        <v>127479070</v>
      </c>
      <c r="I314" s="36">
        <f t="shared" si="73"/>
        <v>0.21547522293219395</v>
      </c>
      <c r="J314" s="31">
        <v>141543831</v>
      </c>
      <c r="K314" s="36">
        <f t="shared" si="74"/>
        <v>0.22743842412737247</v>
      </c>
      <c r="L314" s="31">
        <v>0</v>
      </c>
      <c r="M314" s="36">
        <f t="shared" si="75"/>
        <v>0</v>
      </c>
      <c r="N314" s="31">
        <f t="shared" si="76"/>
        <v>414542956</v>
      </c>
      <c r="O314" s="36">
        <f t="shared" si="77"/>
        <v>0.66610459798663146</v>
      </c>
      <c r="P314" s="31">
        <v>112869136</v>
      </c>
      <c r="Q314" s="31">
        <v>527506683</v>
      </c>
      <c r="R314" s="31">
        <v>530735139</v>
      </c>
      <c r="S314" s="31">
        <v>352725880</v>
      </c>
      <c r="T314" s="36">
        <f t="shared" si="78"/>
        <v>0.66459869354910006</v>
      </c>
      <c r="U314" s="36">
        <f t="shared" si="79"/>
        <v>0.25405257819994298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574644133</v>
      </c>
      <c r="E315" s="31">
        <v>586597945</v>
      </c>
      <c r="F315" s="31">
        <v>158239568</v>
      </c>
      <c r="G315" s="36">
        <f t="shared" si="72"/>
        <v>0.27536967474790175</v>
      </c>
      <c r="H315" s="31">
        <v>142577885</v>
      </c>
      <c r="I315" s="36">
        <f t="shared" si="73"/>
        <v>0.24811509734843146</v>
      </c>
      <c r="J315" s="31">
        <v>181465082</v>
      </c>
      <c r="K315" s="36">
        <f t="shared" si="74"/>
        <v>0.30935171789597726</v>
      </c>
      <c r="L315" s="31">
        <v>0</v>
      </c>
      <c r="M315" s="36">
        <f t="shared" si="75"/>
        <v>0</v>
      </c>
      <c r="N315" s="31">
        <f t="shared" si="76"/>
        <v>482282535</v>
      </c>
      <c r="O315" s="36">
        <f t="shared" si="77"/>
        <v>0.82216881104143658</v>
      </c>
      <c r="P315" s="31">
        <v>141438907</v>
      </c>
      <c r="Q315" s="31">
        <v>564556049</v>
      </c>
      <c r="R315" s="31">
        <v>512762728</v>
      </c>
      <c r="S315" s="31">
        <v>390933360</v>
      </c>
      <c r="T315" s="36">
        <f t="shared" si="78"/>
        <v>0.76240596020855866</v>
      </c>
      <c r="U315" s="36">
        <f t="shared" si="79"/>
        <v>0.28299267753815438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3910424131</v>
      </c>
      <c r="E317" s="32">
        <f>SUM(E311:E316)</f>
        <v>4016096354</v>
      </c>
      <c r="F317" s="32">
        <f>SUM(F311:F316)</f>
        <v>1144163172</v>
      </c>
      <c r="G317" s="37">
        <f t="shared" si="72"/>
        <v>0.2925931136036149</v>
      </c>
      <c r="H317" s="32">
        <f>SUM(H311:H316)</f>
        <v>833204412</v>
      </c>
      <c r="I317" s="37">
        <f t="shared" si="73"/>
        <v>0.21307264483019833</v>
      </c>
      <c r="J317" s="32">
        <f>SUM(J311:J316)</f>
        <v>967581048</v>
      </c>
      <c r="K317" s="37">
        <f t="shared" si="74"/>
        <v>0.24092575543818737</v>
      </c>
      <c r="L317" s="32">
        <f>SUM(L311:L316)</f>
        <v>0</v>
      </c>
      <c r="M317" s="37">
        <f t="shared" si="75"/>
        <v>0</v>
      </c>
      <c r="N317" s="32">
        <f t="shared" si="76"/>
        <v>2944948632</v>
      </c>
      <c r="O317" s="37">
        <f t="shared" si="77"/>
        <v>0.73328634883644028</v>
      </c>
      <c r="P317" s="32">
        <f>SUM(P311:P316)</f>
        <v>772845138</v>
      </c>
      <c r="Q317" s="32">
        <f>SUM(Q311:Q316)</f>
        <v>3617634023</v>
      </c>
      <c r="R317" s="32">
        <f>SUM(R311:R316)</f>
        <v>3588892151</v>
      </c>
      <c r="S317" s="32">
        <f>SUM(S311:S316)</f>
        <v>2467162017</v>
      </c>
      <c r="T317" s="37">
        <f t="shared" si="78"/>
        <v>0.68744390001035727</v>
      </c>
      <c r="U317" s="37">
        <f t="shared" si="79"/>
        <v>0.25197274385906798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135152511</v>
      </c>
      <c r="E318" s="31">
        <v>165212450</v>
      </c>
      <c r="F318" s="31">
        <v>38866960</v>
      </c>
      <c r="G318" s="36">
        <f t="shared" si="72"/>
        <v>0.2875785267504205</v>
      </c>
      <c r="H318" s="31">
        <v>15933685</v>
      </c>
      <c r="I318" s="36">
        <f t="shared" si="73"/>
        <v>0.11789411001028312</v>
      </c>
      <c r="J318" s="31">
        <v>47716903</v>
      </c>
      <c r="K318" s="36">
        <f t="shared" si="74"/>
        <v>0.28882147198955044</v>
      </c>
      <c r="L318" s="31">
        <v>0</v>
      </c>
      <c r="M318" s="36">
        <f t="shared" si="75"/>
        <v>0</v>
      </c>
      <c r="N318" s="31">
        <f t="shared" si="76"/>
        <v>102517548</v>
      </c>
      <c r="O318" s="36">
        <f t="shared" si="77"/>
        <v>0.62051950685314572</v>
      </c>
      <c r="P318" s="31">
        <v>-896354</v>
      </c>
      <c r="Q318" s="31">
        <v>113878750</v>
      </c>
      <c r="R318" s="31">
        <v>136945858</v>
      </c>
      <c r="S318" s="31">
        <v>87092090</v>
      </c>
      <c r="T318" s="36">
        <f t="shared" si="78"/>
        <v>0.63596001567276317</v>
      </c>
      <c r="U318" s="36">
        <f t="shared" si="79"/>
        <v>-54.234439741441442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585409658</v>
      </c>
      <c r="E319" s="31">
        <v>617567357</v>
      </c>
      <c r="F319" s="31">
        <v>124535095</v>
      </c>
      <c r="G319" s="36">
        <f t="shared" si="72"/>
        <v>0.21273153474348727</v>
      </c>
      <c r="H319" s="31">
        <v>141296693</v>
      </c>
      <c r="I319" s="36">
        <f t="shared" si="73"/>
        <v>0.24136378870606198</v>
      </c>
      <c r="J319" s="31">
        <v>126303906</v>
      </c>
      <c r="K319" s="36">
        <f t="shared" si="74"/>
        <v>0.20451842955812186</v>
      </c>
      <c r="L319" s="31">
        <v>0</v>
      </c>
      <c r="M319" s="36">
        <f t="shared" si="75"/>
        <v>0</v>
      </c>
      <c r="N319" s="31">
        <f t="shared" si="76"/>
        <v>392135694</v>
      </c>
      <c r="O319" s="36">
        <f t="shared" si="77"/>
        <v>0.63496829868875337</v>
      </c>
      <c r="P319" s="31">
        <v>119036557</v>
      </c>
      <c r="Q319" s="31">
        <v>527574642</v>
      </c>
      <c r="R319" s="31">
        <v>531852474</v>
      </c>
      <c r="S319" s="31">
        <v>354673916</v>
      </c>
      <c r="T319" s="36">
        <f t="shared" si="78"/>
        <v>0.66686521796643927</v>
      </c>
      <c r="U319" s="36">
        <f t="shared" si="79"/>
        <v>6.1051404569774315E-2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171363871</v>
      </c>
      <c r="E320" s="31">
        <v>168487881</v>
      </c>
      <c r="F320" s="31">
        <v>41633114</v>
      </c>
      <c r="G320" s="36">
        <f t="shared" si="72"/>
        <v>0.24295152622923649</v>
      </c>
      <c r="H320" s="31">
        <v>52457093</v>
      </c>
      <c r="I320" s="36">
        <f t="shared" si="73"/>
        <v>0.30611524292655595</v>
      </c>
      <c r="J320" s="31">
        <v>28218685</v>
      </c>
      <c r="K320" s="36">
        <f t="shared" si="74"/>
        <v>0.16748198643438336</v>
      </c>
      <c r="L320" s="31">
        <v>0</v>
      </c>
      <c r="M320" s="36">
        <f t="shared" si="75"/>
        <v>0</v>
      </c>
      <c r="N320" s="31">
        <f t="shared" si="76"/>
        <v>122308892</v>
      </c>
      <c r="O320" s="36">
        <f t="shared" si="77"/>
        <v>0.72592100555885086</v>
      </c>
      <c r="P320" s="31">
        <v>35610038</v>
      </c>
      <c r="Q320" s="31">
        <v>148893590</v>
      </c>
      <c r="R320" s="31">
        <v>157667940</v>
      </c>
      <c r="S320" s="31">
        <v>120324587</v>
      </c>
      <c r="T320" s="36">
        <f t="shared" si="78"/>
        <v>0.76315189378385995</v>
      </c>
      <c r="U320" s="36">
        <f t="shared" si="79"/>
        <v>-0.20756374930012711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130095221</v>
      </c>
      <c r="E321" s="31">
        <v>157849148</v>
      </c>
      <c r="F321" s="31">
        <v>32350083</v>
      </c>
      <c r="G321" s="36">
        <f t="shared" si="72"/>
        <v>0.24866465310051628</v>
      </c>
      <c r="H321" s="31">
        <v>31424700</v>
      </c>
      <c r="I321" s="36">
        <f t="shared" si="73"/>
        <v>0.24155153247327971</v>
      </c>
      <c r="J321" s="31">
        <v>27665980</v>
      </c>
      <c r="K321" s="36">
        <f t="shared" si="74"/>
        <v>0.17526847848428045</v>
      </c>
      <c r="L321" s="31">
        <v>0</v>
      </c>
      <c r="M321" s="36">
        <f t="shared" si="75"/>
        <v>0</v>
      </c>
      <c r="N321" s="31">
        <f t="shared" si="76"/>
        <v>91440763</v>
      </c>
      <c r="O321" s="36">
        <f t="shared" si="77"/>
        <v>0.57929209095255929</v>
      </c>
      <c r="P321" s="31">
        <v>25282875</v>
      </c>
      <c r="Q321" s="31">
        <v>112790101</v>
      </c>
      <c r="R321" s="31">
        <v>130312014</v>
      </c>
      <c r="S321" s="31">
        <v>76073311</v>
      </c>
      <c r="T321" s="36">
        <f t="shared" si="78"/>
        <v>0.58377818487250144</v>
      </c>
      <c r="U321" s="36">
        <f t="shared" si="79"/>
        <v>9.4257674414005566E-2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330000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35016</v>
      </c>
      <c r="Q322" s="31">
        <v>200000</v>
      </c>
      <c r="R322" s="31">
        <v>350000</v>
      </c>
      <c r="S322" s="31">
        <v>209635</v>
      </c>
      <c r="T322" s="36">
        <f t="shared" si="78"/>
        <v>0.59895714285714285</v>
      </c>
      <c r="U322" s="36">
        <f t="shared" si="79"/>
        <v>-1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1022351261</v>
      </c>
      <c r="E323" s="32">
        <f>SUM(E318:E322)</f>
        <v>1109116836</v>
      </c>
      <c r="F323" s="32">
        <f>SUM(F318:F322)</f>
        <v>237385252</v>
      </c>
      <c r="G323" s="37">
        <f t="shared" si="72"/>
        <v>0.23219539218624782</v>
      </c>
      <c r="H323" s="32">
        <f>SUM(H318:H322)</f>
        <v>241112171</v>
      </c>
      <c r="I323" s="37">
        <f t="shared" si="73"/>
        <v>0.23584083103116552</v>
      </c>
      <c r="J323" s="32">
        <f>SUM(J318:J322)</f>
        <v>229905474</v>
      </c>
      <c r="K323" s="37">
        <f t="shared" si="74"/>
        <v>0.20728697512982303</v>
      </c>
      <c r="L323" s="32">
        <f>SUM(L318:L322)</f>
        <v>0</v>
      </c>
      <c r="M323" s="37">
        <f t="shared" si="75"/>
        <v>0</v>
      </c>
      <c r="N323" s="32">
        <f t="shared" si="76"/>
        <v>708402897</v>
      </c>
      <c r="O323" s="37">
        <f t="shared" si="77"/>
        <v>0.63870899260247094</v>
      </c>
      <c r="P323" s="32">
        <f>SUM(P318:P322)</f>
        <v>179068132</v>
      </c>
      <c r="Q323" s="32">
        <f>SUM(Q318:Q322)</f>
        <v>903337083</v>
      </c>
      <c r="R323" s="32">
        <f>SUM(R318:R322)</f>
        <v>957128286</v>
      </c>
      <c r="S323" s="32">
        <f>SUM(S318:S322)</f>
        <v>638373539</v>
      </c>
      <c r="T323" s="37">
        <f t="shared" si="78"/>
        <v>0.6669675824417125</v>
      </c>
      <c r="U323" s="37">
        <f t="shared" si="79"/>
        <v>0.28389943778494331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71137192</v>
      </c>
      <c r="E324" s="31">
        <v>71137192</v>
      </c>
      <c r="F324" s="31">
        <v>17013598</v>
      </c>
      <c r="G324" s="36">
        <f t="shared" si="72"/>
        <v>0.2391660047531817</v>
      </c>
      <c r="H324" s="31">
        <v>16962077</v>
      </c>
      <c r="I324" s="36">
        <f t="shared" si="73"/>
        <v>0.23844175631784847</v>
      </c>
      <c r="J324" s="31">
        <v>13450052</v>
      </c>
      <c r="K324" s="36">
        <f t="shared" si="74"/>
        <v>0.18907201172629923</v>
      </c>
      <c r="L324" s="31">
        <v>0</v>
      </c>
      <c r="M324" s="36">
        <f t="shared" si="75"/>
        <v>0</v>
      </c>
      <c r="N324" s="31">
        <f t="shared" si="76"/>
        <v>47425727</v>
      </c>
      <c r="O324" s="36">
        <f t="shared" si="77"/>
        <v>0.66667977279732937</v>
      </c>
      <c r="P324" s="31">
        <v>1337756</v>
      </c>
      <c r="Q324" s="31">
        <v>70336404</v>
      </c>
      <c r="R324" s="31">
        <v>65456976</v>
      </c>
      <c r="S324" s="31">
        <v>47887495</v>
      </c>
      <c r="T324" s="36">
        <f t="shared" si="78"/>
        <v>0.73158734066786102</v>
      </c>
      <c r="U324" s="36">
        <f t="shared" si="79"/>
        <v>9.0541892542436742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235629265</v>
      </c>
      <c r="E325" s="31">
        <v>233338413</v>
      </c>
      <c r="F325" s="31">
        <v>57047657</v>
      </c>
      <c r="G325" s="36">
        <f t="shared" si="72"/>
        <v>0.24210768980669697</v>
      </c>
      <c r="H325" s="31">
        <v>48540114</v>
      </c>
      <c r="I325" s="36">
        <f t="shared" si="73"/>
        <v>0.20600206005820201</v>
      </c>
      <c r="J325" s="31">
        <v>45251903</v>
      </c>
      <c r="K325" s="36">
        <f t="shared" si="74"/>
        <v>0.19393250523221825</v>
      </c>
      <c r="L325" s="31">
        <v>0</v>
      </c>
      <c r="M325" s="36">
        <f t="shared" si="75"/>
        <v>0</v>
      </c>
      <c r="N325" s="31">
        <f t="shared" si="76"/>
        <v>150839674</v>
      </c>
      <c r="O325" s="36">
        <f t="shared" si="77"/>
        <v>0.64644167267907149</v>
      </c>
      <c r="P325" s="31">
        <v>43253009</v>
      </c>
      <c r="Q325" s="31">
        <v>229333941</v>
      </c>
      <c r="R325" s="31">
        <v>212951493</v>
      </c>
      <c r="S325" s="31">
        <v>134992239</v>
      </c>
      <c r="T325" s="36">
        <f t="shared" si="78"/>
        <v>0.63391074229284694</v>
      </c>
      <c r="U325" s="36">
        <f t="shared" si="79"/>
        <v>4.621398710087421E-2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669923940</v>
      </c>
      <c r="E326" s="31">
        <v>736850152</v>
      </c>
      <c r="F326" s="31">
        <v>262653243</v>
      </c>
      <c r="G326" s="36">
        <f t="shared" si="72"/>
        <v>0.39206427374427011</v>
      </c>
      <c r="H326" s="31">
        <v>152940844</v>
      </c>
      <c r="I326" s="36">
        <f t="shared" si="73"/>
        <v>0.22829583310606874</v>
      </c>
      <c r="J326" s="31">
        <v>149065995</v>
      </c>
      <c r="K326" s="36">
        <f t="shared" si="74"/>
        <v>0.20230164110762103</v>
      </c>
      <c r="L326" s="31">
        <v>0</v>
      </c>
      <c r="M326" s="36">
        <f t="shared" si="75"/>
        <v>0</v>
      </c>
      <c r="N326" s="31">
        <f t="shared" si="76"/>
        <v>564660082</v>
      </c>
      <c r="O326" s="36">
        <f t="shared" si="77"/>
        <v>0.76631602839107504</v>
      </c>
      <c r="P326" s="31">
        <v>128497875</v>
      </c>
      <c r="Q326" s="31">
        <v>598291697</v>
      </c>
      <c r="R326" s="31">
        <v>608127135</v>
      </c>
      <c r="S326" s="31">
        <v>396102166</v>
      </c>
      <c r="T326" s="36">
        <f t="shared" si="78"/>
        <v>0.65134762651234102</v>
      </c>
      <c r="U326" s="36">
        <f t="shared" si="79"/>
        <v>0.16006583766463067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982530852</v>
      </c>
      <c r="E327" s="31">
        <v>982470852</v>
      </c>
      <c r="F327" s="31">
        <v>248029526</v>
      </c>
      <c r="G327" s="36">
        <f t="shared" si="72"/>
        <v>0.2524394277239449</v>
      </c>
      <c r="H327" s="31">
        <v>228887257</v>
      </c>
      <c r="I327" s="36">
        <f t="shared" si="73"/>
        <v>0.23295681406246568</v>
      </c>
      <c r="J327" s="31">
        <v>213758783</v>
      </c>
      <c r="K327" s="36">
        <f t="shared" si="74"/>
        <v>0.21757264611449256</v>
      </c>
      <c r="L327" s="31">
        <v>0</v>
      </c>
      <c r="M327" s="36">
        <f t="shared" si="75"/>
        <v>0</v>
      </c>
      <c r="N327" s="31">
        <f t="shared" si="76"/>
        <v>690675566</v>
      </c>
      <c r="O327" s="36">
        <f t="shared" si="77"/>
        <v>0.70299853129892143</v>
      </c>
      <c r="P327" s="31">
        <v>183622784</v>
      </c>
      <c r="Q327" s="31">
        <v>892621153</v>
      </c>
      <c r="R327" s="31">
        <v>867463673</v>
      </c>
      <c r="S327" s="31">
        <v>579649484</v>
      </c>
      <c r="T327" s="36">
        <f t="shared" si="78"/>
        <v>0.66821182493482933</v>
      </c>
      <c r="U327" s="36">
        <f t="shared" si="79"/>
        <v>0.1641190616083894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325891900</v>
      </c>
      <c r="E328" s="31">
        <v>344029500</v>
      </c>
      <c r="F328" s="31">
        <v>84079659</v>
      </c>
      <c r="G328" s="36">
        <f t="shared" si="72"/>
        <v>0.25799861549182412</v>
      </c>
      <c r="H328" s="31">
        <v>73160500</v>
      </c>
      <c r="I328" s="36">
        <f t="shared" si="73"/>
        <v>0.22449315248399854</v>
      </c>
      <c r="J328" s="31">
        <v>69622371</v>
      </c>
      <c r="K328" s="36">
        <f t="shared" si="74"/>
        <v>0.20237325868857176</v>
      </c>
      <c r="L328" s="31">
        <v>0</v>
      </c>
      <c r="M328" s="36">
        <f t="shared" si="75"/>
        <v>0</v>
      </c>
      <c r="N328" s="31">
        <f t="shared" si="76"/>
        <v>226862530</v>
      </c>
      <c r="O328" s="36">
        <f t="shared" si="77"/>
        <v>0.65942754909099366</v>
      </c>
      <c r="P328" s="31">
        <v>64357426</v>
      </c>
      <c r="Q328" s="31">
        <v>291467400</v>
      </c>
      <c r="R328" s="31">
        <v>280749600</v>
      </c>
      <c r="S328" s="31">
        <v>192998813</v>
      </c>
      <c r="T328" s="36">
        <f t="shared" si="78"/>
        <v>0.68744109697752021</v>
      </c>
      <c r="U328" s="36">
        <f t="shared" si="79"/>
        <v>8.180788647451509E-2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283960637</v>
      </c>
      <c r="E329" s="31">
        <v>272714235</v>
      </c>
      <c r="F329" s="31">
        <v>61196565</v>
      </c>
      <c r="G329" s="36">
        <f t="shared" si="72"/>
        <v>0.21551073291894327</v>
      </c>
      <c r="H329" s="31">
        <v>53475511</v>
      </c>
      <c r="I329" s="36">
        <f t="shared" si="73"/>
        <v>0.18832015438815908</v>
      </c>
      <c r="J329" s="31">
        <v>62085984</v>
      </c>
      <c r="K329" s="36">
        <f t="shared" si="74"/>
        <v>0.22765949126197979</v>
      </c>
      <c r="L329" s="31">
        <v>0</v>
      </c>
      <c r="M329" s="36">
        <f t="shared" si="75"/>
        <v>0</v>
      </c>
      <c r="N329" s="31">
        <f t="shared" si="76"/>
        <v>176758060</v>
      </c>
      <c r="O329" s="36">
        <f t="shared" si="77"/>
        <v>0.64814387118442862</v>
      </c>
      <c r="P329" s="31">
        <v>56692194</v>
      </c>
      <c r="Q329" s="31">
        <v>258402205</v>
      </c>
      <c r="R329" s="31">
        <v>256325055</v>
      </c>
      <c r="S329" s="31">
        <v>161677500</v>
      </c>
      <c r="T329" s="36">
        <f t="shared" si="78"/>
        <v>0.63075183969042747</v>
      </c>
      <c r="U329" s="36">
        <f t="shared" si="79"/>
        <v>9.5141669768504578E-2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425258562</v>
      </c>
      <c r="E330" s="31">
        <v>407294753</v>
      </c>
      <c r="F330" s="31">
        <v>127695107</v>
      </c>
      <c r="G330" s="36">
        <f t="shared" si="72"/>
        <v>0.30027639278900631</v>
      </c>
      <c r="H330" s="31">
        <v>86478141</v>
      </c>
      <c r="I330" s="36">
        <f t="shared" si="73"/>
        <v>0.20335426191842318</v>
      </c>
      <c r="J330" s="31">
        <v>70383429</v>
      </c>
      <c r="K330" s="36">
        <f t="shared" si="74"/>
        <v>0.17280710954800835</v>
      </c>
      <c r="L330" s="31">
        <v>0</v>
      </c>
      <c r="M330" s="36">
        <f t="shared" si="75"/>
        <v>0</v>
      </c>
      <c r="N330" s="31">
        <f t="shared" si="76"/>
        <v>284556677</v>
      </c>
      <c r="O330" s="36">
        <f t="shared" si="77"/>
        <v>0.69865048568401278</v>
      </c>
      <c r="P330" s="31">
        <v>79610817</v>
      </c>
      <c r="Q330" s="31">
        <v>389691951</v>
      </c>
      <c r="R330" s="31">
        <v>365245015</v>
      </c>
      <c r="S330" s="31">
        <v>250041005</v>
      </c>
      <c r="T330" s="36">
        <f t="shared" si="78"/>
        <v>0.6845843056886074</v>
      </c>
      <c r="U330" s="36">
        <f t="shared" si="79"/>
        <v>-0.11590620907709059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2994332348</v>
      </c>
      <c r="E332" s="32">
        <f>SUM(E324:E331)</f>
        <v>3047835097</v>
      </c>
      <c r="F332" s="32">
        <f>SUM(F324:F331)</f>
        <v>857715355</v>
      </c>
      <c r="G332" s="37">
        <f t="shared" si="72"/>
        <v>0.28644627760605551</v>
      </c>
      <c r="H332" s="32">
        <f>SUM(H324:H331)</f>
        <v>660444444</v>
      </c>
      <c r="I332" s="37">
        <f t="shared" si="73"/>
        <v>0.22056484292437667</v>
      </c>
      <c r="J332" s="32">
        <f>SUM(J324:J331)</f>
        <v>623618517</v>
      </c>
      <c r="K332" s="37">
        <f t="shared" si="74"/>
        <v>0.20461032081881037</v>
      </c>
      <c r="L332" s="32">
        <f>SUM(L324:L331)</f>
        <v>0</v>
      </c>
      <c r="M332" s="37">
        <f t="shared" si="75"/>
        <v>0</v>
      </c>
      <c r="N332" s="32">
        <f t="shared" si="76"/>
        <v>2141778316</v>
      </c>
      <c r="O332" s="37">
        <f t="shared" si="77"/>
        <v>0.7027211931866536</v>
      </c>
      <c r="P332" s="32">
        <f>SUM(P324:P331)</f>
        <v>557371861</v>
      </c>
      <c r="Q332" s="32">
        <f>SUM(Q324:Q331)</f>
        <v>2730144751</v>
      </c>
      <c r="R332" s="32">
        <f>SUM(R324:R331)</f>
        <v>2656318947</v>
      </c>
      <c r="S332" s="32">
        <f>SUM(S324:S331)</f>
        <v>1763348702</v>
      </c>
      <c r="T332" s="37">
        <f t="shared" si="78"/>
        <v>0.66383169234684525</v>
      </c>
      <c r="U332" s="37">
        <f t="shared" si="79"/>
        <v>0.11885540091877722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16547806</v>
      </c>
      <c r="E333" s="31">
        <v>18198495</v>
      </c>
      <c r="F333" s="31">
        <v>5620075</v>
      </c>
      <c r="G333" s="36">
        <f t="shared" si="72"/>
        <v>0.33962659460716421</v>
      </c>
      <c r="H333" s="31">
        <v>3289493</v>
      </c>
      <c r="I333" s="36">
        <f t="shared" si="73"/>
        <v>0.19878725916897985</v>
      </c>
      <c r="J333" s="31">
        <v>3586703</v>
      </c>
      <c r="K333" s="36">
        <f t="shared" si="74"/>
        <v>0.1970878910591233</v>
      </c>
      <c r="L333" s="31">
        <v>0</v>
      </c>
      <c r="M333" s="36">
        <f t="shared" si="75"/>
        <v>0</v>
      </c>
      <c r="N333" s="31">
        <f t="shared" si="76"/>
        <v>12496271</v>
      </c>
      <c r="O333" s="36">
        <f t="shared" si="77"/>
        <v>0.68666507862325976</v>
      </c>
      <c r="P333" s="31">
        <v>2531045</v>
      </c>
      <c r="Q333" s="31">
        <v>15611208</v>
      </c>
      <c r="R333" s="31">
        <v>15931776</v>
      </c>
      <c r="S333" s="31">
        <v>9493623</v>
      </c>
      <c r="T333" s="36">
        <f t="shared" si="78"/>
        <v>0.59589232236255396</v>
      </c>
      <c r="U333" s="36">
        <f t="shared" si="79"/>
        <v>0.41708385271696069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24206996</v>
      </c>
      <c r="E334" s="31">
        <v>24633359</v>
      </c>
      <c r="F334" s="31">
        <v>7675546</v>
      </c>
      <c r="G334" s="36">
        <f t="shared" si="72"/>
        <v>0.31707965746761801</v>
      </c>
      <c r="H334" s="31">
        <v>5072613</v>
      </c>
      <c r="I334" s="36">
        <f t="shared" si="73"/>
        <v>0.20955152799628668</v>
      </c>
      <c r="J334" s="31">
        <v>5087087</v>
      </c>
      <c r="K334" s="36">
        <f t="shared" si="74"/>
        <v>0.20651211229455146</v>
      </c>
      <c r="L334" s="31">
        <v>0</v>
      </c>
      <c r="M334" s="36">
        <f t="shared" si="75"/>
        <v>0</v>
      </c>
      <c r="N334" s="31">
        <f t="shared" si="76"/>
        <v>17835246</v>
      </c>
      <c r="O334" s="36">
        <f t="shared" si="77"/>
        <v>0.72402817658769147</v>
      </c>
      <c r="P334" s="31">
        <v>4803496</v>
      </c>
      <c r="Q334" s="31">
        <v>21631342</v>
      </c>
      <c r="R334" s="31">
        <v>21558903</v>
      </c>
      <c r="S334" s="31">
        <v>14372396</v>
      </c>
      <c r="T334" s="36">
        <f t="shared" si="78"/>
        <v>0.6666571114495019</v>
      </c>
      <c r="U334" s="36">
        <f t="shared" si="79"/>
        <v>5.9038458655945592E-2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135228364</v>
      </c>
      <c r="E335" s="31">
        <v>153204185</v>
      </c>
      <c r="F335" s="31">
        <v>18685648</v>
      </c>
      <c r="G335" s="36">
        <f t="shared" si="72"/>
        <v>0.13817846676012438</v>
      </c>
      <c r="H335" s="31">
        <v>25585604</v>
      </c>
      <c r="I335" s="36">
        <f t="shared" si="73"/>
        <v>0.18920293970279786</v>
      </c>
      <c r="J335" s="31">
        <v>26709838</v>
      </c>
      <c r="K335" s="36">
        <f t="shared" si="74"/>
        <v>0.17434143851879763</v>
      </c>
      <c r="L335" s="31">
        <v>0</v>
      </c>
      <c r="M335" s="36">
        <f t="shared" si="75"/>
        <v>0</v>
      </c>
      <c r="N335" s="31">
        <f t="shared" si="76"/>
        <v>70981090</v>
      </c>
      <c r="O335" s="36">
        <f t="shared" si="77"/>
        <v>0.46331038541799624</v>
      </c>
      <c r="P335" s="31">
        <v>26118932</v>
      </c>
      <c r="Q335" s="31">
        <v>126224059</v>
      </c>
      <c r="R335" s="31">
        <v>134316317</v>
      </c>
      <c r="S335" s="31">
        <v>76497066</v>
      </c>
      <c r="T335" s="36">
        <f t="shared" si="78"/>
        <v>0.56952921066172479</v>
      </c>
      <c r="U335" s="36">
        <f t="shared" si="79"/>
        <v>2.2623666235663809E-2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175983166</v>
      </c>
      <c r="E337" s="32">
        <f>SUM(E333:E336)</f>
        <v>196036039</v>
      </c>
      <c r="F337" s="32">
        <f>SUM(F333:F336)</f>
        <v>31981269</v>
      </c>
      <c r="G337" s="37">
        <f t="shared" si="72"/>
        <v>0.18172913766081467</v>
      </c>
      <c r="H337" s="32">
        <f>SUM(H333:H336)</f>
        <v>33947710</v>
      </c>
      <c r="I337" s="37">
        <f t="shared" si="73"/>
        <v>0.19290316665856552</v>
      </c>
      <c r="J337" s="32">
        <f>SUM(J333:J336)</f>
        <v>35383628</v>
      </c>
      <c r="K337" s="37">
        <f t="shared" si="74"/>
        <v>0.18049552613129466</v>
      </c>
      <c r="L337" s="32">
        <f>SUM(L333:L336)</f>
        <v>0</v>
      </c>
      <c r="M337" s="37">
        <f t="shared" si="75"/>
        <v>0</v>
      </c>
      <c r="N337" s="32">
        <f t="shared" si="76"/>
        <v>101312607</v>
      </c>
      <c r="O337" s="37">
        <f t="shared" si="77"/>
        <v>0.51680602973211476</v>
      </c>
      <c r="P337" s="32">
        <f>SUM(P333:P336)</f>
        <v>33453473</v>
      </c>
      <c r="Q337" s="32">
        <f>SUM(Q333:Q336)</f>
        <v>163466609</v>
      </c>
      <c r="R337" s="32">
        <f>SUM(R333:R336)</f>
        <v>171806996</v>
      </c>
      <c r="S337" s="32">
        <f>SUM(S333:S336)</f>
        <v>100363085</v>
      </c>
      <c r="T337" s="37">
        <f t="shared" si="78"/>
        <v>0.584161805611222</v>
      </c>
      <c r="U337" s="37">
        <f t="shared" si="79"/>
        <v>5.7696700130357215E-2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28353891752</v>
      </c>
      <c r="E338" s="32">
        <f>SUM(E302,E304:E309,E311:E316,E318:E322,E324:E331,E333:E336)</f>
        <v>29230951733</v>
      </c>
      <c r="F338" s="32">
        <f>SUM(F302,F304:F309,F311:F316,F318:F322,F324:F331,F333:F336)</f>
        <v>7440867224</v>
      </c>
      <c r="G338" s="37">
        <f t="shared" si="72"/>
        <v>0.26242842743007733</v>
      </c>
      <c r="H338" s="32">
        <f>SUM(H302,H304:H309,H311:H316,H318:H322,H324:H331,H333:H336)</f>
        <v>6547134281</v>
      </c>
      <c r="I338" s="37">
        <f t="shared" si="73"/>
        <v>0.23090778289855693</v>
      </c>
      <c r="J338" s="32">
        <f>SUM(J302,J304:J309,J311:J316,J318:J322,J324:J331,J333:J336)</f>
        <v>6242383855</v>
      </c>
      <c r="K338" s="37">
        <f t="shared" si="74"/>
        <v>0.21355390382150033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20230385360</v>
      </c>
      <c r="O338" s="37">
        <f t="shared" si="77"/>
        <v>0.69208780968842365</v>
      </c>
      <c r="P338" s="32">
        <f>SUM(P302,P304:P309,P311:P316,P318:P322,P324:P331,P333:P336)</f>
        <v>5372686193</v>
      </c>
      <c r="Q338" s="32">
        <f>SUM(Q302,Q304:Q309,Q311:Q316,Q318:Q322,Q324:Q331,Q333:Q336)</f>
        <v>25835605969</v>
      </c>
      <c r="R338" s="32">
        <f>SUM(R302,R304:R309,R311:R316,R318:R322,R324:R331,R333:R336)</f>
        <v>25835162055</v>
      </c>
      <c r="S338" s="32">
        <f>SUM(S302,S304:S309,S311:S316,S318:S322,S324:S331,S333:S336)</f>
        <v>17262057881</v>
      </c>
      <c r="T338" s="37">
        <f t="shared" si="78"/>
        <v>0.6681613935399795</v>
      </c>
      <c r="U338" s="37">
        <f t="shared" si="79"/>
        <v>0.16187389896940507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180819307613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183236356905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51210956822</v>
      </c>
      <c r="G339" s="39">
        <f t="shared" si="72"/>
        <v>0.28321619797153891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43075530809</v>
      </c>
      <c r="I339" s="39">
        <f t="shared" si="73"/>
        <v>0.23822417737154905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39028181829</v>
      </c>
      <c r="K339" s="39">
        <f t="shared" si="74"/>
        <v>0.2129936574172035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133314669460</v>
      </c>
      <c r="O339" s="39">
        <f t="shared" si="77"/>
        <v>0.72755577392928517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32535697433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168644322182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166082282324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118104927225</v>
      </c>
      <c r="T339" s="39">
        <f t="shared" si="78"/>
        <v>0.71112297815486514</v>
      </c>
      <c r="U339" s="39">
        <f t="shared" si="79"/>
        <v>0.19954956888106734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918660923</v>
      </c>
      <c r="E8" s="31">
        <v>919455343</v>
      </c>
      <c r="F8" s="31">
        <v>236564486</v>
      </c>
      <c r="G8" s="36">
        <f>IF(($D8       =0),0,($F8       /$D8       ))</f>
        <v>0.25751012160990766</v>
      </c>
      <c r="H8" s="31">
        <v>252527378</v>
      </c>
      <c r="I8" s="36">
        <f>IF(($D8       =0),0,($H8       /$D8       ))</f>
        <v>0.27488638264414345</v>
      </c>
      <c r="J8" s="31">
        <v>271139778</v>
      </c>
      <c r="K8" s="36">
        <f>IF(($E8       =0),0,($J8       /$E8       ))</f>
        <v>0.29489173135404795</v>
      </c>
      <c r="L8" s="31">
        <v>0</v>
      </c>
      <c r="M8" s="36">
        <f>IF(($E8       =0),0,($L8       /$E8       ))</f>
        <v>0</v>
      </c>
      <c r="N8" s="31">
        <f>$F8       +$H8       +$J8</f>
        <v>760231642</v>
      </c>
      <c r="O8" s="36">
        <f>IF(($E8       =0),0,($N8       /$E8       ))</f>
        <v>0.82682823890012458</v>
      </c>
      <c r="P8" s="31">
        <v>228223276</v>
      </c>
      <c r="Q8" s="31">
        <v>844337699</v>
      </c>
      <c r="R8" s="31">
        <v>1157445637</v>
      </c>
      <c r="S8" s="31">
        <v>696426439</v>
      </c>
      <c r="T8" s="36">
        <f>IF(($R8       =0),0,($S8       /$R8       ))</f>
        <v>0.60169256916901748</v>
      </c>
      <c r="U8" s="36">
        <f>IF(($P8       =0),0,(($J8       /$P8       )-1))</f>
        <v>0.1880461219915186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2661485240</v>
      </c>
      <c r="E9" s="31">
        <v>2647166050</v>
      </c>
      <c r="F9" s="31">
        <v>189878445</v>
      </c>
      <c r="G9" s="36">
        <f>IF(($D9       =0),0,($F9       /$D9       ))</f>
        <v>7.1343038896582417E-2</v>
      </c>
      <c r="H9" s="31">
        <v>191513690</v>
      </c>
      <c r="I9" s="36">
        <f>IF(($D9       =0),0,($H9       /$D9       ))</f>
        <v>7.1957449593070072E-2</v>
      </c>
      <c r="J9" s="31">
        <v>262349753</v>
      </c>
      <c r="K9" s="36">
        <f>IF(($E9       =0),0,($J9       /$E9       ))</f>
        <v>9.9105892129434048E-2</v>
      </c>
      <c r="L9" s="31">
        <v>0</v>
      </c>
      <c r="M9" s="36">
        <f>IF(($E9       =0),0,($L9       /$E9       ))</f>
        <v>0</v>
      </c>
      <c r="N9" s="31">
        <f>$F9       +$H9       +$J9</f>
        <v>643741888</v>
      </c>
      <c r="O9" s="36">
        <f>IF(($E9       =0),0,($N9       /$E9       ))</f>
        <v>0.24318152916776792</v>
      </c>
      <c r="P9" s="31">
        <v>302112628</v>
      </c>
      <c r="Q9" s="31">
        <v>2743123050</v>
      </c>
      <c r="R9" s="31">
        <v>2742758670</v>
      </c>
      <c r="S9" s="31">
        <v>3203514514</v>
      </c>
      <c r="T9" s="36">
        <f>IF(($R9       =0),0,($S9       /$R9       ))</f>
        <v>1.1679899325593965</v>
      </c>
      <c r="U9" s="36">
        <f>IF(($P9       =0),0,(($J9       /$P9       )-1))</f>
        <v>-0.13161606405939441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3580146163</v>
      </c>
      <c r="E10" s="32">
        <f>SUM(E8:E9)</f>
        <v>3566621393</v>
      </c>
      <c r="F10" s="32">
        <f>SUM(F8:F9)</f>
        <v>426442931</v>
      </c>
      <c r="G10" s="37">
        <f t="shared" ref="G10:G54" si="0">IF(($D10      =0),0,($F10      /$D10      ))</f>
        <v>0.11911327403534279</v>
      </c>
      <c r="H10" s="32">
        <f>SUM(H8:H9)</f>
        <v>444041068</v>
      </c>
      <c r="I10" s="37">
        <f t="shared" ref="I10:I54" si="1">IF(($D10      =0),0,($H10      /$D10      ))</f>
        <v>0.12402875407408331</v>
      </c>
      <c r="J10" s="32">
        <f>SUM(J8:J9)</f>
        <v>533489531</v>
      </c>
      <c r="K10" s="37">
        <f t="shared" ref="K10:K54" si="2">IF(($E10      =0),0,($J10      /$E10      ))</f>
        <v>0.14957840269983486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1403973530</v>
      </c>
      <c r="O10" s="37">
        <f t="shared" ref="O10:O54" si="5">IF(($E10      =0),0,($N10      /$E10      ))</f>
        <v>0.39364243503824015</v>
      </c>
      <c r="P10" s="32">
        <f>SUM(P8:P9)</f>
        <v>530335904</v>
      </c>
      <c r="Q10" s="32">
        <f>SUM(Q8:Q9)</f>
        <v>3587460749</v>
      </c>
      <c r="R10" s="32">
        <f>SUM(R8:R9)</f>
        <v>3900204307</v>
      </c>
      <c r="S10" s="32">
        <f>SUM(S8:S9)</f>
        <v>3899940953</v>
      </c>
      <c r="T10" s="37">
        <f t="shared" ref="T10:T54" si="6">IF(($R10      =0),0,($S10      /$R10      ))</f>
        <v>0.9999324768706277</v>
      </c>
      <c r="U10" s="37">
        <f t="shared" ref="U10:U54" si="7">IF(($P10      =0),0,(($J10      /$P10      )-1))</f>
        <v>5.946470861607045E-3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68129237</v>
      </c>
      <c r="E11" s="31">
        <v>76662045</v>
      </c>
      <c r="F11" s="31">
        <v>3077879</v>
      </c>
      <c r="G11" s="36">
        <f t="shared" si="0"/>
        <v>4.5177065464566998E-2</v>
      </c>
      <c r="H11" s="31">
        <v>19009285</v>
      </c>
      <c r="I11" s="36">
        <f t="shared" si="1"/>
        <v>0.27901802276165222</v>
      </c>
      <c r="J11" s="31">
        <v>18143699</v>
      </c>
      <c r="K11" s="36">
        <f t="shared" si="2"/>
        <v>0.23667121063624119</v>
      </c>
      <c r="L11" s="31">
        <v>0</v>
      </c>
      <c r="M11" s="36">
        <f t="shared" si="3"/>
        <v>0</v>
      </c>
      <c r="N11" s="31">
        <f t="shared" si="4"/>
        <v>40230863</v>
      </c>
      <c r="O11" s="36">
        <f t="shared" si="5"/>
        <v>0.52478202218581571</v>
      </c>
      <c r="P11" s="31">
        <v>18007881</v>
      </c>
      <c r="Q11" s="31">
        <v>68904630</v>
      </c>
      <c r="R11" s="31">
        <v>75830234</v>
      </c>
      <c r="S11" s="31">
        <v>48788111</v>
      </c>
      <c r="T11" s="36">
        <f t="shared" si="6"/>
        <v>0.64338600089246722</v>
      </c>
      <c r="U11" s="36">
        <f t="shared" si="7"/>
        <v>7.5421422431656282E-3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29490170</v>
      </c>
      <c r="E12" s="31">
        <v>29476664</v>
      </c>
      <c r="F12" s="31">
        <v>3277871</v>
      </c>
      <c r="G12" s="36">
        <f t="shared" si="0"/>
        <v>0.11115130906332517</v>
      </c>
      <c r="H12" s="31">
        <v>4791687</v>
      </c>
      <c r="I12" s="36">
        <f t="shared" si="1"/>
        <v>0.1624842108404258</v>
      </c>
      <c r="J12" s="31">
        <v>2023225</v>
      </c>
      <c r="K12" s="36">
        <f t="shared" si="2"/>
        <v>6.863819460709665E-2</v>
      </c>
      <c r="L12" s="31">
        <v>0</v>
      </c>
      <c r="M12" s="36">
        <f t="shared" si="3"/>
        <v>0</v>
      </c>
      <c r="N12" s="31">
        <f t="shared" si="4"/>
        <v>10092783</v>
      </c>
      <c r="O12" s="36">
        <f t="shared" si="5"/>
        <v>0.34239909238033178</v>
      </c>
      <c r="P12" s="31">
        <v>6917649</v>
      </c>
      <c r="Q12" s="31">
        <v>28683089</v>
      </c>
      <c r="R12" s="31">
        <v>28778213</v>
      </c>
      <c r="S12" s="31">
        <v>17614362</v>
      </c>
      <c r="T12" s="36">
        <f t="shared" si="6"/>
        <v>0.61207282050487288</v>
      </c>
      <c r="U12" s="36">
        <f t="shared" si="7"/>
        <v>-0.70752708037080225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129451836</v>
      </c>
      <c r="E13" s="31">
        <v>146327040</v>
      </c>
      <c r="F13" s="31">
        <v>3906533</v>
      </c>
      <c r="G13" s="36">
        <f t="shared" si="0"/>
        <v>3.0177501692598627E-2</v>
      </c>
      <c r="H13" s="31">
        <v>7458028</v>
      </c>
      <c r="I13" s="36">
        <f t="shared" si="1"/>
        <v>5.7612377162422013E-2</v>
      </c>
      <c r="J13" s="31">
        <v>6153092</v>
      </c>
      <c r="K13" s="36">
        <f t="shared" si="2"/>
        <v>4.2050273141587505E-2</v>
      </c>
      <c r="L13" s="31">
        <v>0</v>
      </c>
      <c r="M13" s="36">
        <f t="shared" si="3"/>
        <v>0</v>
      </c>
      <c r="N13" s="31">
        <f t="shared" si="4"/>
        <v>17517653</v>
      </c>
      <c r="O13" s="36">
        <f t="shared" si="5"/>
        <v>0.11971576135210553</v>
      </c>
      <c r="P13" s="31">
        <v>11913466</v>
      </c>
      <c r="Q13" s="31">
        <v>65815008</v>
      </c>
      <c r="R13" s="31">
        <v>136107410</v>
      </c>
      <c r="S13" s="31">
        <v>22673160</v>
      </c>
      <c r="T13" s="36">
        <f t="shared" si="6"/>
        <v>0.16658284806095422</v>
      </c>
      <c r="U13" s="36">
        <f t="shared" si="7"/>
        <v>-0.48351789479232998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90760736</v>
      </c>
      <c r="E14" s="31">
        <v>90760736</v>
      </c>
      <c r="F14" s="31">
        <v>18052221</v>
      </c>
      <c r="G14" s="36">
        <f t="shared" si="0"/>
        <v>0.19889901509833505</v>
      </c>
      <c r="H14" s="31">
        <v>18414067</v>
      </c>
      <c r="I14" s="36">
        <f t="shared" si="1"/>
        <v>0.20288582719293946</v>
      </c>
      <c r="J14" s="31">
        <v>19630842</v>
      </c>
      <c r="K14" s="36">
        <f t="shared" si="2"/>
        <v>0.21629223015555979</v>
      </c>
      <c r="L14" s="31">
        <v>0</v>
      </c>
      <c r="M14" s="36">
        <f t="shared" si="3"/>
        <v>0</v>
      </c>
      <c r="N14" s="31">
        <f t="shared" si="4"/>
        <v>56097130</v>
      </c>
      <c r="O14" s="36">
        <f t="shared" si="5"/>
        <v>0.6180770724468343</v>
      </c>
      <c r="P14" s="31">
        <v>19856987</v>
      </c>
      <c r="Q14" s="31">
        <v>101506517</v>
      </c>
      <c r="R14" s="31">
        <v>96957202</v>
      </c>
      <c r="S14" s="31">
        <v>58327157</v>
      </c>
      <c r="T14" s="36">
        <f t="shared" si="6"/>
        <v>0.6015763223035252</v>
      </c>
      <c r="U14" s="36">
        <f t="shared" si="7"/>
        <v>-1.1388686511201285E-2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22828843</v>
      </c>
      <c r="E15" s="31">
        <v>28644239</v>
      </c>
      <c r="F15" s="31">
        <v>7314676</v>
      </c>
      <c r="G15" s="36">
        <f t="shared" si="0"/>
        <v>0.32041378531535741</v>
      </c>
      <c r="H15" s="31">
        <v>4013861</v>
      </c>
      <c r="I15" s="36">
        <f t="shared" si="1"/>
        <v>0.17582410987714095</v>
      </c>
      <c r="J15" s="31">
        <v>8312801</v>
      </c>
      <c r="K15" s="36">
        <f t="shared" si="2"/>
        <v>0.29020847787228699</v>
      </c>
      <c r="L15" s="31">
        <v>0</v>
      </c>
      <c r="M15" s="36">
        <f t="shared" si="3"/>
        <v>0</v>
      </c>
      <c r="N15" s="31">
        <f t="shared" si="4"/>
        <v>19641338</v>
      </c>
      <c r="O15" s="36">
        <f t="shared" si="5"/>
        <v>0.68569941760365849</v>
      </c>
      <c r="P15" s="31">
        <v>4058752</v>
      </c>
      <c r="Q15" s="31">
        <v>34540833</v>
      </c>
      <c r="R15" s="31">
        <v>45405174</v>
      </c>
      <c r="S15" s="31">
        <v>13201425</v>
      </c>
      <c r="T15" s="36">
        <f t="shared" si="6"/>
        <v>0.29074715141494667</v>
      </c>
      <c r="U15" s="36">
        <f t="shared" si="7"/>
        <v>1.0481175001576841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108541507</v>
      </c>
      <c r="E16" s="31">
        <v>109037150</v>
      </c>
      <c r="F16" s="31">
        <v>15645427</v>
      </c>
      <c r="G16" s="36">
        <f t="shared" si="0"/>
        <v>0.1441423417863546</v>
      </c>
      <c r="H16" s="31">
        <v>33419472</v>
      </c>
      <c r="I16" s="36">
        <f t="shared" si="1"/>
        <v>0.30789578036722853</v>
      </c>
      <c r="J16" s="31">
        <v>119012133</v>
      </c>
      <c r="K16" s="36">
        <f t="shared" si="2"/>
        <v>1.0914824259438183</v>
      </c>
      <c r="L16" s="31">
        <v>0</v>
      </c>
      <c r="M16" s="36">
        <f t="shared" si="3"/>
        <v>0</v>
      </c>
      <c r="N16" s="31">
        <f t="shared" si="4"/>
        <v>168077032</v>
      </c>
      <c r="O16" s="36">
        <f t="shared" si="5"/>
        <v>1.541465748141803</v>
      </c>
      <c r="P16" s="31">
        <v>25480583</v>
      </c>
      <c r="Q16" s="31">
        <v>103891982</v>
      </c>
      <c r="R16" s="31">
        <v>107010848</v>
      </c>
      <c r="S16" s="31">
        <v>70855345</v>
      </c>
      <c r="T16" s="36">
        <f t="shared" si="6"/>
        <v>0.66213235689899397</v>
      </c>
      <c r="U16" s="36">
        <f t="shared" si="7"/>
        <v>3.6706989789048388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38707353</v>
      </c>
      <c r="E17" s="31">
        <v>45537986</v>
      </c>
      <c r="F17" s="31">
        <v>24378881</v>
      </c>
      <c r="G17" s="36">
        <f t="shared" si="0"/>
        <v>0.62982557861809874</v>
      </c>
      <c r="H17" s="31">
        <v>10916666</v>
      </c>
      <c r="I17" s="36">
        <f t="shared" si="1"/>
        <v>0.2820308069115447</v>
      </c>
      <c r="J17" s="31">
        <v>9606559</v>
      </c>
      <c r="K17" s="36">
        <f t="shared" si="2"/>
        <v>0.21095704583861044</v>
      </c>
      <c r="L17" s="31">
        <v>0</v>
      </c>
      <c r="M17" s="36">
        <f t="shared" si="3"/>
        <v>0</v>
      </c>
      <c r="N17" s="31">
        <f t="shared" si="4"/>
        <v>44902106</v>
      </c>
      <c r="O17" s="36">
        <f t="shared" si="5"/>
        <v>0.98603627310175734</v>
      </c>
      <c r="P17" s="31">
        <v>7163694</v>
      </c>
      <c r="Q17" s="31">
        <v>29524834</v>
      </c>
      <c r="R17" s="31">
        <v>45274605</v>
      </c>
      <c r="S17" s="31">
        <v>16459992</v>
      </c>
      <c r="T17" s="36">
        <f t="shared" si="6"/>
        <v>0.36355904154216256</v>
      </c>
      <c r="U17" s="36">
        <f t="shared" si="7"/>
        <v>0.34100632997445168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8752648</v>
      </c>
      <c r="E18" s="31">
        <v>12854708</v>
      </c>
      <c r="F18" s="31">
        <v>179130</v>
      </c>
      <c r="G18" s="36">
        <f t="shared" si="0"/>
        <v>2.0465806462227204E-2</v>
      </c>
      <c r="H18" s="31">
        <v>1498241</v>
      </c>
      <c r="I18" s="36">
        <f t="shared" si="1"/>
        <v>0.17117574018742671</v>
      </c>
      <c r="J18" s="31">
        <v>808323</v>
      </c>
      <c r="K18" s="36">
        <f t="shared" si="2"/>
        <v>6.2881475020669472E-2</v>
      </c>
      <c r="L18" s="31">
        <v>0</v>
      </c>
      <c r="M18" s="36">
        <f t="shared" si="3"/>
        <v>0</v>
      </c>
      <c r="N18" s="31">
        <f t="shared" si="4"/>
        <v>2485694</v>
      </c>
      <c r="O18" s="36">
        <f t="shared" si="5"/>
        <v>0.19336837522874886</v>
      </c>
      <c r="P18" s="31">
        <v>815761</v>
      </c>
      <c r="Q18" s="31">
        <v>4355822</v>
      </c>
      <c r="R18" s="31">
        <v>6411382</v>
      </c>
      <c r="S18" s="31">
        <v>3219998</v>
      </c>
      <c r="T18" s="36">
        <f t="shared" si="6"/>
        <v>0.50223150016642282</v>
      </c>
      <c r="U18" s="36">
        <f t="shared" si="7"/>
        <v>-9.1178666300546496E-3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496662330</v>
      </c>
      <c r="E19" s="32">
        <f>SUM(E11:E18)</f>
        <v>539300568</v>
      </c>
      <c r="F19" s="32">
        <f>SUM(F11:F18)</f>
        <v>75832618</v>
      </c>
      <c r="G19" s="37">
        <f t="shared" si="0"/>
        <v>0.15268445666092695</v>
      </c>
      <c r="H19" s="32">
        <f>SUM(H11:H18)</f>
        <v>99521307</v>
      </c>
      <c r="I19" s="37">
        <f t="shared" si="1"/>
        <v>0.20038022009843187</v>
      </c>
      <c r="J19" s="32">
        <f>SUM(J11:J18)</f>
        <v>183690674</v>
      </c>
      <c r="K19" s="37">
        <f t="shared" si="2"/>
        <v>0.34060908684227459</v>
      </c>
      <c r="L19" s="32">
        <f>SUM(L11:L18)</f>
        <v>0</v>
      </c>
      <c r="M19" s="37">
        <f t="shared" si="3"/>
        <v>0</v>
      </c>
      <c r="N19" s="32">
        <f t="shared" si="4"/>
        <v>359044599</v>
      </c>
      <c r="O19" s="37">
        <f t="shared" si="5"/>
        <v>0.66575972714347298</v>
      </c>
      <c r="P19" s="32">
        <f>SUM(P11:P18)</f>
        <v>94214773</v>
      </c>
      <c r="Q19" s="32">
        <f>SUM(Q11:Q18)</f>
        <v>437222715</v>
      </c>
      <c r="R19" s="32">
        <f>SUM(R11:R18)</f>
        <v>541775068</v>
      </c>
      <c r="S19" s="32">
        <f>SUM(S11:S18)</f>
        <v>251139550</v>
      </c>
      <c r="T19" s="37">
        <f t="shared" si="6"/>
        <v>0.46354947806494484</v>
      </c>
      <c r="U19" s="37">
        <f t="shared" si="7"/>
        <v>0.94970139130940745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1138465776</v>
      </c>
      <c r="E26" s="31">
        <v>1186805455</v>
      </c>
      <c r="F26" s="31">
        <v>95064239</v>
      </c>
      <c r="G26" s="36">
        <f t="shared" si="0"/>
        <v>8.3502061286381615E-2</v>
      </c>
      <c r="H26" s="31">
        <v>119517968</v>
      </c>
      <c r="I26" s="36">
        <f t="shared" si="1"/>
        <v>0.10498160816034931</v>
      </c>
      <c r="J26" s="31">
        <v>174222474</v>
      </c>
      <c r="K26" s="36">
        <f t="shared" si="2"/>
        <v>0.14679952242046276</v>
      </c>
      <c r="L26" s="31">
        <v>0</v>
      </c>
      <c r="M26" s="36">
        <f t="shared" si="3"/>
        <v>0</v>
      </c>
      <c r="N26" s="31">
        <f t="shared" si="4"/>
        <v>388804681</v>
      </c>
      <c r="O26" s="36">
        <f t="shared" si="5"/>
        <v>0.32760607845369233</v>
      </c>
      <c r="P26" s="31">
        <v>92582391</v>
      </c>
      <c r="Q26" s="31">
        <v>944412655</v>
      </c>
      <c r="R26" s="31">
        <v>1023966480</v>
      </c>
      <c r="S26" s="31">
        <v>255379672</v>
      </c>
      <c r="T26" s="36">
        <f t="shared" si="6"/>
        <v>0.24940237496836812</v>
      </c>
      <c r="U26" s="36">
        <f t="shared" si="7"/>
        <v>0.88181005176243499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1138465776</v>
      </c>
      <c r="E27" s="32">
        <f>SUM(E20:E26)</f>
        <v>1186805455</v>
      </c>
      <c r="F27" s="32">
        <f>SUM(F20:F26)</f>
        <v>95064239</v>
      </c>
      <c r="G27" s="37">
        <f t="shared" si="0"/>
        <v>8.3502061286381615E-2</v>
      </c>
      <c r="H27" s="32">
        <f>SUM(H20:H26)</f>
        <v>119517968</v>
      </c>
      <c r="I27" s="37">
        <f t="shared" si="1"/>
        <v>0.10498160816034931</v>
      </c>
      <c r="J27" s="32">
        <f>SUM(J20:J26)</f>
        <v>174222474</v>
      </c>
      <c r="K27" s="37">
        <f t="shared" si="2"/>
        <v>0.14679952242046276</v>
      </c>
      <c r="L27" s="32">
        <f>SUM(L20:L26)</f>
        <v>0</v>
      </c>
      <c r="M27" s="37">
        <f t="shared" si="3"/>
        <v>0</v>
      </c>
      <c r="N27" s="32">
        <f t="shared" si="4"/>
        <v>388804681</v>
      </c>
      <c r="O27" s="37">
        <f t="shared" si="5"/>
        <v>0.32760607845369233</v>
      </c>
      <c r="P27" s="32">
        <f>SUM(P20:P26)</f>
        <v>92582391</v>
      </c>
      <c r="Q27" s="32">
        <f>SUM(Q20:Q26)</f>
        <v>944412655</v>
      </c>
      <c r="R27" s="32">
        <f>SUM(R20:R26)</f>
        <v>1023966480</v>
      </c>
      <c r="S27" s="32">
        <f>SUM(S20:S26)</f>
        <v>255379672</v>
      </c>
      <c r="T27" s="37">
        <f t="shared" si="6"/>
        <v>0.24940237496836812</v>
      </c>
      <c r="U27" s="37">
        <f t="shared" si="7"/>
        <v>0.88181005176243499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544833108</v>
      </c>
      <c r="E34" s="31">
        <v>617940763</v>
      </c>
      <c r="F34" s="31">
        <v>124535361</v>
      </c>
      <c r="G34" s="36">
        <f t="shared" si="0"/>
        <v>0.22857524473347535</v>
      </c>
      <c r="H34" s="31">
        <v>227285047</v>
      </c>
      <c r="I34" s="36">
        <f t="shared" si="1"/>
        <v>0.41716452921579794</v>
      </c>
      <c r="J34" s="31">
        <v>149952592</v>
      </c>
      <c r="K34" s="36">
        <f t="shared" si="2"/>
        <v>0.24266499473510214</v>
      </c>
      <c r="L34" s="31">
        <v>0</v>
      </c>
      <c r="M34" s="36">
        <f t="shared" si="3"/>
        <v>0</v>
      </c>
      <c r="N34" s="31">
        <f t="shared" si="4"/>
        <v>501773000</v>
      </c>
      <c r="O34" s="36">
        <f t="shared" si="5"/>
        <v>0.81200825393679366</v>
      </c>
      <c r="P34" s="31">
        <v>156616660</v>
      </c>
      <c r="Q34" s="31">
        <v>506711589</v>
      </c>
      <c r="R34" s="31">
        <v>547078160</v>
      </c>
      <c r="S34" s="31">
        <v>534044078</v>
      </c>
      <c r="T34" s="36">
        <f t="shared" si="6"/>
        <v>0.97617510083019943</v>
      </c>
      <c r="U34" s="36">
        <f t="shared" si="7"/>
        <v>-4.2550185912533234E-2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544833108</v>
      </c>
      <c r="E35" s="32">
        <f>SUM(E28:E34)</f>
        <v>617940763</v>
      </c>
      <c r="F35" s="32">
        <f>SUM(F28:F34)</f>
        <v>124535361</v>
      </c>
      <c r="G35" s="37">
        <f t="shared" si="0"/>
        <v>0.22857524473347535</v>
      </c>
      <c r="H35" s="32">
        <f>SUM(H28:H34)</f>
        <v>227285047</v>
      </c>
      <c r="I35" s="37">
        <f t="shared" si="1"/>
        <v>0.41716452921579794</v>
      </c>
      <c r="J35" s="32">
        <f>SUM(J28:J34)</f>
        <v>149952592</v>
      </c>
      <c r="K35" s="37">
        <f t="shared" si="2"/>
        <v>0.24266499473510214</v>
      </c>
      <c r="L35" s="32">
        <f>SUM(L28:L34)</f>
        <v>0</v>
      </c>
      <c r="M35" s="37">
        <f t="shared" si="3"/>
        <v>0</v>
      </c>
      <c r="N35" s="32">
        <f t="shared" si="4"/>
        <v>501773000</v>
      </c>
      <c r="O35" s="37">
        <f t="shared" si="5"/>
        <v>0.81200825393679366</v>
      </c>
      <c r="P35" s="32">
        <f>SUM(P28:P34)</f>
        <v>156616660</v>
      </c>
      <c r="Q35" s="32">
        <f>SUM(Q28:Q34)</f>
        <v>506711589</v>
      </c>
      <c r="R35" s="32">
        <f>SUM(R28:R34)</f>
        <v>547078160</v>
      </c>
      <c r="S35" s="32">
        <f>SUM(S28:S34)</f>
        <v>534044078</v>
      </c>
      <c r="T35" s="37">
        <f t="shared" si="6"/>
        <v>0.97617510083019943</v>
      </c>
      <c r="U35" s="37">
        <f t="shared" si="7"/>
        <v>-4.2550185912533234E-2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317955882</v>
      </c>
      <c r="E39" s="31">
        <v>257002486</v>
      </c>
      <c r="F39" s="31">
        <v>38502453</v>
      </c>
      <c r="G39" s="36">
        <f t="shared" si="0"/>
        <v>0.12109369626318157</v>
      </c>
      <c r="H39" s="31">
        <v>45053799</v>
      </c>
      <c r="I39" s="36">
        <f t="shared" si="1"/>
        <v>0.14169827183760042</v>
      </c>
      <c r="J39" s="31">
        <v>51277231</v>
      </c>
      <c r="K39" s="36">
        <f t="shared" si="2"/>
        <v>0.19952036962008218</v>
      </c>
      <c r="L39" s="31">
        <v>0</v>
      </c>
      <c r="M39" s="36">
        <f t="shared" si="3"/>
        <v>0</v>
      </c>
      <c r="N39" s="31">
        <f t="shared" si="4"/>
        <v>134833483</v>
      </c>
      <c r="O39" s="36">
        <f t="shared" si="5"/>
        <v>0.52463882781273952</v>
      </c>
      <c r="P39" s="31">
        <v>37230475</v>
      </c>
      <c r="Q39" s="31">
        <v>253069190</v>
      </c>
      <c r="R39" s="31">
        <v>258194457</v>
      </c>
      <c r="S39" s="31">
        <v>138844893</v>
      </c>
      <c r="T39" s="36">
        <f t="shared" si="6"/>
        <v>0.53775319041802672</v>
      </c>
      <c r="U39" s="36">
        <f t="shared" si="7"/>
        <v>0.37729188252365842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317955882</v>
      </c>
      <c r="E40" s="32">
        <f>SUM(E36:E39)</f>
        <v>257002486</v>
      </c>
      <c r="F40" s="32">
        <f>SUM(F36:F39)</f>
        <v>38502453</v>
      </c>
      <c r="G40" s="37">
        <f t="shared" si="0"/>
        <v>0.12109369626318157</v>
      </c>
      <c r="H40" s="32">
        <f>SUM(H36:H39)</f>
        <v>45053799</v>
      </c>
      <c r="I40" s="37">
        <f t="shared" si="1"/>
        <v>0.14169827183760042</v>
      </c>
      <c r="J40" s="32">
        <f>SUM(J36:J39)</f>
        <v>51277231</v>
      </c>
      <c r="K40" s="37">
        <f t="shared" si="2"/>
        <v>0.19952036962008218</v>
      </c>
      <c r="L40" s="32">
        <f>SUM(L36:L39)</f>
        <v>0</v>
      </c>
      <c r="M40" s="37">
        <f t="shared" si="3"/>
        <v>0</v>
      </c>
      <c r="N40" s="32">
        <f t="shared" si="4"/>
        <v>134833483</v>
      </c>
      <c r="O40" s="37">
        <f t="shared" si="5"/>
        <v>0.52463882781273952</v>
      </c>
      <c r="P40" s="32">
        <f>SUM(P36:P39)</f>
        <v>37230475</v>
      </c>
      <c r="Q40" s="32">
        <f>SUM(Q36:Q39)</f>
        <v>253069190</v>
      </c>
      <c r="R40" s="32">
        <f>SUM(R36:R39)</f>
        <v>258194457</v>
      </c>
      <c r="S40" s="32">
        <f>SUM(S36:S39)</f>
        <v>138844893</v>
      </c>
      <c r="T40" s="37">
        <f t="shared" si="6"/>
        <v>0.53775319041802672</v>
      </c>
      <c r="U40" s="37">
        <f t="shared" si="7"/>
        <v>0.37729188252365842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700000</v>
      </c>
      <c r="E43" s="31">
        <v>648696</v>
      </c>
      <c r="F43" s="31">
        <v>141960</v>
      </c>
      <c r="G43" s="36">
        <f t="shared" si="0"/>
        <v>0.20280000000000001</v>
      </c>
      <c r="H43" s="31">
        <v>225200</v>
      </c>
      <c r="I43" s="36">
        <f t="shared" si="1"/>
        <v>0.32171428571428573</v>
      </c>
      <c r="J43" s="31">
        <v>251200</v>
      </c>
      <c r="K43" s="36">
        <f t="shared" si="2"/>
        <v>0.38723839826359341</v>
      </c>
      <c r="L43" s="31">
        <v>0</v>
      </c>
      <c r="M43" s="36">
        <f t="shared" si="3"/>
        <v>0</v>
      </c>
      <c r="N43" s="31">
        <f t="shared" si="4"/>
        <v>618360</v>
      </c>
      <c r="O43" s="36">
        <f t="shared" si="5"/>
        <v>0.95323541381479149</v>
      </c>
      <c r="P43" s="31">
        <v>237780</v>
      </c>
      <c r="Q43" s="31">
        <v>0</v>
      </c>
      <c r="R43" s="31">
        <v>660000</v>
      </c>
      <c r="S43" s="31">
        <v>394180</v>
      </c>
      <c r="T43" s="36">
        <f t="shared" si="6"/>
        <v>0.59724242424242424</v>
      </c>
      <c r="U43" s="36">
        <f t="shared" si="7"/>
        <v>5.6438724871730184E-2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708766887</v>
      </c>
      <c r="E46" s="31">
        <v>764752141</v>
      </c>
      <c r="F46" s="31">
        <v>97965048</v>
      </c>
      <c r="G46" s="36">
        <f t="shared" si="0"/>
        <v>0.13821899667838178</v>
      </c>
      <c r="H46" s="31">
        <v>233814936</v>
      </c>
      <c r="I46" s="36">
        <f t="shared" si="1"/>
        <v>0.32988975682776217</v>
      </c>
      <c r="J46" s="31">
        <v>298798526</v>
      </c>
      <c r="K46" s="36">
        <f t="shared" si="2"/>
        <v>0.39071289896526096</v>
      </c>
      <c r="L46" s="31">
        <v>0</v>
      </c>
      <c r="M46" s="36">
        <f t="shared" si="3"/>
        <v>0</v>
      </c>
      <c r="N46" s="31">
        <f t="shared" si="4"/>
        <v>630578510</v>
      </c>
      <c r="O46" s="36">
        <f t="shared" si="5"/>
        <v>0.82455278801239729</v>
      </c>
      <c r="P46" s="31">
        <v>121815674</v>
      </c>
      <c r="Q46" s="31">
        <v>768012365</v>
      </c>
      <c r="R46" s="31">
        <v>738371308</v>
      </c>
      <c r="S46" s="31">
        <v>357677127</v>
      </c>
      <c r="T46" s="36">
        <f t="shared" si="6"/>
        <v>0.48441363190130893</v>
      </c>
      <c r="U46" s="36">
        <f t="shared" si="7"/>
        <v>1.452874217155339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709466887</v>
      </c>
      <c r="E47" s="32">
        <f>SUM(E41:E46)</f>
        <v>765400837</v>
      </c>
      <c r="F47" s="32">
        <f>SUM(F41:F46)</f>
        <v>98107008</v>
      </c>
      <c r="G47" s="37">
        <f t="shared" si="0"/>
        <v>0.1382827159345634</v>
      </c>
      <c r="H47" s="32">
        <f>SUM(H41:H46)</f>
        <v>234040136</v>
      </c>
      <c r="I47" s="37">
        <f t="shared" si="1"/>
        <v>0.32988169044737953</v>
      </c>
      <c r="J47" s="32">
        <f>SUM(J41:J46)</f>
        <v>299049726</v>
      </c>
      <c r="K47" s="37">
        <f t="shared" si="2"/>
        <v>0.39070995424061705</v>
      </c>
      <c r="L47" s="32">
        <f>SUM(L41:L46)</f>
        <v>0</v>
      </c>
      <c r="M47" s="37">
        <f t="shared" si="3"/>
        <v>0</v>
      </c>
      <c r="N47" s="32">
        <f t="shared" si="4"/>
        <v>631196870</v>
      </c>
      <c r="O47" s="37">
        <f t="shared" si="5"/>
        <v>0.82466184969693201</v>
      </c>
      <c r="P47" s="32">
        <f>SUM(P41:P46)</f>
        <v>122053454</v>
      </c>
      <c r="Q47" s="32">
        <f>SUM(Q41:Q46)</f>
        <v>768012365</v>
      </c>
      <c r="R47" s="32">
        <f>SUM(R41:R46)</f>
        <v>739031308</v>
      </c>
      <c r="S47" s="32">
        <f>SUM(S41:S46)</f>
        <v>358071307</v>
      </c>
      <c r="T47" s="37">
        <f t="shared" si="6"/>
        <v>0.48451439488947873</v>
      </c>
      <c r="U47" s="37">
        <f t="shared" si="7"/>
        <v>1.4501537334617338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338757081</v>
      </c>
      <c r="E52" s="31">
        <v>313976558</v>
      </c>
      <c r="F52" s="31">
        <v>45079401</v>
      </c>
      <c r="G52" s="36">
        <f t="shared" si="0"/>
        <v>0.13307294084282181</v>
      </c>
      <c r="H52" s="31">
        <v>68839564</v>
      </c>
      <c r="I52" s="36">
        <f t="shared" si="1"/>
        <v>0.20321217728287133</v>
      </c>
      <c r="J52" s="31">
        <v>73289925</v>
      </c>
      <c r="K52" s="36">
        <f t="shared" si="2"/>
        <v>0.2334248310346787</v>
      </c>
      <c r="L52" s="31">
        <v>0</v>
      </c>
      <c r="M52" s="36">
        <f t="shared" si="3"/>
        <v>0</v>
      </c>
      <c r="N52" s="31">
        <f t="shared" si="4"/>
        <v>187208890</v>
      </c>
      <c r="O52" s="36">
        <f t="shared" si="5"/>
        <v>0.59625116980867088</v>
      </c>
      <c r="P52" s="31">
        <v>66528404</v>
      </c>
      <c r="Q52" s="31">
        <v>342848070</v>
      </c>
      <c r="R52" s="31">
        <v>352355396</v>
      </c>
      <c r="S52" s="31">
        <v>182871238</v>
      </c>
      <c r="T52" s="36">
        <f t="shared" si="6"/>
        <v>0.51899655880394124</v>
      </c>
      <c r="U52" s="36">
        <f t="shared" si="7"/>
        <v>0.10163359698212515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338757081</v>
      </c>
      <c r="E53" s="32">
        <f>SUM(E48:E52)</f>
        <v>313976558</v>
      </c>
      <c r="F53" s="32">
        <f>SUM(F48:F52)</f>
        <v>45079401</v>
      </c>
      <c r="G53" s="37">
        <f t="shared" si="0"/>
        <v>0.13307294084282181</v>
      </c>
      <c r="H53" s="32">
        <f>SUM(H48:H52)</f>
        <v>68839564</v>
      </c>
      <c r="I53" s="37">
        <f t="shared" si="1"/>
        <v>0.20321217728287133</v>
      </c>
      <c r="J53" s="32">
        <f>SUM(J48:J52)</f>
        <v>73289925</v>
      </c>
      <c r="K53" s="37">
        <f t="shared" si="2"/>
        <v>0.2334248310346787</v>
      </c>
      <c r="L53" s="32">
        <f>SUM(L48:L52)</f>
        <v>0</v>
      </c>
      <c r="M53" s="37">
        <f t="shared" si="3"/>
        <v>0</v>
      </c>
      <c r="N53" s="32">
        <f t="shared" si="4"/>
        <v>187208890</v>
      </c>
      <c r="O53" s="37">
        <f t="shared" si="5"/>
        <v>0.59625116980867088</v>
      </c>
      <c r="P53" s="32">
        <f>SUM(P48:P52)</f>
        <v>66528404</v>
      </c>
      <c r="Q53" s="32">
        <f>SUM(Q48:Q52)</f>
        <v>342848070</v>
      </c>
      <c r="R53" s="32">
        <f>SUM(R48:R52)</f>
        <v>352355396</v>
      </c>
      <c r="S53" s="32">
        <f>SUM(S48:S52)</f>
        <v>182871238</v>
      </c>
      <c r="T53" s="37">
        <f t="shared" si="6"/>
        <v>0.51899655880394124</v>
      </c>
      <c r="U53" s="37">
        <f t="shared" si="7"/>
        <v>0.10163359698212515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7126287227</v>
      </c>
      <c r="E54" s="32">
        <f>SUM(E8:E9,E11:E18,E20:E26,E28:E34,E36:E39,E41:E46,E48:E52)</f>
        <v>7247048060</v>
      </c>
      <c r="F54" s="32">
        <f>SUM(F8:F9,F11:F18,F20:F26,F28:F34,F36:F39,F41:F46,F48:F52)</f>
        <v>903564011</v>
      </c>
      <c r="G54" s="37">
        <f t="shared" si="0"/>
        <v>0.12679309466738675</v>
      </c>
      <c r="H54" s="32">
        <f>SUM(H8:H9,H11:H18,H20:H26,H28:H34,H36:H39,H41:H46,H48:H52)</f>
        <v>1238298889</v>
      </c>
      <c r="I54" s="37">
        <f t="shared" si="1"/>
        <v>0.17376494232625744</v>
      </c>
      <c r="J54" s="32">
        <f>SUM(J8:J9,J11:J18,J20:J26,J28:J34,J36:J39,J41:J46,J48:J52)</f>
        <v>1464972153</v>
      </c>
      <c r="K54" s="37">
        <f t="shared" si="2"/>
        <v>0.2021474317365021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3606835053</v>
      </c>
      <c r="O54" s="37">
        <f t="shared" si="5"/>
        <v>0.49769713449368236</v>
      </c>
      <c r="P54" s="32">
        <f>SUM(P8:P9,P11:P18,P20:P26,P28:P34,P36:P39,P41:P46,P48:P52)</f>
        <v>1099562061</v>
      </c>
      <c r="Q54" s="32">
        <f>SUM(Q8:Q9,Q11:Q18,Q20:Q26,Q28:Q34,Q36:Q39,Q41:Q46,Q48:Q52)</f>
        <v>6839737333</v>
      </c>
      <c r="R54" s="32">
        <f>SUM(R8:R9,R11:R18,R20:R26,R28:R34,R36:R39,R41:R46,R48:R52)</f>
        <v>7362605176</v>
      </c>
      <c r="S54" s="32">
        <f>SUM(S8:S9,S11:S18,S20:S26,S28:S34,S36:S39,S41:S46,S48:S52)</f>
        <v>5620291691</v>
      </c>
      <c r="T54" s="37">
        <f t="shared" si="6"/>
        <v>0.76335638767111313</v>
      </c>
      <c r="U54" s="37">
        <f t="shared" si="7"/>
        <v>0.33232329939401217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2412569668</v>
      </c>
      <c r="E57" s="31">
        <v>2212411978</v>
      </c>
      <c r="F57" s="31">
        <v>1072164626</v>
      </c>
      <c r="G57" s="36">
        <f t="shared" ref="G57:G85" si="8">IF(($D57      =0),0,($F57      /$D57      ))</f>
        <v>0.44440773678830814</v>
      </c>
      <c r="H57" s="31">
        <v>376789055</v>
      </c>
      <c r="I57" s="36">
        <f t="shared" ref="I57:I85" si="9">IF(($D57      =0),0,($H57      /$D57      ))</f>
        <v>0.15617748162785905</v>
      </c>
      <c r="J57" s="31">
        <v>1253610346</v>
      </c>
      <c r="K57" s="36">
        <f t="shared" ref="K57:K85" si="10">IF(($E57      =0),0,($J57      /$E57      ))</f>
        <v>0.56662608884139753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2702564027</v>
      </c>
      <c r="O57" s="36">
        <f t="shared" ref="O57:O85" si="13">IF(($E57      =0),0,($N57      /$E57      ))</f>
        <v>1.2215464632600177</v>
      </c>
      <c r="P57" s="31">
        <v>814453191</v>
      </c>
      <c r="Q57" s="31">
        <v>2117304125</v>
      </c>
      <c r="R57" s="31">
        <v>2121892019</v>
      </c>
      <c r="S57" s="31">
        <v>1582610911</v>
      </c>
      <c r="T57" s="36">
        <f t="shared" ref="T57:T85" si="14">IF(($R57      =0),0,($S57      /$R57      ))</f>
        <v>0.74584893897939675</v>
      </c>
      <c r="U57" s="36">
        <f t="shared" ref="U57:U85" si="15">IF(($P57      =0),0,(($J57      /$P57      )-1))</f>
        <v>0.53920490441052249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2412569668</v>
      </c>
      <c r="E58" s="32">
        <f>E57</f>
        <v>2212411978</v>
      </c>
      <c r="F58" s="32">
        <f>F57</f>
        <v>1072164626</v>
      </c>
      <c r="G58" s="37">
        <f t="shared" si="8"/>
        <v>0.44440773678830814</v>
      </c>
      <c r="H58" s="32">
        <f>H57</f>
        <v>376789055</v>
      </c>
      <c r="I58" s="37">
        <f t="shared" si="9"/>
        <v>0.15617748162785905</v>
      </c>
      <c r="J58" s="32">
        <f>J57</f>
        <v>1253610346</v>
      </c>
      <c r="K58" s="37">
        <f t="shared" si="10"/>
        <v>0.56662608884139753</v>
      </c>
      <c r="L58" s="32">
        <f>L57</f>
        <v>0</v>
      </c>
      <c r="M58" s="37">
        <f t="shared" si="11"/>
        <v>0</v>
      </c>
      <c r="N58" s="32">
        <f t="shared" si="12"/>
        <v>2702564027</v>
      </c>
      <c r="O58" s="37">
        <f t="shared" si="13"/>
        <v>1.2215464632600177</v>
      </c>
      <c r="P58" s="32">
        <f>P57</f>
        <v>814453191</v>
      </c>
      <c r="Q58" s="32">
        <f>Q57</f>
        <v>2117304125</v>
      </c>
      <c r="R58" s="32">
        <f>R57</f>
        <v>2121892019</v>
      </c>
      <c r="S58" s="32">
        <f>S57</f>
        <v>1582610911</v>
      </c>
      <c r="T58" s="37">
        <f t="shared" si="14"/>
        <v>0.74584893897939675</v>
      </c>
      <c r="U58" s="37">
        <f t="shared" si="15"/>
        <v>0.53920490441052249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15967960</v>
      </c>
      <c r="E59" s="31">
        <v>12309978</v>
      </c>
      <c r="F59" s="31">
        <v>2683779</v>
      </c>
      <c r="G59" s="36">
        <f t="shared" si="8"/>
        <v>0.16807275318825948</v>
      </c>
      <c r="H59" s="31">
        <v>1873637</v>
      </c>
      <c r="I59" s="36">
        <f t="shared" si="9"/>
        <v>0.11733728040400902</v>
      </c>
      <c r="J59" s="31">
        <v>2061568</v>
      </c>
      <c r="K59" s="36">
        <f t="shared" si="10"/>
        <v>0.16747129848647982</v>
      </c>
      <c r="L59" s="31">
        <v>0</v>
      </c>
      <c r="M59" s="36">
        <f t="shared" si="11"/>
        <v>0</v>
      </c>
      <c r="N59" s="31">
        <f t="shared" si="12"/>
        <v>6618984</v>
      </c>
      <c r="O59" s="36">
        <f t="shared" si="13"/>
        <v>0.53769259376418055</v>
      </c>
      <c r="P59" s="31">
        <v>1706968</v>
      </c>
      <c r="Q59" s="31">
        <v>9139241</v>
      </c>
      <c r="R59" s="31">
        <v>13169935</v>
      </c>
      <c r="S59" s="31">
        <v>4734009</v>
      </c>
      <c r="T59" s="36">
        <f t="shared" si="14"/>
        <v>0.35945576041187749</v>
      </c>
      <c r="U59" s="36">
        <f t="shared" si="15"/>
        <v>0.20773675897849286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99715344</v>
      </c>
      <c r="E60" s="31">
        <v>99715344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7959475</v>
      </c>
      <c r="K60" s="36">
        <f t="shared" si="10"/>
        <v>7.9821968021290685E-2</v>
      </c>
      <c r="L60" s="31">
        <v>0</v>
      </c>
      <c r="M60" s="36">
        <f t="shared" si="11"/>
        <v>0</v>
      </c>
      <c r="N60" s="31">
        <f t="shared" si="12"/>
        <v>7959475</v>
      </c>
      <c r="O60" s="36">
        <f t="shared" si="13"/>
        <v>7.9821968021290685E-2</v>
      </c>
      <c r="P60" s="31">
        <v>4296704</v>
      </c>
      <c r="Q60" s="31">
        <v>90033212</v>
      </c>
      <c r="R60" s="31">
        <v>76033212</v>
      </c>
      <c r="S60" s="31">
        <v>25773231</v>
      </c>
      <c r="T60" s="36">
        <f t="shared" si="14"/>
        <v>0.3389733291814635</v>
      </c>
      <c r="U60" s="36">
        <f t="shared" si="15"/>
        <v>0.85246063028777397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37776684</v>
      </c>
      <c r="E61" s="31">
        <v>37776684</v>
      </c>
      <c r="F61" s="31">
        <v>1791584</v>
      </c>
      <c r="G61" s="36">
        <f t="shared" si="8"/>
        <v>4.7425655465154114E-2</v>
      </c>
      <c r="H61" s="31">
        <v>2989155</v>
      </c>
      <c r="I61" s="36">
        <f t="shared" si="9"/>
        <v>7.9126982135329829E-2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4780739</v>
      </c>
      <c r="O61" s="36">
        <f t="shared" si="13"/>
        <v>0.12655263760048394</v>
      </c>
      <c r="P61" s="31">
        <v>4934097</v>
      </c>
      <c r="Q61" s="31">
        <v>32550367</v>
      </c>
      <c r="R61" s="31">
        <v>55683420</v>
      </c>
      <c r="S61" s="31">
        <v>2993520</v>
      </c>
      <c r="T61" s="36">
        <f t="shared" si="14"/>
        <v>5.3759628988305677E-2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153459988</v>
      </c>
      <c r="E63" s="32">
        <f>SUM(E59:E62)</f>
        <v>149802006</v>
      </c>
      <c r="F63" s="32">
        <f>SUM(F59:F62)</f>
        <v>4475363</v>
      </c>
      <c r="G63" s="37">
        <f t="shared" si="8"/>
        <v>2.9163061057974279E-2</v>
      </c>
      <c r="H63" s="32">
        <f>SUM(H59:H62)</f>
        <v>4862792</v>
      </c>
      <c r="I63" s="37">
        <f t="shared" si="9"/>
        <v>3.1687686564917494E-2</v>
      </c>
      <c r="J63" s="32">
        <f>SUM(J59:J62)</f>
        <v>10021043</v>
      </c>
      <c r="K63" s="37">
        <f t="shared" si="10"/>
        <v>6.6895252390678936E-2</v>
      </c>
      <c r="L63" s="32">
        <f>SUM(L59:L62)</f>
        <v>0</v>
      </c>
      <c r="M63" s="37">
        <f t="shared" si="11"/>
        <v>0</v>
      </c>
      <c r="N63" s="32">
        <f t="shared" si="12"/>
        <v>19359198</v>
      </c>
      <c r="O63" s="37">
        <f t="shared" si="13"/>
        <v>0.12923190093996473</v>
      </c>
      <c r="P63" s="32">
        <f>SUM(P59:P62)</f>
        <v>10937769</v>
      </c>
      <c r="Q63" s="32">
        <f>SUM(Q59:Q62)</f>
        <v>131722820</v>
      </c>
      <c r="R63" s="32">
        <f>SUM(R59:R62)</f>
        <v>144886567</v>
      </c>
      <c r="S63" s="32">
        <f>SUM(S59:S62)</f>
        <v>33500760</v>
      </c>
      <c r="T63" s="37">
        <f t="shared" si="14"/>
        <v>0.23122060722164808</v>
      </c>
      <c r="U63" s="37">
        <f t="shared" si="15"/>
        <v>-8.3812887253332913E-2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34788636</v>
      </c>
      <c r="E64" s="31">
        <v>34288636</v>
      </c>
      <c r="F64" s="31">
        <v>65162</v>
      </c>
      <c r="G64" s="36">
        <f t="shared" si="8"/>
        <v>1.8730829228257181E-3</v>
      </c>
      <c r="H64" s="31">
        <v>33436</v>
      </c>
      <c r="I64" s="36">
        <f t="shared" si="9"/>
        <v>9.6111845258894317E-4</v>
      </c>
      <c r="J64" s="31">
        <v>-654917</v>
      </c>
      <c r="K64" s="36">
        <f t="shared" si="10"/>
        <v>-1.9100118184928676E-2</v>
      </c>
      <c r="L64" s="31">
        <v>0</v>
      </c>
      <c r="M64" s="36">
        <f t="shared" si="11"/>
        <v>0</v>
      </c>
      <c r="N64" s="31">
        <f t="shared" si="12"/>
        <v>-556319</v>
      </c>
      <c r="O64" s="36">
        <f t="shared" si="13"/>
        <v>-1.6224588228006504E-2</v>
      </c>
      <c r="P64" s="31">
        <v>937475</v>
      </c>
      <c r="Q64" s="31">
        <v>1856312</v>
      </c>
      <c r="R64" s="31">
        <v>37276734</v>
      </c>
      <c r="S64" s="31">
        <v>937475</v>
      </c>
      <c r="T64" s="36">
        <f t="shared" si="14"/>
        <v>2.5149064829552932E-2</v>
      </c>
      <c r="U64" s="36">
        <f t="shared" si="15"/>
        <v>-1.6985967625803355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24631594</v>
      </c>
      <c r="E65" s="31">
        <v>12837411</v>
      </c>
      <c r="F65" s="31">
        <v>2013020</v>
      </c>
      <c r="G65" s="36">
        <f t="shared" si="8"/>
        <v>8.1725120997041448E-2</v>
      </c>
      <c r="H65" s="31">
        <v>2509656</v>
      </c>
      <c r="I65" s="36">
        <f t="shared" si="9"/>
        <v>0.10188768132504945</v>
      </c>
      <c r="J65" s="31">
        <v>2130739</v>
      </c>
      <c r="K65" s="36">
        <f t="shared" si="10"/>
        <v>0.16597887221963992</v>
      </c>
      <c r="L65" s="31">
        <v>0</v>
      </c>
      <c r="M65" s="36">
        <f t="shared" si="11"/>
        <v>0</v>
      </c>
      <c r="N65" s="31">
        <f t="shared" si="12"/>
        <v>6653415</v>
      </c>
      <c r="O65" s="36">
        <f t="shared" si="13"/>
        <v>0.51828324262579117</v>
      </c>
      <c r="P65" s="31">
        <v>2926268</v>
      </c>
      <c r="Q65" s="31">
        <v>18135108</v>
      </c>
      <c r="R65" s="31">
        <v>15735108</v>
      </c>
      <c r="S65" s="31">
        <v>8006048</v>
      </c>
      <c r="T65" s="36">
        <f t="shared" si="14"/>
        <v>0.50880159195602592</v>
      </c>
      <c r="U65" s="36">
        <f t="shared" si="15"/>
        <v>-0.27185787494515201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26306789</v>
      </c>
      <c r="E66" s="31">
        <v>30518360</v>
      </c>
      <c r="F66" s="31">
        <v>2447790</v>
      </c>
      <c r="G66" s="36">
        <f t="shared" si="8"/>
        <v>9.3047844037522032E-2</v>
      </c>
      <c r="H66" s="31">
        <v>5458939</v>
      </c>
      <c r="I66" s="36">
        <f t="shared" si="9"/>
        <v>0.20751065437898938</v>
      </c>
      <c r="J66" s="31">
        <v>9233938</v>
      </c>
      <c r="K66" s="36">
        <f t="shared" si="10"/>
        <v>0.30256992839720087</v>
      </c>
      <c r="L66" s="31">
        <v>0</v>
      </c>
      <c r="M66" s="36">
        <f t="shared" si="11"/>
        <v>0</v>
      </c>
      <c r="N66" s="31">
        <f t="shared" si="12"/>
        <v>17140667</v>
      </c>
      <c r="O66" s="36">
        <f t="shared" si="13"/>
        <v>0.56165098648813372</v>
      </c>
      <c r="P66" s="31">
        <v>10251933</v>
      </c>
      <c r="Q66" s="31">
        <v>22977561</v>
      </c>
      <c r="R66" s="31">
        <v>22497561</v>
      </c>
      <c r="S66" s="31">
        <v>22177816</v>
      </c>
      <c r="T66" s="36">
        <f t="shared" si="14"/>
        <v>0.98578757048375154</v>
      </c>
      <c r="U66" s="36">
        <f t="shared" si="15"/>
        <v>-9.9297859242739928E-2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467838562</v>
      </c>
      <c r="E67" s="31">
        <v>1125581150</v>
      </c>
      <c r="F67" s="31">
        <v>-48335188</v>
      </c>
      <c r="G67" s="36">
        <f t="shared" si="8"/>
        <v>-0.10331595538719188</v>
      </c>
      <c r="H67" s="31">
        <v>276677348</v>
      </c>
      <c r="I67" s="36">
        <f t="shared" si="9"/>
        <v>0.59139491797600041</v>
      </c>
      <c r="J67" s="31">
        <v>120313779</v>
      </c>
      <c r="K67" s="36">
        <f t="shared" si="10"/>
        <v>0.10689036414655664</v>
      </c>
      <c r="L67" s="31">
        <v>0</v>
      </c>
      <c r="M67" s="36">
        <f t="shared" si="11"/>
        <v>0</v>
      </c>
      <c r="N67" s="31">
        <f t="shared" si="12"/>
        <v>348655939</v>
      </c>
      <c r="O67" s="36">
        <f t="shared" si="13"/>
        <v>0.30975637696135905</v>
      </c>
      <c r="P67" s="31">
        <v>131039877</v>
      </c>
      <c r="Q67" s="31">
        <v>1363865180</v>
      </c>
      <c r="R67" s="31">
        <v>1354652823</v>
      </c>
      <c r="S67" s="31">
        <v>486029878</v>
      </c>
      <c r="T67" s="36">
        <f t="shared" si="14"/>
        <v>0.35878556464647771</v>
      </c>
      <c r="U67" s="36">
        <f t="shared" si="15"/>
        <v>-8.1853694047652414E-2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91761312</v>
      </c>
      <c r="E68" s="31">
        <v>91761312</v>
      </c>
      <c r="F68" s="31">
        <v>14201814</v>
      </c>
      <c r="G68" s="36">
        <f t="shared" si="8"/>
        <v>0.15476908176727028</v>
      </c>
      <c r="H68" s="31">
        <v>8040191</v>
      </c>
      <c r="I68" s="36">
        <f t="shared" si="9"/>
        <v>8.762070664377597E-2</v>
      </c>
      <c r="J68" s="31">
        <v>33507791</v>
      </c>
      <c r="K68" s="36">
        <f t="shared" si="10"/>
        <v>0.36516250988216037</v>
      </c>
      <c r="L68" s="31">
        <v>0</v>
      </c>
      <c r="M68" s="36">
        <f t="shared" si="11"/>
        <v>0</v>
      </c>
      <c r="N68" s="31">
        <f t="shared" si="12"/>
        <v>55749796</v>
      </c>
      <c r="O68" s="36">
        <f t="shared" si="13"/>
        <v>0.60755229829320667</v>
      </c>
      <c r="P68" s="31">
        <v>21147157</v>
      </c>
      <c r="Q68" s="31">
        <v>90181182</v>
      </c>
      <c r="R68" s="31">
        <v>119135232</v>
      </c>
      <c r="S68" s="31">
        <v>50866387</v>
      </c>
      <c r="T68" s="36">
        <f t="shared" si="14"/>
        <v>0.42696342757783023</v>
      </c>
      <c r="U68" s="36">
        <f t="shared" si="15"/>
        <v>0.58450570920715261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645326893</v>
      </c>
      <c r="E70" s="32">
        <f>SUM(E64:E69)</f>
        <v>1294986869</v>
      </c>
      <c r="F70" s="32">
        <f>SUM(F64:F69)</f>
        <v>-29607402</v>
      </c>
      <c r="G70" s="37">
        <f t="shared" si="8"/>
        <v>-4.5879696509099302E-2</v>
      </c>
      <c r="H70" s="32">
        <f>SUM(H64:H69)</f>
        <v>292719570</v>
      </c>
      <c r="I70" s="37">
        <f t="shared" si="9"/>
        <v>0.45359890185143731</v>
      </c>
      <c r="J70" s="32">
        <f>SUM(J64:J69)</f>
        <v>164531330</v>
      </c>
      <c r="K70" s="37">
        <f t="shared" si="10"/>
        <v>0.12705250836022183</v>
      </c>
      <c r="L70" s="32">
        <f>SUM(L64:L69)</f>
        <v>0</v>
      </c>
      <c r="M70" s="37">
        <f t="shared" si="11"/>
        <v>0</v>
      </c>
      <c r="N70" s="32">
        <f t="shared" si="12"/>
        <v>427643498</v>
      </c>
      <c r="O70" s="37">
        <f t="shared" si="13"/>
        <v>0.33022998783781488</v>
      </c>
      <c r="P70" s="32">
        <f>SUM(P64:P69)</f>
        <v>166302710</v>
      </c>
      <c r="Q70" s="32">
        <f>SUM(Q64:Q69)</f>
        <v>1497015343</v>
      </c>
      <c r="R70" s="32">
        <f>SUM(R64:R69)</f>
        <v>1549297458</v>
      </c>
      <c r="S70" s="32">
        <f>SUM(S64:S69)</f>
        <v>568017604</v>
      </c>
      <c r="T70" s="37">
        <f t="shared" si="14"/>
        <v>0.36662914604743385</v>
      </c>
      <c r="U70" s="37">
        <f t="shared" si="15"/>
        <v>-1.0651540194384079E-2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160300284</v>
      </c>
      <c r="E71" s="31">
        <v>216086892</v>
      </c>
      <c r="F71" s="31">
        <v>29531922</v>
      </c>
      <c r="G71" s="36">
        <f t="shared" si="8"/>
        <v>0.18422875657537824</v>
      </c>
      <c r="H71" s="31">
        <v>33032378</v>
      </c>
      <c r="I71" s="36">
        <f t="shared" si="9"/>
        <v>0.20606562368910089</v>
      </c>
      <c r="J71" s="31">
        <v>23992677</v>
      </c>
      <c r="K71" s="36">
        <f t="shared" si="10"/>
        <v>0.11103254240891205</v>
      </c>
      <c r="L71" s="31">
        <v>0</v>
      </c>
      <c r="M71" s="36">
        <f t="shared" si="11"/>
        <v>0</v>
      </c>
      <c r="N71" s="31">
        <f t="shared" si="12"/>
        <v>86556977</v>
      </c>
      <c r="O71" s="36">
        <f t="shared" si="13"/>
        <v>0.40056560672824154</v>
      </c>
      <c r="P71" s="31">
        <v>28817959</v>
      </c>
      <c r="Q71" s="31">
        <v>86132592</v>
      </c>
      <c r="R71" s="31">
        <v>137991843</v>
      </c>
      <c r="S71" s="31">
        <v>88238248</v>
      </c>
      <c r="T71" s="36">
        <f t="shared" si="14"/>
        <v>0.63944539098590047</v>
      </c>
      <c r="U71" s="36">
        <f t="shared" si="15"/>
        <v>-0.16744010219460714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113046474</v>
      </c>
      <c r="E72" s="31">
        <v>113046474</v>
      </c>
      <c r="F72" s="31">
        <v>90496727</v>
      </c>
      <c r="G72" s="36">
        <f t="shared" si="8"/>
        <v>0.80052675504058624</v>
      </c>
      <c r="H72" s="31">
        <v>-24007827</v>
      </c>
      <c r="I72" s="36">
        <f t="shared" si="9"/>
        <v>-0.21237130315095012</v>
      </c>
      <c r="J72" s="31">
        <v>56593652</v>
      </c>
      <c r="K72" s="36">
        <f t="shared" si="10"/>
        <v>0.5006228854161342</v>
      </c>
      <c r="L72" s="31">
        <v>0</v>
      </c>
      <c r="M72" s="36">
        <f t="shared" si="11"/>
        <v>0</v>
      </c>
      <c r="N72" s="31">
        <f t="shared" si="12"/>
        <v>123082552</v>
      </c>
      <c r="O72" s="36">
        <f t="shared" si="13"/>
        <v>1.0887783373057704</v>
      </c>
      <c r="P72" s="31">
        <v>27256659</v>
      </c>
      <c r="Q72" s="31">
        <v>122805220</v>
      </c>
      <c r="R72" s="31">
        <v>108701639</v>
      </c>
      <c r="S72" s="31">
        <v>58269738</v>
      </c>
      <c r="T72" s="36">
        <f t="shared" si="14"/>
        <v>0.5360520644955501</v>
      </c>
      <c r="U72" s="36">
        <f t="shared" si="15"/>
        <v>1.0763238810743458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96072674</v>
      </c>
      <c r="E73" s="31">
        <v>118226386</v>
      </c>
      <c r="F73" s="31">
        <v>52194234</v>
      </c>
      <c r="G73" s="36">
        <f t="shared" si="8"/>
        <v>0.54327866423287019</v>
      </c>
      <c r="H73" s="31">
        <v>28381480</v>
      </c>
      <c r="I73" s="36">
        <f t="shared" si="9"/>
        <v>0.29541678000968308</v>
      </c>
      <c r="J73" s="31">
        <v>15948886</v>
      </c>
      <c r="K73" s="36">
        <f t="shared" si="10"/>
        <v>0.1349012393899954</v>
      </c>
      <c r="L73" s="31">
        <v>0</v>
      </c>
      <c r="M73" s="36">
        <f t="shared" si="11"/>
        <v>0</v>
      </c>
      <c r="N73" s="31">
        <f t="shared" si="12"/>
        <v>96524600</v>
      </c>
      <c r="O73" s="36">
        <f t="shared" si="13"/>
        <v>0.81643872629245384</v>
      </c>
      <c r="P73" s="31">
        <v>2554711</v>
      </c>
      <c r="Q73" s="31">
        <v>107439427</v>
      </c>
      <c r="R73" s="31">
        <v>107439427</v>
      </c>
      <c r="S73" s="31">
        <v>15424101</v>
      </c>
      <c r="T73" s="36">
        <f t="shared" si="14"/>
        <v>0.14356090153012449</v>
      </c>
      <c r="U73" s="36">
        <f t="shared" si="15"/>
        <v>5.2429315879565239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100764612</v>
      </c>
      <c r="E74" s="31">
        <v>137155550</v>
      </c>
      <c r="F74" s="31">
        <v>11811275</v>
      </c>
      <c r="G74" s="36">
        <f t="shared" si="8"/>
        <v>0.11721649858583288</v>
      </c>
      <c r="H74" s="31">
        <v>20557594</v>
      </c>
      <c r="I74" s="36">
        <f t="shared" si="9"/>
        <v>0.20401600911240544</v>
      </c>
      <c r="J74" s="31">
        <v>16937818</v>
      </c>
      <c r="K74" s="36">
        <f t="shared" si="10"/>
        <v>0.12349349333658026</v>
      </c>
      <c r="L74" s="31">
        <v>0</v>
      </c>
      <c r="M74" s="36">
        <f t="shared" si="11"/>
        <v>0</v>
      </c>
      <c r="N74" s="31">
        <f t="shared" si="12"/>
        <v>49306687</v>
      </c>
      <c r="O74" s="36">
        <f t="shared" si="13"/>
        <v>0.35949465406248599</v>
      </c>
      <c r="P74" s="31">
        <v>19051627</v>
      </c>
      <c r="Q74" s="31">
        <v>119567116</v>
      </c>
      <c r="R74" s="31">
        <v>195729502</v>
      </c>
      <c r="S74" s="31">
        <v>52821781</v>
      </c>
      <c r="T74" s="36">
        <f t="shared" si="14"/>
        <v>0.26987132987238682</v>
      </c>
      <c r="U74" s="36">
        <f t="shared" si="15"/>
        <v>-0.1109516263361654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33997745</v>
      </c>
      <c r="E75" s="31">
        <v>32023694</v>
      </c>
      <c r="F75" s="31">
        <v>4719225</v>
      </c>
      <c r="G75" s="36">
        <f t="shared" si="8"/>
        <v>0.13880994165936594</v>
      </c>
      <c r="H75" s="31">
        <v>6249006</v>
      </c>
      <c r="I75" s="36">
        <f t="shared" si="9"/>
        <v>0.1838064848124486</v>
      </c>
      <c r="J75" s="31">
        <v>6402163</v>
      </c>
      <c r="K75" s="36">
        <f t="shared" si="10"/>
        <v>0.19991956580649314</v>
      </c>
      <c r="L75" s="31">
        <v>0</v>
      </c>
      <c r="M75" s="36">
        <f t="shared" si="11"/>
        <v>0</v>
      </c>
      <c r="N75" s="31">
        <f t="shared" si="12"/>
        <v>17370394</v>
      </c>
      <c r="O75" s="36">
        <f t="shared" si="13"/>
        <v>0.54242318203515183</v>
      </c>
      <c r="P75" s="31">
        <v>6932849</v>
      </c>
      <c r="Q75" s="31">
        <v>29674963</v>
      </c>
      <c r="R75" s="31">
        <v>27272004</v>
      </c>
      <c r="S75" s="31">
        <v>17501446</v>
      </c>
      <c r="T75" s="36">
        <f t="shared" si="14"/>
        <v>0.64173670552409712</v>
      </c>
      <c r="U75" s="36">
        <f t="shared" si="15"/>
        <v>-7.6546597221430868E-2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82574604</v>
      </c>
      <c r="E76" s="31">
        <v>117442539</v>
      </c>
      <c r="F76" s="31">
        <v>7683074</v>
      </c>
      <c r="G76" s="36">
        <f t="shared" si="8"/>
        <v>9.3044030825748802E-2</v>
      </c>
      <c r="H76" s="31">
        <v>3642141</v>
      </c>
      <c r="I76" s="36">
        <f t="shared" si="9"/>
        <v>4.4107277826000837E-2</v>
      </c>
      <c r="J76" s="31">
        <v>15315791</v>
      </c>
      <c r="K76" s="36">
        <f t="shared" si="10"/>
        <v>0.13041093227727305</v>
      </c>
      <c r="L76" s="31">
        <v>0</v>
      </c>
      <c r="M76" s="36">
        <f t="shared" si="11"/>
        <v>0</v>
      </c>
      <c r="N76" s="31">
        <f t="shared" si="12"/>
        <v>26641006</v>
      </c>
      <c r="O76" s="36">
        <f t="shared" si="13"/>
        <v>0.22684289889202752</v>
      </c>
      <c r="P76" s="31">
        <v>7467115</v>
      </c>
      <c r="Q76" s="31">
        <v>35299365</v>
      </c>
      <c r="R76" s="31">
        <v>35839365</v>
      </c>
      <c r="S76" s="31">
        <v>11945150</v>
      </c>
      <c r="T76" s="36">
        <f t="shared" si="14"/>
        <v>0.3332969208578333</v>
      </c>
      <c r="U76" s="36">
        <f t="shared" si="15"/>
        <v>1.0510988514305728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586756393</v>
      </c>
      <c r="E78" s="32">
        <f>SUM(E71:E77)</f>
        <v>733981535</v>
      </c>
      <c r="F78" s="32">
        <f>SUM(F71:F77)</f>
        <v>196436457</v>
      </c>
      <c r="G78" s="37">
        <f t="shared" si="8"/>
        <v>0.33478366719729974</v>
      </c>
      <c r="H78" s="32">
        <f>SUM(H71:H77)</f>
        <v>67854772</v>
      </c>
      <c r="I78" s="37">
        <f t="shared" si="9"/>
        <v>0.11564385630818343</v>
      </c>
      <c r="J78" s="32">
        <f>SUM(J71:J77)</f>
        <v>135190987</v>
      </c>
      <c r="K78" s="37">
        <f t="shared" si="10"/>
        <v>0.18418853956591702</v>
      </c>
      <c r="L78" s="32">
        <f>SUM(L71:L77)</f>
        <v>0</v>
      </c>
      <c r="M78" s="37">
        <f t="shared" si="11"/>
        <v>0</v>
      </c>
      <c r="N78" s="32">
        <f t="shared" si="12"/>
        <v>399482216</v>
      </c>
      <c r="O78" s="37">
        <f t="shared" si="13"/>
        <v>0.5442673922307868</v>
      </c>
      <c r="P78" s="32">
        <f>SUM(P71:P77)</f>
        <v>92080920</v>
      </c>
      <c r="Q78" s="32">
        <f>SUM(Q71:Q77)</f>
        <v>500918683</v>
      </c>
      <c r="R78" s="32">
        <f>SUM(R71:R77)</f>
        <v>612973780</v>
      </c>
      <c r="S78" s="32">
        <f>SUM(S71:S77)</f>
        <v>244200464</v>
      </c>
      <c r="T78" s="37">
        <f t="shared" si="14"/>
        <v>0.39838647584567155</v>
      </c>
      <c r="U78" s="37">
        <f t="shared" si="15"/>
        <v>0.46817589355102007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116592755</v>
      </c>
      <c r="E79" s="31">
        <v>111446775</v>
      </c>
      <c r="F79" s="31">
        <v>16151688</v>
      </c>
      <c r="G79" s="36">
        <f t="shared" si="8"/>
        <v>0.13853080322186401</v>
      </c>
      <c r="H79" s="31">
        <v>20599724</v>
      </c>
      <c r="I79" s="36">
        <f t="shared" si="9"/>
        <v>0.1766809953157038</v>
      </c>
      <c r="J79" s="31">
        <v>21161845</v>
      </c>
      <c r="K79" s="36">
        <f t="shared" si="10"/>
        <v>0.18988297328478101</v>
      </c>
      <c r="L79" s="31">
        <v>0</v>
      </c>
      <c r="M79" s="36">
        <f t="shared" si="11"/>
        <v>0</v>
      </c>
      <c r="N79" s="31">
        <f t="shared" si="12"/>
        <v>57913257</v>
      </c>
      <c r="O79" s="36">
        <f t="shared" si="13"/>
        <v>0.51964946495759967</v>
      </c>
      <c r="P79" s="31">
        <v>46552762</v>
      </c>
      <c r="Q79" s="31">
        <v>104928636</v>
      </c>
      <c r="R79" s="31">
        <v>98187531</v>
      </c>
      <c r="S79" s="31">
        <v>46552762</v>
      </c>
      <c r="T79" s="36">
        <f t="shared" si="14"/>
        <v>0.47412091459963485</v>
      </c>
      <c r="U79" s="36">
        <f t="shared" si="15"/>
        <v>-0.54542235324297195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111911174</v>
      </c>
      <c r="E80" s="31">
        <v>132779626</v>
      </c>
      <c r="F80" s="31">
        <v>19514825</v>
      </c>
      <c r="G80" s="36">
        <f t="shared" si="8"/>
        <v>0.17437780609825432</v>
      </c>
      <c r="H80" s="31">
        <v>27000399</v>
      </c>
      <c r="I80" s="36">
        <f t="shared" si="9"/>
        <v>0.24126633681816259</v>
      </c>
      <c r="J80" s="31">
        <v>23373183</v>
      </c>
      <c r="K80" s="36">
        <f t="shared" si="10"/>
        <v>0.17602989030862309</v>
      </c>
      <c r="L80" s="31">
        <v>0</v>
      </c>
      <c r="M80" s="36">
        <f t="shared" si="11"/>
        <v>0</v>
      </c>
      <c r="N80" s="31">
        <f t="shared" si="12"/>
        <v>69888407</v>
      </c>
      <c r="O80" s="36">
        <f t="shared" si="13"/>
        <v>0.52634887674709974</v>
      </c>
      <c r="P80" s="31">
        <v>14809551</v>
      </c>
      <c r="Q80" s="31">
        <v>106371061</v>
      </c>
      <c r="R80" s="31">
        <v>107376061</v>
      </c>
      <c r="S80" s="31">
        <v>32624291</v>
      </c>
      <c r="T80" s="36">
        <f t="shared" si="14"/>
        <v>0.30383207109823113</v>
      </c>
      <c r="U80" s="36">
        <f t="shared" si="15"/>
        <v>0.57825061678102196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443427840</v>
      </c>
      <c r="E81" s="31">
        <v>371856899</v>
      </c>
      <c r="F81" s="31">
        <v>90172248</v>
      </c>
      <c r="G81" s="36">
        <f t="shared" si="8"/>
        <v>0.20335269882919393</v>
      </c>
      <c r="H81" s="31">
        <v>90042096</v>
      </c>
      <c r="I81" s="36">
        <f t="shared" si="9"/>
        <v>0.20305918545845025</v>
      </c>
      <c r="J81" s="31">
        <v>88971355</v>
      </c>
      <c r="K81" s="36">
        <f t="shared" si="10"/>
        <v>0.23926234860577375</v>
      </c>
      <c r="L81" s="31">
        <v>0</v>
      </c>
      <c r="M81" s="36">
        <f t="shared" si="11"/>
        <v>0</v>
      </c>
      <c r="N81" s="31">
        <f t="shared" si="12"/>
        <v>269185699</v>
      </c>
      <c r="O81" s="36">
        <f t="shared" si="13"/>
        <v>0.72389593879768255</v>
      </c>
      <c r="P81" s="31">
        <v>192938712</v>
      </c>
      <c r="Q81" s="31">
        <v>432391570</v>
      </c>
      <c r="R81" s="31">
        <v>432945210</v>
      </c>
      <c r="S81" s="31">
        <v>303889669</v>
      </c>
      <c r="T81" s="36">
        <f t="shared" si="14"/>
        <v>0.70191253299695822</v>
      </c>
      <c r="U81" s="36">
        <f t="shared" si="15"/>
        <v>-0.53886208694085203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36413212</v>
      </c>
      <c r="E82" s="31">
        <v>34082234</v>
      </c>
      <c r="F82" s="31">
        <v>6610681</v>
      </c>
      <c r="G82" s="36">
        <f t="shared" si="8"/>
        <v>0.1815462200917623</v>
      </c>
      <c r="H82" s="31">
        <v>5767750</v>
      </c>
      <c r="I82" s="36">
        <f t="shared" si="9"/>
        <v>0.15839717737616774</v>
      </c>
      <c r="J82" s="31">
        <v>4166889</v>
      </c>
      <c r="K82" s="36">
        <f t="shared" si="10"/>
        <v>0.12225985538389297</v>
      </c>
      <c r="L82" s="31">
        <v>0</v>
      </c>
      <c r="M82" s="36">
        <f t="shared" si="11"/>
        <v>0</v>
      </c>
      <c r="N82" s="31">
        <f t="shared" si="12"/>
        <v>16545320</v>
      </c>
      <c r="O82" s="36">
        <f t="shared" si="13"/>
        <v>0.48545291954746861</v>
      </c>
      <c r="P82" s="31">
        <v>6084586</v>
      </c>
      <c r="Q82" s="31">
        <v>35023226</v>
      </c>
      <c r="R82" s="31">
        <v>35551567</v>
      </c>
      <c r="S82" s="31">
        <v>15927901</v>
      </c>
      <c r="T82" s="36">
        <f t="shared" si="14"/>
        <v>0.44802247394608513</v>
      </c>
      <c r="U82" s="36">
        <f t="shared" si="15"/>
        <v>-0.31517296328788846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708344981</v>
      </c>
      <c r="E84" s="32">
        <f>SUM(E79:E83)</f>
        <v>650165534</v>
      </c>
      <c r="F84" s="32">
        <f>SUM(F79:F83)</f>
        <v>132449442</v>
      </c>
      <c r="G84" s="37">
        <f t="shared" si="8"/>
        <v>0.18698437280238173</v>
      </c>
      <c r="H84" s="32">
        <f>SUM(H79:H83)</f>
        <v>143409969</v>
      </c>
      <c r="I84" s="37">
        <f t="shared" si="9"/>
        <v>0.20245780353739812</v>
      </c>
      <c r="J84" s="32">
        <f>SUM(J79:J83)</f>
        <v>137673272</v>
      </c>
      <c r="K84" s="37">
        <f t="shared" si="10"/>
        <v>0.21175110768021732</v>
      </c>
      <c r="L84" s="32">
        <f>SUM(L79:L83)</f>
        <v>0</v>
      </c>
      <c r="M84" s="37">
        <f t="shared" si="11"/>
        <v>0</v>
      </c>
      <c r="N84" s="32">
        <f t="shared" si="12"/>
        <v>413532683</v>
      </c>
      <c r="O84" s="37">
        <f t="shared" si="13"/>
        <v>0.6360421483061881</v>
      </c>
      <c r="P84" s="32">
        <f>SUM(P79:P83)</f>
        <v>260385611</v>
      </c>
      <c r="Q84" s="32">
        <f>SUM(Q79:Q83)</f>
        <v>678714493</v>
      </c>
      <c r="R84" s="32">
        <f>SUM(R79:R83)</f>
        <v>674060369</v>
      </c>
      <c r="S84" s="32">
        <f>SUM(S79:S83)</f>
        <v>398994623</v>
      </c>
      <c r="T84" s="37">
        <f t="shared" si="14"/>
        <v>0.59192713494182592</v>
      </c>
      <c r="U84" s="37">
        <f t="shared" si="15"/>
        <v>-0.47127158266821434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4506457923</v>
      </c>
      <c r="E85" s="32">
        <f>SUM(E57,E59:E62,E64:E69,E71:E77,E79:E83)</f>
        <v>5041347922</v>
      </c>
      <c r="F85" s="32">
        <f>SUM(F57,F59:F62,F64:F69,F71:F77,F79:F83)</f>
        <v>1375918486</v>
      </c>
      <c r="G85" s="37">
        <f t="shared" si="8"/>
        <v>0.30532149850498003</v>
      </c>
      <c r="H85" s="32">
        <f>SUM(H57,H59:H62,H64:H69,H71:H77,H79:H83)</f>
        <v>885636158</v>
      </c>
      <c r="I85" s="37">
        <f t="shared" si="9"/>
        <v>0.19652600182504801</v>
      </c>
      <c r="J85" s="32">
        <f>SUM(J57,J59:J62,J64:J69,J71:J77,J79:J83)</f>
        <v>1701026978</v>
      </c>
      <c r="K85" s="37">
        <f t="shared" si="10"/>
        <v>0.33741511284648051</v>
      </c>
      <c r="L85" s="32">
        <f>SUM(L57,L59:L62,L64:L69,L71:L77,L79:L83)</f>
        <v>0</v>
      </c>
      <c r="M85" s="37">
        <f t="shared" si="11"/>
        <v>0</v>
      </c>
      <c r="N85" s="32">
        <f t="shared" si="12"/>
        <v>3962581622</v>
      </c>
      <c r="O85" s="37">
        <f t="shared" si="13"/>
        <v>0.78601629629798841</v>
      </c>
      <c r="P85" s="32">
        <f>SUM(P57,P59:P62,P64:P69,P71:P77,P79:P83)</f>
        <v>1344160201</v>
      </c>
      <c r="Q85" s="32">
        <f>SUM(Q57,Q59:Q62,Q64:Q69,Q71:Q77,Q79:Q83)</f>
        <v>4925675464</v>
      </c>
      <c r="R85" s="32">
        <f>SUM(R57,R59:R62,R64:R69,R71:R77,R79:R83)</f>
        <v>5103110193</v>
      </c>
      <c r="S85" s="32">
        <f>SUM(S57,S59:S62,S64:S69,S71:S77,S79:S83)</f>
        <v>2827324362</v>
      </c>
      <c r="T85" s="37">
        <f t="shared" si="14"/>
        <v>0.5540394494867612</v>
      </c>
      <c r="U85" s="37">
        <f t="shared" si="15"/>
        <v>0.26549422958253466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12041474490</v>
      </c>
      <c r="E88" s="31">
        <v>12225183172</v>
      </c>
      <c r="F88" s="31">
        <v>2648525163</v>
      </c>
      <c r="G88" s="36">
        <f t="shared" ref="G88:G99" si="16">IF(($D88      =0),0,($F88      /$D88      ))</f>
        <v>0.21995023659266166</v>
      </c>
      <c r="H88" s="31">
        <v>2656577208</v>
      </c>
      <c r="I88" s="36">
        <f t="shared" ref="I88:I99" si="17">IF(($D88      =0),0,($H88      /$D88      ))</f>
        <v>0.22061892920224921</v>
      </c>
      <c r="J88" s="31">
        <v>2282646293</v>
      </c>
      <c r="K88" s="36">
        <f t="shared" ref="K88:K99" si="18">IF(($E88      =0),0,($J88      /$E88      ))</f>
        <v>0.18671673551919193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7587748664</v>
      </c>
      <c r="O88" s="36">
        <f t="shared" ref="O88:O99" si="21">IF(($E88      =0),0,($N88      /$E88      ))</f>
        <v>0.62066543766629467</v>
      </c>
      <c r="P88" s="31">
        <v>1946580095</v>
      </c>
      <c r="Q88" s="31">
        <v>11133051521</v>
      </c>
      <c r="R88" s="31">
        <v>10953619427</v>
      </c>
      <c r="S88" s="31">
        <v>7076236870</v>
      </c>
      <c r="T88" s="36">
        <f t="shared" ref="T88:T99" si="22">IF(($R88      =0),0,($S88      /$R88      ))</f>
        <v>0.64601814196296703</v>
      </c>
      <c r="U88" s="36">
        <f t="shared" ref="U88:U99" si="23">IF(($P88      =0),0,(($J88      /$P88      )-1))</f>
        <v>0.17264442334698793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13080394776</v>
      </c>
      <c r="E89" s="31">
        <v>10032865000</v>
      </c>
      <c r="F89" s="31">
        <v>2517394146</v>
      </c>
      <c r="G89" s="36">
        <f t="shared" si="16"/>
        <v>0.19245551752145373</v>
      </c>
      <c r="H89" s="31">
        <v>2523864613</v>
      </c>
      <c r="I89" s="36">
        <f t="shared" si="17"/>
        <v>0.1929501866129304</v>
      </c>
      <c r="J89" s="31">
        <v>2396979377</v>
      </c>
      <c r="K89" s="36">
        <f t="shared" si="18"/>
        <v>0.23891275094402248</v>
      </c>
      <c r="L89" s="31">
        <v>0</v>
      </c>
      <c r="M89" s="36">
        <f t="shared" si="19"/>
        <v>0</v>
      </c>
      <c r="N89" s="31">
        <f t="shared" si="20"/>
        <v>7438238136</v>
      </c>
      <c r="O89" s="36">
        <f t="shared" si="21"/>
        <v>0.74138724442120973</v>
      </c>
      <c r="P89" s="31">
        <v>2451491322</v>
      </c>
      <c r="Q89" s="31">
        <v>11196091000</v>
      </c>
      <c r="R89" s="31">
        <v>11723223613</v>
      </c>
      <c r="S89" s="31">
        <v>7624779908</v>
      </c>
      <c r="T89" s="36">
        <f t="shared" si="22"/>
        <v>0.65039959653629786</v>
      </c>
      <c r="U89" s="36">
        <f t="shared" si="23"/>
        <v>-2.2236238207658632E-2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5412584510</v>
      </c>
      <c r="E90" s="31">
        <v>6606579618</v>
      </c>
      <c r="F90" s="31">
        <v>1037064736</v>
      </c>
      <c r="G90" s="36">
        <f t="shared" si="16"/>
        <v>0.19160250229515585</v>
      </c>
      <c r="H90" s="31">
        <v>1555329703</v>
      </c>
      <c r="I90" s="36">
        <f t="shared" si="17"/>
        <v>0.28735434987231268</v>
      </c>
      <c r="J90" s="31">
        <v>2165264150</v>
      </c>
      <c r="K90" s="36">
        <f t="shared" si="18"/>
        <v>0.32774359429508959</v>
      </c>
      <c r="L90" s="31">
        <v>0</v>
      </c>
      <c r="M90" s="36">
        <f t="shared" si="19"/>
        <v>0</v>
      </c>
      <c r="N90" s="31">
        <f t="shared" si="20"/>
        <v>4757658589</v>
      </c>
      <c r="O90" s="36">
        <f t="shared" si="21"/>
        <v>0.72013944644479722</v>
      </c>
      <c r="P90" s="31">
        <v>878563780</v>
      </c>
      <c r="Q90" s="31">
        <v>5156712495</v>
      </c>
      <c r="R90" s="31">
        <v>5149287475</v>
      </c>
      <c r="S90" s="31">
        <v>3744986571</v>
      </c>
      <c r="T90" s="36">
        <f t="shared" si="22"/>
        <v>0.72728248115531746</v>
      </c>
      <c r="U90" s="36">
        <f t="shared" si="23"/>
        <v>1.464549756421782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30534453776</v>
      </c>
      <c r="E91" s="32">
        <f>SUM(E88:E90)</f>
        <v>28864627790</v>
      </c>
      <c r="F91" s="32">
        <f>SUM(F88:F90)</f>
        <v>6202984045</v>
      </c>
      <c r="G91" s="37">
        <f t="shared" si="16"/>
        <v>0.20314704466321676</v>
      </c>
      <c r="H91" s="32">
        <f>SUM(H88:H90)</f>
        <v>6735771524</v>
      </c>
      <c r="I91" s="37">
        <f t="shared" si="17"/>
        <v>0.2205957759524193</v>
      </c>
      <c r="J91" s="32">
        <f>SUM(J88:J90)</f>
        <v>6844889820</v>
      </c>
      <c r="K91" s="37">
        <f t="shared" si="18"/>
        <v>0.23713764368620671</v>
      </c>
      <c r="L91" s="32">
        <f>SUM(L88:L90)</f>
        <v>0</v>
      </c>
      <c r="M91" s="37">
        <f t="shared" si="19"/>
        <v>0</v>
      </c>
      <c r="N91" s="32">
        <f t="shared" si="20"/>
        <v>19783645389</v>
      </c>
      <c r="O91" s="37">
        <f t="shared" si="21"/>
        <v>0.68539409317635269</v>
      </c>
      <c r="P91" s="32">
        <f>SUM(P88:P90)</f>
        <v>5276635197</v>
      </c>
      <c r="Q91" s="32">
        <f>SUM(Q88:Q90)</f>
        <v>27485855016</v>
      </c>
      <c r="R91" s="32">
        <f>SUM(R88:R90)</f>
        <v>27826130515</v>
      </c>
      <c r="S91" s="32">
        <f>SUM(S88:S90)</f>
        <v>18446003349</v>
      </c>
      <c r="T91" s="37">
        <f t="shared" si="22"/>
        <v>0.66290220765896524</v>
      </c>
      <c r="U91" s="37">
        <f t="shared" si="23"/>
        <v>0.2972073233130883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1814070231</v>
      </c>
      <c r="E92" s="31">
        <v>1737054030</v>
      </c>
      <c r="F92" s="31">
        <v>543068365</v>
      </c>
      <c r="G92" s="36">
        <f t="shared" si="16"/>
        <v>0.29936457570368452</v>
      </c>
      <c r="H92" s="31">
        <v>482821776</v>
      </c>
      <c r="I92" s="36">
        <f t="shared" si="17"/>
        <v>0.26615384991674007</v>
      </c>
      <c r="J92" s="31">
        <v>552850443</v>
      </c>
      <c r="K92" s="36">
        <f t="shared" si="18"/>
        <v>0.31826899650323487</v>
      </c>
      <c r="L92" s="31">
        <v>0</v>
      </c>
      <c r="M92" s="36">
        <f t="shared" si="19"/>
        <v>0</v>
      </c>
      <c r="N92" s="31">
        <f t="shared" si="20"/>
        <v>1578740584</v>
      </c>
      <c r="O92" s="36">
        <f t="shared" si="21"/>
        <v>0.90886095465896355</v>
      </c>
      <c r="P92" s="31">
        <v>284531555</v>
      </c>
      <c r="Q92" s="31">
        <v>1781699479</v>
      </c>
      <c r="R92" s="31">
        <v>1592180821</v>
      </c>
      <c r="S92" s="31">
        <v>1319234744</v>
      </c>
      <c r="T92" s="36">
        <f t="shared" si="22"/>
        <v>0.82857093026119299</v>
      </c>
      <c r="U92" s="36">
        <f t="shared" si="23"/>
        <v>0.94301979265533475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276152466</v>
      </c>
      <c r="E93" s="31">
        <v>288290395</v>
      </c>
      <c r="F93" s="31">
        <v>71705488</v>
      </c>
      <c r="G93" s="36">
        <f t="shared" si="16"/>
        <v>0.25965905370549902</v>
      </c>
      <c r="H93" s="31">
        <v>65162559</v>
      </c>
      <c r="I93" s="36">
        <f t="shared" si="17"/>
        <v>0.23596587763224972</v>
      </c>
      <c r="J93" s="31">
        <v>67837351</v>
      </c>
      <c r="K93" s="36">
        <f t="shared" si="18"/>
        <v>0.2353090917232952</v>
      </c>
      <c r="L93" s="31">
        <v>0</v>
      </c>
      <c r="M93" s="36">
        <f t="shared" si="19"/>
        <v>0</v>
      </c>
      <c r="N93" s="31">
        <f t="shared" si="20"/>
        <v>204705398</v>
      </c>
      <c r="O93" s="36">
        <f t="shared" si="21"/>
        <v>0.71006666038943134</v>
      </c>
      <c r="P93" s="31">
        <v>65836908</v>
      </c>
      <c r="Q93" s="31">
        <v>262164617</v>
      </c>
      <c r="R93" s="31">
        <v>305693993</v>
      </c>
      <c r="S93" s="31">
        <v>169349644</v>
      </c>
      <c r="T93" s="36">
        <f t="shared" si="22"/>
        <v>0.55398420602919729</v>
      </c>
      <c r="U93" s="36">
        <f t="shared" si="23"/>
        <v>3.0384826091772066E-2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201991462</v>
      </c>
      <c r="E94" s="31">
        <v>203766982</v>
      </c>
      <c r="F94" s="31">
        <v>69631957</v>
      </c>
      <c r="G94" s="36">
        <f t="shared" si="16"/>
        <v>0.34472722911426823</v>
      </c>
      <c r="H94" s="31">
        <v>55600734</v>
      </c>
      <c r="I94" s="36">
        <f t="shared" si="17"/>
        <v>0.2752627930382523</v>
      </c>
      <c r="J94" s="31">
        <v>-11828668</v>
      </c>
      <c r="K94" s="36">
        <f t="shared" si="18"/>
        <v>-5.8049973964869342E-2</v>
      </c>
      <c r="L94" s="31">
        <v>0</v>
      </c>
      <c r="M94" s="36">
        <f t="shared" si="19"/>
        <v>0</v>
      </c>
      <c r="N94" s="31">
        <f t="shared" si="20"/>
        <v>113404023</v>
      </c>
      <c r="O94" s="36">
        <f t="shared" si="21"/>
        <v>0.55653777607600818</v>
      </c>
      <c r="P94" s="31">
        <v>45055995</v>
      </c>
      <c r="Q94" s="31">
        <v>190770646</v>
      </c>
      <c r="R94" s="31">
        <v>180936778</v>
      </c>
      <c r="S94" s="31">
        <v>122027950</v>
      </c>
      <c r="T94" s="36">
        <f t="shared" si="22"/>
        <v>0.67442314021972916</v>
      </c>
      <c r="U94" s="36">
        <f t="shared" si="23"/>
        <v>-1.2625326108101707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2292214159</v>
      </c>
      <c r="E96" s="32">
        <f>SUM(E92:E95)</f>
        <v>2229111407</v>
      </c>
      <c r="F96" s="32">
        <f>SUM(F92:F95)</f>
        <v>684405810</v>
      </c>
      <c r="G96" s="37">
        <f t="shared" si="16"/>
        <v>0.2985784758866416</v>
      </c>
      <c r="H96" s="32">
        <f>SUM(H92:H95)</f>
        <v>603585069</v>
      </c>
      <c r="I96" s="37">
        <f t="shared" si="17"/>
        <v>0.26331966698230314</v>
      </c>
      <c r="J96" s="32">
        <f>SUM(J92:J95)</f>
        <v>608859126</v>
      </c>
      <c r="K96" s="37">
        <f t="shared" si="18"/>
        <v>0.27313983683723531</v>
      </c>
      <c r="L96" s="32">
        <f>SUM(L92:L95)</f>
        <v>0</v>
      </c>
      <c r="M96" s="37">
        <f t="shared" si="19"/>
        <v>0</v>
      </c>
      <c r="N96" s="32">
        <f t="shared" si="20"/>
        <v>1896850005</v>
      </c>
      <c r="O96" s="37">
        <f t="shared" si="21"/>
        <v>0.85094446111728139</v>
      </c>
      <c r="P96" s="32">
        <f>SUM(P92:P95)</f>
        <v>395424458</v>
      </c>
      <c r="Q96" s="32">
        <f>SUM(Q92:Q95)</f>
        <v>2234634742</v>
      </c>
      <c r="R96" s="32">
        <f>SUM(R92:R95)</f>
        <v>2078811592</v>
      </c>
      <c r="S96" s="32">
        <f>SUM(S92:S95)</f>
        <v>1610612338</v>
      </c>
      <c r="T96" s="37">
        <f t="shared" si="22"/>
        <v>0.77477552280264561</v>
      </c>
      <c r="U96" s="37">
        <f t="shared" si="23"/>
        <v>0.53976091686265892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716419843</v>
      </c>
      <c r="E97" s="31">
        <v>875654902</v>
      </c>
      <c r="F97" s="31">
        <v>140937776</v>
      </c>
      <c r="G97" s="36">
        <f t="shared" si="16"/>
        <v>0.19672511499657053</v>
      </c>
      <c r="H97" s="31">
        <v>219787675</v>
      </c>
      <c r="I97" s="36">
        <f t="shared" si="17"/>
        <v>0.30678613545884154</v>
      </c>
      <c r="J97" s="31">
        <v>171338657</v>
      </c>
      <c r="K97" s="36">
        <f t="shared" si="18"/>
        <v>0.195669157574133</v>
      </c>
      <c r="L97" s="31">
        <v>0</v>
      </c>
      <c r="M97" s="36">
        <f t="shared" si="19"/>
        <v>0</v>
      </c>
      <c r="N97" s="31">
        <f t="shared" si="20"/>
        <v>532064108</v>
      </c>
      <c r="O97" s="36">
        <f t="shared" si="21"/>
        <v>0.60761848849902289</v>
      </c>
      <c r="P97" s="31">
        <v>184819405</v>
      </c>
      <c r="Q97" s="31">
        <v>687087571</v>
      </c>
      <c r="R97" s="31">
        <v>678087127</v>
      </c>
      <c r="S97" s="31">
        <v>523470652</v>
      </c>
      <c r="T97" s="36">
        <f t="shared" si="22"/>
        <v>0.7719814035048036</v>
      </c>
      <c r="U97" s="36">
        <f t="shared" si="23"/>
        <v>-7.2940111456370027E-2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578750600</v>
      </c>
      <c r="E98" s="31">
        <v>585225202</v>
      </c>
      <c r="F98" s="31">
        <v>52708499</v>
      </c>
      <c r="G98" s="36">
        <f t="shared" si="16"/>
        <v>9.1072906015129837E-2</v>
      </c>
      <c r="H98" s="31">
        <v>135719007</v>
      </c>
      <c r="I98" s="36">
        <f t="shared" si="17"/>
        <v>0.2345034406875777</v>
      </c>
      <c r="J98" s="31">
        <v>254871942</v>
      </c>
      <c r="K98" s="36">
        <f t="shared" si="18"/>
        <v>0.43551087876765771</v>
      </c>
      <c r="L98" s="31">
        <v>0</v>
      </c>
      <c r="M98" s="36">
        <f t="shared" si="19"/>
        <v>0</v>
      </c>
      <c r="N98" s="31">
        <f t="shared" si="20"/>
        <v>443299448</v>
      </c>
      <c r="O98" s="36">
        <f t="shared" si="21"/>
        <v>0.75748523215512509</v>
      </c>
      <c r="P98" s="31">
        <v>0</v>
      </c>
      <c r="Q98" s="31">
        <v>589317046</v>
      </c>
      <c r="R98" s="31">
        <v>288233799</v>
      </c>
      <c r="S98" s="31">
        <v>201033119</v>
      </c>
      <c r="T98" s="36">
        <f t="shared" si="22"/>
        <v>0.69746545928154668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409882458</v>
      </c>
      <c r="E99" s="31">
        <v>464836618</v>
      </c>
      <c r="F99" s="31">
        <v>133148643</v>
      </c>
      <c r="G99" s="36">
        <f t="shared" si="16"/>
        <v>0.32484591716779448</v>
      </c>
      <c r="H99" s="31">
        <v>171094676</v>
      </c>
      <c r="I99" s="36">
        <f t="shared" si="17"/>
        <v>0.41742375810579335</v>
      </c>
      <c r="J99" s="31">
        <v>138106812</v>
      </c>
      <c r="K99" s="36">
        <f t="shared" si="18"/>
        <v>0.29710828848685927</v>
      </c>
      <c r="L99" s="31">
        <v>0</v>
      </c>
      <c r="M99" s="36">
        <f t="shared" si="19"/>
        <v>0</v>
      </c>
      <c r="N99" s="31">
        <f t="shared" si="20"/>
        <v>442350131</v>
      </c>
      <c r="O99" s="36">
        <f t="shared" si="21"/>
        <v>0.95162496643067818</v>
      </c>
      <c r="P99" s="31">
        <v>152668933</v>
      </c>
      <c r="Q99" s="31">
        <v>442982529</v>
      </c>
      <c r="R99" s="31">
        <v>430982526</v>
      </c>
      <c r="S99" s="31">
        <v>407152115</v>
      </c>
      <c r="T99" s="36">
        <f t="shared" si="22"/>
        <v>0.94470678145313014</v>
      </c>
      <c r="U99" s="36">
        <f t="shared" si="23"/>
        <v>-9.5383656084109814E-2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1705052901</v>
      </c>
      <c r="E101" s="32">
        <f>SUM(E97:E100)</f>
        <v>1925716722</v>
      </c>
      <c r="F101" s="32">
        <f>SUM(F97:F100)</f>
        <v>326794918</v>
      </c>
      <c r="G101" s="37">
        <f>IF(($D101     =0),0,($F101     /$D101     ))</f>
        <v>0.19166262689464789</v>
      </c>
      <c r="H101" s="32">
        <f>SUM(H97:H100)</f>
        <v>526601358</v>
      </c>
      <c r="I101" s="37">
        <f>IF(($D101     =0),0,($H101     /$D101     ))</f>
        <v>0.30884751886064793</v>
      </c>
      <c r="J101" s="32">
        <f>SUM(J97:J100)</f>
        <v>564317411</v>
      </c>
      <c r="K101" s="37">
        <f>IF(($E101     =0),0,($J101     /$E101     ))</f>
        <v>0.29304279521128862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1417713687</v>
      </c>
      <c r="O101" s="37">
        <f>IF(($E101     =0),0,($N101     /$E101     ))</f>
        <v>0.73620053811839936</v>
      </c>
      <c r="P101" s="32">
        <f>SUM(P97:P100)</f>
        <v>337488338</v>
      </c>
      <c r="Q101" s="32">
        <f>SUM(Q97:Q100)</f>
        <v>1719387146</v>
      </c>
      <c r="R101" s="32">
        <f>SUM(R97:R100)</f>
        <v>1397303452</v>
      </c>
      <c r="S101" s="32">
        <f>SUM(S97:S100)</f>
        <v>1131655886</v>
      </c>
      <c r="T101" s="37">
        <f>IF(($R101     =0),0,($S101     /$R101     ))</f>
        <v>0.80988555805843665</v>
      </c>
      <c r="U101" s="37">
        <f>IF(($P101     =0),0,(($J101     /$P101     )-1))</f>
        <v>0.67210936633905249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34531720836</v>
      </c>
      <c r="E102" s="32">
        <f>SUM(E88:E90,E92:E95,E97:E100)</f>
        <v>33019455919</v>
      </c>
      <c r="F102" s="32">
        <f>SUM(F88:F90,F92:F95,F97:F100)</f>
        <v>7214184773</v>
      </c>
      <c r="G102" s="37">
        <f>IF(($D102     =0),0,($F102     /$D102     ))</f>
        <v>0.20891471952011931</v>
      </c>
      <c r="H102" s="32">
        <f>SUM(H88:H90,H92:H95,H97:H100)</f>
        <v>7865957951</v>
      </c>
      <c r="I102" s="37">
        <f>IF(($D102     =0),0,($H102     /$D102     ))</f>
        <v>0.22778934152622896</v>
      </c>
      <c r="J102" s="32">
        <f>SUM(J88:J90,J92:J95,J97:J100)</f>
        <v>8018066357</v>
      </c>
      <c r="K102" s="37">
        <f>IF(($E102     =0),0,($J102     /$E102     ))</f>
        <v>0.24282854256197051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23098209081</v>
      </c>
      <c r="O102" s="37">
        <f>IF(($E102     =0),0,($N102     /$E102     ))</f>
        <v>0.69953330356690913</v>
      </c>
      <c r="P102" s="32">
        <f>SUM(P88:P90,P92:P95,P97:P100)</f>
        <v>6009547993</v>
      </c>
      <c r="Q102" s="32">
        <f>SUM(Q88:Q90,Q92:Q95,Q97:Q100)</f>
        <v>31439876904</v>
      </c>
      <c r="R102" s="32">
        <f>SUM(R88:R90,R92:R95,R97:R100)</f>
        <v>31302245559</v>
      </c>
      <c r="S102" s="32">
        <f>SUM(S88:S90,S92:S95,S97:S100)</f>
        <v>21188271573</v>
      </c>
      <c r="T102" s="37">
        <f>IF(($R102     =0),0,($S102     /$R102     ))</f>
        <v>0.67689302139884222</v>
      </c>
      <c r="U102" s="37">
        <f>IF(($P102     =0),0,(($J102     /$P102     )-1))</f>
        <v>0.33422120371441388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8539804020</v>
      </c>
      <c r="E105" s="31">
        <v>8843507091</v>
      </c>
      <c r="F105" s="31">
        <v>2143883662</v>
      </c>
      <c r="G105" s="36">
        <f t="shared" ref="G105:G136" si="24">IF(($D105     =0),0,($F105     /$D105     ))</f>
        <v>0.2510460025755954</v>
      </c>
      <c r="H105" s="31">
        <v>2387834712</v>
      </c>
      <c r="I105" s="36">
        <f t="shared" ref="I105:I136" si="25">IF(($D105     =0),0,($H105     /$D105     ))</f>
        <v>0.2796123548512065</v>
      </c>
      <c r="J105" s="31">
        <v>2167793422</v>
      </c>
      <c r="K105" s="36">
        <f t="shared" ref="K105:K136" si="26">IF(($E105     =0),0,($J105     /$E105     ))</f>
        <v>0.24512825055640586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6699511796</v>
      </c>
      <c r="O105" s="36">
        <f t="shared" ref="O105:O136" si="29">IF(($E105     =0),0,($N105     /$E105     ))</f>
        <v>0.75756277764712432</v>
      </c>
      <c r="P105" s="31">
        <v>1696665985</v>
      </c>
      <c r="Q105" s="31">
        <v>8687483690</v>
      </c>
      <c r="R105" s="31">
        <v>8486350153</v>
      </c>
      <c r="S105" s="31">
        <v>5931366982</v>
      </c>
      <c r="T105" s="36">
        <f t="shared" ref="T105:T136" si="30">IF(($R105     =0),0,($S105     /$R105     ))</f>
        <v>0.69893026743696274</v>
      </c>
      <c r="U105" s="36">
        <f t="shared" ref="U105:U136" si="31">IF(($P105     =0),0,(($J105     /$P105     )-1))</f>
        <v>0.27767836519690703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8539804020</v>
      </c>
      <c r="E106" s="32">
        <f>E105</f>
        <v>8843507091</v>
      </c>
      <c r="F106" s="32">
        <f>F105</f>
        <v>2143883662</v>
      </c>
      <c r="G106" s="37">
        <f t="shared" si="24"/>
        <v>0.2510460025755954</v>
      </c>
      <c r="H106" s="32">
        <f>H105</f>
        <v>2387834712</v>
      </c>
      <c r="I106" s="37">
        <f t="shared" si="25"/>
        <v>0.2796123548512065</v>
      </c>
      <c r="J106" s="32">
        <f>J105</f>
        <v>2167793422</v>
      </c>
      <c r="K106" s="37">
        <f t="shared" si="26"/>
        <v>0.24512825055640586</v>
      </c>
      <c r="L106" s="32">
        <f>L105</f>
        <v>0</v>
      </c>
      <c r="M106" s="37">
        <f t="shared" si="27"/>
        <v>0</v>
      </c>
      <c r="N106" s="32">
        <f t="shared" si="28"/>
        <v>6699511796</v>
      </c>
      <c r="O106" s="37">
        <f t="shared" si="29"/>
        <v>0.75756277764712432</v>
      </c>
      <c r="P106" s="32">
        <f>P105</f>
        <v>1696665985</v>
      </c>
      <c r="Q106" s="32">
        <f>Q105</f>
        <v>8687483690</v>
      </c>
      <c r="R106" s="32">
        <f>R105</f>
        <v>8486350153</v>
      </c>
      <c r="S106" s="32">
        <f>S105</f>
        <v>5931366982</v>
      </c>
      <c r="T106" s="37">
        <f t="shared" si="30"/>
        <v>0.69893026743696274</v>
      </c>
      <c r="U106" s="37">
        <f t="shared" si="31"/>
        <v>0.27767836519690703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206512449</v>
      </c>
      <c r="E111" s="31">
        <v>220972890</v>
      </c>
      <c r="F111" s="31">
        <v>220885899</v>
      </c>
      <c r="G111" s="36">
        <f t="shared" si="24"/>
        <v>1.0696008888064661</v>
      </c>
      <c r="H111" s="31">
        <v>218615086</v>
      </c>
      <c r="I111" s="36">
        <f t="shared" si="25"/>
        <v>1.0586048785853099</v>
      </c>
      <c r="J111" s="31">
        <v>225909622</v>
      </c>
      <c r="K111" s="36">
        <f t="shared" si="26"/>
        <v>1.0223408943965933</v>
      </c>
      <c r="L111" s="31">
        <v>0</v>
      </c>
      <c r="M111" s="36">
        <f t="shared" si="27"/>
        <v>0</v>
      </c>
      <c r="N111" s="31">
        <f t="shared" si="28"/>
        <v>665410607</v>
      </c>
      <c r="O111" s="36">
        <f t="shared" si="29"/>
        <v>3.01127711639197</v>
      </c>
      <c r="P111" s="31">
        <v>189509814</v>
      </c>
      <c r="Q111" s="31">
        <v>395001030</v>
      </c>
      <c r="R111" s="31">
        <v>216212611</v>
      </c>
      <c r="S111" s="31">
        <v>581710372</v>
      </c>
      <c r="T111" s="36">
        <f t="shared" si="30"/>
        <v>2.6904553314885042</v>
      </c>
      <c r="U111" s="36">
        <f t="shared" si="31"/>
        <v>0.1920734722477222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206512449</v>
      </c>
      <c r="E112" s="32">
        <f>SUM(E107:E111)</f>
        <v>220972890</v>
      </c>
      <c r="F112" s="32">
        <f>SUM(F107:F111)</f>
        <v>220885899</v>
      </c>
      <c r="G112" s="37">
        <f t="shared" si="24"/>
        <v>1.0696008888064661</v>
      </c>
      <c r="H112" s="32">
        <f>SUM(H107:H111)</f>
        <v>218615086</v>
      </c>
      <c r="I112" s="37">
        <f t="shared" si="25"/>
        <v>1.0586048785853099</v>
      </c>
      <c r="J112" s="32">
        <f>SUM(J107:J111)</f>
        <v>225909622</v>
      </c>
      <c r="K112" s="37">
        <f t="shared" si="26"/>
        <v>1.0223408943965933</v>
      </c>
      <c r="L112" s="32">
        <f>SUM(L107:L111)</f>
        <v>0</v>
      </c>
      <c r="M112" s="37">
        <f t="shared" si="27"/>
        <v>0</v>
      </c>
      <c r="N112" s="32">
        <f t="shared" si="28"/>
        <v>665410607</v>
      </c>
      <c r="O112" s="37">
        <f t="shared" si="29"/>
        <v>3.01127711639197</v>
      </c>
      <c r="P112" s="32">
        <f>SUM(P107:P111)</f>
        <v>189509814</v>
      </c>
      <c r="Q112" s="32">
        <f>SUM(Q107:Q111)</f>
        <v>395001030</v>
      </c>
      <c r="R112" s="32">
        <f>SUM(R107:R111)</f>
        <v>216212611</v>
      </c>
      <c r="S112" s="32">
        <f>SUM(S107:S111)</f>
        <v>581710372</v>
      </c>
      <c r="T112" s="37">
        <f t="shared" si="30"/>
        <v>2.6904553314885042</v>
      </c>
      <c r="U112" s="37">
        <f t="shared" si="31"/>
        <v>0.1920734722477222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2000000</v>
      </c>
      <c r="E113" s="31">
        <v>1700000</v>
      </c>
      <c r="F113" s="31">
        <v>245579</v>
      </c>
      <c r="G113" s="36">
        <f t="shared" si="24"/>
        <v>0.1227895</v>
      </c>
      <c r="H113" s="31">
        <v>274495</v>
      </c>
      <c r="I113" s="36">
        <f t="shared" si="25"/>
        <v>0.13724749999999999</v>
      </c>
      <c r="J113" s="31">
        <v>317818</v>
      </c>
      <c r="K113" s="36">
        <f t="shared" si="26"/>
        <v>0.18695176470588235</v>
      </c>
      <c r="L113" s="31">
        <v>0</v>
      </c>
      <c r="M113" s="36">
        <f t="shared" si="27"/>
        <v>0</v>
      </c>
      <c r="N113" s="31">
        <f t="shared" si="28"/>
        <v>837892</v>
      </c>
      <c r="O113" s="36">
        <f t="shared" si="29"/>
        <v>0.49287764705882353</v>
      </c>
      <c r="P113" s="31">
        <v>574423</v>
      </c>
      <c r="Q113" s="31">
        <v>750000</v>
      </c>
      <c r="R113" s="31">
        <v>1750000</v>
      </c>
      <c r="S113" s="31">
        <v>833710</v>
      </c>
      <c r="T113" s="36">
        <f t="shared" si="30"/>
        <v>0.47640571428571427</v>
      </c>
      <c r="U113" s="36">
        <f t="shared" si="31"/>
        <v>-0.44671783685541844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1042192806</v>
      </c>
      <c r="E117" s="31">
        <v>238395392</v>
      </c>
      <c r="F117" s="31">
        <v>291721248</v>
      </c>
      <c r="G117" s="36">
        <f t="shared" si="24"/>
        <v>0.2799110167720732</v>
      </c>
      <c r="H117" s="31">
        <v>309680115</v>
      </c>
      <c r="I117" s="36">
        <f t="shared" si="25"/>
        <v>0.29714282541305509</v>
      </c>
      <c r="J117" s="31">
        <v>324214816</v>
      </c>
      <c r="K117" s="36">
        <f t="shared" si="26"/>
        <v>1.359987763521872</v>
      </c>
      <c r="L117" s="31">
        <v>0</v>
      </c>
      <c r="M117" s="36">
        <f t="shared" si="27"/>
        <v>0</v>
      </c>
      <c r="N117" s="31">
        <f t="shared" si="28"/>
        <v>925616179</v>
      </c>
      <c r="O117" s="36">
        <f t="shared" si="29"/>
        <v>3.8826932485339314</v>
      </c>
      <c r="P117" s="31">
        <v>232080630</v>
      </c>
      <c r="Q117" s="31">
        <v>1338423608</v>
      </c>
      <c r="R117" s="31">
        <v>982244227</v>
      </c>
      <c r="S117" s="31">
        <v>684555747</v>
      </c>
      <c r="T117" s="36">
        <f t="shared" si="30"/>
        <v>0.69693028289999814</v>
      </c>
      <c r="U117" s="36">
        <f t="shared" si="31"/>
        <v>0.39699214018851992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809794195</v>
      </c>
      <c r="E120" s="31">
        <v>873095357</v>
      </c>
      <c r="F120" s="31">
        <v>141616689</v>
      </c>
      <c r="G120" s="36">
        <f t="shared" si="24"/>
        <v>0.17487985203450365</v>
      </c>
      <c r="H120" s="31">
        <v>332430898</v>
      </c>
      <c r="I120" s="36">
        <f t="shared" si="25"/>
        <v>0.41051281924785843</v>
      </c>
      <c r="J120" s="31">
        <v>165510866</v>
      </c>
      <c r="K120" s="36">
        <f t="shared" si="26"/>
        <v>0.18956791451589405</v>
      </c>
      <c r="L120" s="31">
        <v>0</v>
      </c>
      <c r="M120" s="36">
        <f t="shared" si="27"/>
        <v>0</v>
      </c>
      <c r="N120" s="31">
        <f t="shared" si="28"/>
        <v>639558453</v>
      </c>
      <c r="O120" s="36">
        <f t="shared" si="29"/>
        <v>0.73251844471783167</v>
      </c>
      <c r="P120" s="31">
        <v>116421796</v>
      </c>
      <c r="Q120" s="31">
        <v>655186410</v>
      </c>
      <c r="R120" s="31">
        <v>680677805</v>
      </c>
      <c r="S120" s="31">
        <v>357166598</v>
      </c>
      <c r="T120" s="36">
        <f t="shared" si="30"/>
        <v>0.52472196886161138</v>
      </c>
      <c r="U120" s="36">
        <f t="shared" si="31"/>
        <v>0.42164845146350438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1853987001</v>
      </c>
      <c r="E121" s="32">
        <f>SUM(E113:E120)</f>
        <v>1113190749</v>
      </c>
      <c r="F121" s="32">
        <f>SUM(F113:F120)</f>
        <v>433583516</v>
      </c>
      <c r="G121" s="37">
        <f t="shared" si="24"/>
        <v>0.23386545631988495</v>
      </c>
      <c r="H121" s="32">
        <f>SUM(H113:H120)</f>
        <v>642385508</v>
      </c>
      <c r="I121" s="37">
        <f t="shared" si="25"/>
        <v>0.34648867961507351</v>
      </c>
      <c r="J121" s="32">
        <f>SUM(J113:J120)</f>
        <v>490043500</v>
      </c>
      <c r="K121" s="37">
        <f t="shared" si="26"/>
        <v>0.4402152105919091</v>
      </c>
      <c r="L121" s="32">
        <f>SUM(L113:L120)</f>
        <v>0</v>
      </c>
      <c r="M121" s="37">
        <f t="shared" si="27"/>
        <v>0</v>
      </c>
      <c r="N121" s="32">
        <f t="shared" si="28"/>
        <v>1566012524</v>
      </c>
      <c r="O121" s="37">
        <f t="shared" si="29"/>
        <v>1.4067782412014995</v>
      </c>
      <c r="P121" s="32">
        <f>SUM(P113:P120)</f>
        <v>349076849</v>
      </c>
      <c r="Q121" s="32">
        <f>SUM(Q113:Q120)</f>
        <v>1994360018</v>
      </c>
      <c r="R121" s="32">
        <f>SUM(R113:R120)</f>
        <v>1664672032</v>
      </c>
      <c r="S121" s="32">
        <f>SUM(S113:S120)</f>
        <v>1042556055</v>
      </c>
      <c r="T121" s="37">
        <f t="shared" si="30"/>
        <v>0.62628315665725076</v>
      </c>
      <c r="U121" s="37">
        <f t="shared" si="31"/>
        <v>0.40382698366800018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180099</v>
      </c>
      <c r="G124" s="36">
        <f t="shared" si="24"/>
        <v>0</v>
      </c>
      <c r="H124" s="31">
        <v>-139640</v>
      </c>
      <c r="I124" s="36">
        <f t="shared" si="25"/>
        <v>0</v>
      </c>
      <c r="J124" s="31">
        <v>-38769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1690</v>
      </c>
      <c r="O124" s="36">
        <f t="shared" si="29"/>
        <v>0</v>
      </c>
      <c r="P124" s="31">
        <v>148356</v>
      </c>
      <c r="Q124" s="31">
        <v>0</v>
      </c>
      <c r="R124" s="31">
        <v>24950</v>
      </c>
      <c r="S124" s="31">
        <v>173306</v>
      </c>
      <c r="T124" s="36">
        <f t="shared" si="30"/>
        <v>6.9461322645290577</v>
      </c>
      <c r="U124" s="36">
        <f t="shared" si="31"/>
        <v>-1.2613241122704846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453051540</v>
      </c>
      <c r="E125" s="31">
        <v>676020110</v>
      </c>
      <c r="F125" s="31">
        <v>74922065</v>
      </c>
      <c r="G125" s="36">
        <f t="shared" si="24"/>
        <v>0.16537205678629854</v>
      </c>
      <c r="H125" s="31">
        <v>137837358</v>
      </c>
      <c r="I125" s="36">
        <f t="shared" si="25"/>
        <v>0.30424211338074253</v>
      </c>
      <c r="J125" s="31">
        <v>114981996</v>
      </c>
      <c r="K125" s="36">
        <f t="shared" si="26"/>
        <v>0.17008665023293465</v>
      </c>
      <c r="L125" s="31">
        <v>0</v>
      </c>
      <c r="M125" s="36">
        <f t="shared" si="27"/>
        <v>0</v>
      </c>
      <c r="N125" s="31">
        <f t="shared" si="28"/>
        <v>327741419</v>
      </c>
      <c r="O125" s="36">
        <f t="shared" si="29"/>
        <v>0.48481016193438387</v>
      </c>
      <c r="P125" s="31">
        <v>152458051</v>
      </c>
      <c r="Q125" s="31">
        <v>556975068</v>
      </c>
      <c r="R125" s="31">
        <v>463659972</v>
      </c>
      <c r="S125" s="31">
        <v>356719549</v>
      </c>
      <c r="T125" s="36">
        <f t="shared" si="30"/>
        <v>0.76935593008231473</v>
      </c>
      <c r="U125" s="36">
        <f t="shared" si="31"/>
        <v>-0.24581223985344003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453051540</v>
      </c>
      <c r="E126" s="32">
        <f>SUM(E122:E125)</f>
        <v>676020110</v>
      </c>
      <c r="F126" s="32">
        <f>SUM(F122:F125)</f>
        <v>75102164</v>
      </c>
      <c r="G126" s="37">
        <f t="shared" si="24"/>
        <v>0.16576958109446002</v>
      </c>
      <c r="H126" s="32">
        <f>SUM(H122:H125)</f>
        <v>137697718</v>
      </c>
      <c r="I126" s="37">
        <f t="shared" si="25"/>
        <v>0.30393389237789592</v>
      </c>
      <c r="J126" s="32">
        <f>SUM(J122:J125)</f>
        <v>114943227</v>
      </c>
      <c r="K126" s="37">
        <f t="shared" si="26"/>
        <v>0.17002930134726318</v>
      </c>
      <c r="L126" s="32">
        <f>SUM(L122:L125)</f>
        <v>0</v>
      </c>
      <c r="M126" s="37">
        <f t="shared" si="27"/>
        <v>0</v>
      </c>
      <c r="N126" s="32">
        <f t="shared" si="28"/>
        <v>327743109</v>
      </c>
      <c r="O126" s="37">
        <f t="shared" si="29"/>
        <v>0.48481266186001476</v>
      </c>
      <c r="P126" s="32">
        <f>SUM(P122:P125)</f>
        <v>152606407</v>
      </c>
      <c r="Q126" s="32">
        <f>SUM(Q122:Q125)</f>
        <v>556975068</v>
      </c>
      <c r="R126" s="32">
        <f>SUM(R122:R125)</f>
        <v>463684922</v>
      </c>
      <c r="S126" s="32">
        <f>SUM(S122:S125)</f>
        <v>356892855</v>
      </c>
      <c r="T126" s="37">
        <f t="shared" si="30"/>
        <v>0.76968829061903377</v>
      </c>
      <c r="U126" s="37">
        <f t="shared" si="31"/>
        <v>-0.24679946760033478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323176948</v>
      </c>
      <c r="E131" s="31">
        <v>348438059</v>
      </c>
      <c r="F131" s="31">
        <v>61972288</v>
      </c>
      <c r="G131" s="36">
        <f t="shared" si="24"/>
        <v>0.19175961770639655</v>
      </c>
      <c r="H131" s="31">
        <v>93767218</v>
      </c>
      <c r="I131" s="36">
        <f t="shared" si="25"/>
        <v>0.29014203698711827</v>
      </c>
      <c r="J131" s="31">
        <v>101747962</v>
      </c>
      <c r="K131" s="36">
        <f t="shared" si="26"/>
        <v>0.29201161977543905</v>
      </c>
      <c r="L131" s="31">
        <v>0</v>
      </c>
      <c r="M131" s="36">
        <f t="shared" si="27"/>
        <v>0</v>
      </c>
      <c r="N131" s="31">
        <f t="shared" si="28"/>
        <v>257487468</v>
      </c>
      <c r="O131" s="36">
        <f t="shared" si="29"/>
        <v>0.73897630109344625</v>
      </c>
      <c r="P131" s="31">
        <v>107923687</v>
      </c>
      <c r="Q131" s="31">
        <v>300279793</v>
      </c>
      <c r="R131" s="31">
        <v>409020019</v>
      </c>
      <c r="S131" s="31">
        <v>262315804</v>
      </c>
      <c r="T131" s="36">
        <f t="shared" si="30"/>
        <v>0.64132754343253795</v>
      </c>
      <c r="U131" s="36">
        <f t="shared" si="31"/>
        <v>-5.7223072818110787E-2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323176948</v>
      </c>
      <c r="E132" s="32">
        <f>SUM(E127:E131)</f>
        <v>348438059</v>
      </c>
      <c r="F132" s="32">
        <f>SUM(F127:F131)</f>
        <v>61972288</v>
      </c>
      <c r="G132" s="37">
        <f t="shared" si="24"/>
        <v>0.19175961770639655</v>
      </c>
      <c r="H132" s="32">
        <f>SUM(H127:H131)</f>
        <v>93767218</v>
      </c>
      <c r="I132" s="37">
        <f t="shared" si="25"/>
        <v>0.29014203698711827</v>
      </c>
      <c r="J132" s="32">
        <f>SUM(J127:J131)</f>
        <v>101747962</v>
      </c>
      <c r="K132" s="37">
        <f t="shared" si="26"/>
        <v>0.29201161977543905</v>
      </c>
      <c r="L132" s="32">
        <f>SUM(L127:L131)</f>
        <v>0</v>
      </c>
      <c r="M132" s="37">
        <f t="shared" si="27"/>
        <v>0</v>
      </c>
      <c r="N132" s="32">
        <f t="shared" si="28"/>
        <v>257487468</v>
      </c>
      <c r="O132" s="37">
        <f t="shared" si="29"/>
        <v>0.73897630109344625</v>
      </c>
      <c r="P132" s="32">
        <f>SUM(P127:P131)</f>
        <v>107923687</v>
      </c>
      <c r="Q132" s="32">
        <f>SUM(Q127:Q131)</f>
        <v>300279793</v>
      </c>
      <c r="R132" s="32">
        <f>SUM(R127:R131)</f>
        <v>409020019</v>
      </c>
      <c r="S132" s="32">
        <f>SUM(S127:S131)</f>
        <v>262315804</v>
      </c>
      <c r="T132" s="37">
        <f t="shared" si="30"/>
        <v>0.64132754343253795</v>
      </c>
      <c r="U132" s="37">
        <f t="shared" si="31"/>
        <v>-5.7223072818110787E-2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374727883</v>
      </c>
      <c r="E133" s="31">
        <v>404477366</v>
      </c>
      <c r="F133" s="31">
        <v>92993644</v>
      </c>
      <c r="G133" s="36">
        <f t="shared" si="24"/>
        <v>0.24816312908319127</v>
      </c>
      <c r="H133" s="31">
        <v>115020603</v>
      </c>
      <c r="I133" s="36">
        <f t="shared" si="25"/>
        <v>0.30694434072844268</v>
      </c>
      <c r="J133" s="31">
        <v>152171589</v>
      </c>
      <c r="K133" s="36">
        <f t="shared" si="26"/>
        <v>0.37621781041760444</v>
      </c>
      <c r="L133" s="31">
        <v>0</v>
      </c>
      <c r="M133" s="36">
        <f t="shared" si="27"/>
        <v>0</v>
      </c>
      <c r="N133" s="31">
        <f t="shared" si="28"/>
        <v>360185836</v>
      </c>
      <c r="O133" s="36">
        <f t="shared" si="29"/>
        <v>0.89049688876781308</v>
      </c>
      <c r="P133" s="31">
        <v>112733997</v>
      </c>
      <c r="Q133" s="31">
        <v>657652391</v>
      </c>
      <c r="R133" s="31">
        <v>478670657</v>
      </c>
      <c r="S133" s="31">
        <v>275882548</v>
      </c>
      <c r="T133" s="36">
        <f t="shared" si="30"/>
        <v>0.57635149338180547</v>
      </c>
      <c r="U133" s="36">
        <f t="shared" si="31"/>
        <v>0.34982873888521837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51757734</v>
      </c>
      <c r="E136" s="31">
        <v>59131566</v>
      </c>
      <c r="F136" s="31">
        <v>22400071</v>
      </c>
      <c r="G136" s="36">
        <f t="shared" si="24"/>
        <v>0.43278693383292244</v>
      </c>
      <c r="H136" s="31">
        <v>21040843</v>
      </c>
      <c r="I136" s="36">
        <f t="shared" si="25"/>
        <v>0.40652558321042415</v>
      </c>
      <c r="J136" s="31">
        <v>29840746</v>
      </c>
      <c r="K136" s="36">
        <f t="shared" si="26"/>
        <v>0.50465002059982644</v>
      </c>
      <c r="L136" s="31">
        <v>0</v>
      </c>
      <c r="M136" s="36">
        <f t="shared" si="27"/>
        <v>0</v>
      </c>
      <c r="N136" s="31">
        <f t="shared" si="28"/>
        <v>73281660</v>
      </c>
      <c r="O136" s="36">
        <f t="shared" si="29"/>
        <v>1.2392984823030055</v>
      </c>
      <c r="P136" s="31">
        <v>19328646</v>
      </c>
      <c r="Q136" s="31">
        <v>71303500</v>
      </c>
      <c r="R136" s="31">
        <v>51457124</v>
      </c>
      <c r="S136" s="31">
        <v>52529078</v>
      </c>
      <c r="T136" s="36">
        <f t="shared" si="30"/>
        <v>1.0208319843137754</v>
      </c>
      <c r="U136" s="36">
        <f t="shared" si="31"/>
        <v>0.54386116854745015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426485617</v>
      </c>
      <c r="E137" s="32">
        <f>SUM(E133:E136)</f>
        <v>463608932</v>
      </c>
      <c r="F137" s="32">
        <f>SUM(F133:F136)</f>
        <v>115393715</v>
      </c>
      <c r="G137" s="37">
        <f t="shared" ref="G137:G170" si="32">IF(($D137     =0),0,($F137     /$D137     ))</f>
        <v>0.27056883139859789</v>
      </c>
      <c r="H137" s="32">
        <f>SUM(H133:H136)</f>
        <v>136061446</v>
      </c>
      <c r="I137" s="37">
        <f t="shared" ref="I137:I170" si="33">IF(($D137     =0),0,($H137     /$D137     ))</f>
        <v>0.31902938944831988</v>
      </c>
      <c r="J137" s="32">
        <f>SUM(J133:J136)</f>
        <v>182012335</v>
      </c>
      <c r="K137" s="37">
        <f t="shared" ref="K137:K170" si="34">IF(($E137     =0),0,($J137     /$E137     ))</f>
        <v>0.39259885312131992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433467496</v>
      </c>
      <c r="O137" s="37">
        <f t="shared" ref="O137:O170" si="37">IF(($E137     =0),0,($N137     /$E137     ))</f>
        <v>0.93498521292510384</v>
      </c>
      <c r="P137" s="32">
        <f>SUM(P133:P136)</f>
        <v>132062643</v>
      </c>
      <c r="Q137" s="32">
        <f>SUM(Q133:Q136)</f>
        <v>728955891</v>
      </c>
      <c r="R137" s="32">
        <f>SUM(R133:R136)</f>
        <v>530127781</v>
      </c>
      <c r="S137" s="32">
        <f>SUM(S133:S136)</f>
        <v>328411626</v>
      </c>
      <c r="T137" s="37">
        <f t="shared" ref="T137:T170" si="38">IF(($R137     =0),0,($S137     /$R137     ))</f>
        <v>0.61949521939881136</v>
      </c>
      <c r="U137" s="37">
        <f t="shared" ref="U137:U170" si="39">IF(($P137     =0),0,(($J137     /$P137     )-1))</f>
        <v>0.37822726295126463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65082187</v>
      </c>
      <c r="E140" s="31">
        <v>105338541</v>
      </c>
      <c r="F140" s="31">
        <v>21160211</v>
      </c>
      <c r="G140" s="36">
        <f t="shared" si="32"/>
        <v>0.32513060755011197</v>
      </c>
      <c r="H140" s="31">
        <v>35252686</v>
      </c>
      <c r="I140" s="36">
        <f t="shared" si="33"/>
        <v>0.54166412692923183</v>
      </c>
      <c r="J140" s="31">
        <v>20894054</v>
      </c>
      <c r="K140" s="36">
        <f t="shared" si="34"/>
        <v>0.19835146568054327</v>
      </c>
      <c r="L140" s="31">
        <v>0</v>
      </c>
      <c r="M140" s="36">
        <f t="shared" si="35"/>
        <v>0</v>
      </c>
      <c r="N140" s="31">
        <f t="shared" si="36"/>
        <v>77306951</v>
      </c>
      <c r="O140" s="36">
        <f t="shared" si="37"/>
        <v>0.73389046654823142</v>
      </c>
      <c r="P140" s="31">
        <v>28881669</v>
      </c>
      <c r="Q140" s="31">
        <v>54692305</v>
      </c>
      <c r="R140" s="31">
        <v>59807970</v>
      </c>
      <c r="S140" s="31">
        <v>61447518</v>
      </c>
      <c r="T140" s="36">
        <f t="shared" si="38"/>
        <v>1.0274135370252493</v>
      </c>
      <c r="U140" s="36">
        <f t="shared" si="39"/>
        <v>-0.27656348391777497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18000</v>
      </c>
      <c r="E141" s="31">
        <v>18000</v>
      </c>
      <c r="F141" s="31">
        <v>512</v>
      </c>
      <c r="G141" s="36">
        <f t="shared" si="32"/>
        <v>2.8444444444444446E-2</v>
      </c>
      <c r="H141" s="31">
        <v>760</v>
      </c>
      <c r="I141" s="36">
        <f t="shared" si="33"/>
        <v>4.2222222222222223E-2</v>
      </c>
      <c r="J141" s="31">
        <v>743</v>
      </c>
      <c r="K141" s="36">
        <f t="shared" si="34"/>
        <v>4.1277777777777774E-2</v>
      </c>
      <c r="L141" s="31">
        <v>0</v>
      </c>
      <c r="M141" s="36">
        <f t="shared" si="35"/>
        <v>0</v>
      </c>
      <c r="N141" s="31">
        <f t="shared" si="36"/>
        <v>2015</v>
      </c>
      <c r="O141" s="36">
        <f t="shared" si="37"/>
        <v>0.11194444444444444</v>
      </c>
      <c r="P141" s="31">
        <v>4362</v>
      </c>
      <c r="Q141" s="31">
        <v>0</v>
      </c>
      <c r="R141" s="31">
        <v>18000</v>
      </c>
      <c r="S141" s="31">
        <v>11730</v>
      </c>
      <c r="T141" s="36">
        <f t="shared" si="38"/>
        <v>0.65166666666666662</v>
      </c>
      <c r="U141" s="36">
        <f t="shared" si="39"/>
        <v>-0.82966529115084819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378362206</v>
      </c>
      <c r="E143" s="31">
        <v>552249432</v>
      </c>
      <c r="F143" s="31">
        <v>90413373</v>
      </c>
      <c r="G143" s="36">
        <f t="shared" si="32"/>
        <v>0.23895984209374233</v>
      </c>
      <c r="H143" s="31">
        <v>144257778</v>
      </c>
      <c r="I143" s="36">
        <f t="shared" si="33"/>
        <v>0.38126899492704619</v>
      </c>
      <c r="J143" s="31">
        <v>135325328</v>
      </c>
      <c r="K143" s="36">
        <f t="shared" si="34"/>
        <v>0.24504385185134966</v>
      </c>
      <c r="L143" s="31">
        <v>0</v>
      </c>
      <c r="M143" s="36">
        <f t="shared" si="35"/>
        <v>0</v>
      </c>
      <c r="N143" s="31">
        <f t="shared" si="36"/>
        <v>369996479</v>
      </c>
      <c r="O143" s="36">
        <f t="shared" si="37"/>
        <v>0.66998073254695534</v>
      </c>
      <c r="P143" s="31">
        <v>144914406</v>
      </c>
      <c r="Q143" s="31">
        <v>386071155</v>
      </c>
      <c r="R143" s="31">
        <v>443959883</v>
      </c>
      <c r="S143" s="31">
        <v>330069038</v>
      </c>
      <c r="T143" s="36">
        <f t="shared" si="38"/>
        <v>0.74346590905827403</v>
      </c>
      <c r="U143" s="36">
        <f t="shared" si="39"/>
        <v>-6.6170633166726001E-2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443462393</v>
      </c>
      <c r="E144" s="32">
        <f>SUM(E138:E143)</f>
        <v>657605973</v>
      </c>
      <c r="F144" s="32">
        <f>SUM(F138:F143)</f>
        <v>111574096</v>
      </c>
      <c r="G144" s="37">
        <f t="shared" si="32"/>
        <v>0.25159765013039109</v>
      </c>
      <c r="H144" s="32">
        <f>SUM(H138:H143)</f>
        <v>179511224</v>
      </c>
      <c r="I144" s="37">
        <f t="shared" si="33"/>
        <v>0.40479469473299845</v>
      </c>
      <c r="J144" s="32">
        <f>SUM(J138:J143)</f>
        <v>156220125</v>
      </c>
      <c r="K144" s="37">
        <f t="shared" si="34"/>
        <v>0.23755885958170883</v>
      </c>
      <c r="L144" s="32">
        <f>SUM(L138:L143)</f>
        <v>0</v>
      </c>
      <c r="M144" s="37">
        <f t="shared" si="35"/>
        <v>0</v>
      </c>
      <c r="N144" s="32">
        <f t="shared" si="36"/>
        <v>447305445</v>
      </c>
      <c r="O144" s="37">
        <f t="shared" si="37"/>
        <v>0.68020283173431573</v>
      </c>
      <c r="P144" s="32">
        <f>SUM(P138:P143)</f>
        <v>173800437</v>
      </c>
      <c r="Q144" s="32">
        <f>SUM(Q138:Q143)</f>
        <v>440763460</v>
      </c>
      <c r="R144" s="32">
        <f>SUM(R138:R143)</f>
        <v>503785853</v>
      </c>
      <c r="S144" s="32">
        <f>SUM(S138:S143)</f>
        <v>391528286</v>
      </c>
      <c r="T144" s="37">
        <f t="shared" si="38"/>
        <v>0.7771720536979827</v>
      </c>
      <c r="U144" s="37">
        <f t="shared" si="39"/>
        <v>-0.10115228881731753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2354226</v>
      </c>
      <c r="G145" s="36">
        <f t="shared" si="32"/>
        <v>0</v>
      </c>
      <c r="H145" s="31">
        <v>3000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2357226</v>
      </c>
      <c r="O145" s="36">
        <f t="shared" si="37"/>
        <v>0</v>
      </c>
      <c r="P145" s="31">
        <v>0</v>
      </c>
      <c r="Q145" s="31">
        <v>0</v>
      </c>
      <c r="R145" s="31">
        <v>1739130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287497360</v>
      </c>
      <c r="E149" s="31">
        <v>251197360</v>
      </c>
      <c r="F149" s="31">
        <v>51409032</v>
      </c>
      <c r="G149" s="36">
        <f t="shared" si="32"/>
        <v>0.17881566634211876</v>
      </c>
      <c r="H149" s="31">
        <v>71818645</v>
      </c>
      <c r="I149" s="36">
        <f t="shared" si="33"/>
        <v>0.24980627648198231</v>
      </c>
      <c r="J149" s="31">
        <v>69341585</v>
      </c>
      <c r="K149" s="36">
        <f t="shared" si="34"/>
        <v>0.27604424266242289</v>
      </c>
      <c r="L149" s="31">
        <v>0</v>
      </c>
      <c r="M149" s="36">
        <f t="shared" si="35"/>
        <v>0</v>
      </c>
      <c r="N149" s="31">
        <f t="shared" si="36"/>
        <v>192569262</v>
      </c>
      <c r="O149" s="36">
        <f t="shared" si="37"/>
        <v>0.7666054372545954</v>
      </c>
      <c r="P149" s="31">
        <v>67954915</v>
      </c>
      <c r="Q149" s="31">
        <v>272606134</v>
      </c>
      <c r="R149" s="31">
        <v>274652710</v>
      </c>
      <c r="S149" s="31">
        <v>173965217</v>
      </c>
      <c r="T149" s="36">
        <f t="shared" si="38"/>
        <v>0.63340069355223183</v>
      </c>
      <c r="U149" s="36">
        <f t="shared" si="39"/>
        <v>2.0405735184864771E-2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287497360</v>
      </c>
      <c r="E150" s="32">
        <f>SUM(E145:E149)</f>
        <v>251197360</v>
      </c>
      <c r="F150" s="32">
        <f>SUM(F145:F149)</f>
        <v>53763258</v>
      </c>
      <c r="G150" s="37">
        <f t="shared" si="32"/>
        <v>0.18700435370954363</v>
      </c>
      <c r="H150" s="32">
        <f>SUM(H145:H149)</f>
        <v>71821645</v>
      </c>
      <c r="I150" s="37">
        <f t="shared" si="33"/>
        <v>0.24981671136041039</v>
      </c>
      <c r="J150" s="32">
        <f>SUM(J145:J149)</f>
        <v>69341585</v>
      </c>
      <c r="K150" s="37">
        <f t="shared" si="34"/>
        <v>0.27604424266242289</v>
      </c>
      <c r="L150" s="32">
        <f>SUM(L145:L149)</f>
        <v>0</v>
      </c>
      <c r="M150" s="37">
        <f t="shared" si="35"/>
        <v>0</v>
      </c>
      <c r="N150" s="32">
        <f t="shared" si="36"/>
        <v>194926488</v>
      </c>
      <c r="O150" s="37">
        <f t="shared" si="37"/>
        <v>0.77598939734080008</v>
      </c>
      <c r="P150" s="32">
        <f>SUM(P145:P149)</f>
        <v>67954915</v>
      </c>
      <c r="Q150" s="32">
        <f>SUM(Q145:Q149)</f>
        <v>272606134</v>
      </c>
      <c r="R150" s="32">
        <f>SUM(R145:R149)</f>
        <v>276391840</v>
      </c>
      <c r="S150" s="32">
        <f>SUM(S145:S149)</f>
        <v>173965217</v>
      </c>
      <c r="T150" s="37">
        <f t="shared" si="38"/>
        <v>0.6294151701439521</v>
      </c>
      <c r="U150" s="37">
        <f t="shared" si="39"/>
        <v>2.0405735184864771E-2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162309</v>
      </c>
      <c r="E151" s="31">
        <v>131942</v>
      </c>
      <c r="F151" s="31">
        <v>0</v>
      </c>
      <c r="G151" s="36">
        <f t="shared" si="32"/>
        <v>0</v>
      </c>
      <c r="H151" s="31">
        <v>43274</v>
      </c>
      <c r="I151" s="36">
        <f t="shared" si="33"/>
        <v>0.26661491352913269</v>
      </c>
      <c r="J151" s="31">
        <v>21166</v>
      </c>
      <c r="K151" s="36">
        <f t="shared" si="34"/>
        <v>0.16041897197253338</v>
      </c>
      <c r="L151" s="31">
        <v>0</v>
      </c>
      <c r="M151" s="36">
        <f t="shared" si="35"/>
        <v>0</v>
      </c>
      <c r="N151" s="31">
        <f t="shared" si="36"/>
        <v>64440</v>
      </c>
      <c r="O151" s="36">
        <f t="shared" si="37"/>
        <v>0.48839641660729716</v>
      </c>
      <c r="P151" s="31">
        <v>92740</v>
      </c>
      <c r="Q151" s="31">
        <v>103958</v>
      </c>
      <c r="R151" s="31">
        <v>103958</v>
      </c>
      <c r="S151" s="31">
        <v>92740</v>
      </c>
      <c r="T151" s="36">
        <f t="shared" si="38"/>
        <v>0.89209103676484736</v>
      </c>
      <c r="U151" s="36">
        <f t="shared" si="39"/>
        <v>-0.77177054129825318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1146580800</v>
      </c>
      <c r="E152" s="31">
        <v>1137683424</v>
      </c>
      <c r="F152" s="31">
        <v>342290144</v>
      </c>
      <c r="G152" s="36">
        <f t="shared" si="32"/>
        <v>0.29853120163882041</v>
      </c>
      <c r="H152" s="31">
        <v>301534582</v>
      </c>
      <c r="I152" s="36">
        <f t="shared" si="33"/>
        <v>0.26298589859519711</v>
      </c>
      <c r="J152" s="31">
        <v>291437706</v>
      </c>
      <c r="K152" s="36">
        <f t="shared" si="34"/>
        <v>0.25616766479318942</v>
      </c>
      <c r="L152" s="31">
        <v>0</v>
      </c>
      <c r="M152" s="36">
        <f t="shared" si="35"/>
        <v>0</v>
      </c>
      <c r="N152" s="31">
        <f t="shared" si="36"/>
        <v>935262432</v>
      </c>
      <c r="O152" s="36">
        <f t="shared" si="37"/>
        <v>0.82207617011039447</v>
      </c>
      <c r="P152" s="31">
        <v>261946801</v>
      </c>
      <c r="Q152" s="31">
        <v>1049454600</v>
      </c>
      <c r="R152" s="31">
        <v>1082525000</v>
      </c>
      <c r="S152" s="31">
        <v>883163526</v>
      </c>
      <c r="T152" s="36">
        <f t="shared" si="38"/>
        <v>0.81583660977806516</v>
      </c>
      <c r="U152" s="36">
        <f t="shared" si="39"/>
        <v>0.1125835661570076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16541</v>
      </c>
      <c r="G154" s="36">
        <f t="shared" si="32"/>
        <v>0</v>
      </c>
      <c r="H154" s="31">
        <v>82704</v>
      </c>
      <c r="I154" s="36">
        <f t="shared" si="33"/>
        <v>0</v>
      </c>
      <c r="J154" s="31">
        <v>16541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115786</v>
      </c>
      <c r="O154" s="36">
        <f t="shared" si="37"/>
        <v>0</v>
      </c>
      <c r="P154" s="31">
        <v>49623</v>
      </c>
      <c r="Q154" s="31">
        <v>0</v>
      </c>
      <c r="R154" s="31">
        <v>0</v>
      </c>
      <c r="S154" s="31">
        <v>66165</v>
      </c>
      <c r="T154" s="36">
        <f t="shared" si="38"/>
        <v>0</v>
      </c>
      <c r="U154" s="36">
        <f t="shared" si="39"/>
        <v>-0.66666666666666674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687986102</v>
      </c>
      <c r="E156" s="31">
        <v>707577629</v>
      </c>
      <c r="F156" s="31">
        <v>143247519</v>
      </c>
      <c r="G156" s="36">
        <f t="shared" si="32"/>
        <v>0.20821280921747456</v>
      </c>
      <c r="H156" s="31">
        <v>147784847</v>
      </c>
      <c r="I156" s="36">
        <f t="shared" si="33"/>
        <v>0.21480789593043262</v>
      </c>
      <c r="J156" s="31">
        <v>152043563</v>
      </c>
      <c r="K156" s="36">
        <f t="shared" si="34"/>
        <v>0.21487898538408992</v>
      </c>
      <c r="L156" s="31">
        <v>0</v>
      </c>
      <c r="M156" s="36">
        <f t="shared" si="35"/>
        <v>0</v>
      </c>
      <c r="N156" s="31">
        <f t="shared" si="36"/>
        <v>443075929</v>
      </c>
      <c r="O156" s="36">
        <f t="shared" si="37"/>
        <v>0.62618702293653206</v>
      </c>
      <c r="P156" s="31">
        <v>135904009</v>
      </c>
      <c r="Q156" s="31">
        <v>539457002</v>
      </c>
      <c r="R156" s="31">
        <v>625847065</v>
      </c>
      <c r="S156" s="31">
        <v>388685911</v>
      </c>
      <c r="T156" s="36">
        <f t="shared" si="38"/>
        <v>0.62105573827369476</v>
      </c>
      <c r="U156" s="36">
        <f t="shared" si="39"/>
        <v>0.11875701179646581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1834729211</v>
      </c>
      <c r="E157" s="32">
        <f>SUM(E151:E156)</f>
        <v>1845392995</v>
      </c>
      <c r="F157" s="32">
        <f>SUM(F151:F156)</f>
        <v>485554204</v>
      </c>
      <c r="G157" s="37">
        <f t="shared" si="32"/>
        <v>0.26464624920609059</v>
      </c>
      <c r="H157" s="32">
        <f>SUM(H151:H156)</f>
        <v>449445407</v>
      </c>
      <c r="I157" s="37">
        <f t="shared" si="33"/>
        <v>0.24496552641413197</v>
      </c>
      <c r="J157" s="32">
        <f>SUM(J151:J156)</f>
        <v>443518976</v>
      </c>
      <c r="K157" s="37">
        <f t="shared" si="34"/>
        <v>0.24033849548670255</v>
      </c>
      <c r="L157" s="32">
        <f>SUM(L151:L156)</f>
        <v>0</v>
      </c>
      <c r="M157" s="37">
        <f t="shared" si="35"/>
        <v>0</v>
      </c>
      <c r="N157" s="32">
        <f t="shared" si="36"/>
        <v>1378518587</v>
      </c>
      <c r="O157" s="37">
        <f t="shared" si="37"/>
        <v>0.74700542959414451</v>
      </c>
      <c r="P157" s="32">
        <f>SUM(P151:P156)</f>
        <v>397993173</v>
      </c>
      <c r="Q157" s="32">
        <f>SUM(Q151:Q156)</f>
        <v>1589015560</v>
      </c>
      <c r="R157" s="32">
        <f>SUM(R151:R156)</f>
        <v>1708476023</v>
      </c>
      <c r="S157" s="32">
        <f>SUM(S151:S156)</f>
        <v>1272008342</v>
      </c>
      <c r="T157" s="37">
        <f t="shared" si="38"/>
        <v>0.7445280617789507</v>
      </c>
      <c r="U157" s="37">
        <f t="shared" si="39"/>
        <v>0.11438840183321441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740060935</v>
      </c>
      <c r="E162" s="31">
        <v>791039726</v>
      </c>
      <c r="F162" s="31">
        <v>113625347</v>
      </c>
      <c r="G162" s="36">
        <f t="shared" si="32"/>
        <v>0.15353512342872144</v>
      </c>
      <c r="H162" s="31">
        <v>122458279</v>
      </c>
      <c r="I162" s="36">
        <f t="shared" si="33"/>
        <v>0.16547053520667188</v>
      </c>
      <c r="J162" s="31">
        <v>115321075</v>
      </c>
      <c r="K162" s="36">
        <f t="shared" si="34"/>
        <v>0.14578417645740335</v>
      </c>
      <c r="L162" s="31">
        <v>0</v>
      </c>
      <c r="M162" s="36">
        <f t="shared" si="35"/>
        <v>0</v>
      </c>
      <c r="N162" s="31">
        <f t="shared" si="36"/>
        <v>351404701</v>
      </c>
      <c r="O162" s="36">
        <f t="shared" si="37"/>
        <v>0.44423142030669643</v>
      </c>
      <c r="P162" s="31">
        <v>83152148</v>
      </c>
      <c r="Q162" s="31">
        <v>722854278</v>
      </c>
      <c r="R162" s="31">
        <v>918116214</v>
      </c>
      <c r="S162" s="31">
        <v>369314961</v>
      </c>
      <c r="T162" s="36">
        <f t="shared" si="38"/>
        <v>0.40225295596402572</v>
      </c>
      <c r="U162" s="36">
        <f t="shared" si="39"/>
        <v>0.38686826226064541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740060935</v>
      </c>
      <c r="E163" s="32">
        <f>SUM(E158:E162)</f>
        <v>791039726</v>
      </c>
      <c r="F163" s="32">
        <f>SUM(F158:F162)</f>
        <v>113625347</v>
      </c>
      <c r="G163" s="37">
        <f t="shared" si="32"/>
        <v>0.15353512342872144</v>
      </c>
      <c r="H163" s="32">
        <f>SUM(H158:H162)</f>
        <v>122458279</v>
      </c>
      <c r="I163" s="37">
        <f t="shared" si="33"/>
        <v>0.16547053520667188</v>
      </c>
      <c r="J163" s="32">
        <f>SUM(J158:J162)</f>
        <v>115321075</v>
      </c>
      <c r="K163" s="37">
        <f t="shared" si="34"/>
        <v>0.14578417645740335</v>
      </c>
      <c r="L163" s="32">
        <f>SUM(L158:L162)</f>
        <v>0</v>
      </c>
      <c r="M163" s="37">
        <f t="shared" si="35"/>
        <v>0</v>
      </c>
      <c r="N163" s="32">
        <f t="shared" si="36"/>
        <v>351404701</v>
      </c>
      <c r="O163" s="37">
        <f t="shared" si="37"/>
        <v>0.44423142030669643</v>
      </c>
      <c r="P163" s="32">
        <f>SUM(P158:P162)</f>
        <v>83152148</v>
      </c>
      <c r="Q163" s="32">
        <f>SUM(Q158:Q162)</f>
        <v>722854278</v>
      </c>
      <c r="R163" s="32">
        <f>SUM(R158:R162)</f>
        <v>918116214</v>
      </c>
      <c r="S163" s="32">
        <f>SUM(S158:S162)</f>
        <v>369314961</v>
      </c>
      <c r="T163" s="37">
        <f t="shared" si="38"/>
        <v>0.40225295596402572</v>
      </c>
      <c r="U163" s="37">
        <f t="shared" si="39"/>
        <v>0.38686826226064541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247826</v>
      </c>
      <c r="E166" s="31">
        <v>552873</v>
      </c>
      <c r="F166" s="31">
        <v>103189</v>
      </c>
      <c r="G166" s="36">
        <f t="shared" si="32"/>
        <v>0.41637681276379396</v>
      </c>
      <c r="H166" s="31">
        <v>82334</v>
      </c>
      <c r="I166" s="36">
        <f t="shared" si="33"/>
        <v>0.33222502885088734</v>
      </c>
      <c r="J166" s="31">
        <v>205199</v>
      </c>
      <c r="K166" s="36">
        <f t="shared" si="34"/>
        <v>0.37115033651489582</v>
      </c>
      <c r="L166" s="31">
        <v>0</v>
      </c>
      <c r="M166" s="36">
        <f t="shared" si="35"/>
        <v>0</v>
      </c>
      <c r="N166" s="31">
        <f t="shared" si="36"/>
        <v>390722</v>
      </c>
      <c r="O166" s="36">
        <f t="shared" si="37"/>
        <v>0.70671202970664149</v>
      </c>
      <c r="P166" s="31">
        <v>29908</v>
      </c>
      <c r="Q166" s="31">
        <v>255000</v>
      </c>
      <c r="R166" s="31">
        <v>169510</v>
      </c>
      <c r="S166" s="31">
        <v>101156</v>
      </c>
      <c r="T166" s="36">
        <f t="shared" si="38"/>
        <v>0.59675535366645038</v>
      </c>
      <c r="U166" s="36">
        <f t="shared" si="39"/>
        <v>5.8610070884044401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185664754</v>
      </c>
      <c r="E168" s="31">
        <v>211200294</v>
      </c>
      <c r="F168" s="31">
        <v>51944033</v>
      </c>
      <c r="G168" s="36">
        <f t="shared" si="32"/>
        <v>0.27977325734102448</v>
      </c>
      <c r="H168" s="31">
        <v>56966303</v>
      </c>
      <c r="I168" s="36">
        <f t="shared" si="33"/>
        <v>0.3068234641885772</v>
      </c>
      <c r="J168" s="31">
        <v>48058801</v>
      </c>
      <c r="K168" s="36">
        <f t="shared" si="34"/>
        <v>0.22755082433739415</v>
      </c>
      <c r="L168" s="31">
        <v>0</v>
      </c>
      <c r="M168" s="36">
        <f t="shared" si="35"/>
        <v>0</v>
      </c>
      <c r="N168" s="31">
        <f t="shared" si="36"/>
        <v>156969137</v>
      </c>
      <c r="O168" s="36">
        <f t="shared" si="37"/>
        <v>0.7432240458907694</v>
      </c>
      <c r="P168" s="31">
        <v>45228701</v>
      </c>
      <c r="Q168" s="31">
        <v>200518266</v>
      </c>
      <c r="R168" s="31">
        <v>209363981</v>
      </c>
      <c r="S168" s="31">
        <v>133927356</v>
      </c>
      <c r="T168" s="36">
        <f t="shared" si="38"/>
        <v>0.63968670905240377</v>
      </c>
      <c r="U168" s="36">
        <f t="shared" si="39"/>
        <v>6.2573099324696457E-2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185912580</v>
      </c>
      <c r="E169" s="32">
        <f>SUM(E164:E168)</f>
        <v>211753167</v>
      </c>
      <c r="F169" s="32">
        <f>SUM(F164:F168)</f>
        <v>52047222</v>
      </c>
      <c r="G169" s="37">
        <f t="shared" si="32"/>
        <v>0.27995535320955689</v>
      </c>
      <c r="H169" s="32">
        <f>SUM(H164:H168)</f>
        <v>57048637</v>
      </c>
      <c r="I169" s="37">
        <f t="shared" si="33"/>
        <v>0.30685732509333152</v>
      </c>
      <c r="J169" s="32">
        <f>SUM(J164:J168)</f>
        <v>48264000</v>
      </c>
      <c r="K169" s="37">
        <f t="shared" si="34"/>
        <v>0.22792575281766625</v>
      </c>
      <c r="L169" s="32">
        <f>SUM(L164:L168)</f>
        <v>0</v>
      </c>
      <c r="M169" s="37">
        <f t="shared" si="35"/>
        <v>0</v>
      </c>
      <c r="N169" s="32">
        <f t="shared" si="36"/>
        <v>157359859</v>
      </c>
      <c r="O169" s="37">
        <f t="shared" si="37"/>
        <v>0.74312871551999027</v>
      </c>
      <c r="P169" s="32">
        <f>SUM(P164:P168)</f>
        <v>45258609</v>
      </c>
      <c r="Q169" s="32">
        <f>SUM(Q164:Q168)</f>
        <v>200773266</v>
      </c>
      <c r="R169" s="32">
        <f>SUM(R164:R168)</f>
        <v>209533491</v>
      </c>
      <c r="S169" s="32">
        <f>SUM(S164:S168)</f>
        <v>134028512</v>
      </c>
      <c r="T169" s="37">
        <f t="shared" si="38"/>
        <v>0.63965197811742658</v>
      </c>
      <c r="U169" s="37">
        <f t="shared" si="39"/>
        <v>6.6404846865709022E-2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15294680054</v>
      </c>
      <c r="E170" s="32">
        <f>SUM(E105,E107:E111,E113:E120,E122:E125,E127:E131,E133:E136,E138:E143,E145:E149,E151:E156,E158:E162,E164:E168)</f>
        <v>15422727052</v>
      </c>
      <c r="F170" s="32">
        <f>SUM(F105,F107:F111,F113:F120,F122:F125,F127:F131,F133:F136,F138:F143,F145:F149,F151:F156,F158:F162,F164:F168)</f>
        <v>3867385371</v>
      </c>
      <c r="G170" s="37">
        <f t="shared" si="32"/>
        <v>0.25285820673238385</v>
      </c>
      <c r="H170" s="32">
        <f>SUM(H105,H107:H111,H113:H120,H122:H125,H127:H131,H133:H136,H138:H143,H145:H149,H151:H156,H158:H162,H164:H168)</f>
        <v>4496646880</v>
      </c>
      <c r="I170" s="37">
        <f t="shared" si="33"/>
        <v>0.29400071555102569</v>
      </c>
      <c r="J170" s="32">
        <f>SUM(J105,J107:J111,J113:J120,J122:J125,J127:J131,J133:J136,J138:J143,J145:J149,J151:J156,J158:J162,J164:J168)</f>
        <v>4115115829</v>
      </c>
      <c r="K170" s="37">
        <f t="shared" si="34"/>
        <v>0.26682154298168409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12479148080</v>
      </c>
      <c r="O170" s="37">
        <f t="shared" si="37"/>
        <v>0.80914017591861098</v>
      </c>
      <c r="P170" s="32">
        <f>SUM(P105,P107:P111,P113:P120,P122:P125,P127:P131,P133:P136,P138:P143,P145:P149,P151:P156,P158:P162,P164:P168)</f>
        <v>3396004667</v>
      </c>
      <c r="Q170" s="32">
        <f>SUM(Q105,Q107:Q111,Q113:Q120,Q122:Q125,Q127:Q131,Q133:Q136,Q138:Q143,Q145:Q149,Q151:Q156,Q158:Q162,Q164:Q168)</f>
        <v>15889068188</v>
      </c>
      <c r="R170" s="32">
        <f>SUM(R105,R107:R111,R113:R120,R122:R125,R127:R131,R133:R136,R138:R143,R145:R149,R151:R156,R158:R162,R164:R168)</f>
        <v>15386370939</v>
      </c>
      <c r="S170" s="32">
        <f>SUM(S105,S107:S111,S113:S120,S122:S125,S127:S131,S133:S136,S138:S143,S145:S149,S151:S156,S158:S162,S164:S168)</f>
        <v>10844099012</v>
      </c>
      <c r="T170" s="37">
        <f t="shared" si="38"/>
        <v>0.70478601191872647</v>
      </c>
      <c r="U170" s="37">
        <f t="shared" si="39"/>
        <v>0.21175211241251213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108882</v>
      </c>
      <c r="G174" s="36">
        <f t="shared" si="40"/>
        <v>0</v>
      </c>
      <c r="H174" s="31">
        <v>660414</v>
      </c>
      <c r="I174" s="36">
        <f t="shared" si="41"/>
        <v>0</v>
      </c>
      <c r="J174" s="31">
        <v>-607512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161784</v>
      </c>
      <c r="O174" s="36">
        <f t="shared" si="45"/>
        <v>0</v>
      </c>
      <c r="P174" s="31">
        <v>-253020</v>
      </c>
      <c r="Q174" s="31">
        <v>0</v>
      </c>
      <c r="R174" s="31">
        <v>0</v>
      </c>
      <c r="S174" s="31">
        <v>136932</v>
      </c>
      <c r="T174" s="36">
        <f t="shared" si="46"/>
        <v>0</v>
      </c>
      <c r="U174" s="36">
        <f t="shared" si="47"/>
        <v>1.4010433957789896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72873070</v>
      </c>
      <c r="F175" s="31">
        <v>11181696</v>
      </c>
      <c r="G175" s="36">
        <f t="shared" si="40"/>
        <v>0</v>
      </c>
      <c r="H175" s="31">
        <v>8485635</v>
      </c>
      <c r="I175" s="36">
        <f t="shared" si="41"/>
        <v>0</v>
      </c>
      <c r="J175" s="31">
        <v>8101234</v>
      </c>
      <c r="K175" s="36">
        <f t="shared" si="42"/>
        <v>0.11116910540478121</v>
      </c>
      <c r="L175" s="31">
        <v>0</v>
      </c>
      <c r="M175" s="36">
        <f t="shared" si="43"/>
        <v>0</v>
      </c>
      <c r="N175" s="31">
        <f t="shared" si="44"/>
        <v>27768565</v>
      </c>
      <c r="O175" s="36">
        <f t="shared" si="45"/>
        <v>0.38105386530305363</v>
      </c>
      <c r="P175" s="31">
        <v>0</v>
      </c>
      <c r="Q175" s="31">
        <v>800000</v>
      </c>
      <c r="R175" s="31">
        <v>800000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90200</v>
      </c>
      <c r="F177" s="31">
        <v>1453558</v>
      </c>
      <c r="G177" s="36">
        <f t="shared" si="40"/>
        <v>0</v>
      </c>
      <c r="H177" s="31">
        <v>1633106</v>
      </c>
      <c r="I177" s="36">
        <f t="shared" si="41"/>
        <v>0</v>
      </c>
      <c r="J177" s="31">
        <v>1765092</v>
      </c>
      <c r="K177" s="36">
        <f t="shared" si="42"/>
        <v>19.568647450110866</v>
      </c>
      <c r="L177" s="31">
        <v>0</v>
      </c>
      <c r="M177" s="36">
        <f t="shared" si="43"/>
        <v>0</v>
      </c>
      <c r="N177" s="31">
        <f t="shared" si="44"/>
        <v>4851756</v>
      </c>
      <c r="O177" s="36">
        <f t="shared" si="45"/>
        <v>53.788869179600887</v>
      </c>
      <c r="P177" s="31">
        <v>1623870</v>
      </c>
      <c r="Q177" s="31">
        <v>65004</v>
      </c>
      <c r="R177" s="31">
        <v>0</v>
      </c>
      <c r="S177" s="31">
        <v>3563915</v>
      </c>
      <c r="T177" s="36">
        <f t="shared" si="46"/>
        <v>0</v>
      </c>
      <c r="U177" s="36">
        <f t="shared" si="47"/>
        <v>8.6966321195662166E-2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991794000</v>
      </c>
      <c r="E178" s="31">
        <v>1096916785</v>
      </c>
      <c r="F178" s="31">
        <v>196226463</v>
      </c>
      <c r="G178" s="36">
        <f t="shared" si="40"/>
        <v>0.1978500202663053</v>
      </c>
      <c r="H178" s="31">
        <v>244821758</v>
      </c>
      <c r="I178" s="36">
        <f t="shared" si="41"/>
        <v>0.24684738766316391</v>
      </c>
      <c r="J178" s="31">
        <v>226683487</v>
      </c>
      <c r="K178" s="36">
        <f t="shared" si="42"/>
        <v>0.20665513564914589</v>
      </c>
      <c r="L178" s="31">
        <v>0</v>
      </c>
      <c r="M178" s="36">
        <f t="shared" si="43"/>
        <v>0</v>
      </c>
      <c r="N178" s="31">
        <f t="shared" si="44"/>
        <v>667731708</v>
      </c>
      <c r="O178" s="36">
        <f t="shared" si="45"/>
        <v>0.60873506279694678</v>
      </c>
      <c r="P178" s="31">
        <v>166574620</v>
      </c>
      <c r="Q178" s="31">
        <v>1083440451</v>
      </c>
      <c r="R178" s="31">
        <v>1004070331</v>
      </c>
      <c r="S178" s="31">
        <v>460299419</v>
      </c>
      <c r="T178" s="36">
        <f t="shared" si="46"/>
        <v>0.45843344314493045</v>
      </c>
      <c r="U178" s="36">
        <f t="shared" si="47"/>
        <v>0.3608524936151738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991794000</v>
      </c>
      <c r="E179" s="32">
        <f>SUM(E173:E178)</f>
        <v>1169880055</v>
      </c>
      <c r="F179" s="32">
        <f>SUM(F173:F178)</f>
        <v>208970599</v>
      </c>
      <c r="G179" s="37">
        <f t="shared" si="40"/>
        <v>0.21069959991691822</v>
      </c>
      <c r="H179" s="32">
        <f>SUM(H173:H178)</f>
        <v>255600913</v>
      </c>
      <c r="I179" s="37">
        <f t="shared" si="41"/>
        <v>0.25771572826615202</v>
      </c>
      <c r="J179" s="32">
        <f>SUM(J173:J178)</f>
        <v>235942301</v>
      </c>
      <c r="K179" s="37">
        <f t="shared" si="42"/>
        <v>0.2016807620504309</v>
      </c>
      <c r="L179" s="32">
        <f>SUM(L173:L178)</f>
        <v>0</v>
      </c>
      <c r="M179" s="37">
        <f t="shared" si="43"/>
        <v>0</v>
      </c>
      <c r="N179" s="32">
        <f t="shared" si="44"/>
        <v>700513813</v>
      </c>
      <c r="O179" s="37">
        <f t="shared" si="45"/>
        <v>0.59879114102855613</v>
      </c>
      <c r="P179" s="32">
        <f>SUM(P173:P178)</f>
        <v>167945470</v>
      </c>
      <c r="Q179" s="32">
        <f>SUM(Q173:Q178)</f>
        <v>1084305455</v>
      </c>
      <c r="R179" s="32">
        <f>SUM(R173:R178)</f>
        <v>1004870331</v>
      </c>
      <c r="S179" s="32">
        <f>SUM(S173:S178)</f>
        <v>464000266</v>
      </c>
      <c r="T179" s="37">
        <f t="shared" si="46"/>
        <v>0.46175138392059861</v>
      </c>
      <c r="U179" s="37">
        <f t="shared" si="47"/>
        <v>0.40487445716755555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1543</v>
      </c>
      <c r="G180" s="36">
        <f t="shared" si="40"/>
        <v>0</v>
      </c>
      <c r="H180" s="31">
        <v>31529</v>
      </c>
      <c r="I180" s="36">
        <f t="shared" si="41"/>
        <v>0</v>
      </c>
      <c r="J180" s="31">
        <v>-21517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11555</v>
      </c>
      <c r="O180" s="36">
        <f t="shared" si="45"/>
        <v>0</v>
      </c>
      <c r="P180" s="31">
        <v>5551</v>
      </c>
      <c r="Q180" s="31">
        <v>0</v>
      </c>
      <c r="R180" s="31">
        <v>0</v>
      </c>
      <c r="S180" s="31">
        <v>48928</v>
      </c>
      <c r="T180" s="36">
        <f t="shared" si="46"/>
        <v>0</v>
      </c>
      <c r="U180" s="36">
        <f t="shared" si="47"/>
        <v>-4.8762385155827781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640212</v>
      </c>
      <c r="E182" s="31">
        <v>99853</v>
      </c>
      <c r="F182" s="31">
        <v>26839</v>
      </c>
      <c r="G182" s="36">
        <f t="shared" si="40"/>
        <v>4.1922050820665656E-2</v>
      </c>
      <c r="H182" s="31">
        <v>45601</v>
      </c>
      <c r="I182" s="36">
        <f t="shared" si="41"/>
        <v>7.122796823552198E-2</v>
      </c>
      <c r="J182" s="31">
        <v>39704</v>
      </c>
      <c r="K182" s="36">
        <f t="shared" si="42"/>
        <v>0.39762450802679938</v>
      </c>
      <c r="L182" s="31">
        <v>0</v>
      </c>
      <c r="M182" s="36">
        <f t="shared" si="43"/>
        <v>0</v>
      </c>
      <c r="N182" s="31">
        <f t="shared" si="44"/>
        <v>112144</v>
      </c>
      <c r="O182" s="36">
        <f t="shared" si="45"/>
        <v>1.1230909436872203</v>
      </c>
      <c r="P182" s="31">
        <v>32555</v>
      </c>
      <c r="Q182" s="31">
        <v>110310</v>
      </c>
      <c r="R182" s="31">
        <v>610310</v>
      </c>
      <c r="S182" s="31">
        <v>179199</v>
      </c>
      <c r="T182" s="36">
        <f t="shared" si="46"/>
        <v>0.29361963592272777</v>
      </c>
      <c r="U182" s="36">
        <f t="shared" si="47"/>
        <v>0.21959760405467676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1085903262</v>
      </c>
      <c r="E184" s="31">
        <v>1092654518</v>
      </c>
      <c r="F184" s="31">
        <v>186010100</v>
      </c>
      <c r="G184" s="36">
        <f t="shared" si="40"/>
        <v>0.17129527694521282</v>
      </c>
      <c r="H184" s="31">
        <v>246106019</v>
      </c>
      <c r="I184" s="36">
        <f t="shared" si="41"/>
        <v>0.2266371486413308</v>
      </c>
      <c r="J184" s="31">
        <v>189511493</v>
      </c>
      <c r="K184" s="36">
        <f t="shared" si="42"/>
        <v>0.17344136676145608</v>
      </c>
      <c r="L184" s="31">
        <v>0</v>
      </c>
      <c r="M184" s="36">
        <f t="shared" si="43"/>
        <v>0</v>
      </c>
      <c r="N184" s="31">
        <f t="shared" si="44"/>
        <v>621627612</v>
      </c>
      <c r="O184" s="36">
        <f t="shared" si="45"/>
        <v>0.56891506121974411</v>
      </c>
      <c r="P184" s="31">
        <v>178791528</v>
      </c>
      <c r="Q184" s="31">
        <v>888502057</v>
      </c>
      <c r="R184" s="31">
        <v>1008637833</v>
      </c>
      <c r="S184" s="31">
        <v>717072122</v>
      </c>
      <c r="T184" s="36">
        <f t="shared" si="46"/>
        <v>0.71093121687415428</v>
      </c>
      <c r="U184" s="36">
        <f t="shared" si="47"/>
        <v>5.9957902479585101E-2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1086543474</v>
      </c>
      <c r="E185" s="32">
        <f>SUM(E180:E184)</f>
        <v>1092754371</v>
      </c>
      <c r="F185" s="32">
        <f>SUM(F180:F184)</f>
        <v>186038482</v>
      </c>
      <c r="G185" s="37">
        <f t="shared" si="40"/>
        <v>0.17122046788898204</v>
      </c>
      <c r="H185" s="32">
        <f>SUM(H180:H184)</f>
        <v>246183149</v>
      </c>
      <c r="I185" s="37">
        <f t="shared" si="41"/>
        <v>0.22657459631477203</v>
      </c>
      <c r="J185" s="32">
        <f>SUM(J180:J184)</f>
        <v>189529680</v>
      </c>
      <c r="K185" s="37">
        <f t="shared" si="42"/>
        <v>0.17344216141323493</v>
      </c>
      <c r="L185" s="32">
        <f>SUM(L180:L184)</f>
        <v>0</v>
      </c>
      <c r="M185" s="37">
        <f t="shared" si="43"/>
        <v>0</v>
      </c>
      <c r="N185" s="32">
        <f t="shared" si="44"/>
        <v>621751311</v>
      </c>
      <c r="O185" s="37">
        <f t="shared" si="45"/>
        <v>0.56897627454102395</v>
      </c>
      <c r="P185" s="32">
        <f>SUM(P180:P184)</f>
        <v>178829634</v>
      </c>
      <c r="Q185" s="32">
        <f>SUM(Q180:Q184)</f>
        <v>888612367</v>
      </c>
      <c r="R185" s="32">
        <f>SUM(R180:R184)</f>
        <v>1009248143</v>
      </c>
      <c r="S185" s="32">
        <f>SUM(S180:S184)</f>
        <v>717300249</v>
      </c>
      <c r="T185" s="37">
        <f t="shared" si="46"/>
        <v>0.71072734091718814</v>
      </c>
      <c r="U185" s="37">
        <f t="shared" si="47"/>
        <v>5.9833740978298966E-2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6350397</v>
      </c>
      <c r="E187" s="31">
        <v>6958397</v>
      </c>
      <c r="F187" s="31">
        <v>2288362</v>
      </c>
      <c r="G187" s="36">
        <f t="shared" si="40"/>
        <v>0.36034943957047094</v>
      </c>
      <c r="H187" s="31">
        <v>1000433</v>
      </c>
      <c r="I187" s="36">
        <f t="shared" si="41"/>
        <v>0.15753865466993638</v>
      </c>
      <c r="J187" s="31">
        <v>1793562</v>
      </c>
      <c r="K187" s="36">
        <f t="shared" si="42"/>
        <v>0.2577550547920735</v>
      </c>
      <c r="L187" s="31">
        <v>0</v>
      </c>
      <c r="M187" s="36">
        <f t="shared" si="43"/>
        <v>0</v>
      </c>
      <c r="N187" s="31">
        <f t="shared" si="44"/>
        <v>5082357</v>
      </c>
      <c r="O187" s="36">
        <f t="shared" si="45"/>
        <v>0.73039192791098295</v>
      </c>
      <c r="P187" s="31">
        <v>1767584</v>
      </c>
      <c r="Q187" s="31">
        <v>5224628</v>
      </c>
      <c r="R187" s="31">
        <v>6191804</v>
      </c>
      <c r="S187" s="31">
        <v>4729653</v>
      </c>
      <c r="T187" s="36">
        <f t="shared" si="46"/>
        <v>0.763857027774135</v>
      </c>
      <c r="U187" s="36">
        <f t="shared" si="47"/>
        <v>1.469689700744059E-2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603102020</v>
      </c>
      <c r="E188" s="31">
        <v>589598882</v>
      </c>
      <c r="F188" s="31">
        <v>213451852</v>
      </c>
      <c r="G188" s="36">
        <f t="shared" si="40"/>
        <v>0.35392329145241463</v>
      </c>
      <c r="H188" s="31">
        <v>193437363</v>
      </c>
      <c r="I188" s="36">
        <f t="shared" si="41"/>
        <v>0.32073738204358859</v>
      </c>
      <c r="J188" s="31">
        <v>170090223</v>
      </c>
      <c r="K188" s="36">
        <f t="shared" si="42"/>
        <v>0.28848464302210125</v>
      </c>
      <c r="L188" s="31">
        <v>0</v>
      </c>
      <c r="M188" s="36">
        <f t="shared" si="43"/>
        <v>0</v>
      </c>
      <c r="N188" s="31">
        <f t="shared" si="44"/>
        <v>576979438</v>
      </c>
      <c r="O188" s="36">
        <f t="shared" si="45"/>
        <v>0.97859656050026222</v>
      </c>
      <c r="P188" s="31">
        <v>120793833</v>
      </c>
      <c r="Q188" s="31">
        <v>612879263</v>
      </c>
      <c r="R188" s="31">
        <v>596975468</v>
      </c>
      <c r="S188" s="31">
        <v>541461610</v>
      </c>
      <c r="T188" s="36">
        <f t="shared" si="46"/>
        <v>0.90700814191580814</v>
      </c>
      <c r="U188" s="36">
        <f t="shared" si="47"/>
        <v>0.40810353290138579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387873000</v>
      </c>
      <c r="E190" s="31">
        <v>425028000</v>
      </c>
      <c r="F190" s="31">
        <v>65734028</v>
      </c>
      <c r="G190" s="36">
        <f t="shared" si="40"/>
        <v>0.16947306979346333</v>
      </c>
      <c r="H190" s="31">
        <v>57712287</v>
      </c>
      <c r="I190" s="36">
        <f t="shared" si="41"/>
        <v>0.14879171017317525</v>
      </c>
      <c r="J190" s="31">
        <v>68443828</v>
      </c>
      <c r="K190" s="36">
        <f t="shared" si="42"/>
        <v>0.16103369189794556</v>
      </c>
      <c r="L190" s="31">
        <v>0</v>
      </c>
      <c r="M190" s="36">
        <f t="shared" si="43"/>
        <v>0</v>
      </c>
      <c r="N190" s="31">
        <f t="shared" si="44"/>
        <v>191890143</v>
      </c>
      <c r="O190" s="36">
        <f t="shared" si="45"/>
        <v>0.45147647449109235</v>
      </c>
      <c r="P190" s="31">
        <v>77779073</v>
      </c>
      <c r="Q190" s="31">
        <v>350367000</v>
      </c>
      <c r="R190" s="31">
        <v>382725000</v>
      </c>
      <c r="S190" s="31">
        <v>205859027</v>
      </c>
      <c r="T190" s="36">
        <f t="shared" si="46"/>
        <v>0.53787713632503753</v>
      </c>
      <c r="U190" s="36">
        <f t="shared" si="47"/>
        <v>-0.12002257985255238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997325417</v>
      </c>
      <c r="E191" s="32">
        <f>SUM(E186:E190)</f>
        <v>1021585279</v>
      </c>
      <c r="F191" s="32">
        <f>SUM(F186:F190)</f>
        <v>281474242</v>
      </c>
      <c r="G191" s="37">
        <f t="shared" si="40"/>
        <v>0.28222908711851269</v>
      </c>
      <c r="H191" s="32">
        <f>SUM(H186:H190)</f>
        <v>252150083</v>
      </c>
      <c r="I191" s="37">
        <f t="shared" si="41"/>
        <v>0.25282628789154782</v>
      </c>
      <c r="J191" s="32">
        <f>SUM(J186:J190)</f>
        <v>240327613</v>
      </c>
      <c r="K191" s="37">
        <f t="shared" si="42"/>
        <v>0.23524968295867543</v>
      </c>
      <c r="L191" s="32">
        <f>SUM(L186:L190)</f>
        <v>0</v>
      </c>
      <c r="M191" s="37">
        <f t="shared" si="43"/>
        <v>0</v>
      </c>
      <c r="N191" s="32">
        <f t="shared" si="44"/>
        <v>773951938</v>
      </c>
      <c r="O191" s="37">
        <f t="shared" si="45"/>
        <v>0.75759895322454029</v>
      </c>
      <c r="P191" s="32">
        <f>SUM(P186:P190)</f>
        <v>200340490</v>
      </c>
      <c r="Q191" s="32">
        <f>SUM(Q186:Q190)</f>
        <v>968470891</v>
      </c>
      <c r="R191" s="32">
        <f>SUM(R186:R190)</f>
        <v>985892272</v>
      </c>
      <c r="S191" s="32">
        <f>SUM(S186:S190)</f>
        <v>752050290</v>
      </c>
      <c r="T191" s="37">
        <f t="shared" si="46"/>
        <v>0.762811831838763</v>
      </c>
      <c r="U191" s="37">
        <f t="shared" si="47"/>
        <v>0.19959581310797425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80187156</v>
      </c>
      <c r="E192" s="31">
        <v>80187156</v>
      </c>
      <c r="F192" s="31">
        <v>3968047</v>
      </c>
      <c r="G192" s="36">
        <f t="shared" si="40"/>
        <v>4.9484820237295855E-2</v>
      </c>
      <c r="H192" s="31">
        <v>22208075</v>
      </c>
      <c r="I192" s="36">
        <f t="shared" si="41"/>
        <v>0.2769530197579273</v>
      </c>
      <c r="J192" s="31">
        <v>15266359</v>
      </c>
      <c r="K192" s="36">
        <f t="shared" si="42"/>
        <v>0.19038409343261906</v>
      </c>
      <c r="L192" s="31">
        <v>0</v>
      </c>
      <c r="M192" s="36">
        <f t="shared" si="43"/>
        <v>0</v>
      </c>
      <c r="N192" s="31">
        <f t="shared" si="44"/>
        <v>41442481</v>
      </c>
      <c r="O192" s="36">
        <f t="shared" si="45"/>
        <v>0.51682193342784222</v>
      </c>
      <c r="P192" s="31">
        <v>145779</v>
      </c>
      <c r="Q192" s="31">
        <v>85524638</v>
      </c>
      <c r="R192" s="31">
        <v>75824376</v>
      </c>
      <c r="S192" s="31">
        <v>38481755</v>
      </c>
      <c r="T192" s="36">
        <f t="shared" si="46"/>
        <v>0.50751166089385291</v>
      </c>
      <c r="U192" s="36">
        <f t="shared" si="47"/>
        <v>103.72262122802324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147955510</v>
      </c>
      <c r="E193" s="31">
        <v>115559308</v>
      </c>
      <c r="F193" s="31">
        <v>33207061</v>
      </c>
      <c r="G193" s="36">
        <f t="shared" si="40"/>
        <v>0.22443950211790017</v>
      </c>
      <c r="H193" s="31">
        <v>35963981</v>
      </c>
      <c r="I193" s="36">
        <f t="shared" si="41"/>
        <v>0.24307294131864368</v>
      </c>
      <c r="J193" s="31">
        <v>25933609</v>
      </c>
      <c r="K193" s="36">
        <f t="shared" si="42"/>
        <v>0.22441817495134186</v>
      </c>
      <c r="L193" s="31">
        <v>0</v>
      </c>
      <c r="M193" s="36">
        <f t="shared" si="43"/>
        <v>0</v>
      </c>
      <c r="N193" s="31">
        <f t="shared" si="44"/>
        <v>95104651</v>
      </c>
      <c r="O193" s="36">
        <f t="shared" si="45"/>
        <v>0.82299429311224326</v>
      </c>
      <c r="P193" s="31">
        <v>29039256</v>
      </c>
      <c r="Q193" s="31">
        <v>138018380</v>
      </c>
      <c r="R193" s="31">
        <v>132716914</v>
      </c>
      <c r="S193" s="31">
        <v>82879488</v>
      </c>
      <c r="T193" s="36">
        <f t="shared" si="46"/>
        <v>0.62448323655265225</v>
      </c>
      <c r="U193" s="36">
        <f t="shared" si="47"/>
        <v>-0.10694650716946741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58267883</v>
      </c>
      <c r="E194" s="31">
        <v>57132418</v>
      </c>
      <c r="F194" s="31">
        <v>8946437</v>
      </c>
      <c r="G194" s="36">
        <f t="shared" si="40"/>
        <v>0.15353976392106095</v>
      </c>
      <c r="H194" s="31">
        <v>14012918</v>
      </c>
      <c r="I194" s="36">
        <f t="shared" si="41"/>
        <v>0.24049128402348169</v>
      </c>
      <c r="J194" s="31">
        <v>17382217</v>
      </c>
      <c r="K194" s="36">
        <f t="shared" si="42"/>
        <v>0.3042443783842651</v>
      </c>
      <c r="L194" s="31">
        <v>0</v>
      </c>
      <c r="M194" s="36">
        <f t="shared" si="43"/>
        <v>0</v>
      </c>
      <c r="N194" s="31">
        <f t="shared" si="44"/>
        <v>40341572</v>
      </c>
      <c r="O194" s="36">
        <f t="shared" si="45"/>
        <v>0.70610650506687811</v>
      </c>
      <c r="P194" s="31">
        <v>5451016</v>
      </c>
      <c r="Q194" s="31">
        <v>40897678</v>
      </c>
      <c r="R194" s="31">
        <v>31070678</v>
      </c>
      <c r="S194" s="31">
        <v>19131433</v>
      </c>
      <c r="T194" s="36">
        <f t="shared" si="46"/>
        <v>0.61573915445295402</v>
      </c>
      <c r="U194" s="36">
        <f t="shared" si="47"/>
        <v>2.1888031515592687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208279832</v>
      </c>
      <c r="E195" s="31">
        <v>253754877</v>
      </c>
      <c r="F195" s="31">
        <v>27834756</v>
      </c>
      <c r="G195" s="36">
        <f t="shared" si="40"/>
        <v>0.1336411487022901</v>
      </c>
      <c r="H195" s="31">
        <v>82974647</v>
      </c>
      <c r="I195" s="36">
        <f t="shared" si="41"/>
        <v>0.39838061229087224</v>
      </c>
      <c r="J195" s="31">
        <v>34288993</v>
      </c>
      <c r="K195" s="36">
        <f t="shared" si="42"/>
        <v>0.13512643936297628</v>
      </c>
      <c r="L195" s="31">
        <v>0</v>
      </c>
      <c r="M195" s="36">
        <f t="shared" si="43"/>
        <v>0</v>
      </c>
      <c r="N195" s="31">
        <f t="shared" si="44"/>
        <v>145098396</v>
      </c>
      <c r="O195" s="36">
        <f t="shared" si="45"/>
        <v>0.57180534898645519</v>
      </c>
      <c r="P195" s="31">
        <v>34452638</v>
      </c>
      <c r="Q195" s="31">
        <v>185225184</v>
      </c>
      <c r="R195" s="31">
        <v>169188546</v>
      </c>
      <c r="S195" s="31">
        <v>114680869</v>
      </c>
      <c r="T195" s="36">
        <f t="shared" si="46"/>
        <v>0.67782879935619278</v>
      </c>
      <c r="U195" s="36">
        <f t="shared" si="47"/>
        <v>-4.7498539879587964E-3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75087732</v>
      </c>
      <c r="E196" s="31">
        <v>74583292</v>
      </c>
      <c r="F196" s="31">
        <v>14591421</v>
      </c>
      <c r="G196" s="36">
        <f t="shared" si="40"/>
        <v>0.19432496642727204</v>
      </c>
      <c r="H196" s="31">
        <v>16716981</v>
      </c>
      <c r="I196" s="36">
        <f t="shared" si="41"/>
        <v>0.22263265322756054</v>
      </c>
      <c r="J196" s="31">
        <v>17213986</v>
      </c>
      <c r="K196" s="36">
        <f t="shared" si="42"/>
        <v>0.23080217483561868</v>
      </c>
      <c r="L196" s="31">
        <v>0</v>
      </c>
      <c r="M196" s="36">
        <f t="shared" si="43"/>
        <v>0</v>
      </c>
      <c r="N196" s="31">
        <f t="shared" si="44"/>
        <v>48522388</v>
      </c>
      <c r="O196" s="36">
        <f t="shared" si="45"/>
        <v>0.65057986445543325</v>
      </c>
      <c r="P196" s="31">
        <v>20181431</v>
      </c>
      <c r="Q196" s="31">
        <v>76760920</v>
      </c>
      <c r="R196" s="31">
        <v>70971920</v>
      </c>
      <c r="S196" s="31">
        <v>45781980</v>
      </c>
      <c r="T196" s="36">
        <f t="shared" si="46"/>
        <v>0.645071741049136</v>
      </c>
      <c r="U196" s="36">
        <f t="shared" si="47"/>
        <v>-0.14703838394809565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569778113</v>
      </c>
      <c r="E198" s="32">
        <f>SUM(E192:E197)</f>
        <v>581217051</v>
      </c>
      <c r="F198" s="32">
        <f>SUM(F192:F197)</f>
        <v>88547722</v>
      </c>
      <c r="G198" s="37">
        <f t="shared" si="40"/>
        <v>0.15540737697658807</v>
      </c>
      <c r="H198" s="32">
        <f>SUM(H192:H197)</f>
        <v>171876602</v>
      </c>
      <c r="I198" s="37">
        <f t="shared" si="41"/>
        <v>0.30165532525465749</v>
      </c>
      <c r="J198" s="32">
        <f>SUM(J192:J197)</f>
        <v>110085164</v>
      </c>
      <c r="K198" s="37">
        <f t="shared" si="42"/>
        <v>0.18940456721046886</v>
      </c>
      <c r="L198" s="32">
        <f>SUM(L192:L197)</f>
        <v>0</v>
      </c>
      <c r="M198" s="37">
        <f t="shared" si="43"/>
        <v>0</v>
      </c>
      <c r="N198" s="32">
        <f t="shared" si="44"/>
        <v>370509488</v>
      </c>
      <c r="O198" s="37">
        <f t="shared" si="45"/>
        <v>0.63747181429472555</v>
      </c>
      <c r="P198" s="32">
        <f>SUM(P192:P197)</f>
        <v>89270120</v>
      </c>
      <c r="Q198" s="32">
        <f>SUM(Q192:Q197)</f>
        <v>526426800</v>
      </c>
      <c r="R198" s="32">
        <f>SUM(R192:R197)</f>
        <v>479772434</v>
      </c>
      <c r="S198" s="32">
        <f>SUM(S192:S197)</f>
        <v>300955525</v>
      </c>
      <c r="T198" s="37">
        <f t="shared" si="46"/>
        <v>0.62728807174444712</v>
      </c>
      <c r="U198" s="37">
        <f t="shared" si="47"/>
        <v>0.23316921720279971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22435000</v>
      </c>
      <c r="F201" s="31">
        <v>439920</v>
      </c>
      <c r="G201" s="36">
        <f t="shared" si="40"/>
        <v>2.1996000000000002E-2</v>
      </c>
      <c r="H201" s="31">
        <v>4559644</v>
      </c>
      <c r="I201" s="36">
        <f t="shared" si="41"/>
        <v>0.2279822</v>
      </c>
      <c r="J201" s="31">
        <v>10103606</v>
      </c>
      <c r="K201" s="36">
        <f t="shared" si="42"/>
        <v>0.45035016714954312</v>
      </c>
      <c r="L201" s="31">
        <v>0</v>
      </c>
      <c r="M201" s="36">
        <f t="shared" si="43"/>
        <v>0</v>
      </c>
      <c r="N201" s="31">
        <f t="shared" si="44"/>
        <v>15103170</v>
      </c>
      <c r="O201" s="36">
        <f t="shared" si="45"/>
        <v>0.67319679072877203</v>
      </c>
      <c r="P201" s="31">
        <v>9154208</v>
      </c>
      <c r="Q201" s="31">
        <v>20000000</v>
      </c>
      <c r="R201" s="31">
        <v>30000000</v>
      </c>
      <c r="S201" s="31">
        <v>15169206</v>
      </c>
      <c r="T201" s="36">
        <f t="shared" si="46"/>
        <v>0.50564019999999998</v>
      </c>
      <c r="U201" s="36">
        <f t="shared" si="47"/>
        <v>0.10371164823871171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532654289</v>
      </c>
      <c r="E203" s="31">
        <v>619500534</v>
      </c>
      <c r="F203" s="31">
        <v>210448840</v>
      </c>
      <c r="G203" s="36">
        <f t="shared" si="40"/>
        <v>0.39509461267099644</v>
      </c>
      <c r="H203" s="31">
        <v>197015906</v>
      </c>
      <c r="I203" s="36">
        <f t="shared" si="41"/>
        <v>0.36987575256340421</v>
      </c>
      <c r="J203" s="31">
        <v>199758994</v>
      </c>
      <c r="K203" s="36">
        <f t="shared" si="42"/>
        <v>0.32245168976722788</v>
      </c>
      <c r="L203" s="31">
        <v>0</v>
      </c>
      <c r="M203" s="36">
        <f t="shared" si="43"/>
        <v>0</v>
      </c>
      <c r="N203" s="31">
        <f t="shared" si="44"/>
        <v>607223740</v>
      </c>
      <c r="O203" s="36">
        <f t="shared" si="45"/>
        <v>0.9801827547738643</v>
      </c>
      <c r="P203" s="31">
        <v>160612091</v>
      </c>
      <c r="Q203" s="31">
        <v>537507902</v>
      </c>
      <c r="R203" s="31">
        <v>570196456</v>
      </c>
      <c r="S203" s="31">
        <v>477176302</v>
      </c>
      <c r="T203" s="36">
        <f t="shared" si="46"/>
        <v>0.83686297411852029</v>
      </c>
      <c r="U203" s="36">
        <f t="shared" si="47"/>
        <v>0.24373571601156718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552654289</v>
      </c>
      <c r="E204" s="32">
        <f>SUM(E199:E203)</f>
        <v>641935534</v>
      </c>
      <c r="F204" s="32">
        <f>SUM(F199:F203)</f>
        <v>210888760</v>
      </c>
      <c r="G204" s="37">
        <f t="shared" si="40"/>
        <v>0.38159255107129009</v>
      </c>
      <c r="H204" s="32">
        <f>SUM(H199:H203)</f>
        <v>201575550</v>
      </c>
      <c r="I204" s="37">
        <f t="shared" si="41"/>
        <v>0.36474076834677382</v>
      </c>
      <c r="J204" s="32">
        <f>SUM(J199:J203)</f>
        <v>209862600</v>
      </c>
      <c r="K204" s="37">
        <f t="shared" si="42"/>
        <v>0.32692161266149816</v>
      </c>
      <c r="L204" s="32">
        <f>SUM(L199:L203)</f>
        <v>0</v>
      </c>
      <c r="M204" s="37">
        <f t="shared" si="43"/>
        <v>0</v>
      </c>
      <c r="N204" s="32">
        <f t="shared" si="44"/>
        <v>622326910</v>
      </c>
      <c r="O204" s="37">
        <f t="shared" si="45"/>
        <v>0.96945390469691617</v>
      </c>
      <c r="P204" s="32">
        <f>SUM(P199:P203)</f>
        <v>169766299</v>
      </c>
      <c r="Q204" s="32">
        <f>SUM(Q199:Q203)</f>
        <v>557507902</v>
      </c>
      <c r="R204" s="32">
        <f>SUM(R199:R203)</f>
        <v>600196456</v>
      </c>
      <c r="S204" s="32">
        <f>SUM(S199:S203)</f>
        <v>492345508</v>
      </c>
      <c r="T204" s="37">
        <f t="shared" si="46"/>
        <v>0.82030725619612788</v>
      </c>
      <c r="U204" s="37">
        <f t="shared" si="47"/>
        <v>0.23618528080181567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4198095293</v>
      </c>
      <c r="E205" s="32">
        <f>SUM(E173:E178,E180:E184,E186:E190,E192:E197,E199:E203)</f>
        <v>4507372290</v>
      </c>
      <c r="F205" s="32">
        <f>SUM(F173:F178,F180:F184,F186:F190,F192:F197,F199:F203)</f>
        <v>975919805</v>
      </c>
      <c r="G205" s="37">
        <f t="shared" si="40"/>
        <v>0.23246728263345307</v>
      </c>
      <c r="H205" s="32">
        <f>SUM(H173:H178,H180:H184,H186:H190,H192:H197,H199:H203)</f>
        <v>1127386297</v>
      </c>
      <c r="I205" s="37">
        <f t="shared" si="41"/>
        <v>0.26854709536485027</v>
      </c>
      <c r="J205" s="32">
        <f>SUM(J173:J178,J180:J184,J186:J190,J192:J197,J199:J203)</f>
        <v>985747358</v>
      </c>
      <c r="K205" s="37">
        <f t="shared" si="42"/>
        <v>0.2186966805885919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3089053460</v>
      </c>
      <c r="O205" s="37">
        <f t="shared" si="45"/>
        <v>0.68533355162459852</v>
      </c>
      <c r="P205" s="32">
        <f>SUM(P173:P178,P180:P184,P186:P190,P192:P197,P199:P203)</f>
        <v>806152013</v>
      </c>
      <c r="Q205" s="32">
        <f>SUM(Q173:Q178,Q180:Q184,Q186:Q190,Q192:Q197,Q199:Q203)</f>
        <v>4025323415</v>
      </c>
      <c r="R205" s="32">
        <f>SUM(R173:R178,R180:R184,R186:R190,R192:R197,R199:R203)</f>
        <v>4079979636</v>
      </c>
      <c r="S205" s="32">
        <f>SUM(S173:S178,S180:S184,S186:S190,S192:S197,S199:S203)</f>
        <v>2726651838</v>
      </c>
      <c r="T205" s="37">
        <f t="shared" si="46"/>
        <v>0.66830035472265281</v>
      </c>
      <c r="U205" s="37">
        <f t="shared" si="47"/>
        <v>0.22278099180284494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69502772</v>
      </c>
      <c r="E208" s="31">
        <v>97403617</v>
      </c>
      <c r="F208" s="31">
        <v>16338138</v>
      </c>
      <c r="G208" s="36">
        <f t="shared" ref="G208:G231" si="48">IF(($D208     =0),0,($F208     /$D208     ))</f>
        <v>0.23507174649091694</v>
      </c>
      <c r="H208" s="31">
        <v>25960891</v>
      </c>
      <c r="I208" s="36">
        <f t="shared" ref="I208:I231" si="49">IF(($D208     =0),0,($H208     /$D208     ))</f>
        <v>0.37352310207138212</v>
      </c>
      <c r="J208" s="31">
        <v>13501656</v>
      </c>
      <c r="K208" s="36">
        <f t="shared" ref="K208:K231" si="50">IF(($E208     =0),0,($J208     /$E208     ))</f>
        <v>0.1386155505908985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55800685</v>
      </c>
      <c r="O208" s="36">
        <f t="shared" ref="O208:O231" si="53">IF(($E208     =0),0,($N208     /$E208     ))</f>
        <v>0.57288103582436778</v>
      </c>
      <c r="P208" s="31">
        <v>17590981</v>
      </c>
      <c r="Q208" s="31">
        <v>92208108</v>
      </c>
      <c r="R208" s="31">
        <v>74600084</v>
      </c>
      <c r="S208" s="31">
        <v>47812047</v>
      </c>
      <c r="T208" s="36">
        <f t="shared" ref="T208:T231" si="54">IF(($R208     =0),0,($S208     /$R208     ))</f>
        <v>0.6409114365072297</v>
      </c>
      <c r="U208" s="36">
        <f t="shared" ref="U208:U231" si="55">IF(($P208     =0),0,(($J208     /$P208     )-1))</f>
        <v>-0.23246713756327742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121670383</v>
      </c>
      <c r="E209" s="31">
        <v>131386858</v>
      </c>
      <c r="F209" s="31">
        <v>14503163</v>
      </c>
      <c r="G209" s="36">
        <f t="shared" si="48"/>
        <v>0.11920043845016909</v>
      </c>
      <c r="H209" s="31">
        <v>25161920</v>
      </c>
      <c r="I209" s="36">
        <f t="shared" si="49"/>
        <v>0.2068039844996625</v>
      </c>
      <c r="J209" s="31">
        <v>25853294</v>
      </c>
      <c r="K209" s="36">
        <f t="shared" si="50"/>
        <v>0.19677229818525685</v>
      </c>
      <c r="L209" s="31">
        <v>0</v>
      </c>
      <c r="M209" s="36">
        <f t="shared" si="51"/>
        <v>0</v>
      </c>
      <c r="N209" s="31">
        <f t="shared" si="52"/>
        <v>65518377</v>
      </c>
      <c r="O209" s="36">
        <f t="shared" si="53"/>
        <v>0.49866765974417321</v>
      </c>
      <c r="P209" s="31">
        <v>17718991</v>
      </c>
      <c r="Q209" s="31">
        <v>116384504</v>
      </c>
      <c r="R209" s="31">
        <v>162185730</v>
      </c>
      <c r="S209" s="31">
        <v>44942977</v>
      </c>
      <c r="T209" s="36">
        <f t="shared" si="54"/>
        <v>0.27710808466318215</v>
      </c>
      <c r="U209" s="36">
        <f t="shared" si="55"/>
        <v>0.45907258488928626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125086835</v>
      </c>
      <c r="E210" s="31">
        <v>111780437</v>
      </c>
      <c r="F210" s="31">
        <v>13492003</v>
      </c>
      <c r="G210" s="36">
        <f t="shared" si="48"/>
        <v>0.10786109505448754</v>
      </c>
      <c r="H210" s="31">
        <v>22873871</v>
      </c>
      <c r="I210" s="36">
        <f t="shared" si="49"/>
        <v>0.18286393608088333</v>
      </c>
      <c r="J210" s="31">
        <v>17681524</v>
      </c>
      <c r="K210" s="36">
        <f t="shared" si="50"/>
        <v>0.15818084518671188</v>
      </c>
      <c r="L210" s="31">
        <v>0</v>
      </c>
      <c r="M210" s="36">
        <f t="shared" si="51"/>
        <v>0</v>
      </c>
      <c r="N210" s="31">
        <f t="shared" si="52"/>
        <v>54047398</v>
      </c>
      <c r="O210" s="36">
        <f t="shared" si="53"/>
        <v>0.48351392650218394</v>
      </c>
      <c r="P210" s="31">
        <v>23506169</v>
      </c>
      <c r="Q210" s="31">
        <v>98660431</v>
      </c>
      <c r="R210" s="31">
        <v>106579938</v>
      </c>
      <c r="S210" s="31">
        <v>78150687</v>
      </c>
      <c r="T210" s="36">
        <f t="shared" si="54"/>
        <v>0.73325888967959429</v>
      </c>
      <c r="U210" s="36">
        <f t="shared" si="55"/>
        <v>-0.24779218595765218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83298981</v>
      </c>
      <c r="E211" s="31">
        <v>98022574</v>
      </c>
      <c r="F211" s="31">
        <v>7956052</v>
      </c>
      <c r="G211" s="36">
        <f t="shared" si="48"/>
        <v>9.5511996719383638E-2</v>
      </c>
      <c r="H211" s="31">
        <v>16622501</v>
      </c>
      <c r="I211" s="36">
        <f t="shared" si="49"/>
        <v>0.19955227303440842</v>
      </c>
      <c r="J211" s="31">
        <v>13224932</v>
      </c>
      <c r="K211" s="36">
        <f t="shared" si="50"/>
        <v>0.13491720794844664</v>
      </c>
      <c r="L211" s="31">
        <v>0</v>
      </c>
      <c r="M211" s="36">
        <f t="shared" si="51"/>
        <v>0</v>
      </c>
      <c r="N211" s="31">
        <f t="shared" si="52"/>
        <v>37803485</v>
      </c>
      <c r="O211" s="36">
        <f t="shared" si="53"/>
        <v>0.3856610111054623</v>
      </c>
      <c r="P211" s="31">
        <v>-5384785</v>
      </c>
      <c r="Q211" s="31">
        <v>124039135</v>
      </c>
      <c r="R211" s="31">
        <v>140375695</v>
      </c>
      <c r="S211" s="31">
        <v>37756609</v>
      </c>
      <c r="T211" s="36">
        <f t="shared" si="54"/>
        <v>0.26896827830487324</v>
      </c>
      <c r="U211" s="36">
        <f t="shared" si="55"/>
        <v>-3.4559814365847474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170873328</v>
      </c>
      <c r="E212" s="31">
        <v>144478369</v>
      </c>
      <c r="F212" s="31">
        <v>4588324</v>
      </c>
      <c r="G212" s="36">
        <f t="shared" si="48"/>
        <v>2.6852195446207965E-2</v>
      </c>
      <c r="H212" s="31">
        <v>8844729</v>
      </c>
      <c r="I212" s="36">
        <f t="shared" si="49"/>
        <v>5.1761905169892868E-2</v>
      </c>
      <c r="J212" s="31">
        <v>64340262</v>
      </c>
      <c r="K212" s="36">
        <f t="shared" si="50"/>
        <v>0.44532799231696751</v>
      </c>
      <c r="L212" s="31">
        <v>0</v>
      </c>
      <c r="M212" s="36">
        <f t="shared" si="51"/>
        <v>0</v>
      </c>
      <c r="N212" s="31">
        <f t="shared" si="52"/>
        <v>77773315</v>
      </c>
      <c r="O212" s="36">
        <f t="shared" si="53"/>
        <v>0.53830421493753156</v>
      </c>
      <c r="P212" s="31">
        <v>7195905</v>
      </c>
      <c r="Q212" s="31">
        <v>122165962</v>
      </c>
      <c r="R212" s="31">
        <v>137348721</v>
      </c>
      <c r="S212" s="31">
        <v>32309638</v>
      </c>
      <c r="T212" s="36">
        <f t="shared" si="54"/>
        <v>0.23523799686492894</v>
      </c>
      <c r="U212" s="36">
        <f t="shared" si="55"/>
        <v>7.9412328261698839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11514736</v>
      </c>
      <c r="E213" s="31">
        <v>12832816</v>
      </c>
      <c r="F213" s="31">
        <v>3381801</v>
      </c>
      <c r="G213" s="36">
        <f t="shared" si="48"/>
        <v>0.29369331611250138</v>
      </c>
      <c r="H213" s="31">
        <v>2850243</v>
      </c>
      <c r="I213" s="36">
        <f t="shared" si="49"/>
        <v>0.24753003455745751</v>
      </c>
      <c r="J213" s="31">
        <v>266880</v>
      </c>
      <c r="K213" s="36">
        <f t="shared" si="50"/>
        <v>2.0796682505227225E-2</v>
      </c>
      <c r="L213" s="31">
        <v>0</v>
      </c>
      <c r="M213" s="36">
        <f t="shared" si="51"/>
        <v>0</v>
      </c>
      <c r="N213" s="31">
        <f t="shared" si="52"/>
        <v>6498924</v>
      </c>
      <c r="O213" s="36">
        <f t="shared" si="53"/>
        <v>0.50643007738909374</v>
      </c>
      <c r="P213" s="31">
        <v>5672230</v>
      </c>
      <c r="Q213" s="31">
        <v>10752609</v>
      </c>
      <c r="R213" s="31">
        <v>13752609</v>
      </c>
      <c r="S213" s="31">
        <v>12949993</v>
      </c>
      <c r="T213" s="36">
        <f t="shared" si="54"/>
        <v>0.94163900100700892</v>
      </c>
      <c r="U213" s="36">
        <f t="shared" si="55"/>
        <v>-0.95294972171438741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507025729</v>
      </c>
      <c r="E214" s="31">
        <v>490667986</v>
      </c>
      <c r="F214" s="31">
        <v>112701906</v>
      </c>
      <c r="G214" s="36">
        <f t="shared" si="48"/>
        <v>0.22228044762596258</v>
      </c>
      <c r="H214" s="31">
        <v>104624224</v>
      </c>
      <c r="I214" s="36">
        <f t="shared" si="49"/>
        <v>0.20634894447338786</v>
      </c>
      <c r="J214" s="31">
        <v>211300190</v>
      </c>
      <c r="K214" s="36">
        <f t="shared" si="50"/>
        <v>0.4306378162605457</v>
      </c>
      <c r="L214" s="31">
        <v>0</v>
      </c>
      <c r="M214" s="36">
        <f t="shared" si="51"/>
        <v>0</v>
      </c>
      <c r="N214" s="31">
        <f t="shared" si="52"/>
        <v>428626320</v>
      </c>
      <c r="O214" s="36">
        <f t="shared" si="53"/>
        <v>0.87355672721635436</v>
      </c>
      <c r="P214" s="31">
        <v>115055088</v>
      </c>
      <c r="Q214" s="31">
        <v>516161373</v>
      </c>
      <c r="R214" s="31">
        <v>515760908</v>
      </c>
      <c r="S214" s="31">
        <v>337903764</v>
      </c>
      <c r="T214" s="36">
        <f t="shared" si="54"/>
        <v>0.65515582658311899</v>
      </c>
      <c r="U214" s="36">
        <f t="shared" si="55"/>
        <v>0.83651321878090257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17578250</v>
      </c>
      <c r="E215" s="31">
        <v>20971840</v>
      </c>
      <c r="F215" s="31">
        <v>4717941</v>
      </c>
      <c r="G215" s="36">
        <f t="shared" si="48"/>
        <v>0.26839651273590942</v>
      </c>
      <c r="H215" s="31">
        <v>5487477</v>
      </c>
      <c r="I215" s="36">
        <f t="shared" si="49"/>
        <v>0.31217424942755961</v>
      </c>
      <c r="J215" s="31">
        <v>4986453</v>
      </c>
      <c r="K215" s="36">
        <f t="shared" si="50"/>
        <v>0.23776897973663733</v>
      </c>
      <c r="L215" s="31">
        <v>0</v>
      </c>
      <c r="M215" s="36">
        <f t="shared" si="51"/>
        <v>0</v>
      </c>
      <c r="N215" s="31">
        <f t="shared" si="52"/>
        <v>15191871</v>
      </c>
      <c r="O215" s="36">
        <f t="shared" si="53"/>
        <v>0.72439380617056015</v>
      </c>
      <c r="P215" s="31">
        <v>3716922</v>
      </c>
      <c r="Q215" s="31">
        <v>16648870</v>
      </c>
      <c r="R215" s="31">
        <v>16798870</v>
      </c>
      <c r="S215" s="31">
        <v>10230164</v>
      </c>
      <c r="T215" s="36">
        <f t="shared" si="54"/>
        <v>0.60897929444063792</v>
      </c>
      <c r="U215" s="36">
        <f t="shared" si="55"/>
        <v>0.3415543829006904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1106551014</v>
      </c>
      <c r="E216" s="32">
        <f>SUM(E208:E215)</f>
        <v>1107544497</v>
      </c>
      <c r="F216" s="32">
        <f>SUM(F208:F215)</f>
        <v>177679328</v>
      </c>
      <c r="G216" s="37">
        <f t="shared" si="48"/>
        <v>0.16057039011488358</v>
      </c>
      <c r="H216" s="32">
        <f>SUM(H208:H215)</f>
        <v>212425856</v>
      </c>
      <c r="I216" s="37">
        <f t="shared" si="49"/>
        <v>0.19197113672339014</v>
      </c>
      <c r="J216" s="32">
        <f>SUM(J208:J215)</f>
        <v>351155191</v>
      </c>
      <c r="K216" s="37">
        <f t="shared" si="50"/>
        <v>0.31705741119311437</v>
      </c>
      <c r="L216" s="32">
        <f>SUM(L208:L215)</f>
        <v>0</v>
      </c>
      <c r="M216" s="37">
        <f t="shared" si="51"/>
        <v>0</v>
      </c>
      <c r="N216" s="32">
        <f t="shared" si="52"/>
        <v>741260375</v>
      </c>
      <c r="O216" s="37">
        <f t="shared" si="53"/>
        <v>0.66928270332058726</v>
      </c>
      <c r="P216" s="32">
        <f>SUM(P208:P215)</f>
        <v>185071501</v>
      </c>
      <c r="Q216" s="32">
        <f>SUM(Q208:Q215)</f>
        <v>1097020992</v>
      </c>
      <c r="R216" s="32">
        <f>SUM(R208:R215)</f>
        <v>1167402555</v>
      </c>
      <c r="S216" s="32">
        <f>SUM(S208:S215)</f>
        <v>602055879</v>
      </c>
      <c r="T216" s="37">
        <f t="shared" si="54"/>
        <v>0.51572259836282441</v>
      </c>
      <c r="U216" s="37">
        <f t="shared" si="55"/>
        <v>0.89740283675550891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114299191</v>
      </c>
      <c r="E217" s="31">
        <v>114299191</v>
      </c>
      <c r="F217" s="31">
        <v>14998825</v>
      </c>
      <c r="G217" s="36">
        <f t="shared" si="48"/>
        <v>0.13122424462304375</v>
      </c>
      <c r="H217" s="31">
        <v>23341543</v>
      </c>
      <c r="I217" s="36">
        <f t="shared" si="49"/>
        <v>0.204214420030322</v>
      </c>
      <c r="J217" s="31">
        <v>32546781</v>
      </c>
      <c r="K217" s="36">
        <f t="shared" si="50"/>
        <v>0.28475075558496299</v>
      </c>
      <c r="L217" s="31">
        <v>0</v>
      </c>
      <c r="M217" s="36">
        <f t="shared" si="51"/>
        <v>0</v>
      </c>
      <c r="N217" s="31">
        <f t="shared" si="52"/>
        <v>70887149</v>
      </c>
      <c r="O217" s="36">
        <f t="shared" si="53"/>
        <v>0.62018942023832868</v>
      </c>
      <c r="P217" s="31">
        <v>43945945</v>
      </c>
      <c r="Q217" s="31">
        <v>113796317</v>
      </c>
      <c r="R217" s="31">
        <v>113796317</v>
      </c>
      <c r="S217" s="31">
        <v>86906185</v>
      </c>
      <c r="T217" s="36">
        <f t="shared" si="54"/>
        <v>0.76369945259300442</v>
      </c>
      <c r="U217" s="36">
        <f t="shared" si="55"/>
        <v>-0.25939057630914519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600474370</v>
      </c>
      <c r="E218" s="31">
        <v>644143457</v>
      </c>
      <c r="F218" s="31">
        <v>84771738</v>
      </c>
      <c r="G218" s="36">
        <f t="shared" si="48"/>
        <v>0.14117461499647355</v>
      </c>
      <c r="H218" s="31">
        <v>129817571</v>
      </c>
      <c r="I218" s="36">
        <f t="shared" si="49"/>
        <v>0.21619169357719631</v>
      </c>
      <c r="J218" s="31">
        <v>130205904</v>
      </c>
      <c r="K218" s="36">
        <f t="shared" si="50"/>
        <v>0.20213805261084877</v>
      </c>
      <c r="L218" s="31">
        <v>0</v>
      </c>
      <c r="M218" s="36">
        <f t="shared" si="51"/>
        <v>0</v>
      </c>
      <c r="N218" s="31">
        <f t="shared" si="52"/>
        <v>344795213</v>
      </c>
      <c r="O218" s="36">
        <f t="shared" si="53"/>
        <v>0.53527705552708893</v>
      </c>
      <c r="P218" s="31">
        <v>128585951</v>
      </c>
      <c r="Q218" s="31">
        <v>597725421</v>
      </c>
      <c r="R218" s="31">
        <v>591037968</v>
      </c>
      <c r="S218" s="31">
        <v>291395175</v>
      </c>
      <c r="T218" s="36">
        <f t="shared" si="54"/>
        <v>0.49302276803983597</v>
      </c>
      <c r="U218" s="36">
        <f t="shared" si="55"/>
        <v>1.2598211448465291E-2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178941414</v>
      </c>
      <c r="E219" s="31">
        <v>187015073</v>
      </c>
      <c r="F219" s="31">
        <v>32716351</v>
      </c>
      <c r="G219" s="36">
        <f t="shared" si="48"/>
        <v>0.18283275105895833</v>
      </c>
      <c r="H219" s="31">
        <v>35409036</v>
      </c>
      <c r="I219" s="36">
        <f t="shared" si="49"/>
        <v>0.19788060912495081</v>
      </c>
      <c r="J219" s="31">
        <v>43110614</v>
      </c>
      <c r="K219" s="36">
        <f t="shared" si="50"/>
        <v>0.23051946192593792</v>
      </c>
      <c r="L219" s="31">
        <v>0</v>
      </c>
      <c r="M219" s="36">
        <f t="shared" si="51"/>
        <v>0</v>
      </c>
      <c r="N219" s="31">
        <f t="shared" si="52"/>
        <v>111236001</v>
      </c>
      <c r="O219" s="36">
        <f t="shared" si="53"/>
        <v>0.59479698195235842</v>
      </c>
      <c r="P219" s="31">
        <v>47216605</v>
      </c>
      <c r="Q219" s="31">
        <v>164745153</v>
      </c>
      <c r="R219" s="31">
        <v>161688454</v>
      </c>
      <c r="S219" s="31">
        <v>115188421</v>
      </c>
      <c r="T219" s="36">
        <f t="shared" si="54"/>
        <v>0.71240968758350554</v>
      </c>
      <c r="U219" s="36">
        <f t="shared" si="55"/>
        <v>-8.6960741883072679E-2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15110256</v>
      </c>
      <c r="E220" s="31">
        <v>18110256</v>
      </c>
      <c r="F220" s="31">
        <v>8209104</v>
      </c>
      <c r="G220" s="36">
        <f t="shared" si="48"/>
        <v>0.54328027268366597</v>
      </c>
      <c r="H220" s="31">
        <v>2065246</v>
      </c>
      <c r="I220" s="36">
        <f t="shared" si="49"/>
        <v>0.13667842556737622</v>
      </c>
      <c r="J220" s="31">
        <v>5707822</v>
      </c>
      <c r="K220" s="36">
        <f t="shared" si="50"/>
        <v>0.31517069664835218</v>
      </c>
      <c r="L220" s="31">
        <v>0</v>
      </c>
      <c r="M220" s="36">
        <f t="shared" si="51"/>
        <v>0</v>
      </c>
      <c r="N220" s="31">
        <f t="shared" si="52"/>
        <v>15982172</v>
      </c>
      <c r="O220" s="36">
        <f t="shared" si="53"/>
        <v>0.8824928813816878</v>
      </c>
      <c r="P220" s="31">
        <v>1520747</v>
      </c>
      <c r="Q220" s="31">
        <v>15534408</v>
      </c>
      <c r="R220" s="31">
        <v>25948230</v>
      </c>
      <c r="S220" s="31">
        <v>8648871</v>
      </c>
      <c r="T220" s="36">
        <f t="shared" si="54"/>
        <v>0.33331256120359654</v>
      </c>
      <c r="U220" s="36">
        <f t="shared" si="55"/>
        <v>2.7533015024852916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216252680</v>
      </c>
      <c r="E221" s="31">
        <v>240040102</v>
      </c>
      <c r="F221" s="31">
        <v>35317685</v>
      </c>
      <c r="G221" s="36">
        <f t="shared" si="48"/>
        <v>0.16331675057159986</v>
      </c>
      <c r="H221" s="31">
        <v>66037100</v>
      </c>
      <c r="I221" s="36">
        <f t="shared" si="49"/>
        <v>0.3053700883614483</v>
      </c>
      <c r="J221" s="31">
        <v>57840271</v>
      </c>
      <c r="K221" s="36">
        <f t="shared" si="50"/>
        <v>0.24096086661386271</v>
      </c>
      <c r="L221" s="31">
        <v>0</v>
      </c>
      <c r="M221" s="36">
        <f t="shared" si="51"/>
        <v>0</v>
      </c>
      <c r="N221" s="31">
        <f t="shared" si="52"/>
        <v>159195056</v>
      </c>
      <c r="O221" s="36">
        <f t="shared" si="53"/>
        <v>0.66320191781954829</v>
      </c>
      <c r="P221" s="31">
        <v>50336936</v>
      </c>
      <c r="Q221" s="31">
        <v>211923193</v>
      </c>
      <c r="R221" s="31">
        <v>214811622</v>
      </c>
      <c r="S221" s="31">
        <v>135510678</v>
      </c>
      <c r="T221" s="36">
        <f t="shared" si="54"/>
        <v>0.63083494616506364</v>
      </c>
      <c r="U221" s="36">
        <f t="shared" si="55"/>
        <v>0.14906221149415999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140406324</v>
      </c>
      <c r="E222" s="31">
        <v>138062775</v>
      </c>
      <c r="F222" s="31">
        <v>22166548</v>
      </c>
      <c r="G222" s="36">
        <f t="shared" si="48"/>
        <v>0.15787428492181022</v>
      </c>
      <c r="H222" s="31">
        <v>29575830</v>
      </c>
      <c r="I222" s="36">
        <f t="shared" si="49"/>
        <v>0.2106445718214231</v>
      </c>
      <c r="J222" s="31">
        <v>12379252</v>
      </c>
      <c r="K222" s="36">
        <f t="shared" si="50"/>
        <v>8.96639372922933E-2</v>
      </c>
      <c r="L222" s="31">
        <v>0</v>
      </c>
      <c r="M222" s="36">
        <f t="shared" si="51"/>
        <v>0</v>
      </c>
      <c r="N222" s="31">
        <f t="shared" si="52"/>
        <v>64121630</v>
      </c>
      <c r="O222" s="36">
        <f t="shared" si="53"/>
        <v>0.4644382238441897</v>
      </c>
      <c r="P222" s="31">
        <v>25879746</v>
      </c>
      <c r="Q222" s="31">
        <v>108413865</v>
      </c>
      <c r="R222" s="31">
        <v>135611214</v>
      </c>
      <c r="S222" s="31">
        <v>83900586</v>
      </c>
      <c r="T222" s="36">
        <f t="shared" si="54"/>
        <v>0.61868472027689392</v>
      </c>
      <c r="U222" s="36">
        <f t="shared" si="55"/>
        <v>-0.52166253872816215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1265484235</v>
      </c>
      <c r="E224" s="32">
        <f>SUM(E217:E223)</f>
        <v>1341670854</v>
      </c>
      <c r="F224" s="32">
        <f>SUM(F217:F223)</f>
        <v>198180251</v>
      </c>
      <c r="G224" s="37">
        <f t="shared" si="48"/>
        <v>0.15660428278665992</v>
      </c>
      <c r="H224" s="32">
        <f>SUM(H217:H223)</f>
        <v>286246326</v>
      </c>
      <c r="I224" s="37">
        <f t="shared" si="49"/>
        <v>0.22619509440194646</v>
      </c>
      <c r="J224" s="32">
        <f>SUM(J217:J223)</f>
        <v>281790644</v>
      </c>
      <c r="K224" s="37">
        <f t="shared" si="50"/>
        <v>0.21002963816340009</v>
      </c>
      <c r="L224" s="32">
        <f>SUM(L217:L223)</f>
        <v>0</v>
      </c>
      <c r="M224" s="37">
        <f t="shared" si="51"/>
        <v>0</v>
      </c>
      <c r="N224" s="32">
        <f t="shared" si="52"/>
        <v>766217221</v>
      </c>
      <c r="O224" s="37">
        <f t="shared" si="53"/>
        <v>0.57109179849560932</v>
      </c>
      <c r="P224" s="32">
        <f>SUM(P217:P223)</f>
        <v>297485930</v>
      </c>
      <c r="Q224" s="32">
        <f>SUM(Q217:Q223)</f>
        <v>1212138357</v>
      </c>
      <c r="R224" s="32">
        <f>SUM(R217:R223)</f>
        <v>1242893805</v>
      </c>
      <c r="S224" s="32">
        <f>SUM(S217:S223)</f>
        <v>721549916</v>
      </c>
      <c r="T224" s="37">
        <f t="shared" si="54"/>
        <v>0.58054027874086955</v>
      </c>
      <c r="U224" s="37">
        <f t="shared" si="55"/>
        <v>-5.2759759091799752E-2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94278467</v>
      </c>
      <c r="E225" s="31">
        <v>76745138</v>
      </c>
      <c r="F225" s="31">
        <v>8534775</v>
      </c>
      <c r="G225" s="36">
        <f t="shared" si="48"/>
        <v>9.0527299303668138E-2</v>
      </c>
      <c r="H225" s="31">
        <v>8494456</v>
      </c>
      <c r="I225" s="36">
        <f t="shared" si="49"/>
        <v>9.0099640674047021E-2</v>
      </c>
      <c r="J225" s="31">
        <v>7002616</v>
      </c>
      <c r="K225" s="36">
        <f t="shared" si="50"/>
        <v>9.1245076658797594E-2</v>
      </c>
      <c r="L225" s="31">
        <v>0</v>
      </c>
      <c r="M225" s="36">
        <f t="shared" si="51"/>
        <v>0</v>
      </c>
      <c r="N225" s="31">
        <f t="shared" si="52"/>
        <v>24031847</v>
      </c>
      <c r="O225" s="36">
        <f t="shared" si="53"/>
        <v>0.31313836454369265</v>
      </c>
      <c r="P225" s="31">
        <v>6992529</v>
      </c>
      <c r="Q225" s="31">
        <v>65764987</v>
      </c>
      <c r="R225" s="31">
        <v>70166148</v>
      </c>
      <c r="S225" s="31">
        <v>19712326</v>
      </c>
      <c r="T225" s="36">
        <f t="shared" si="54"/>
        <v>0.28093783914146175</v>
      </c>
      <c r="U225" s="36">
        <f t="shared" si="55"/>
        <v>1.4425396019093206E-3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218387301</v>
      </c>
      <c r="E226" s="31">
        <v>250113573</v>
      </c>
      <c r="F226" s="31">
        <v>57264236</v>
      </c>
      <c r="G226" s="36">
        <f t="shared" si="48"/>
        <v>0.26221412938291683</v>
      </c>
      <c r="H226" s="31">
        <v>87808076</v>
      </c>
      <c r="I226" s="36">
        <f t="shared" si="49"/>
        <v>0.4020750089310367</v>
      </c>
      <c r="J226" s="31">
        <v>59639475</v>
      </c>
      <c r="K226" s="36">
        <f t="shared" si="50"/>
        <v>0.23844957426600755</v>
      </c>
      <c r="L226" s="31">
        <v>0</v>
      </c>
      <c r="M226" s="36">
        <f t="shared" si="51"/>
        <v>0</v>
      </c>
      <c r="N226" s="31">
        <f t="shared" si="52"/>
        <v>204711787</v>
      </c>
      <c r="O226" s="36">
        <f t="shared" si="53"/>
        <v>0.81847532120937716</v>
      </c>
      <c r="P226" s="31">
        <v>73525076</v>
      </c>
      <c r="Q226" s="31">
        <v>229349108</v>
      </c>
      <c r="R226" s="31">
        <v>226905508</v>
      </c>
      <c r="S226" s="31">
        <v>210532243</v>
      </c>
      <c r="T226" s="36">
        <f t="shared" si="54"/>
        <v>0.92784104209581375</v>
      </c>
      <c r="U226" s="36">
        <f t="shared" si="55"/>
        <v>-0.1888553097177349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289361755</v>
      </c>
      <c r="E227" s="31">
        <v>300253272</v>
      </c>
      <c r="F227" s="31">
        <v>28886213</v>
      </c>
      <c r="G227" s="36">
        <f t="shared" si="48"/>
        <v>9.9827335509490536E-2</v>
      </c>
      <c r="H227" s="31">
        <v>96929429</v>
      </c>
      <c r="I227" s="36">
        <f t="shared" si="49"/>
        <v>0.33497664195463567</v>
      </c>
      <c r="J227" s="31">
        <v>51911892</v>
      </c>
      <c r="K227" s="36">
        <f t="shared" si="50"/>
        <v>0.1728936762427688</v>
      </c>
      <c r="L227" s="31">
        <v>0</v>
      </c>
      <c r="M227" s="36">
        <f t="shared" si="51"/>
        <v>0</v>
      </c>
      <c r="N227" s="31">
        <f t="shared" si="52"/>
        <v>177727534</v>
      </c>
      <c r="O227" s="36">
        <f t="shared" si="53"/>
        <v>0.5919253862452496</v>
      </c>
      <c r="P227" s="31">
        <v>57252496</v>
      </c>
      <c r="Q227" s="31">
        <v>174767183</v>
      </c>
      <c r="R227" s="31">
        <v>265653548</v>
      </c>
      <c r="S227" s="31">
        <v>190180439</v>
      </c>
      <c r="T227" s="36">
        <f t="shared" si="54"/>
        <v>0.71589647656428068</v>
      </c>
      <c r="U227" s="36">
        <f t="shared" si="55"/>
        <v>-9.3281592474151687E-2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339137342</v>
      </c>
      <c r="E228" s="31">
        <v>378957453</v>
      </c>
      <c r="F228" s="31">
        <v>87533178</v>
      </c>
      <c r="G228" s="36">
        <f t="shared" si="48"/>
        <v>0.2581053961318126</v>
      </c>
      <c r="H228" s="31">
        <v>121865292</v>
      </c>
      <c r="I228" s="36">
        <f t="shared" si="49"/>
        <v>0.35933905503098507</v>
      </c>
      <c r="J228" s="31">
        <v>145093654</v>
      </c>
      <c r="K228" s="36">
        <f t="shared" si="50"/>
        <v>0.38287584226506821</v>
      </c>
      <c r="L228" s="31">
        <v>0</v>
      </c>
      <c r="M228" s="36">
        <f t="shared" si="51"/>
        <v>0</v>
      </c>
      <c r="N228" s="31">
        <f t="shared" si="52"/>
        <v>354492124</v>
      </c>
      <c r="O228" s="36">
        <f t="shared" si="53"/>
        <v>0.93544043320346049</v>
      </c>
      <c r="P228" s="31">
        <v>130821203</v>
      </c>
      <c r="Q228" s="31">
        <v>277537401</v>
      </c>
      <c r="R228" s="31">
        <v>382345399</v>
      </c>
      <c r="S228" s="31">
        <v>332058794</v>
      </c>
      <c r="T228" s="36">
        <f t="shared" si="54"/>
        <v>0.86847859257226212</v>
      </c>
      <c r="U228" s="36">
        <f t="shared" si="55"/>
        <v>0.10909891265867655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5872001</v>
      </c>
      <c r="E229" s="31">
        <v>5832001</v>
      </c>
      <c r="F229" s="31">
        <v>691380</v>
      </c>
      <c r="G229" s="36">
        <f t="shared" si="48"/>
        <v>0.11774180556168161</v>
      </c>
      <c r="H229" s="31">
        <v>699976</v>
      </c>
      <c r="I229" s="36">
        <f t="shared" si="49"/>
        <v>0.11920570177014615</v>
      </c>
      <c r="J229" s="31">
        <v>732910</v>
      </c>
      <c r="K229" s="36">
        <f t="shared" si="50"/>
        <v>0.12567041740905052</v>
      </c>
      <c r="L229" s="31">
        <v>0</v>
      </c>
      <c r="M229" s="36">
        <f t="shared" si="51"/>
        <v>0</v>
      </c>
      <c r="N229" s="31">
        <f t="shared" si="52"/>
        <v>2124266</v>
      </c>
      <c r="O229" s="36">
        <f t="shared" si="53"/>
        <v>0.36424307883349127</v>
      </c>
      <c r="P229" s="31">
        <v>697298</v>
      </c>
      <c r="Q229" s="31">
        <v>5273124</v>
      </c>
      <c r="R229" s="31">
        <v>5455124</v>
      </c>
      <c r="S229" s="31">
        <v>2091211</v>
      </c>
      <c r="T229" s="36">
        <f t="shared" si="54"/>
        <v>0.38334802288637254</v>
      </c>
      <c r="U229" s="36">
        <f t="shared" si="55"/>
        <v>5.1071421400893158E-2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947036866</v>
      </c>
      <c r="E230" s="32">
        <f>SUM(E225:E229)</f>
        <v>1011901437</v>
      </c>
      <c r="F230" s="32">
        <f>SUM(F225:F229)</f>
        <v>182909782</v>
      </c>
      <c r="G230" s="37">
        <f t="shared" si="48"/>
        <v>0.19313903034478069</v>
      </c>
      <c r="H230" s="32">
        <f>SUM(H225:H229)</f>
        <v>315797229</v>
      </c>
      <c r="I230" s="37">
        <f t="shared" si="49"/>
        <v>0.33345822146695608</v>
      </c>
      <c r="J230" s="32">
        <f>SUM(J225:J229)</f>
        <v>264380547</v>
      </c>
      <c r="K230" s="37">
        <f t="shared" si="50"/>
        <v>0.26127104610485891</v>
      </c>
      <c r="L230" s="32">
        <f>SUM(L225:L229)</f>
        <v>0</v>
      </c>
      <c r="M230" s="37">
        <f t="shared" si="51"/>
        <v>0</v>
      </c>
      <c r="N230" s="32">
        <f t="shared" si="52"/>
        <v>763087558</v>
      </c>
      <c r="O230" s="37">
        <f t="shared" si="53"/>
        <v>0.75411253517174326</v>
      </c>
      <c r="P230" s="32">
        <f>SUM(P225:P229)</f>
        <v>269288602</v>
      </c>
      <c r="Q230" s="32">
        <f>SUM(Q225:Q229)</f>
        <v>752691803</v>
      </c>
      <c r="R230" s="32">
        <f>SUM(R225:R229)</f>
        <v>950525727</v>
      </c>
      <c r="S230" s="32">
        <f>SUM(S225:S229)</f>
        <v>754575013</v>
      </c>
      <c r="T230" s="37">
        <f t="shared" si="54"/>
        <v>0.79385017318947326</v>
      </c>
      <c r="U230" s="37">
        <f t="shared" si="55"/>
        <v>-1.8226003490485643E-2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3319072115</v>
      </c>
      <c r="E231" s="32">
        <f>SUM(E208:E215,E217:E223,E225:E229)</f>
        <v>3461116788</v>
      </c>
      <c r="F231" s="32">
        <f>SUM(F208:F215,F217:F223,F225:F229)</f>
        <v>558769361</v>
      </c>
      <c r="G231" s="37">
        <f t="shared" si="48"/>
        <v>0.16835107573430955</v>
      </c>
      <c r="H231" s="32">
        <f>SUM(H208:H215,H217:H223,H225:H229)</f>
        <v>814469411</v>
      </c>
      <c r="I231" s="37">
        <f t="shared" si="49"/>
        <v>0.24539069438086011</v>
      </c>
      <c r="J231" s="32">
        <f>SUM(J208:J215,J217:J223,J225:J229)</f>
        <v>897326382</v>
      </c>
      <c r="K231" s="37">
        <f t="shared" si="50"/>
        <v>0.25925920359321897</v>
      </c>
      <c r="L231" s="32">
        <f>SUM(L208:L215,L217:L223,L225:L229)</f>
        <v>0</v>
      </c>
      <c r="M231" s="37">
        <f t="shared" si="51"/>
        <v>0</v>
      </c>
      <c r="N231" s="32">
        <f t="shared" si="52"/>
        <v>2270565154</v>
      </c>
      <c r="O231" s="37">
        <f t="shared" si="53"/>
        <v>0.65602095886283052</v>
      </c>
      <c r="P231" s="32">
        <f>SUM(P208:P215,P217:P223,P225:P229)</f>
        <v>751846033</v>
      </c>
      <c r="Q231" s="32">
        <f>SUM(Q208:Q215,Q217:Q223,Q225:Q229)</f>
        <v>3061851152</v>
      </c>
      <c r="R231" s="32">
        <f>SUM(R208:R215,R217:R223,R225:R229)</f>
        <v>3360822087</v>
      </c>
      <c r="S231" s="32">
        <f>SUM(S208:S215,S217:S223,S225:S229)</f>
        <v>2078180808</v>
      </c>
      <c r="T231" s="37">
        <f t="shared" si="54"/>
        <v>0.61835490073652333</v>
      </c>
      <c r="U231" s="37">
        <f t="shared" si="55"/>
        <v>0.19349752823660915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177845116</v>
      </c>
      <c r="E234" s="31">
        <v>178176037</v>
      </c>
      <c r="F234" s="31">
        <v>7170434</v>
      </c>
      <c r="G234" s="36">
        <f t="shared" ref="G234:G260" si="56">IF(($D234     =0),0,($F234     /$D234     ))</f>
        <v>4.0318419539842748E-2</v>
      </c>
      <c r="H234" s="31">
        <v>28488572</v>
      </c>
      <c r="I234" s="36">
        <f t="shared" ref="I234:I260" si="57">IF(($D234     =0),0,($H234     /$D234     ))</f>
        <v>0.16018754206328611</v>
      </c>
      <c r="J234" s="31">
        <v>24891329</v>
      </c>
      <c r="K234" s="36">
        <f t="shared" ref="K234:K260" si="58">IF(($E234     =0),0,($J234     /$E234     ))</f>
        <v>0.13970076683207405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60550335</v>
      </c>
      <c r="O234" s="36">
        <f t="shared" ref="O234:O260" si="61">IF(($E234     =0),0,($N234     /$E234     ))</f>
        <v>0.33983433473716784</v>
      </c>
      <c r="P234" s="31">
        <v>15604783</v>
      </c>
      <c r="Q234" s="31">
        <v>153669798</v>
      </c>
      <c r="R234" s="31">
        <v>161330658</v>
      </c>
      <c r="S234" s="31">
        <v>41609771</v>
      </c>
      <c r="T234" s="36">
        <f t="shared" ref="T234:T260" si="62">IF(($R234     =0),0,($S234     /$R234     ))</f>
        <v>0.25791608064971755</v>
      </c>
      <c r="U234" s="36">
        <f t="shared" ref="U234:U260" si="63">IF(($P234     =0),0,(($J234     /$P234     )-1))</f>
        <v>0.59510894832693273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314117195</v>
      </c>
      <c r="E235" s="31">
        <v>400339289</v>
      </c>
      <c r="F235" s="31">
        <v>41462220</v>
      </c>
      <c r="G235" s="36">
        <f t="shared" si="56"/>
        <v>0.13199602142124056</v>
      </c>
      <c r="H235" s="31">
        <v>130617187</v>
      </c>
      <c r="I235" s="36">
        <f t="shared" si="57"/>
        <v>0.41582310385778148</v>
      </c>
      <c r="J235" s="31">
        <v>124088803</v>
      </c>
      <c r="K235" s="36">
        <f t="shared" si="58"/>
        <v>0.3099590932230486</v>
      </c>
      <c r="L235" s="31">
        <v>0</v>
      </c>
      <c r="M235" s="36">
        <f t="shared" si="59"/>
        <v>0</v>
      </c>
      <c r="N235" s="31">
        <f t="shared" si="60"/>
        <v>296168210</v>
      </c>
      <c r="O235" s="36">
        <f t="shared" si="61"/>
        <v>0.73979301591855506</v>
      </c>
      <c r="P235" s="31">
        <v>72486756</v>
      </c>
      <c r="Q235" s="31">
        <v>317527122</v>
      </c>
      <c r="R235" s="31">
        <v>308923785</v>
      </c>
      <c r="S235" s="31">
        <v>176784420</v>
      </c>
      <c r="T235" s="36">
        <f t="shared" si="62"/>
        <v>0.57225901204078544</v>
      </c>
      <c r="U235" s="36">
        <f t="shared" si="63"/>
        <v>0.71188241614785475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1052198005</v>
      </c>
      <c r="E236" s="31">
        <v>1046925826</v>
      </c>
      <c r="F236" s="31">
        <v>141385140</v>
      </c>
      <c r="G236" s="36">
        <f t="shared" si="56"/>
        <v>0.13437122987132066</v>
      </c>
      <c r="H236" s="31">
        <v>201851338</v>
      </c>
      <c r="I236" s="36">
        <f t="shared" si="57"/>
        <v>0.19183778817371927</v>
      </c>
      <c r="J236" s="31">
        <v>152148710</v>
      </c>
      <c r="K236" s="36">
        <f t="shared" si="58"/>
        <v>0.14532902543947751</v>
      </c>
      <c r="L236" s="31">
        <v>0</v>
      </c>
      <c r="M236" s="36">
        <f t="shared" si="59"/>
        <v>0</v>
      </c>
      <c r="N236" s="31">
        <f t="shared" si="60"/>
        <v>495385188</v>
      </c>
      <c r="O236" s="36">
        <f t="shared" si="61"/>
        <v>0.47318078864547947</v>
      </c>
      <c r="P236" s="31">
        <v>151146013</v>
      </c>
      <c r="Q236" s="31">
        <v>1117338203</v>
      </c>
      <c r="R236" s="31">
        <v>1140574733</v>
      </c>
      <c r="S236" s="31">
        <v>528228665</v>
      </c>
      <c r="T236" s="36">
        <f t="shared" si="62"/>
        <v>0.46312499279255909</v>
      </c>
      <c r="U236" s="36">
        <f t="shared" si="63"/>
        <v>6.6339626173268496E-3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15318950</v>
      </c>
      <c r="E237" s="31">
        <v>15372834</v>
      </c>
      <c r="F237" s="31">
        <v>1451644</v>
      </c>
      <c r="G237" s="36">
        <f t="shared" si="56"/>
        <v>9.4761325025540258E-2</v>
      </c>
      <c r="H237" s="31">
        <v>3480690</v>
      </c>
      <c r="I237" s="36">
        <f t="shared" si="57"/>
        <v>0.22721465896814078</v>
      </c>
      <c r="J237" s="31">
        <v>883030</v>
      </c>
      <c r="K237" s="36">
        <f t="shared" si="58"/>
        <v>5.7440937695677971E-2</v>
      </c>
      <c r="L237" s="31">
        <v>0</v>
      </c>
      <c r="M237" s="36">
        <f t="shared" si="59"/>
        <v>0</v>
      </c>
      <c r="N237" s="31">
        <f t="shared" si="60"/>
        <v>5815364</v>
      </c>
      <c r="O237" s="36">
        <f t="shared" si="61"/>
        <v>0.37828834943511391</v>
      </c>
      <c r="P237" s="31">
        <v>3101717</v>
      </c>
      <c r="Q237" s="31">
        <v>21294501</v>
      </c>
      <c r="R237" s="31">
        <v>18995772</v>
      </c>
      <c r="S237" s="31">
        <v>10812235</v>
      </c>
      <c r="T237" s="36">
        <f t="shared" si="62"/>
        <v>0.56919166012310529</v>
      </c>
      <c r="U237" s="36">
        <f t="shared" si="63"/>
        <v>-0.71530929481961114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494039249</v>
      </c>
      <c r="E238" s="31">
        <v>562946065</v>
      </c>
      <c r="F238" s="31">
        <v>56784802</v>
      </c>
      <c r="G238" s="36">
        <f t="shared" si="56"/>
        <v>0.11493985976810518</v>
      </c>
      <c r="H238" s="31">
        <v>112201741</v>
      </c>
      <c r="I238" s="36">
        <f t="shared" si="57"/>
        <v>0.22711098607471164</v>
      </c>
      <c r="J238" s="31">
        <v>205967641</v>
      </c>
      <c r="K238" s="36">
        <f t="shared" si="58"/>
        <v>0.36587455496291638</v>
      </c>
      <c r="L238" s="31">
        <v>0</v>
      </c>
      <c r="M238" s="36">
        <f t="shared" si="59"/>
        <v>0</v>
      </c>
      <c r="N238" s="31">
        <f t="shared" si="60"/>
        <v>374954184</v>
      </c>
      <c r="O238" s="36">
        <f t="shared" si="61"/>
        <v>0.66605702981510317</v>
      </c>
      <c r="P238" s="31">
        <v>-403054293</v>
      </c>
      <c r="Q238" s="31">
        <v>492992874</v>
      </c>
      <c r="R238" s="31">
        <v>501492874</v>
      </c>
      <c r="S238" s="31">
        <v>355935084</v>
      </c>
      <c r="T238" s="36">
        <f t="shared" si="62"/>
        <v>0.70975103028084108</v>
      </c>
      <c r="U238" s="36">
        <f t="shared" si="63"/>
        <v>-1.5110171125258303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3583847</v>
      </c>
      <c r="E239" s="31">
        <v>3633864</v>
      </c>
      <c r="F239" s="31">
        <v>230350</v>
      </c>
      <c r="G239" s="36">
        <f t="shared" si="56"/>
        <v>6.4274507254355448E-2</v>
      </c>
      <c r="H239" s="31">
        <v>225009</v>
      </c>
      <c r="I239" s="36">
        <f t="shared" si="57"/>
        <v>6.2784209258933202E-2</v>
      </c>
      <c r="J239" s="31">
        <v>249794</v>
      </c>
      <c r="K239" s="36">
        <f t="shared" si="58"/>
        <v>6.8740602290014149E-2</v>
      </c>
      <c r="L239" s="31">
        <v>0</v>
      </c>
      <c r="M239" s="36">
        <f t="shared" si="59"/>
        <v>0</v>
      </c>
      <c r="N239" s="31">
        <f t="shared" si="60"/>
        <v>705153</v>
      </c>
      <c r="O239" s="36">
        <f t="shared" si="61"/>
        <v>0.19405046528984024</v>
      </c>
      <c r="P239" s="31">
        <v>177918</v>
      </c>
      <c r="Q239" s="31">
        <v>1104124</v>
      </c>
      <c r="R239" s="31">
        <v>1104124</v>
      </c>
      <c r="S239" s="31">
        <v>674735</v>
      </c>
      <c r="T239" s="36">
        <f t="shared" si="62"/>
        <v>0.61110436871220986</v>
      </c>
      <c r="U239" s="36">
        <f t="shared" si="63"/>
        <v>0.40398385773221368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2057102362</v>
      </c>
      <c r="E240" s="32">
        <f>SUM(E234:E239)</f>
        <v>2207393915</v>
      </c>
      <c r="F240" s="32">
        <f>SUM(F234:F239)</f>
        <v>248484590</v>
      </c>
      <c r="G240" s="37">
        <f t="shared" si="56"/>
        <v>0.12079349797567342</v>
      </c>
      <c r="H240" s="32">
        <f>SUM(H234:H239)</f>
        <v>476864537</v>
      </c>
      <c r="I240" s="37">
        <f t="shared" si="57"/>
        <v>0.23181371321569655</v>
      </c>
      <c r="J240" s="32">
        <f>SUM(J234:J239)</f>
        <v>508229307</v>
      </c>
      <c r="K240" s="37">
        <f t="shared" si="58"/>
        <v>0.23023951617625077</v>
      </c>
      <c r="L240" s="32">
        <f>SUM(L234:L239)</f>
        <v>0</v>
      </c>
      <c r="M240" s="37">
        <f t="shared" si="59"/>
        <v>0</v>
      </c>
      <c r="N240" s="32">
        <f t="shared" si="60"/>
        <v>1233578434</v>
      </c>
      <c r="O240" s="37">
        <f t="shared" si="61"/>
        <v>0.5588392835630337</v>
      </c>
      <c r="P240" s="32">
        <f>SUM(P234:P239)</f>
        <v>-160537106</v>
      </c>
      <c r="Q240" s="32">
        <f>SUM(Q234:Q239)</f>
        <v>2103926622</v>
      </c>
      <c r="R240" s="32">
        <f>SUM(R234:R239)</f>
        <v>2132421946</v>
      </c>
      <c r="S240" s="32">
        <f>SUM(S234:S239)</f>
        <v>1114044910</v>
      </c>
      <c r="T240" s="37">
        <f t="shared" si="62"/>
        <v>0.52243174109595292</v>
      </c>
      <c r="U240" s="37">
        <f t="shared" si="63"/>
        <v>-4.1658058355680083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100008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8752840</v>
      </c>
      <c r="E242" s="31">
        <v>7512960</v>
      </c>
      <c r="F242" s="31">
        <v>1145617</v>
      </c>
      <c r="G242" s="36">
        <f t="shared" si="56"/>
        <v>0.13088517555444862</v>
      </c>
      <c r="H242" s="31">
        <v>1466937</v>
      </c>
      <c r="I242" s="36">
        <f t="shared" si="57"/>
        <v>0.16759554613131281</v>
      </c>
      <c r="J242" s="31">
        <v>1346464</v>
      </c>
      <c r="K242" s="36">
        <f t="shared" si="58"/>
        <v>0.17921884317233155</v>
      </c>
      <c r="L242" s="31">
        <v>0</v>
      </c>
      <c r="M242" s="36">
        <f t="shared" si="59"/>
        <v>0</v>
      </c>
      <c r="N242" s="31">
        <f t="shared" si="60"/>
        <v>3959018</v>
      </c>
      <c r="O242" s="36">
        <f t="shared" si="61"/>
        <v>0.52695848240906384</v>
      </c>
      <c r="P242" s="31">
        <v>1081342</v>
      </c>
      <c r="Q242" s="31">
        <v>15138851</v>
      </c>
      <c r="R242" s="31">
        <v>6349755</v>
      </c>
      <c r="S242" s="31">
        <v>3218724</v>
      </c>
      <c r="T242" s="36">
        <f t="shared" si="62"/>
        <v>0.50690522705206731</v>
      </c>
      <c r="U242" s="36">
        <f t="shared" si="63"/>
        <v>0.24517867612651689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114823704</v>
      </c>
      <c r="E243" s="31">
        <v>124853645</v>
      </c>
      <c r="F243" s="31">
        <v>14001799</v>
      </c>
      <c r="G243" s="36">
        <f t="shared" si="56"/>
        <v>0.12194171161731553</v>
      </c>
      <c r="H243" s="31">
        <v>53081918</v>
      </c>
      <c r="I243" s="36">
        <f t="shared" si="57"/>
        <v>0.46229059114832249</v>
      </c>
      <c r="J243" s="31">
        <v>47991542</v>
      </c>
      <c r="K243" s="36">
        <f t="shared" si="58"/>
        <v>0.38438238627314403</v>
      </c>
      <c r="L243" s="31">
        <v>0</v>
      </c>
      <c r="M243" s="36">
        <f t="shared" si="59"/>
        <v>0</v>
      </c>
      <c r="N243" s="31">
        <f t="shared" si="60"/>
        <v>115075259</v>
      </c>
      <c r="O243" s="36">
        <f t="shared" si="61"/>
        <v>0.92168121323170016</v>
      </c>
      <c r="P243" s="31">
        <v>26138302</v>
      </c>
      <c r="Q243" s="31">
        <v>118436498</v>
      </c>
      <c r="R243" s="31">
        <v>126136998</v>
      </c>
      <c r="S243" s="31">
        <v>59826884</v>
      </c>
      <c r="T243" s="36">
        <f t="shared" si="62"/>
        <v>0.47430083915585181</v>
      </c>
      <c r="U243" s="36">
        <f t="shared" si="63"/>
        <v>0.83606195995439947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93565116</v>
      </c>
      <c r="E244" s="31">
        <v>93865116</v>
      </c>
      <c r="F244" s="31">
        <v>17978691</v>
      </c>
      <c r="G244" s="36">
        <f t="shared" si="56"/>
        <v>0.19215164549146713</v>
      </c>
      <c r="H244" s="31">
        <v>4487700</v>
      </c>
      <c r="I244" s="36">
        <f t="shared" si="57"/>
        <v>4.7963388406422752E-2</v>
      </c>
      <c r="J244" s="31">
        <v>482348</v>
      </c>
      <c r="K244" s="36">
        <f t="shared" si="58"/>
        <v>5.1387354595076621E-3</v>
      </c>
      <c r="L244" s="31">
        <v>0</v>
      </c>
      <c r="M244" s="36">
        <f t="shared" si="59"/>
        <v>0</v>
      </c>
      <c r="N244" s="31">
        <f t="shared" si="60"/>
        <v>22948739</v>
      </c>
      <c r="O244" s="36">
        <f t="shared" si="61"/>
        <v>0.24448634357411331</v>
      </c>
      <c r="P244" s="31">
        <v>15051276</v>
      </c>
      <c r="Q244" s="31">
        <v>26578627</v>
      </c>
      <c r="R244" s="31">
        <v>26578627</v>
      </c>
      <c r="S244" s="31">
        <v>15051276</v>
      </c>
      <c r="T244" s="36">
        <f t="shared" si="62"/>
        <v>0.56629245746968038</v>
      </c>
      <c r="U244" s="36">
        <f t="shared" si="63"/>
        <v>-0.96795301607651074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15480371</v>
      </c>
      <c r="E245" s="31">
        <v>13493359</v>
      </c>
      <c r="F245" s="31">
        <v>762682</v>
      </c>
      <c r="G245" s="36">
        <f t="shared" si="56"/>
        <v>4.9267682279707639E-2</v>
      </c>
      <c r="H245" s="31">
        <v>704273</v>
      </c>
      <c r="I245" s="36">
        <f t="shared" si="57"/>
        <v>4.5494581492911246E-2</v>
      </c>
      <c r="J245" s="31">
        <v>1109763</v>
      </c>
      <c r="K245" s="36">
        <f t="shared" si="58"/>
        <v>8.2245125176021769E-2</v>
      </c>
      <c r="L245" s="31">
        <v>0</v>
      </c>
      <c r="M245" s="36">
        <f t="shared" si="59"/>
        <v>0</v>
      </c>
      <c r="N245" s="31">
        <f t="shared" si="60"/>
        <v>2576718</v>
      </c>
      <c r="O245" s="36">
        <f t="shared" si="61"/>
        <v>0.1909619391287225</v>
      </c>
      <c r="P245" s="31">
        <v>3242435</v>
      </c>
      <c r="Q245" s="31">
        <v>15522756</v>
      </c>
      <c r="R245" s="31">
        <v>13652508</v>
      </c>
      <c r="S245" s="31">
        <v>8837308</v>
      </c>
      <c r="T245" s="36">
        <f t="shared" si="62"/>
        <v>0.64730289848575806</v>
      </c>
      <c r="U245" s="36">
        <f t="shared" si="63"/>
        <v>-0.65773778040269115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407139599</v>
      </c>
      <c r="E246" s="31">
        <v>410336798</v>
      </c>
      <c r="F246" s="31">
        <v>31728219</v>
      </c>
      <c r="G246" s="36">
        <f t="shared" si="56"/>
        <v>7.7929582575435016E-2</v>
      </c>
      <c r="H246" s="31">
        <v>60692102</v>
      </c>
      <c r="I246" s="36">
        <f t="shared" si="57"/>
        <v>0.14906951362399903</v>
      </c>
      <c r="J246" s="31">
        <v>30890744</v>
      </c>
      <c r="K246" s="36">
        <f t="shared" si="58"/>
        <v>7.5281437469324891E-2</v>
      </c>
      <c r="L246" s="31">
        <v>0</v>
      </c>
      <c r="M246" s="36">
        <f t="shared" si="59"/>
        <v>0</v>
      </c>
      <c r="N246" s="31">
        <f t="shared" si="60"/>
        <v>123311065</v>
      </c>
      <c r="O246" s="36">
        <f t="shared" si="61"/>
        <v>0.30051183710801388</v>
      </c>
      <c r="P246" s="31">
        <v>79373108</v>
      </c>
      <c r="Q246" s="31">
        <v>185045435</v>
      </c>
      <c r="R246" s="31">
        <v>233647711</v>
      </c>
      <c r="S246" s="31">
        <v>209987817</v>
      </c>
      <c r="T246" s="36">
        <f t="shared" si="62"/>
        <v>0.89873688940183971</v>
      </c>
      <c r="U246" s="36">
        <f t="shared" si="63"/>
        <v>-0.61081599576521561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639761630</v>
      </c>
      <c r="E247" s="32">
        <f>SUM(E241:E246)</f>
        <v>650161886</v>
      </c>
      <c r="F247" s="32">
        <f>SUM(F241:F246)</f>
        <v>65617008</v>
      </c>
      <c r="G247" s="37">
        <f t="shared" si="56"/>
        <v>0.10256477557117641</v>
      </c>
      <c r="H247" s="32">
        <f>SUM(H241:H246)</f>
        <v>120432930</v>
      </c>
      <c r="I247" s="37">
        <f t="shared" si="57"/>
        <v>0.18824656614683191</v>
      </c>
      <c r="J247" s="32">
        <f>SUM(J241:J246)</f>
        <v>81820861</v>
      </c>
      <c r="K247" s="37">
        <f t="shared" si="58"/>
        <v>0.12584690484301936</v>
      </c>
      <c r="L247" s="32">
        <f>SUM(L241:L246)</f>
        <v>0</v>
      </c>
      <c r="M247" s="37">
        <f t="shared" si="59"/>
        <v>0</v>
      </c>
      <c r="N247" s="32">
        <f t="shared" si="60"/>
        <v>267870799</v>
      </c>
      <c r="O247" s="37">
        <f t="shared" si="61"/>
        <v>0.41200630914867253</v>
      </c>
      <c r="P247" s="32">
        <f>SUM(P241:P246)</f>
        <v>124886463</v>
      </c>
      <c r="Q247" s="32">
        <f>SUM(Q241:Q246)</f>
        <v>360722167</v>
      </c>
      <c r="R247" s="32">
        <f>SUM(R241:R246)</f>
        <v>406365599</v>
      </c>
      <c r="S247" s="32">
        <f>SUM(S241:S246)</f>
        <v>296922009</v>
      </c>
      <c r="T247" s="37">
        <f t="shared" si="62"/>
        <v>0.73067703007015616</v>
      </c>
      <c r="U247" s="37">
        <f t="shared" si="63"/>
        <v>-0.34483803100420896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37188004</v>
      </c>
      <c r="E248" s="31">
        <v>30775545</v>
      </c>
      <c r="F248" s="31">
        <v>3512225</v>
      </c>
      <c r="G248" s="36">
        <f t="shared" si="56"/>
        <v>9.444510654564843E-2</v>
      </c>
      <c r="H248" s="31">
        <v>3392117</v>
      </c>
      <c r="I248" s="36">
        <f t="shared" si="57"/>
        <v>9.1215355360293071E-2</v>
      </c>
      <c r="J248" s="31">
        <v>3496814</v>
      </c>
      <c r="K248" s="36">
        <f t="shared" si="58"/>
        <v>0.11362313811177024</v>
      </c>
      <c r="L248" s="31">
        <v>0</v>
      </c>
      <c r="M248" s="36">
        <f t="shared" si="59"/>
        <v>0</v>
      </c>
      <c r="N248" s="31">
        <f t="shared" si="60"/>
        <v>10401156</v>
      </c>
      <c r="O248" s="36">
        <f t="shared" si="61"/>
        <v>0.33796821469774135</v>
      </c>
      <c r="P248" s="31">
        <v>3685713</v>
      </c>
      <c r="Q248" s="31">
        <v>21408918</v>
      </c>
      <c r="R248" s="31">
        <v>24666959</v>
      </c>
      <c r="S248" s="31">
        <v>11128160</v>
      </c>
      <c r="T248" s="36">
        <f t="shared" si="62"/>
        <v>0.45113627504711867</v>
      </c>
      <c r="U248" s="36">
        <f t="shared" si="63"/>
        <v>-5.1251684545161269E-2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27765542</v>
      </c>
      <c r="E249" s="31">
        <v>27292022</v>
      </c>
      <c r="F249" s="31">
        <v>-26914</v>
      </c>
      <c r="G249" s="36">
        <f t="shared" si="56"/>
        <v>-9.6933097866412979E-4</v>
      </c>
      <c r="H249" s="31">
        <v>5591372</v>
      </c>
      <c r="I249" s="36">
        <f t="shared" si="57"/>
        <v>0.20137809663503056</v>
      </c>
      <c r="J249" s="31">
        <v>1010652</v>
      </c>
      <c r="K249" s="36">
        <f t="shared" si="58"/>
        <v>3.7031041525615066E-2</v>
      </c>
      <c r="L249" s="31">
        <v>0</v>
      </c>
      <c r="M249" s="36">
        <f t="shared" si="59"/>
        <v>0</v>
      </c>
      <c r="N249" s="31">
        <f t="shared" si="60"/>
        <v>6575110</v>
      </c>
      <c r="O249" s="36">
        <f t="shared" si="61"/>
        <v>0.24091692436712825</v>
      </c>
      <c r="P249" s="31">
        <v>2086129</v>
      </c>
      <c r="Q249" s="31">
        <v>20676960</v>
      </c>
      <c r="R249" s="31">
        <v>21560668</v>
      </c>
      <c r="S249" s="31">
        <v>5375723</v>
      </c>
      <c r="T249" s="36">
        <f t="shared" si="62"/>
        <v>0.2493300764150721</v>
      </c>
      <c r="U249" s="36">
        <f t="shared" si="63"/>
        <v>-0.51553715038715242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4097730</v>
      </c>
      <c r="E250" s="31">
        <v>5297730</v>
      </c>
      <c r="F250" s="31">
        <v>2530291</v>
      </c>
      <c r="G250" s="36">
        <f t="shared" si="56"/>
        <v>0.61748602274918063</v>
      </c>
      <c r="H250" s="31">
        <v>2278666</v>
      </c>
      <c r="I250" s="36">
        <f t="shared" si="57"/>
        <v>0.55608007360172584</v>
      </c>
      <c r="J250" s="31">
        <v>2066666</v>
      </c>
      <c r="K250" s="36">
        <f t="shared" si="58"/>
        <v>0.39010406343849158</v>
      </c>
      <c r="L250" s="31">
        <v>0</v>
      </c>
      <c r="M250" s="36">
        <f t="shared" si="59"/>
        <v>0</v>
      </c>
      <c r="N250" s="31">
        <f t="shared" si="60"/>
        <v>6875623</v>
      </c>
      <c r="O250" s="36">
        <f t="shared" si="61"/>
        <v>1.2978432271935338</v>
      </c>
      <c r="P250" s="31">
        <v>2005243</v>
      </c>
      <c r="Q250" s="31">
        <v>3497370</v>
      </c>
      <c r="R250" s="31">
        <v>3497370</v>
      </c>
      <c r="S250" s="31">
        <v>4365886</v>
      </c>
      <c r="T250" s="36">
        <f t="shared" si="62"/>
        <v>1.2483340338597289</v>
      </c>
      <c r="U250" s="36">
        <f t="shared" si="63"/>
        <v>3.0631200308391504E-2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14518334</v>
      </c>
      <c r="E251" s="31">
        <v>10738452</v>
      </c>
      <c r="F251" s="31">
        <v>6836670</v>
      </c>
      <c r="G251" s="36">
        <f t="shared" si="56"/>
        <v>0.47089907147748494</v>
      </c>
      <c r="H251" s="31">
        <v>6451572</v>
      </c>
      <c r="I251" s="36">
        <f t="shared" si="57"/>
        <v>0.44437412722423936</v>
      </c>
      <c r="J251" s="31">
        <v>1561979</v>
      </c>
      <c r="K251" s="36">
        <f t="shared" si="58"/>
        <v>0.14545662633683143</v>
      </c>
      <c r="L251" s="31">
        <v>0</v>
      </c>
      <c r="M251" s="36">
        <f t="shared" si="59"/>
        <v>0</v>
      </c>
      <c r="N251" s="31">
        <f t="shared" si="60"/>
        <v>14850221</v>
      </c>
      <c r="O251" s="36">
        <f t="shared" si="61"/>
        <v>1.3829014647548827</v>
      </c>
      <c r="P251" s="31">
        <v>6950684</v>
      </c>
      <c r="Q251" s="31">
        <v>9719623</v>
      </c>
      <c r="R251" s="31">
        <v>6033623</v>
      </c>
      <c r="S251" s="31">
        <v>16770171</v>
      </c>
      <c r="T251" s="36">
        <f t="shared" si="62"/>
        <v>2.7794529091393345</v>
      </c>
      <c r="U251" s="36">
        <f t="shared" si="63"/>
        <v>-0.7752769367734168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340036571</v>
      </c>
      <c r="E253" s="31">
        <v>238375756</v>
      </c>
      <c r="F253" s="31">
        <v>11835484</v>
      </c>
      <c r="G253" s="36">
        <f t="shared" si="56"/>
        <v>3.4806503209915032E-2</v>
      </c>
      <c r="H253" s="31">
        <v>27103819</v>
      </c>
      <c r="I253" s="36">
        <f t="shared" si="57"/>
        <v>7.9708541114537942E-2</v>
      </c>
      <c r="J253" s="31">
        <v>26476348</v>
      </c>
      <c r="K253" s="36">
        <f t="shared" si="58"/>
        <v>0.11106980191391611</v>
      </c>
      <c r="L253" s="31">
        <v>0</v>
      </c>
      <c r="M253" s="36">
        <f t="shared" si="59"/>
        <v>0</v>
      </c>
      <c r="N253" s="31">
        <f t="shared" si="60"/>
        <v>65415651</v>
      </c>
      <c r="O253" s="36">
        <f t="shared" si="61"/>
        <v>0.27442241651453853</v>
      </c>
      <c r="P253" s="31">
        <v>28011758</v>
      </c>
      <c r="Q253" s="31">
        <v>221678435</v>
      </c>
      <c r="R253" s="31">
        <v>185901060</v>
      </c>
      <c r="S253" s="31">
        <v>84249450</v>
      </c>
      <c r="T253" s="36">
        <f t="shared" si="62"/>
        <v>0.45319510281436803</v>
      </c>
      <c r="U253" s="36">
        <f t="shared" si="63"/>
        <v>-5.481305386116786E-2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423606181</v>
      </c>
      <c r="E254" s="32">
        <f>SUM(E248:E253)</f>
        <v>312479505</v>
      </c>
      <c r="F254" s="32">
        <f>SUM(F248:F253)</f>
        <v>24687756</v>
      </c>
      <c r="G254" s="37">
        <f t="shared" si="56"/>
        <v>5.8279971131960422E-2</v>
      </c>
      <c r="H254" s="32">
        <f>SUM(H248:H253)</f>
        <v>44817546</v>
      </c>
      <c r="I254" s="37">
        <f t="shared" si="57"/>
        <v>0.10580002844670484</v>
      </c>
      <c r="J254" s="32">
        <f>SUM(J248:J253)</f>
        <v>34612459</v>
      </c>
      <c r="K254" s="37">
        <f t="shared" si="58"/>
        <v>0.11076713335167374</v>
      </c>
      <c r="L254" s="32">
        <f>SUM(L248:L253)</f>
        <v>0</v>
      </c>
      <c r="M254" s="37">
        <f t="shared" si="59"/>
        <v>0</v>
      </c>
      <c r="N254" s="32">
        <f t="shared" si="60"/>
        <v>104117761</v>
      </c>
      <c r="O254" s="37">
        <f t="shared" si="61"/>
        <v>0.33319868770273431</v>
      </c>
      <c r="P254" s="32">
        <f>SUM(P248:P253)</f>
        <v>42739527</v>
      </c>
      <c r="Q254" s="32">
        <f>SUM(Q248:Q253)</f>
        <v>276981306</v>
      </c>
      <c r="R254" s="32">
        <f>SUM(R248:R253)</f>
        <v>241659680</v>
      </c>
      <c r="S254" s="32">
        <f>SUM(S248:S253)</f>
        <v>121889390</v>
      </c>
      <c r="T254" s="37">
        <f t="shared" si="62"/>
        <v>0.50438447158417155</v>
      </c>
      <c r="U254" s="37">
        <f t="shared" si="63"/>
        <v>-0.19015343805746843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730845449</v>
      </c>
      <c r="E255" s="31">
        <v>1023714974</v>
      </c>
      <c r="F255" s="31">
        <v>155796862</v>
      </c>
      <c r="G255" s="36">
        <f t="shared" si="56"/>
        <v>0.21317347219329816</v>
      </c>
      <c r="H255" s="31">
        <v>171590744</v>
      </c>
      <c r="I255" s="36">
        <f t="shared" si="57"/>
        <v>0.23478389888694512</v>
      </c>
      <c r="J255" s="31">
        <v>358817611</v>
      </c>
      <c r="K255" s="36">
        <f t="shared" si="58"/>
        <v>0.35050538490999938</v>
      </c>
      <c r="L255" s="31">
        <v>0</v>
      </c>
      <c r="M255" s="36">
        <f t="shared" si="59"/>
        <v>0</v>
      </c>
      <c r="N255" s="31">
        <f t="shared" si="60"/>
        <v>686205217</v>
      </c>
      <c r="O255" s="36">
        <f t="shared" si="61"/>
        <v>0.67030885981745936</v>
      </c>
      <c r="P255" s="31">
        <v>193994840</v>
      </c>
      <c r="Q255" s="31">
        <v>672384967</v>
      </c>
      <c r="R255" s="31">
        <v>588918144</v>
      </c>
      <c r="S255" s="31">
        <v>335826876</v>
      </c>
      <c r="T255" s="36">
        <f t="shared" si="62"/>
        <v>0.57024372473740592</v>
      </c>
      <c r="U255" s="36">
        <f t="shared" si="63"/>
        <v>0.84962451063131361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86168315</v>
      </c>
      <c r="E256" s="31">
        <v>86168315</v>
      </c>
      <c r="F256" s="31">
        <v>15672117</v>
      </c>
      <c r="G256" s="36">
        <f t="shared" si="56"/>
        <v>0.18187795595167436</v>
      </c>
      <c r="H256" s="31">
        <v>27060416</v>
      </c>
      <c r="I256" s="36">
        <f t="shared" si="57"/>
        <v>0.31404137356057155</v>
      </c>
      <c r="J256" s="31">
        <v>22059765</v>
      </c>
      <c r="K256" s="36">
        <f t="shared" si="58"/>
        <v>0.25600784928891784</v>
      </c>
      <c r="L256" s="31">
        <v>0</v>
      </c>
      <c r="M256" s="36">
        <f t="shared" si="59"/>
        <v>0</v>
      </c>
      <c r="N256" s="31">
        <f t="shared" si="60"/>
        <v>64792298</v>
      </c>
      <c r="O256" s="36">
        <f t="shared" si="61"/>
        <v>0.75192717880116378</v>
      </c>
      <c r="P256" s="31">
        <v>15453541</v>
      </c>
      <c r="Q256" s="31">
        <v>88154335</v>
      </c>
      <c r="R256" s="31">
        <v>72236517</v>
      </c>
      <c r="S256" s="31">
        <v>50761369</v>
      </c>
      <c r="T256" s="36">
        <f t="shared" si="62"/>
        <v>0.70271063872030259</v>
      </c>
      <c r="U256" s="36">
        <f t="shared" si="63"/>
        <v>0.42748933723345339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304203405</v>
      </c>
      <c r="E257" s="31">
        <v>296222018</v>
      </c>
      <c r="F257" s="31">
        <v>13252880</v>
      </c>
      <c r="G257" s="36">
        <f t="shared" si="56"/>
        <v>4.3565850290203031E-2</v>
      </c>
      <c r="H257" s="31">
        <v>24875143</v>
      </c>
      <c r="I257" s="36">
        <f t="shared" si="57"/>
        <v>8.1771415412000406E-2</v>
      </c>
      <c r="J257" s="31">
        <v>22394274</v>
      </c>
      <c r="K257" s="36">
        <f t="shared" si="58"/>
        <v>7.5599626763733677E-2</v>
      </c>
      <c r="L257" s="31">
        <v>0</v>
      </c>
      <c r="M257" s="36">
        <f t="shared" si="59"/>
        <v>0</v>
      </c>
      <c r="N257" s="31">
        <f t="shared" si="60"/>
        <v>60522297</v>
      </c>
      <c r="O257" s="36">
        <f t="shared" si="61"/>
        <v>0.20431397169132781</v>
      </c>
      <c r="P257" s="31">
        <v>12531881</v>
      </c>
      <c r="Q257" s="31">
        <v>126220684</v>
      </c>
      <c r="R257" s="31">
        <v>121416897</v>
      </c>
      <c r="S257" s="31">
        <v>40730622</v>
      </c>
      <c r="T257" s="36">
        <f t="shared" si="62"/>
        <v>0.33546090376531368</v>
      </c>
      <c r="U257" s="36">
        <f t="shared" si="63"/>
        <v>0.78698425240392877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1121217169</v>
      </c>
      <c r="E259" s="32">
        <f>SUM(E255:E258)</f>
        <v>1406105307</v>
      </c>
      <c r="F259" s="32">
        <f>SUM(F255:F258)</f>
        <v>184721859</v>
      </c>
      <c r="G259" s="37">
        <f t="shared" si="56"/>
        <v>0.16475118657409712</v>
      </c>
      <c r="H259" s="32">
        <f>SUM(H255:H258)</f>
        <v>223526303</v>
      </c>
      <c r="I259" s="37">
        <f t="shared" si="57"/>
        <v>0.19936039973358632</v>
      </c>
      <c r="J259" s="32">
        <f>SUM(J255:J258)</f>
        <v>403271650</v>
      </c>
      <c r="K259" s="37">
        <f t="shared" si="58"/>
        <v>0.28680046081356553</v>
      </c>
      <c r="L259" s="32">
        <f>SUM(L255:L258)</f>
        <v>0</v>
      </c>
      <c r="M259" s="37">
        <f t="shared" si="59"/>
        <v>0</v>
      </c>
      <c r="N259" s="32">
        <f t="shared" si="60"/>
        <v>811519812</v>
      </c>
      <c r="O259" s="37">
        <f t="shared" si="61"/>
        <v>0.57714013876486991</v>
      </c>
      <c r="P259" s="32">
        <f>SUM(P255:P258)</f>
        <v>221980262</v>
      </c>
      <c r="Q259" s="32">
        <f>SUM(Q255:Q258)</f>
        <v>886759986</v>
      </c>
      <c r="R259" s="32">
        <f>SUM(R255:R258)</f>
        <v>782571558</v>
      </c>
      <c r="S259" s="32">
        <f>SUM(S255:S258)</f>
        <v>427318867</v>
      </c>
      <c r="T259" s="37">
        <f t="shared" si="62"/>
        <v>0.54604446408976193</v>
      </c>
      <c r="U259" s="37">
        <f t="shared" si="63"/>
        <v>0.81670048664056449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4241687342</v>
      </c>
      <c r="E260" s="32">
        <f>SUM(E234:E239,E241:E246,E248:E253,E255:E258)</f>
        <v>4576140613</v>
      </c>
      <c r="F260" s="32">
        <f>SUM(F234:F239,F241:F246,F248:F253,F255:F258)</f>
        <v>523511213</v>
      </c>
      <c r="G260" s="37">
        <f t="shared" si="56"/>
        <v>0.1234205095260885</v>
      </c>
      <c r="H260" s="32">
        <f>SUM(H234:H239,H241:H246,H248:H253,H255:H258)</f>
        <v>865641316</v>
      </c>
      <c r="I260" s="37">
        <f t="shared" si="57"/>
        <v>0.20407947267321241</v>
      </c>
      <c r="J260" s="32">
        <f>SUM(J234:J239,J241:J246,J248:J253,J255:J258)</f>
        <v>1027934277</v>
      </c>
      <c r="K260" s="37">
        <f t="shared" si="58"/>
        <v>0.22462908462205508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2417086806</v>
      </c>
      <c r="O260" s="37">
        <f t="shared" si="61"/>
        <v>0.52819329876653853</v>
      </c>
      <c r="P260" s="32">
        <f>SUM(P234:P239,P241:P246,P248:P253,P255:P258)</f>
        <v>229069146</v>
      </c>
      <c r="Q260" s="32">
        <f>SUM(Q234:Q239,Q241:Q246,Q248:Q253,Q255:Q258)</f>
        <v>3628390081</v>
      </c>
      <c r="R260" s="32">
        <f>SUM(R234:R239,R241:R246,R248:R253,R255:R258)</f>
        <v>3563018783</v>
      </c>
      <c r="S260" s="32">
        <f>SUM(S234:S239,S241:S246,S248:S253,S255:S258)</f>
        <v>1960175176</v>
      </c>
      <c r="T260" s="37">
        <f t="shared" si="62"/>
        <v>0.55014449695085987</v>
      </c>
      <c r="U260" s="37">
        <f t="shared" si="63"/>
        <v>3.4874409974008458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110023646</v>
      </c>
      <c r="E263" s="31">
        <v>116734937</v>
      </c>
      <c r="F263" s="31">
        <v>7640086</v>
      </c>
      <c r="G263" s="36">
        <f t="shared" ref="G263:G299" si="64">IF(($D263     =0),0,($F263     /$D263     ))</f>
        <v>6.9440400111808687E-2</v>
      </c>
      <c r="H263" s="31">
        <v>13027466</v>
      </c>
      <c r="I263" s="36">
        <f t="shared" ref="I263:I299" si="65">IF(($D263     =0),0,($H263     /$D263     ))</f>
        <v>0.11840605609452354</v>
      </c>
      <c r="J263" s="31">
        <v>8237624</v>
      </c>
      <c r="K263" s="36">
        <f t="shared" ref="K263:K299" si="66">IF(($E263     =0),0,($J263     /$E263     ))</f>
        <v>7.0566911772094412E-2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28905176</v>
      </c>
      <c r="O263" s="36">
        <f t="shared" ref="O263:O299" si="69">IF(($E263     =0),0,($N263     /$E263     ))</f>
        <v>0.24761375422680873</v>
      </c>
      <c r="P263" s="31">
        <v>16119131</v>
      </c>
      <c r="Q263" s="31">
        <v>82143300</v>
      </c>
      <c r="R263" s="31">
        <v>115584665</v>
      </c>
      <c r="S263" s="31">
        <v>32428188</v>
      </c>
      <c r="T263" s="36">
        <f t="shared" ref="T263:T299" si="70">IF(($R263     =0),0,($S263     /$R263     ))</f>
        <v>0.28055787504337187</v>
      </c>
      <c r="U263" s="36">
        <f t="shared" ref="U263:U299" si="71">IF(($P263     =0),0,(($J263     /$P263     )-1))</f>
        <v>-0.48895359185305953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68739546</v>
      </c>
      <c r="E264" s="31">
        <v>78416572</v>
      </c>
      <c r="F264" s="31">
        <v>14690666</v>
      </c>
      <c r="G264" s="36">
        <f t="shared" si="64"/>
        <v>0.21371491164634693</v>
      </c>
      <c r="H264" s="31">
        <v>20277300</v>
      </c>
      <c r="I264" s="36">
        <f t="shared" si="65"/>
        <v>0.29498740070235552</v>
      </c>
      <c r="J264" s="31">
        <v>13395577</v>
      </c>
      <c r="K264" s="36">
        <f t="shared" si="66"/>
        <v>0.17082584278231391</v>
      </c>
      <c r="L264" s="31">
        <v>0</v>
      </c>
      <c r="M264" s="36">
        <f t="shared" si="67"/>
        <v>0</v>
      </c>
      <c r="N264" s="31">
        <f t="shared" si="68"/>
        <v>48363543</v>
      </c>
      <c r="O264" s="36">
        <f t="shared" si="69"/>
        <v>0.61675155858636621</v>
      </c>
      <c r="P264" s="31">
        <v>10051955</v>
      </c>
      <c r="Q264" s="31">
        <v>55880090</v>
      </c>
      <c r="R264" s="31">
        <v>57621767</v>
      </c>
      <c r="S264" s="31">
        <v>38318126</v>
      </c>
      <c r="T264" s="36">
        <f t="shared" si="70"/>
        <v>0.66499394230655928</v>
      </c>
      <c r="U264" s="36">
        <f t="shared" si="71"/>
        <v>0.33263400005272614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81264036</v>
      </c>
      <c r="E265" s="31">
        <v>70353919</v>
      </c>
      <c r="F265" s="31">
        <v>12734393</v>
      </c>
      <c r="G265" s="36">
        <f t="shared" si="64"/>
        <v>0.15670392004650127</v>
      </c>
      <c r="H265" s="31">
        <v>16770309</v>
      </c>
      <c r="I265" s="36">
        <f t="shared" si="65"/>
        <v>0.20636815281977872</v>
      </c>
      <c r="J265" s="31">
        <v>20924988</v>
      </c>
      <c r="K265" s="36">
        <f t="shared" si="66"/>
        <v>0.29742462534318809</v>
      </c>
      <c r="L265" s="31">
        <v>0</v>
      </c>
      <c r="M265" s="36">
        <f t="shared" si="67"/>
        <v>0</v>
      </c>
      <c r="N265" s="31">
        <f t="shared" si="68"/>
        <v>50429690</v>
      </c>
      <c r="O265" s="36">
        <f t="shared" si="69"/>
        <v>0.71680001223528145</v>
      </c>
      <c r="P265" s="31">
        <v>22462565</v>
      </c>
      <c r="Q265" s="31">
        <v>69855796</v>
      </c>
      <c r="R265" s="31">
        <v>89454417</v>
      </c>
      <c r="S265" s="31">
        <v>52118799</v>
      </c>
      <c r="T265" s="36">
        <f t="shared" si="70"/>
        <v>0.58262968725177655</v>
      </c>
      <c r="U265" s="36">
        <f t="shared" si="71"/>
        <v>-6.8450642212944057E-2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260027228</v>
      </c>
      <c r="E267" s="32">
        <f>SUM(E263:E266)</f>
        <v>265505428</v>
      </c>
      <c r="F267" s="32">
        <f>SUM(F263:F266)</f>
        <v>35065145</v>
      </c>
      <c r="G267" s="37">
        <f t="shared" si="64"/>
        <v>0.13485182021015121</v>
      </c>
      <c r="H267" s="32">
        <f>SUM(H263:H266)</f>
        <v>50075075</v>
      </c>
      <c r="I267" s="37">
        <f t="shared" si="65"/>
        <v>0.19257627512761855</v>
      </c>
      <c r="J267" s="32">
        <f>SUM(J263:J266)</f>
        <v>42558189</v>
      </c>
      <c r="K267" s="37">
        <f t="shared" si="66"/>
        <v>0.16029122011019678</v>
      </c>
      <c r="L267" s="32">
        <f>SUM(L263:L266)</f>
        <v>0</v>
      </c>
      <c r="M267" s="37">
        <f t="shared" si="67"/>
        <v>0</v>
      </c>
      <c r="N267" s="32">
        <f t="shared" si="68"/>
        <v>127698409</v>
      </c>
      <c r="O267" s="37">
        <f t="shared" si="69"/>
        <v>0.48096345887135689</v>
      </c>
      <c r="P267" s="32">
        <f>SUM(P263:P266)</f>
        <v>48633651</v>
      </c>
      <c r="Q267" s="32">
        <f>SUM(Q263:Q266)</f>
        <v>207879186</v>
      </c>
      <c r="R267" s="32">
        <f>SUM(R263:R266)</f>
        <v>262660849</v>
      </c>
      <c r="S267" s="32">
        <f>SUM(S263:S266)</f>
        <v>122865113</v>
      </c>
      <c r="T267" s="37">
        <f t="shared" si="70"/>
        <v>0.46777094290135335</v>
      </c>
      <c r="U267" s="37">
        <f t="shared" si="71"/>
        <v>-0.12492300855635952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9495739</v>
      </c>
      <c r="E268" s="31">
        <v>6006470</v>
      </c>
      <c r="F268" s="31">
        <v>1080703</v>
      </c>
      <c r="G268" s="36">
        <f t="shared" si="64"/>
        <v>0.11380925697304865</v>
      </c>
      <c r="H268" s="31">
        <v>613984</v>
      </c>
      <c r="I268" s="36">
        <f t="shared" si="65"/>
        <v>6.4658895953227019E-2</v>
      </c>
      <c r="J268" s="31">
        <v>1890789</v>
      </c>
      <c r="K268" s="36">
        <f t="shared" si="66"/>
        <v>0.31479204924023596</v>
      </c>
      <c r="L268" s="31">
        <v>0</v>
      </c>
      <c r="M268" s="36">
        <f t="shared" si="67"/>
        <v>0</v>
      </c>
      <c r="N268" s="31">
        <f t="shared" si="68"/>
        <v>3585476</v>
      </c>
      <c r="O268" s="36">
        <f t="shared" si="69"/>
        <v>0.59693563773730662</v>
      </c>
      <c r="P268" s="31">
        <v>1392884</v>
      </c>
      <c r="Q268" s="31">
        <v>11454411</v>
      </c>
      <c r="R268" s="31">
        <v>7625345</v>
      </c>
      <c r="S268" s="31">
        <v>2872449</v>
      </c>
      <c r="T268" s="36">
        <f t="shared" si="70"/>
        <v>0.37669757892921568</v>
      </c>
      <c r="U268" s="36">
        <f t="shared" si="71"/>
        <v>0.35746336378334442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75567293</v>
      </c>
      <c r="E269" s="31">
        <v>84891834</v>
      </c>
      <c r="F269" s="31">
        <v>4157967</v>
      </c>
      <c r="G269" s="36">
        <f t="shared" si="64"/>
        <v>5.5023368377109923E-2</v>
      </c>
      <c r="H269" s="31">
        <v>13881060</v>
      </c>
      <c r="I269" s="36">
        <f t="shared" si="65"/>
        <v>0.18369137557964396</v>
      </c>
      <c r="J269" s="31">
        <v>10393817</v>
      </c>
      <c r="K269" s="36">
        <f t="shared" si="66"/>
        <v>0.12243600485766393</v>
      </c>
      <c r="L269" s="31">
        <v>0</v>
      </c>
      <c r="M269" s="36">
        <f t="shared" si="67"/>
        <v>0</v>
      </c>
      <c r="N269" s="31">
        <f t="shared" si="68"/>
        <v>28432844</v>
      </c>
      <c r="O269" s="36">
        <f t="shared" si="69"/>
        <v>0.33493025960541739</v>
      </c>
      <c r="P269" s="31">
        <v>11230968</v>
      </c>
      <c r="Q269" s="31">
        <v>89021880</v>
      </c>
      <c r="R269" s="31">
        <v>70926628</v>
      </c>
      <c r="S269" s="31">
        <v>33013564</v>
      </c>
      <c r="T269" s="36">
        <f t="shared" si="70"/>
        <v>0.46546078575736038</v>
      </c>
      <c r="U269" s="36">
        <f t="shared" si="71"/>
        <v>-7.4539523218301373E-2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11102797</v>
      </c>
      <c r="E270" s="31">
        <v>12643781</v>
      </c>
      <c r="F270" s="31">
        <v>680385</v>
      </c>
      <c r="G270" s="36">
        <f t="shared" si="64"/>
        <v>6.1280504362999699E-2</v>
      </c>
      <c r="H270" s="31">
        <v>4562105</v>
      </c>
      <c r="I270" s="36">
        <f t="shared" si="65"/>
        <v>0.41089691183221672</v>
      </c>
      <c r="J270" s="31">
        <v>1333277</v>
      </c>
      <c r="K270" s="36">
        <f t="shared" si="66"/>
        <v>0.10544923231428953</v>
      </c>
      <c r="L270" s="31">
        <v>0</v>
      </c>
      <c r="M270" s="36">
        <f t="shared" si="67"/>
        <v>0</v>
      </c>
      <c r="N270" s="31">
        <f t="shared" si="68"/>
        <v>6575767</v>
      </c>
      <c r="O270" s="36">
        <f t="shared" si="69"/>
        <v>0.52007915986523334</v>
      </c>
      <c r="P270" s="31">
        <v>992245</v>
      </c>
      <c r="Q270" s="31">
        <v>5695847</v>
      </c>
      <c r="R270" s="31">
        <v>5695847</v>
      </c>
      <c r="S270" s="31">
        <v>2575016</v>
      </c>
      <c r="T270" s="36">
        <f t="shared" si="70"/>
        <v>0.4520865816795992</v>
      </c>
      <c r="U270" s="36">
        <f t="shared" si="71"/>
        <v>0.34369737312861237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21664856</v>
      </c>
      <c r="E271" s="31">
        <v>24714970</v>
      </c>
      <c r="F271" s="31">
        <v>2253954</v>
      </c>
      <c r="G271" s="36">
        <f t="shared" si="64"/>
        <v>0.10403734047436088</v>
      </c>
      <c r="H271" s="31">
        <v>3181800</v>
      </c>
      <c r="I271" s="36">
        <f t="shared" si="65"/>
        <v>0.14686458105237349</v>
      </c>
      <c r="J271" s="31">
        <v>2987535</v>
      </c>
      <c r="K271" s="36">
        <f t="shared" si="66"/>
        <v>0.12087957217831946</v>
      </c>
      <c r="L271" s="31">
        <v>0</v>
      </c>
      <c r="M271" s="36">
        <f t="shared" si="67"/>
        <v>0</v>
      </c>
      <c r="N271" s="31">
        <f t="shared" si="68"/>
        <v>8423289</v>
      </c>
      <c r="O271" s="36">
        <f t="shared" si="69"/>
        <v>0.34081728604161771</v>
      </c>
      <c r="P271" s="31">
        <v>2827369</v>
      </c>
      <c r="Q271" s="31">
        <v>20190976</v>
      </c>
      <c r="R271" s="31">
        <v>20530084</v>
      </c>
      <c r="S271" s="31">
        <v>7553239</v>
      </c>
      <c r="T271" s="36">
        <f t="shared" si="70"/>
        <v>0.36791076938603856</v>
      </c>
      <c r="U271" s="36">
        <f t="shared" si="71"/>
        <v>5.6648424736919667E-2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7165313</v>
      </c>
      <c r="E272" s="31">
        <v>6665313</v>
      </c>
      <c r="F272" s="31">
        <v>460702</v>
      </c>
      <c r="G272" s="36">
        <f t="shared" si="64"/>
        <v>6.4296144495013682E-2</v>
      </c>
      <c r="H272" s="31">
        <v>463353</v>
      </c>
      <c r="I272" s="36">
        <f t="shared" si="65"/>
        <v>6.4666121354363726E-2</v>
      </c>
      <c r="J272" s="31">
        <v>408610</v>
      </c>
      <c r="K272" s="36">
        <f t="shared" si="66"/>
        <v>6.1303947766594008E-2</v>
      </c>
      <c r="L272" s="31">
        <v>0</v>
      </c>
      <c r="M272" s="36">
        <f t="shared" si="67"/>
        <v>0</v>
      </c>
      <c r="N272" s="31">
        <f t="shared" si="68"/>
        <v>1332665</v>
      </c>
      <c r="O272" s="36">
        <f t="shared" si="69"/>
        <v>0.19994034788763859</v>
      </c>
      <c r="P272" s="31">
        <v>460916</v>
      </c>
      <c r="Q272" s="31">
        <v>5828542</v>
      </c>
      <c r="R272" s="31">
        <v>5521829</v>
      </c>
      <c r="S272" s="31">
        <v>1457466</v>
      </c>
      <c r="T272" s="36">
        <f t="shared" si="70"/>
        <v>0.26394623955214841</v>
      </c>
      <c r="U272" s="36">
        <f t="shared" si="71"/>
        <v>-0.11348271702436019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17958999</v>
      </c>
      <c r="E273" s="31">
        <v>17517999</v>
      </c>
      <c r="F273" s="31">
        <v>1357468</v>
      </c>
      <c r="G273" s="36">
        <f t="shared" si="64"/>
        <v>7.5587063621975814E-2</v>
      </c>
      <c r="H273" s="31">
        <v>1606058</v>
      </c>
      <c r="I273" s="36">
        <f t="shared" si="65"/>
        <v>8.9429149141330211E-2</v>
      </c>
      <c r="J273" s="31">
        <v>3063464</v>
      </c>
      <c r="K273" s="36">
        <f t="shared" si="66"/>
        <v>0.17487522404813471</v>
      </c>
      <c r="L273" s="31">
        <v>0</v>
      </c>
      <c r="M273" s="36">
        <f t="shared" si="67"/>
        <v>0</v>
      </c>
      <c r="N273" s="31">
        <f t="shared" si="68"/>
        <v>6026990</v>
      </c>
      <c r="O273" s="36">
        <f t="shared" si="69"/>
        <v>0.34404557278488257</v>
      </c>
      <c r="P273" s="31">
        <v>1499848</v>
      </c>
      <c r="Q273" s="31">
        <v>17530058</v>
      </c>
      <c r="R273" s="31">
        <v>17530058</v>
      </c>
      <c r="S273" s="31">
        <v>3764362</v>
      </c>
      <c r="T273" s="36">
        <f t="shared" si="70"/>
        <v>0.21473756675534103</v>
      </c>
      <c r="U273" s="36">
        <f t="shared" si="71"/>
        <v>1.042516308319243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142954997</v>
      </c>
      <c r="E275" s="32">
        <f>SUM(E268:E274)</f>
        <v>152440367</v>
      </c>
      <c r="F275" s="32">
        <f>SUM(F268:F274)</f>
        <v>9991179</v>
      </c>
      <c r="G275" s="37">
        <f t="shared" si="64"/>
        <v>6.9890379557700943E-2</v>
      </c>
      <c r="H275" s="32">
        <f>SUM(H268:H274)</f>
        <v>24308360</v>
      </c>
      <c r="I275" s="37">
        <f t="shared" si="65"/>
        <v>0.17004204477021534</v>
      </c>
      <c r="J275" s="32">
        <f>SUM(J268:J274)</f>
        <v>20077492</v>
      </c>
      <c r="K275" s="37">
        <f t="shared" si="66"/>
        <v>0.13170718750631188</v>
      </c>
      <c r="L275" s="32">
        <f>SUM(L268:L274)</f>
        <v>0</v>
      </c>
      <c r="M275" s="37">
        <f t="shared" si="67"/>
        <v>0</v>
      </c>
      <c r="N275" s="32">
        <f t="shared" si="68"/>
        <v>54377031</v>
      </c>
      <c r="O275" s="37">
        <f t="shared" si="69"/>
        <v>0.3567101816279411</v>
      </c>
      <c r="P275" s="32">
        <f>SUM(P268:P274)</f>
        <v>18404230</v>
      </c>
      <c r="Q275" s="32">
        <f>SUM(Q268:Q274)</f>
        <v>149721714</v>
      </c>
      <c r="R275" s="32">
        <f>SUM(R268:R274)</f>
        <v>127829791</v>
      </c>
      <c r="S275" s="32">
        <f>SUM(S268:S274)</f>
        <v>51236096</v>
      </c>
      <c r="T275" s="37">
        <f t="shared" si="70"/>
        <v>0.40081498686014438</v>
      </c>
      <c r="U275" s="37">
        <f t="shared" si="71"/>
        <v>9.0917251088472595E-2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8517052</v>
      </c>
      <c r="E276" s="31">
        <v>20630644</v>
      </c>
      <c r="F276" s="31">
        <v>1495922</v>
      </c>
      <c r="G276" s="36">
        <f t="shared" si="64"/>
        <v>0.17563847209104747</v>
      </c>
      <c r="H276" s="31">
        <v>2139689</v>
      </c>
      <c r="I276" s="36">
        <f t="shared" si="65"/>
        <v>0.25122413248152059</v>
      </c>
      <c r="J276" s="31">
        <v>2689739</v>
      </c>
      <c r="K276" s="36">
        <f t="shared" si="66"/>
        <v>0.1303759107083618</v>
      </c>
      <c r="L276" s="31">
        <v>0</v>
      </c>
      <c r="M276" s="36">
        <f t="shared" si="67"/>
        <v>0</v>
      </c>
      <c r="N276" s="31">
        <f t="shared" si="68"/>
        <v>6325350</v>
      </c>
      <c r="O276" s="36">
        <f t="shared" si="69"/>
        <v>0.30659973581047689</v>
      </c>
      <c r="P276" s="31">
        <v>2665936</v>
      </c>
      <c r="Q276" s="31">
        <v>9090365</v>
      </c>
      <c r="R276" s="31">
        <v>9316310</v>
      </c>
      <c r="S276" s="31">
        <v>6049386</v>
      </c>
      <c r="T276" s="36">
        <f t="shared" si="70"/>
        <v>0.64933283671324804</v>
      </c>
      <c r="U276" s="36">
        <f t="shared" si="71"/>
        <v>8.9285714285713969E-3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34308884</v>
      </c>
      <c r="E277" s="31">
        <v>38797169</v>
      </c>
      <c r="F277" s="31">
        <v>4575945</v>
      </c>
      <c r="G277" s="36">
        <f t="shared" si="64"/>
        <v>0.13337492994525849</v>
      </c>
      <c r="H277" s="31">
        <v>3914727</v>
      </c>
      <c r="I277" s="36">
        <f t="shared" si="65"/>
        <v>0.11410242898020233</v>
      </c>
      <c r="J277" s="31">
        <v>3754553</v>
      </c>
      <c r="K277" s="36">
        <f t="shared" si="66"/>
        <v>9.6773890899101433E-2</v>
      </c>
      <c r="L277" s="31">
        <v>0</v>
      </c>
      <c r="M277" s="36">
        <f t="shared" si="67"/>
        <v>0</v>
      </c>
      <c r="N277" s="31">
        <f t="shared" si="68"/>
        <v>12245225</v>
      </c>
      <c r="O277" s="36">
        <f t="shared" si="69"/>
        <v>0.31562161146345497</v>
      </c>
      <c r="P277" s="31">
        <v>3640691</v>
      </c>
      <c r="Q277" s="31">
        <v>32588976</v>
      </c>
      <c r="R277" s="31">
        <v>34573176</v>
      </c>
      <c r="S277" s="31">
        <v>10138449</v>
      </c>
      <c r="T277" s="36">
        <f t="shared" si="70"/>
        <v>0.29324609923022404</v>
      </c>
      <c r="U277" s="36">
        <f t="shared" si="71"/>
        <v>3.1274832167849542E-2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17812170</v>
      </c>
      <c r="F278" s="31">
        <v>258702</v>
      </c>
      <c r="G278" s="36">
        <f t="shared" si="64"/>
        <v>0</v>
      </c>
      <c r="H278" s="31">
        <v>256888</v>
      </c>
      <c r="I278" s="36">
        <f t="shared" si="65"/>
        <v>0</v>
      </c>
      <c r="J278" s="31">
        <v>1327430</v>
      </c>
      <c r="K278" s="36">
        <f t="shared" si="66"/>
        <v>7.4523766615746431E-2</v>
      </c>
      <c r="L278" s="31">
        <v>0</v>
      </c>
      <c r="M278" s="36">
        <f t="shared" si="67"/>
        <v>0</v>
      </c>
      <c r="N278" s="31">
        <f t="shared" si="68"/>
        <v>1843020</v>
      </c>
      <c r="O278" s="36">
        <f t="shared" si="69"/>
        <v>0.10346970638613937</v>
      </c>
      <c r="P278" s="31">
        <v>54481</v>
      </c>
      <c r="Q278" s="31">
        <v>9177604</v>
      </c>
      <c r="R278" s="31">
        <v>10308593</v>
      </c>
      <c r="S278" s="31">
        <v>1390289</v>
      </c>
      <c r="T278" s="36">
        <f t="shared" si="70"/>
        <v>0.13486699882321476</v>
      </c>
      <c r="U278" s="36">
        <f t="shared" si="71"/>
        <v>23.365007984434939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6547370</v>
      </c>
      <c r="E279" s="31">
        <v>5327450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41236</v>
      </c>
      <c r="K279" s="36">
        <f t="shared" si="66"/>
        <v>7.7402885057579144E-3</v>
      </c>
      <c r="L279" s="31">
        <v>0</v>
      </c>
      <c r="M279" s="36">
        <f t="shared" si="67"/>
        <v>0</v>
      </c>
      <c r="N279" s="31">
        <f t="shared" si="68"/>
        <v>41236</v>
      </c>
      <c r="O279" s="36">
        <f t="shared" si="69"/>
        <v>7.7402885057579144E-3</v>
      </c>
      <c r="P279" s="31">
        <v>115746</v>
      </c>
      <c r="Q279" s="31">
        <v>4688171</v>
      </c>
      <c r="R279" s="31">
        <v>4688171</v>
      </c>
      <c r="S279" s="31">
        <v>513295</v>
      </c>
      <c r="T279" s="36">
        <f t="shared" si="70"/>
        <v>0.10948726059693642</v>
      </c>
      <c r="U279" s="36">
        <f t="shared" si="71"/>
        <v>-0.64373714858396835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13346533</v>
      </c>
      <c r="E280" s="31">
        <v>13188700</v>
      </c>
      <c r="F280" s="31">
        <v>1101763</v>
      </c>
      <c r="G280" s="36">
        <f t="shared" si="64"/>
        <v>8.2550502066716505E-2</v>
      </c>
      <c r="H280" s="31">
        <v>778514</v>
      </c>
      <c r="I280" s="36">
        <f t="shared" si="65"/>
        <v>5.8330803962347376E-2</v>
      </c>
      <c r="J280" s="31">
        <v>1108117</v>
      </c>
      <c r="K280" s="36">
        <f t="shared" si="66"/>
        <v>8.402018394534716E-2</v>
      </c>
      <c r="L280" s="31">
        <v>0</v>
      </c>
      <c r="M280" s="36">
        <f t="shared" si="67"/>
        <v>0</v>
      </c>
      <c r="N280" s="31">
        <f t="shared" si="68"/>
        <v>2988394</v>
      </c>
      <c r="O280" s="36">
        <f t="shared" si="69"/>
        <v>0.22658745744463063</v>
      </c>
      <c r="P280" s="31">
        <v>15189698</v>
      </c>
      <c r="Q280" s="31">
        <v>12490888</v>
      </c>
      <c r="R280" s="31">
        <v>20193318</v>
      </c>
      <c r="S280" s="31">
        <v>17133406</v>
      </c>
      <c r="T280" s="36">
        <f t="shared" si="70"/>
        <v>0.848469082693592</v>
      </c>
      <c r="U280" s="36">
        <f t="shared" si="71"/>
        <v>-0.9270481216940587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19468326</v>
      </c>
      <c r="E281" s="31">
        <v>11659860</v>
      </c>
      <c r="F281" s="31">
        <v>1891093</v>
      </c>
      <c r="G281" s="36">
        <f t="shared" si="64"/>
        <v>9.7136908432702437E-2</v>
      </c>
      <c r="H281" s="31">
        <v>2484985</v>
      </c>
      <c r="I281" s="36">
        <f t="shared" si="65"/>
        <v>0.1276424588328755</v>
      </c>
      <c r="J281" s="31">
        <v>1664336</v>
      </c>
      <c r="K281" s="36">
        <f t="shared" si="66"/>
        <v>0.14274065040232045</v>
      </c>
      <c r="L281" s="31">
        <v>0</v>
      </c>
      <c r="M281" s="36">
        <f t="shared" si="67"/>
        <v>0</v>
      </c>
      <c r="N281" s="31">
        <f t="shared" si="68"/>
        <v>6040414</v>
      </c>
      <c r="O281" s="36">
        <f t="shared" si="69"/>
        <v>0.51805201777722887</v>
      </c>
      <c r="P281" s="31">
        <v>2252755</v>
      </c>
      <c r="Q281" s="31">
        <v>11800892</v>
      </c>
      <c r="R281" s="31">
        <v>12150992</v>
      </c>
      <c r="S281" s="31">
        <v>5281145</v>
      </c>
      <c r="T281" s="36">
        <f t="shared" si="70"/>
        <v>0.43462665435052544</v>
      </c>
      <c r="U281" s="36">
        <f t="shared" si="71"/>
        <v>-0.2611997309960471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20945513</v>
      </c>
      <c r="E282" s="31">
        <v>21172369</v>
      </c>
      <c r="F282" s="31">
        <v>3077999</v>
      </c>
      <c r="G282" s="36">
        <f t="shared" si="64"/>
        <v>0.14695266714164509</v>
      </c>
      <c r="H282" s="31">
        <v>1934318</v>
      </c>
      <c r="I282" s="36">
        <f t="shared" si="65"/>
        <v>9.234999400587611E-2</v>
      </c>
      <c r="J282" s="31">
        <v>2437106</v>
      </c>
      <c r="K282" s="36">
        <f t="shared" si="66"/>
        <v>0.11510785590407951</v>
      </c>
      <c r="L282" s="31">
        <v>0</v>
      </c>
      <c r="M282" s="36">
        <f t="shared" si="67"/>
        <v>0</v>
      </c>
      <c r="N282" s="31">
        <f t="shared" si="68"/>
        <v>7449423</v>
      </c>
      <c r="O282" s="36">
        <f t="shared" si="69"/>
        <v>0.35184645610512455</v>
      </c>
      <c r="P282" s="31">
        <v>1887701</v>
      </c>
      <c r="Q282" s="31">
        <v>17087092</v>
      </c>
      <c r="R282" s="31">
        <v>17087093</v>
      </c>
      <c r="S282" s="31">
        <v>5602246</v>
      </c>
      <c r="T282" s="36">
        <f t="shared" si="70"/>
        <v>0.3278641955071</v>
      </c>
      <c r="U282" s="36">
        <f t="shared" si="71"/>
        <v>0.29104450334030663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17045723</v>
      </c>
      <c r="E283" s="31">
        <v>16887318</v>
      </c>
      <c r="F283" s="31">
        <v>1777073</v>
      </c>
      <c r="G283" s="36">
        <f t="shared" si="64"/>
        <v>0.10425330741324378</v>
      </c>
      <c r="H283" s="31">
        <v>1530474</v>
      </c>
      <c r="I283" s="36">
        <f t="shared" si="65"/>
        <v>8.9786393924153288E-2</v>
      </c>
      <c r="J283" s="31">
        <v>1811856</v>
      </c>
      <c r="K283" s="36">
        <f t="shared" si="66"/>
        <v>0.10729092683633955</v>
      </c>
      <c r="L283" s="31">
        <v>0</v>
      </c>
      <c r="M283" s="36">
        <f t="shared" si="67"/>
        <v>0</v>
      </c>
      <c r="N283" s="31">
        <f t="shared" si="68"/>
        <v>5119403</v>
      </c>
      <c r="O283" s="36">
        <f t="shared" si="69"/>
        <v>0.30315074306056178</v>
      </c>
      <c r="P283" s="31">
        <v>1338557</v>
      </c>
      <c r="Q283" s="31">
        <v>15999717</v>
      </c>
      <c r="R283" s="31">
        <v>15327600</v>
      </c>
      <c r="S283" s="31">
        <v>2695507</v>
      </c>
      <c r="T283" s="36">
        <f t="shared" si="70"/>
        <v>0.17585969101490123</v>
      </c>
      <c r="U283" s="36">
        <f t="shared" si="71"/>
        <v>0.35358897678619594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120179401</v>
      </c>
      <c r="E285" s="32">
        <f>SUM(E276:E284)</f>
        <v>145475680</v>
      </c>
      <c r="F285" s="32">
        <f>SUM(F276:F284)</f>
        <v>14178497</v>
      </c>
      <c r="G285" s="37">
        <f t="shared" si="64"/>
        <v>0.1179777639264486</v>
      </c>
      <c r="H285" s="32">
        <f>SUM(H276:H284)</f>
        <v>13039595</v>
      </c>
      <c r="I285" s="37">
        <f t="shared" si="65"/>
        <v>0.10850108164543107</v>
      </c>
      <c r="J285" s="32">
        <f>SUM(J276:J284)</f>
        <v>14834373</v>
      </c>
      <c r="K285" s="37">
        <f t="shared" si="66"/>
        <v>0.10197149791635275</v>
      </c>
      <c r="L285" s="32">
        <f>SUM(L276:L284)</f>
        <v>0</v>
      </c>
      <c r="M285" s="37">
        <f t="shared" si="67"/>
        <v>0</v>
      </c>
      <c r="N285" s="32">
        <f t="shared" si="68"/>
        <v>42052465</v>
      </c>
      <c r="O285" s="37">
        <f t="shared" si="69"/>
        <v>0.28906869519358835</v>
      </c>
      <c r="P285" s="32">
        <f>SUM(P276:P284)</f>
        <v>27145565</v>
      </c>
      <c r="Q285" s="32">
        <f>SUM(Q276:Q284)</f>
        <v>112923705</v>
      </c>
      <c r="R285" s="32">
        <f>SUM(R276:R284)</f>
        <v>123645253</v>
      </c>
      <c r="S285" s="32">
        <f>SUM(S276:S284)</f>
        <v>48803723</v>
      </c>
      <c r="T285" s="37">
        <f t="shared" si="70"/>
        <v>0.39470761566560103</v>
      </c>
      <c r="U285" s="37">
        <f t="shared" si="71"/>
        <v>-0.45352498649411055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25665363</v>
      </c>
      <c r="E286" s="31">
        <v>25665363</v>
      </c>
      <c r="F286" s="31">
        <v>8207969</v>
      </c>
      <c r="G286" s="36">
        <f t="shared" si="64"/>
        <v>0.3198072437159763</v>
      </c>
      <c r="H286" s="31">
        <v>6916002</v>
      </c>
      <c r="I286" s="36">
        <f t="shared" si="65"/>
        <v>0.26946831026703189</v>
      </c>
      <c r="J286" s="31">
        <v>6476018</v>
      </c>
      <c r="K286" s="36">
        <f t="shared" si="66"/>
        <v>0.25232520576467204</v>
      </c>
      <c r="L286" s="31">
        <v>0</v>
      </c>
      <c r="M286" s="36">
        <f t="shared" si="67"/>
        <v>0</v>
      </c>
      <c r="N286" s="31">
        <f t="shared" si="68"/>
        <v>21599989</v>
      </c>
      <c r="O286" s="36">
        <f t="shared" si="69"/>
        <v>0.84160075974768012</v>
      </c>
      <c r="P286" s="31">
        <v>4895153</v>
      </c>
      <c r="Q286" s="31">
        <v>24601686</v>
      </c>
      <c r="R286" s="31">
        <v>24601686</v>
      </c>
      <c r="S286" s="31">
        <v>15154408</v>
      </c>
      <c r="T286" s="36">
        <f t="shared" si="70"/>
        <v>0.61599062763421986</v>
      </c>
      <c r="U286" s="36">
        <f t="shared" si="71"/>
        <v>0.32294496208800827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12032484</v>
      </c>
      <c r="E287" s="31">
        <v>12132484</v>
      </c>
      <c r="F287" s="31">
        <v>2344668</v>
      </c>
      <c r="G287" s="36">
        <f t="shared" si="64"/>
        <v>0.19486150989272041</v>
      </c>
      <c r="H287" s="31">
        <v>2147864</v>
      </c>
      <c r="I287" s="36">
        <f t="shared" si="65"/>
        <v>0.17850545240700091</v>
      </c>
      <c r="J287" s="31">
        <v>2422505</v>
      </c>
      <c r="K287" s="36">
        <f t="shared" si="66"/>
        <v>0.19967098246327791</v>
      </c>
      <c r="L287" s="31">
        <v>0</v>
      </c>
      <c r="M287" s="36">
        <f t="shared" si="67"/>
        <v>0</v>
      </c>
      <c r="N287" s="31">
        <f t="shared" si="68"/>
        <v>6915037</v>
      </c>
      <c r="O287" s="36">
        <f t="shared" si="69"/>
        <v>0.56996052910516926</v>
      </c>
      <c r="P287" s="31">
        <v>1576833</v>
      </c>
      <c r="Q287" s="31">
        <v>11106246</v>
      </c>
      <c r="R287" s="31">
        <v>11027794</v>
      </c>
      <c r="S287" s="31">
        <v>5854610</v>
      </c>
      <c r="T287" s="36">
        <f t="shared" si="70"/>
        <v>0.5308958437199679</v>
      </c>
      <c r="U287" s="36">
        <f t="shared" si="71"/>
        <v>0.53631043997683969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38299671</v>
      </c>
      <c r="E288" s="31">
        <v>29826628</v>
      </c>
      <c r="F288" s="31">
        <v>2487242</v>
      </c>
      <c r="G288" s="36">
        <f t="shared" si="64"/>
        <v>6.4941602239873025E-2</v>
      </c>
      <c r="H288" s="31">
        <v>5997971</v>
      </c>
      <c r="I288" s="36">
        <f t="shared" si="65"/>
        <v>0.15660633220583017</v>
      </c>
      <c r="J288" s="31">
        <v>5419897</v>
      </c>
      <c r="K288" s="36">
        <f t="shared" si="66"/>
        <v>0.18171336699542437</v>
      </c>
      <c r="L288" s="31">
        <v>0</v>
      </c>
      <c r="M288" s="36">
        <f t="shared" si="67"/>
        <v>0</v>
      </c>
      <c r="N288" s="31">
        <f t="shared" si="68"/>
        <v>13905110</v>
      </c>
      <c r="O288" s="36">
        <f t="shared" si="69"/>
        <v>0.46619785515144385</v>
      </c>
      <c r="P288" s="31">
        <v>3800553</v>
      </c>
      <c r="Q288" s="31">
        <v>38207153</v>
      </c>
      <c r="R288" s="31">
        <v>40416886</v>
      </c>
      <c r="S288" s="31">
        <v>14115054</v>
      </c>
      <c r="T288" s="36">
        <f t="shared" si="70"/>
        <v>0.34923655424616334</v>
      </c>
      <c r="U288" s="36">
        <f t="shared" si="71"/>
        <v>0.42608115187447715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7086596</v>
      </c>
      <c r="E289" s="31">
        <v>7753148</v>
      </c>
      <c r="F289" s="31">
        <v>484804</v>
      </c>
      <c r="G289" s="36">
        <f t="shared" si="64"/>
        <v>6.8411406548362572E-2</v>
      </c>
      <c r="H289" s="31">
        <v>942033</v>
      </c>
      <c r="I289" s="36">
        <f t="shared" si="65"/>
        <v>0.13293166422920116</v>
      </c>
      <c r="J289" s="31">
        <v>830583</v>
      </c>
      <c r="K289" s="36">
        <f t="shared" si="66"/>
        <v>0.1071284851005037</v>
      </c>
      <c r="L289" s="31">
        <v>0</v>
      </c>
      <c r="M289" s="36">
        <f t="shared" si="67"/>
        <v>0</v>
      </c>
      <c r="N289" s="31">
        <f t="shared" si="68"/>
        <v>2257420</v>
      </c>
      <c r="O289" s="36">
        <f t="shared" si="69"/>
        <v>0.29116173198293133</v>
      </c>
      <c r="P289" s="31">
        <v>395065</v>
      </c>
      <c r="Q289" s="31">
        <v>5034373</v>
      </c>
      <c r="R289" s="31">
        <v>4955382</v>
      </c>
      <c r="S289" s="31">
        <v>1446502</v>
      </c>
      <c r="T289" s="36">
        <f t="shared" si="70"/>
        <v>0.29190524565008308</v>
      </c>
      <c r="U289" s="36">
        <f t="shared" si="71"/>
        <v>1.1023958082847125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92170804</v>
      </c>
      <c r="E290" s="31">
        <v>91170804</v>
      </c>
      <c r="F290" s="31">
        <v>11365051</v>
      </c>
      <c r="G290" s="36">
        <f t="shared" si="64"/>
        <v>0.12330424067907664</v>
      </c>
      <c r="H290" s="31">
        <v>15175518</v>
      </c>
      <c r="I290" s="36">
        <f t="shared" si="65"/>
        <v>0.16464560730098438</v>
      </c>
      <c r="J290" s="31">
        <v>10988341</v>
      </c>
      <c r="K290" s="36">
        <f t="shared" si="66"/>
        <v>0.12052477896323038</v>
      </c>
      <c r="L290" s="31">
        <v>0</v>
      </c>
      <c r="M290" s="36">
        <f t="shared" si="67"/>
        <v>0</v>
      </c>
      <c r="N290" s="31">
        <f t="shared" si="68"/>
        <v>37528910</v>
      </c>
      <c r="O290" s="36">
        <f t="shared" si="69"/>
        <v>0.41163298285709976</v>
      </c>
      <c r="P290" s="31">
        <v>14902266</v>
      </c>
      <c r="Q290" s="31">
        <v>70140147</v>
      </c>
      <c r="R290" s="31">
        <v>88602524</v>
      </c>
      <c r="S290" s="31">
        <v>37880927</v>
      </c>
      <c r="T290" s="36">
        <f t="shared" si="70"/>
        <v>0.42753778662106734</v>
      </c>
      <c r="U290" s="36">
        <f t="shared" si="71"/>
        <v>-0.26263958783181029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175254918</v>
      </c>
      <c r="E292" s="32">
        <f>SUM(E286:E291)</f>
        <v>166548427</v>
      </c>
      <c r="F292" s="32">
        <f>SUM(F286:F291)</f>
        <v>24889734</v>
      </c>
      <c r="G292" s="37">
        <f t="shared" si="64"/>
        <v>0.1420201742926267</v>
      </c>
      <c r="H292" s="32">
        <f>SUM(H286:H291)</f>
        <v>31179388</v>
      </c>
      <c r="I292" s="37">
        <f t="shared" si="65"/>
        <v>0.17790877628894841</v>
      </c>
      <c r="J292" s="32">
        <f>SUM(J286:J291)</f>
        <v>26137344</v>
      </c>
      <c r="K292" s="37">
        <f t="shared" si="66"/>
        <v>0.15693539993625999</v>
      </c>
      <c r="L292" s="32">
        <f>SUM(L286:L291)</f>
        <v>0</v>
      </c>
      <c r="M292" s="37">
        <f t="shared" si="67"/>
        <v>0</v>
      </c>
      <c r="N292" s="32">
        <f t="shared" si="68"/>
        <v>82206466</v>
      </c>
      <c r="O292" s="37">
        <f t="shared" si="69"/>
        <v>0.49358896676940694</v>
      </c>
      <c r="P292" s="32">
        <f>SUM(P286:P291)</f>
        <v>25569870</v>
      </c>
      <c r="Q292" s="32">
        <f>SUM(Q286:Q291)</f>
        <v>149089605</v>
      </c>
      <c r="R292" s="32">
        <f>SUM(R286:R291)</f>
        <v>169604272</v>
      </c>
      <c r="S292" s="32">
        <f>SUM(S286:S291)</f>
        <v>74451501</v>
      </c>
      <c r="T292" s="37">
        <f t="shared" si="70"/>
        <v>0.43897184971850239</v>
      </c>
      <c r="U292" s="37">
        <f t="shared" si="71"/>
        <v>2.2193073332011481E-2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374957439</v>
      </c>
      <c r="E293" s="31">
        <v>414257439</v>
      </c>
      <c r="F293" s="31">
        <v>60459398</v>
      </c>
      <c r="G293" s="36">
        <f t="shared" si="64"/>
        <v>0.16124336180992532</v>
      </c>
      <c r="H293" s="31">
        <v>124482499</v>
      </c>
      <c r="I293" s="36">
        <f t="shared" si="65"/>
        <v>0.33199101031837375</v>
      </c>
      <c r="J293" s="31">
        <v>125037895</v>
      </c>
      <c r="K293" s="36">
        <f t="shared" si="66"/>
        <v>0.30183620915012704</v>
      </c>
      <c r="L293" s="31">
        <v>0</v>
      </c>
      <c r="M293" s="36">
        <f t="shared" si="67"/>
        <v>0</v>
      </c>
      <c r="N293" s="31">
        <f t="shared" si="68"/>
        <v>309979792</v>
      </c>
      <c r="O293" s="36">
        <f t="shared" si="69"/>
        <v>0.74827815463803893</v>
      </c>
      <c r="P293" s="31">
        <v>71113787</v>
      </c>
      <c r="Q293" s="31">
        <v>341800244</v>
      </c>
      <c r="R293" s="31">
        <v>373716144</v>
      </c>
      <c r="S293" s="31">
        <v>247202077</v>
      </c>
      <c r="T293" s="36">
        <f t="shared" si="70"/>
        <v>0.66147015848477764</v>
      </c>
      <c r="U293" s="36">
        <f t="shared" si="71"/>
        <v>0.75827923493935145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36480536</v>
      </c>
      <c r="E294" s="31">
        <v>39253902</v>
      </c>
      <c r="F294" s="31">
        <v>7459382</v>
      </c>
      <c r="G294" s="36">
        <f t="shared" si="64"/>
        <v>0.20447566888819835</v>
      </c>
      <c r="H294" s="31">
        <v>6030732</v>
      </c>
      <c r="I294" s="36">
        <f t="shared" si="65"/>
        <v>0.16531368946991348</v>
      </c>
      <c r="J294" s="31">
        <v>9041877</v>
      </c>
      <c r="K294" s="36">
        <f t="shared" si="66"/>
        <v>0.23034339363256168</v>
      </c>
      <c r="L294" s="31">
        <v>0</v>
      </c>
      <c r="M294" s="36">
        <f t="shared" si="67"/>
        <v>0</v>
      </c>
      <c r="N294" s="31">
        <f t="shared" si="68"/>
        <v>22531991</v>
      </c>
      <c r="O294" s="36">
        <f t="shared" si="69"/>
        <v>0.5740064006885226</v>
      </c>
      <c r="P294" s="31">
        <v>6890523</v>
      </c>
      <c r="Q294" s="31">
        <v>35372766</v>
      </c>
      <c r="R294" s="31">
        <v>36059448</v>
      </c>
      <c r="S294" s="31">
        <v>20661721</v>
      </c>
      <c r="T294" s="36">
        <f t="shared" si="70"/>
        <v>0.57299049613848774</v>
      </c>
      <c r="U294" s="36">
        <f t="shared" si="71"/>
        <v>0.31221926115042353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18282085</v>
      </c>
      <c r="E295" s="31">
        <v>21426163</v>
      </c>
      <c r="F295" s="31">
        <v>3146111</v>
      </c>
      <c r="G295" s="36">
        <f t="shared" si="64"/>
        <v>0.17208710056867146</v>
      </c>
      <c r="H295" s="31">
        <v>3779507</v>
      </c>
      <c r="I295" s="36">
        <f t="shared" si="65"/>
        <v>0.20673282068210491</v>
      </c>
      <c r="J295" s="31">
        <v>7385098</v>
      </c>
      <c r="K295" s="36">
        <f t="shared" si="66"/>
        <v>0.34467664602383546</v>
      </c>
      <c r="L295" s="31">
        <v>0</v>
      </c>
      <c r="M295" s="36">
        <f t="shared" si="67"/>
        <v>0</v>
      </c>
      <c r="N295" s="31">
        <f t="shared" si="68"/>
        <v>14310716</v>
      </c>
      <c r="O295" s="36">
        <f t="shared" si="69"/>
        <v>0.66790848179396378</v>
      </c>
      <c r="P295" s="31">
        <v>9140895</v>
      </c>
      <c r="Q295" s="31">
        <v>24969968</v>
      </c>
      <c r="R295" s="31">
        <v>31315155</v>
      </c>
      <c r="S295" s="31">
        <v>19443939</v>
      </c>
      <c r="T295" s="36">
        <f t="shared" si="70"/>
        <v>0.6209114724164706</v>
      </c>
      <c r="U295" s="36">
        <f t="shared" si="71"/>
        <v>-0.19208151936982099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93241828</v>
      </c>
      <c r="E296" s="31">
        <v>93241828</v>
      </c>
      <c r="F296" s="31">
        <v>6022302</v>
      </c>
      <c r="G296" s="36">
        <f t="shared" si="64"/>
        <v>6.4587987271120431E-2</v>
      </c>
      <c r="H296" s="31">
        <v>6534914</v>
      </c>
      <c r="I296" s="36">
        <f t="shared" si="65"/>
        <v>7.0085648685480506E-2</v>
      </c>
      <c r="J296" s="31">
        <v>9928848</v>
      </c>
      <c r="K296" s="36">
        <f t="shared" si="66"/>
        <v>0.1064849136162367</v>
      </c>
      <c r="L296" s="31">
        <v>0</v>
      </c>
      <c r="M296" s="36">
        <f t="shared" si="67"/>
        <v>0</v>
      </c>
      <c r="N296" s="31">
        <f t="shared" si="68"/>
        <v>22486064</v>
      </c>
      <c r="O296" s="36">
        <f t="shared" si="69"/>
        <v>0.24115854957283764</v>
      </c>
      <c r="P296" s="31">
        <v>12805131</v>
      </c>
      <c r="Q296" s="31">
        <v>86711991</v>
      </c>
      <c r="R296" s="31">
        <v>68439638</v>
      </c>
      <c r="S296" s="31">
        <v>32803768</v>
      </c>
      <c r="T296" s="36">
        <f t="shared" si="70"/>
        <v>0.47930949021092134</v>
      </c>
      <c r="U296" s="36">
        <f t="shared" si="71"/>
        <v>-0.2246195685151523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522961888</v>
      </c>
      <c r="E298" s="32">
        <f>SUM(E293:E297)</f>
        <v>568179332</v>
      </c>
      <c r="F298" s="32">
        <f>SUM(F293:F297)</f>
        <v>77087193</v>
      </c>
      <c r="G298" s="37">
        <f t="shared" si="64"/>
        <v>0.14740499215881675</v>
      </c>
      <c r="H298" s="32">
        <f>SUM(H293:H297)</f>
        <v>140827652</v>
      </c>
      <c r="I298" s="37">
        <f t="shared" si="65"/>
        <v>0.2692885566452598</v>
      </c>
      <c r="J298" s="32">
        <f>SUM(J293:J297)</f>
        <v>151393718</v>
      </c>
      <c r="K298" s="37">
        <f t="shared" si="66"/>
        <v>0.26645410959791826</v>
      </c>
      <c r="L298" s="32">
        <f>SUM(L293:L297)</f>
        <v>0</v>
      </c>
      <c r="M298" s="37">
        <f t="shared" si="67"/>
        <v>0</v>
      </c>
      <c r="N298" s="32">
        <f t="shared" si="68"/>
        <v>369308563</v>
      </c>
      <c r="O298" s="37">
        <f t="shared" si="69"/>
        <v>0.64998591501036862</v>
      </c>
      <c r="P298" s="32">
        <f>SUM(P293:P297)</f>
        <v>99950336</v>
      </c>
      <c r="Q298" s="32">
        <f>SUM(Q293:Q297)</f>
        <v>488854969</v>
      </c>
      <c r="R298" s="32">
        <f>SUM(R293:R297)</f>
        <v>509530385</v>
      </c>
      <c r="S298" s="32">
        <f>SUM(S293:S297)</f>
        <v>320111505</v>
      </c>
      <c r="T298" s="37">
        <f t="shared" si="70"/>
        <v>0.62824811713633133</v>
      </c>
      <c r="U298" s="37">
        <f t="shared" si="71"/>
        <v>0.51468943536117773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1221378432</v>
      </c>
      <c r="E299" s="32">
        <f>SUM(E263:E266,E268:E274,E276:E284,E286:E291,E293:E297)</f>
        <v>1298149234</v>
      </c>
      <c r="F299" s="32">
        <f>SUM(F263:F266,F268:F274,F276:F284,F286:F291,F293:F297)</f>
        <v>161211748</v>
      </c>
      <c r="G299" s="37">
        <f t="shared" si="64"/>
        <v>0.13199164466660568</v>
      </c>
      <c r="H299" s="32">
        <f>SUM(H263:H266,H268:H274,H276:H284,H286:H291,H293:H297)</f>
        <v>259430070</v>
      </c>
      <c r="I299" s="37">
        <f t="shared" si="65"/>
        <v>0.2124076070143017</v>
      </c>
      <c r="J299" s="32">
        <f>SUM(J263:J266,J268:J274,J276:J284,J286:J291,J293:J297)</f>
        <v>255001116</v>
      </c>
      <c r="K299" s="37">
        <f t="shared" si="66"/>
        <v>0.19643436156740049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675642934</v>
      </c>
      <c r="O299" s="37">
        <f t="shared" si="69"/>
        <v>0.52046630410752914</v>
      </c>
      <c r="P299" s="32">
        <f>SUM(P263:P266,P268:P274,P276:P284,P286:P291,P293:P297)</f>
        <v>219703652</v>
      </c>
      <c r="Q299" s="32">
        <f>SUM(Q263:Q266,Q268:Q274,Q276:Q284,Q286:Q291,Q293:Q297)</f>
        <v>1108469179</v>
      </c>
      <c r="R299" s="32">
        <f>SUM(R263:R266,R268:R274,R276:R284,R286:R291,R293:R297)</f>
        <v>1193270550</v>
      </c>
      <c r="S299" s="32">
        <f>SUM(S263:S266,S268:S274,S276:S284,S286:S291,S293:S297)</f>
        <v>617467938</v>
      </c>
      <c r="T299" s="37">
        <f t="shared" si="70"/>
        <v>0.51745845734649198</v>
      </c>
      <c r="U299" s="37">
        <f t="shared" si="71"/>
        <v>0.16065943227925961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8779721563</v>
      </c>
      <c r="E302" s="31">
        <v>8940320313</v>
      </c>
      <c r="F302" s="31">
        <v>1524992962</v>
      </c>
      <c r="G302" s="36">
        <f t="shared" ref="G302:G339" si="72">IF(($D302     =0),0,($F302     /$D302     ))</f>
        <v>0.17369491174147386</v>
      </c>
      <c r="H302" s="31">
        <v>2153930651</v>
      </c>
      <c r="I302" s="36">
        <f t="shared" ref="I302:I339" si="73">IF(($D302     =0),0,($H302     /$D302     ))</f>
        <v>0.24533017767638743</v>
      </c>
      <c r="J302" s="31">
        <v>2297307415</v>
      </c>
      <c r="K302" s="36">
        <f t="shared" ref="K302:K339" si="74">IF(($E302     =0),0,($J302     /$E302     ))</f>
        <v>0.25696030282712756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5976231028</v>
      </c>
      <c r="O302" s="36">
        <f t="shared" ref="O302:O339" si="77">IF(($E302     =0),0,($N302     /$E302     ))</f>
        <v>0.66845826757572013</v>
      </c>
      <c r="P302" s="31">
        <v>762698270</v>
      </c>
      <c r="Q302" s="31">
        <v>7691240849</v>
      </c>
      <c r="R302" s="31">
        <v>8262665453</v>
      </c>
      <c r="S302" s="31">
        <v>3781828601</v>
      </c>
      <c r="T302" s="36">
        <f t="shared" ref="T302:T339" si="78">IF(($R302     =0),0,($S302     /$R302     ))</f>
        <v>0.457700801576917</v>
      </c>
      <c r="U302" s="36">
        <f t="shared" ref="U302:U339" si="79">IF(($P302     =0),0,(($J302     /$P302     )-1))</f>
        <v>2.012078964070549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8779721563</v>
      </c>
      <c r="E303" s="32">
        <f>E302</f>
        <v>8940320313</v>
      </c>
      <c r="F303" s="32">
        <f>F302</f>
        <v>1524992962</v>
      </c>
      <c r="G303" s="37">
        <f t="shared" si="72"/>
        <v>0.17369491174147386</v>
      </c>
      <c r="H303" s="32">
        <f>H302</f>
        <v>2153930651</v>
      </c>
      <c r="I303" s="37">
        <f t="shared" si="73"/>
        <v>0.24533017767638743</v>
      </c>
      <c r="J303" s="32">
        <f>J302</f>
        <v>2297307415</v>
      </c>
      <c r="K303" s="37">
        <f t="shared" si="74"/>
        <v>0.25696030282712756</v>
      </c>
      <c r="L303" s="32">
        <f>L302</f>
        <v>0</v>
      </c>
      <c r="M303" s="37">
        <f t="shared" si="75"/>
        <v>0</v>
      </c>
      <c r="N303" s="32">
        <f t="shared" si="76"/>
        <v>5976231028</v>
      </c>
      <c r="O303" s="37">
        <f t="shared" si="77"/>
        <v>0.66845826757572013</v>
      </c>
      <c r="P303" s="32">
        <f>P302</f>
        <v>762698270</v>
      </c>
      <c r="Q303" s="32">
        <f>Q302</f>
        <v>7691240849</v>
      </c>
      <c r="R303" s="32">
        <f>R302</f>
        <v>8262665453</v>
      </c>
      <c r="S303" s="32">
        <f>S302</f>
        <v>3781828601</v>
      </c>
      <c r="T303" s="37">
        <f t="shared" si="78"/>
        <v>0.457700801576917</v>
      </c>
      <c r="U303" s="37">
        <f t="shared" si="79"/>
        <v>2.012078964070549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47554935</v>
      </c>
      <c r="E304" s="31">
        <v>48323163</v>
      </c>
      <c r="F304" s="31">
        <v>5414163</v>
      </c>
      <c r="G304" s="36">
        <f t="shared" si="72"/>
        <v>0.11385070760794858</v>
      </c>
      <c r="H304" s="31">
        <v>7574973</v>
      </c>
      <c r="I304" s="36">
        <f t="shared" si="73"/>
        <v>0.15928889399175922</v>
      </c>
      <c r="J304" s="31">
        <v>7789616</v>
      </c>
      <c r="K304" s="36">
        <f t="shared" si="74"/>
        <v>0.16119838844158443</v>
      </c>
      <c r="L304" s="31">
        <v>0</v>
      </c>
      <c r="M304" s="36">
        <f t="shared" si="75"/>
        <v>0</v>
      </c>
      <c r="N304" s="31">
        <f t="shared" si="76"/>
        <v>20778752</v>
      </c>
      <c r="O304" s="36">
        <f t="shared" si="77"/>
        <v>0.42999569378353814</v>
      </c>
      <c r="P304" s="31">
        <v>6726803</v>
      </c>
      <c r="Q304" s="31">
        <v>36782096</v>
      </c>
      <c r="R304" s="31">
        <v>43178263</v>
      </c>
      <c r="S304" s="31">
        <v>19004035</v>
      </c>
      <c r="T304" s="36">
        <f t="shared" si="78"/>
        <v>0.44012967821331767</v>
      </c>
      <c r="U304" s="36">
        <f t="shared" si="79"/>
        <v>0.15799674823240695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33757318</v>
      </c>
      <c r="E305" s="31">
        <v>31612685</v>
      </c>
      <c r="F305" s="31">
        <v>7253501</v>
      </c>
      <c r="G305" s="36">
        <f t="shared" si="72"/>
        <v>0.21487195754117669</v>
      </c>
      <c r="H305" s="31">
        <v>7961528</v>
      </c>
      <c r="I305" s="36">
        <f t="shared" si="73"/>
        <v>0.23584598752780064</v>
      </c>
      <c r="J305" s="31">
        <v>5241317</v>
      </c>
      <c r="K305" s="36">
        <f t="shared" si="74"/>
        <v>0.16579790675799921</v>
      </c>
      <c r="L305" s="31">
        <v>0</v>
      </c>
      <c r="M305" s="36">
        <f t="shared" si="75"/>
        <v>0</v>
      </c>
      <c r="N305" s="31">
        <f t="shared" si="76"/>
        <v>20456346</v>
      </c>
      <c r="O305" s="36">
        <f t="shared" si="77"/>
        <v>0.64709296284070772</v>
      </c>
      <c r="P305" s="31">
        <v>6784040</v>
      </c>
      <c r="Q305" s="31">
        <v>33566147</v>
      </c>
      <c r="R305" s="31">
        <v>46133010</v>
      </c>
      <c r="S305" s="31">
        <v>22843153</v>
      </c>
      <c r="T305" s="36">
        <f t="shared" si="78"/>
        <v>0.49515852098096352</v>
      </c>
      <c r="U305" s="36">
        <f t="shared" si="79"/>
        <v>-0.22740476176437641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36272759</v>
      </c>
      <c r="E306" s="31">
        <v>39933500</v>
      </c>
      <c r="F306" s="31">
        <v>6022484</v>
      </c>
      <c r="G306" s="36">
        <f t="shared" si="72"/>
        <v>0.16603324825663249</v>
      </c>
      <c r="H306" s="31">
        <v>8302289</v>
      </c>
      <c r="I306" s="36">
        <f t="shared" si="73"/>
        <v>0.22888496019836815</v>
      </c>
      <c r="J306" s="31">
        <v>14429277</v>
      </c>
      <c r="K306" s="36">
        <f t="shared" si="74"/>
        <v>0.36133264051485597</v>
      </c>
      <c r="L306" s="31">
        <v>0</v>
      </c>
      <c r="M306" s="36">
        <f t="shared" si="75"/>
        <v>0</v>
      </c>
      <c r="N306" s="31">
        <f t="shared" si="76"/>
        <v>28754050</v>
      </c>
      <c r="O306" s="36">
        <f t="shared" si="77"/>
        <v>0.72004833034920557</v>
      </c>
      <c r="P306" s="31">
        <v>8413184</v>
      </c>
      <c r="Q306" s="31">
        <v>30034990</v>
      </c>
      <c r="R306" s="31">
        <v>32842700</v>
      </c>
      <c r="S306" s="31">
        <v>21195166</v>
      </c>
      <c r="T306" s="36">
        <f t="shared" si="78"/>
        <v>0.64535394471221919</v>
      </c>
      <c r="U306" s="36">
        <f t="shared" si="79"/>
        <v>0.71507921376734429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179350712</v>
      </c>
      <c r="E307" s="31">
        <v>169454661</v>
      </c>
      <c r="F307" s="31">
        <v>40934839</v>
      </c>
      <c r="G307" s="36">
        <f t="shared" si="72"/>
        <v>0.2282390660372734</v>
      </c>
      <c r="H307" s="31">
        <v>35904337</v>
      </c>
      <c r="I307" s="36">
        <f t="shared" si="73"/>
        <v>0.20019065773209754</v>
      </c>
      <c r="J307" s="31">
        <v>46167056</v>
      </c>
      <c r="K307" s="36">
        <f t="shared" si="74"/>
        <v>0.27244488719020837</v>
      </c>
      <c r="L307" s="31">
        <v>0</v>
      </c>
      <c r="M307" s="36">
        <f t="shared" si="75"/>
        <v>0</v>
      </c>
      <c r="N307" s="31">
        <f t="shared" si="76"/>
        <v>123006232</v>
      </c>
      <c r="O307" s="36">
        <f t="shared" si="77"/>
        <v>0.72589465095917305</v>
      </c>
      <c r="P307" s="31">
        <v>46874824</v>
      </c>
      <c r="Q307" s="31">
        <v>155077553</v>
      </c>
      <c r="R307" s="31">
        <v>153452289</v>
      </c>
      <c r="S307" s="31">
        <v>100173650</v>
      </c>
      <c r="T307" s="36">
        <f t="shared" si="78"/>
        <v>0.65279997224414166</v>
      </c>
      <c r="U307" s="36">
        <f t="shared" si="79"/>
        <v>-1.5099107358781727E-2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108518537</v>
      </c>
      <c r="E308" s="31">
        <v>123586688</v>
      </c>
      <c r="F308" s="31">
        <v>10419243</v>
      </c>
      <c r="G308" s="36">
        <f t="shared" si="72"/>
        <v>9.6013485695996811E-2</v>
      </c>
      <c r="H308" s="31">
        <v>12555364</v>
      </c>
      <c r="I308" s="36">
        <f t="shared" si="73"/>
        <v>0.11569787381118121</v>
      </c>
      <c r="J308" s="31">
        <v>16138094</v>
      </c>
      <c r="K308" s="36">
        <f t="shared" si="74"/>
        <v>0.13058116744741957</v>
      </c>
      <c r="L308" s="31">
        <v>0</v>
      </c>
      <c r="M308" s="36">
        <f t="shared" si="75"/>
        <v>0</v>
      </c>
      <c r="N308" s="31">
        <f t="shared" si="76"/>
        <v>39112701</v>
      </c>
      <c r="O308" s="36">
        <f t="shared" si="77"/>
        <v>0.31647988657160225</v>
      </c>
      <c r="P308" s="31">
        <v>16359942</v>
      </c>
      <c r="Q308" s="31">
        <v>107650377</v>
      </c>
      <c r="R308" s="31">
        <v>101791740</v>
      </c>
      <c r="S308" s="31">
        <v>39476824</v>
      </c>
      <c r="T308" s="36">
        <f t="shared" si="78"/>
        <v>0.38781952248777751</v>
      </c>
      <c r="U308" s="36">
        <f t="shared" si="79"/>
        <v>-1.3560439272950919E-2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151072260</v>
      </c>
      <c r="E309" s="31">
        <v>166345960</v>
      </c>
      <c r="F309" s="31">
        <v>22892433</v>
      </c>
      <c r="G309" s="36">
        <f t="shared" si="72"/>
        <v>0.15153300149213364</v>
      </c>
      <c r="H309" s="31">
        <v>37286252</v>
      </c>
      <c r="I309" s="36">
        <f t="shared" si="73"/>
        <v>0.24681071164223001</v>
      </c>
      <c r="J309" s="31">
        <v>39691248</v>
      </c>
      <c r="K309" s="36">
        <f t="shared" si="74"/>
        <v>0.23860662441095654</v>
      </c>
      <c r="L309" s="31">
        <v>0</v>
      </c>
      <c r="M309" s="36">
        <f t="shared" si="75"/>
        <v>0</v>
      </c>
      <c r="N309" s="31">
        <f t="shared" si="76"/>
        <v>99869933</v>
      </c>
      <c r="O309" s="36">
        <f t="shared" si="77"/>
        <v>0.6003748633270084</v>
      </c>
      <c r="P309" s="31">
        <v>42426644</v>
      </c>
      <c r="Q309" s="31">
        <v>144429657</v>
      </c>
      <c r="R309" s="31">
        <v>149529657</v>
      </c>
      <c r="S309" s="31">
        <v>90841436</v>
      </c>
      <c r="T309" s="36">
        <f t="shared" si="78"/>
        <v>0.60751450797482942</v>
      </c>
      <c r="U309" s="36">
        <f t="shared" si="79"/>
        <v>-6.4473541673482404E-2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556526521</v>
      </c>
      <c r="E310" s="32">
        <f>SUM(E304:E309)</f>
        <v>579256657</v>
      </c>
      <c r="F310" s="32">
        <f>SUM(F304:F309)</f>
        <v>92936663</v>
      </c>
      <c r="G310" s="37">
        <f t="shared" si="72"/>
        <v>0.16699413144409697</v>
      </c>
      <c r="H310" s="32">
        <f>SUM(H304:H309)</f>
        <v>109584743</v>
      </c>
      <c r="I310" s="37">
        <f t="shared" si="73"/>
        <v>0.19690839315814027</v>
      </c>
      <c r="J310" s="32">
        <f>SUM(J304:J309)</f>
        <v>129456608</v>
      </c>
      <c r="K310" s="37">
        <f t="shared" si="74"/>
        <v>0.22348747560444523</v>
      </c>
      <c r="L310" s="32">
        <f>SUM(L304:L309)</f>
        <v>0</v>
      </c>
      <c r="M310" s="37">
        <f t="shared" si="75"/>
        <v>0</v>
      </c>
      <c r="N310" s="32">
        <f t="shared" si="76"/>
        <v>331978014</v>
      </c>
      <c r="O310" s="37">
        <f t="shared" si="77"/>
        <v>0.57311039931648122</v>
      </c>
      <c r="P310" s="32">
        <f>SUM(P304:P309)</f>
        <v>127585437</v>
      </c>
      <c r="Q310" s="32">
        <f>SUM(Q304:Q309)</f>
        <v>507540820</v>
      </c>
      <c r="R310" s="32">
        <f>SUM(R304:R309)</f>
        <v>526927659</v>
      </c>
      <c r="S310" s="32">
        <f>SUM(S304:S309)</f>
        <v>293534264</v>
      </c>
      <c r="T310" s="37">
        <f t="shared" si="78"/>
        <v>0.55706748162939002</v>
      </c>
      <c r="U310" s="37">
        <f t="shared" si="79"/>
        <v>1.4666023364406477E-2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55909105</v>
      </c>
      <c r="E311" s="31">
        <v>55514451</v>
      </c>
      <c r="F311" s="31">
        <v>10991273</v>
      </c>
      <c r="G311" s="36">
        <f t="shared" si="72"/>
        <v>0.19659182524921479</v>
      </c>
      <c r="H311" s="31">
        <v>6066917</v>
      </c>
      <c r="I311" s="36">
        <f t="shared" si="73"/>
        <v>0.10851393525258543</v>
      </c>
      <c r="J311" s="31">
        <v>10800790</v>
      </c>
      <c r="K311" s="36">
        <f t="shared" si="74"/>
        <v>0.19455817008800105</v>
      </c>
      <c r="L311" s="31">
        <v>0</v>
      </c>
      <c r="M311" s="36">
        <f t="shared" si="75"/>
        <v>0</v>
      </c>
      <c r="N311" s="31">
        <f t="shared" si="76"/>
        <v>27858980</v>
      </c>
      <c r="O311" s="36">
        <f t="shared" si="77"/>
        <v>0.50183293715720978</v>
      </c>
      <c r="P311" s="31">
        <v>6102804</v>
      </c>
      <c r="Q311" s="31">
        <v>51024496</v>
      </c>
      <c r="R311" s="31">
        <v>54509887</v>
      </c>
      <c r="S311" s="31">
        <v>28420927</v>
      </c>
      <c r="T311" s="36">
        <f t="shared" si="78"/>
        <v>0.52139031218318244</v>
      </c>
      <c r="U311" s="36">
        <f t="shared" si="79"/>
        <v>0.76980778016138163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161616579</v>
      </c>
      <c r="E312" s="31">
        <v>182536656</v>
      </c>
      <c r="F312" s="31">
        <v>34246610</v>
      </c>
      <c r="G312" s="36">
        <f t="shared" si="72"/>
        <v>0.21190035212909686</v>
      </c>
      <c r="H312" s="31">
        <v>32768320</v>
      </c>
      <c r="I312" s="36">
        <f t="shared" si="73"/>
        <v>0.20275345637652681</v>
      </c>
      <c r="J312" s="31">
        <v>37794062</v>
      </c>
      <c r="K312" s="36">
        <f t="shared" si="74"/>
        <v>0.20704916386766722</v>
      </c>
      <c r="L312" s="31">
        <v>0</v>
      </c>
      <c r="M312" s="36">
        <f t="shared" si="75"/>
        <v>0</v>
      </c>
      <c r="N312" s="31">
        <f t="shared" si="76"/>
        <v>104808992</v>
      </c>
      <c r="O312" s="36">
        <f t="shared" si="77"/>
        <v>0.57418051966504746</v>
      </c>
      <c r="P312" s="31">
        <v>18586678</v>
      </c>
      <c r="Q312" s="31">
        <v>144825307</v>
      </c>
      <c r="R312" s="31">
        <v>172959247</v>
      </c>
      <c r="S312" s="31">
        <v>75255865</v>
      </c>
      <c r="T312" s="36">
        <f t="shared" si="78"/>
        <v>0.43510749673881272</v>
      </c>
      <c r="U312" s="36">
        <f t="shared" si="79"/>
        <v>1.0333952091923044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178797456</v>
      </c>
      <c r="E313" s="31">
        <v>205410756</v>
      </c>
      <c r="F313" s="31">
        <v>12803636</v>
      </c>
      <c r="G313" s="36">
        <f t="shared" si="72"/>
        <v>7.1609721337422161E-2</v>
      </c>
      <c r="H313" s="31">
        <v>30078260</v>
      </c>
      <c r="I313" s="36">
        <f t="shared" si="73"/>
        <v>0.16822532419029496</v>
      </c>
      <c r="J313" s="31">
        <v>55236576</v>
      </c>
      <c r="K313" s="36">
        <f t="shared" si="74"/>
        <v>0.26890790470582759</v>
      </c>
      <c r="L313" s="31">
        <v>0</v>
      </c>
      <c r="M313" s="36">
        <f t="shared" si="75"/>
        <v>0</v>
      </c>
      <c r="N313" s="31">
        <f t="shared" si="76"/>
        <v>98118472</v>
      </c>
      <c r="O313" s="36">
        <f t="shared" si="77"/>
        <v>0.47766959194678199</v>
      </c>
      <c r="P313" s="31">
        <v>44677892</v>
      </c>
      <c r="Q313" s="31">
        <v>146032394</v>
      </c>
      <c r="R313" s="31">
        <v>165535117</v>
      </c>
      <c r="S313" s="31">
        <v>93216760</v>
      </c>
      <c r="T313" s="36">
        <f t="shared" si="78"/>
        <v>0.56312377512017586</v>
      </c>
      <c r="U313" s="36">
        <f t="shared" si="79"/>
        <v>0.23632905509507918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102937565</v>
      </c>
      <c r="E314" s="31">
        <v>103279140</v>
      </c>
      <c r="F314" s="31">
        <v>23187573</v>
      </c>
      <c r="G314" s="36">
        <f t="shared" si="72"/>
        <v>0.22525861185855717</v>
      </c>
      <c r="H314" s="31">
        <v>18241594</v>
      </c>
      <c r="I314" s="36">
        <f t="shared" si="73"/>
        <v>0.17721027304269341</v>
      </c>
      <c r="J314" s="31">
        <v>28568191</v>
      </c>
      <c r="K314" s="36">
        <f t="shared" si="74"/>
        <v>0.27661143382874798</v>
      </c>
      <c r="L314" s="31">
        <v>0</v>
      </c>
      <c r="M314" s="36">
        <f t="shared" si="75"/>
        <v>0</v>
      </c>
      <c r="N314" s="31">
        <f t="shared" si="76"/>
        <v>69997358</v>
      </c>
      <c r="O314" s="36">
        <f t="shared" si="77"/>
        <v>0.67774923377557172</v>
      </c>
      <c r="P314" s="31">
        <v>17584908</v>
      </c>
      <c r="Q314" s="31">
        <v>76905820</v>
      </c>
      <c r="R314" s="31">
        <v>101579234</v>
      </c>
      <c r="S314" s="31">
        <v>42505801</v>
      </c>
      <c r="T314" s="36">
        <f t="shared" si="78"/>
        <v>0.41844970990822788</v>
      </c>
      <c r="U314" s="36">
        <f t="shared" si="79"/>
        <v>0.62458575273751782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42619637</v>
      </c>
      <c r="E315" s="31">
        <v>67362545</v>
      </c>
      <c r="F315" s="31">
        <v>8873187</v>
      </c>
      <c r="G315" s="36">
        <f t="shared" si="72"/>
        <v>0.2081948046624611</v>
      </c>
      <c r="H315" s="31">
        <v>13626323</v>
      </c>
      <c r="I315" s="36">
        <f t="shared" si="73"/>
        <v>0.31971935847318456</v>
      </c>
      <c r="J315" s="31">
        <v>13262835</v>
      </c>
      <c r="K315" s="36">
        <f t="shared" si="74"/>
        <v>0.19688738007152193</v>
      </c>
      <c r="L315" s="31">
        <v>0</v>
      </c>
      <c r="M315" s="36">
        <f t="shared" si="75"/>
        <v>0</v>
      </c>
      <c r="N315" s="31">
        <f t="shared" si="76"/>
        <v>35762345</v>
      </c>
      <c r="O315" s="36">
        <f t="shared" si="77"/>
        <v>0.53089361454499673</v>
      </c>
      <c r="P315" s="31">
        <v>11725049</v>
      </c>
      <c r="Q315" s="31">
        <v>43381140</v>
      </c>
      <c r="R315" s="31">
        <v>52880458</v>
      </c>
      <c r="S315" s="31">
        <v>35299612</v>
      </c>
      <c r="T315" s="36">
        <f t="shared" si="78"/>
        <v>0.66753604895025687</v>
      </c>
      <c r="U315" s="36">
        <f t="shared" si="79"/>
        <v>0.13115390818409378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541880342</v>
      </c>
      <c r="E317" s="32">
        <f>SUM(E311:E316)</f>
        <v>614103548</v>
      </c>
      <c r="F317" s="32">
        <f>SUM(F311:F316)</f>
        <v>90102279</v>
      </c>
      <c r="G317" s="37">
        <f t="shared" si="72"/>
        <v>0.16627707635129529</v>
      </c>
      <c r="H317" s="32">
        <f>SUM(H311:H316)</f>
        <v>100781414</v>
      </c>
      <c r="I317" s="37">
        <f t="shared" si="73"/>
        <v>0.18598462831855228</v>
      </c>
      <c r="J317" s="32">
        <f>SUM(J311:J316)</f>
        <v>145662454</v>
      </c>
      <c r="K317" s="37">
        <f t="shared" si="74"/>
        <v>0.23719526531704715</v>
      </c>
      <c r="L317" s="32">
        <f>SUM(L311:L316)</f>
        <v>0</v>
      </c>
      <c r="M317" s="37">
        <f t="shared" si="75"/>
        <v>0</v>
      </c>
      <c r="N317" s="32">
        <f t="shared" si="76"/>
        <v>336546147</v>
      </c>
      <c r="O317" s="37">
        <f t="shared" si="77"/>
        <v>0.5480283383739708</v>
      </c>
      <c r="P317" s="32">
        <f>SUM(P311:P316)</f>
        <v>98677331</v>
      </c>
      <c r="Q317" s="32">
        <f>SUM(Q311:Q316)</f>
        <v>462169157</v>
      </c>
      <c r="R317" s="32">
        <f>SUM(R311:R316)</f>
        <v>547463943</v>
      </c>
      <c r="S317" s="32">
        <f>SUM(S311:S316)</f>
        <v>274698965</v>
      </c>
      <c r="T317" s="37">
        <f t="shared" si="78"/>
        <v>0.50176631449863351</v>
      </c>
      <c r="U317" s="37">
        <f t="shared" si="79"/>
        <v>0.47614910662713394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90042634</v>
      </c>
      <c r="E318" s="31">
        <v>101548725</v>
      </c>
      <c r="F318" s="31">
        <v>21709018</v>
      </c>
      <c r="G318" s="36">
        <f t="shared" si="72"/>
        <v>0.24109710073563598</v>
      </c>
      <c r="H318" s="31">
        <v>27293519</v>
      </c>
      <c r="I318" s="36">
        <f t="shared" si="73"/>
        <v>0.30311773198460629</v>
      </c>
      <c r="J318" s="31">
        <v>26527080</v>
      </c>
      <c r="K318" s="36">
        <f t="shared" si="74"/>
        <v>0.26122514093603832</v>
      </c>
      <c r="L318" s="31">
        <v>0</v>
      </c>
      <c r="M318" s="36">
        <f t="shared" si="75"/>
        <v>0</v>
      </c>
      <c r="N318" s="31">
        <f t="shared" si="76"/>
        <v>75529617</v>
      </c>
      <c r="O318" s="36">
        <f t="shared" si="77"/>
        <v>0.74377710798436913</v>
      </c>
      <c r="P318" s="31">
        <v>-22605615</v>
      </c>
      <c r="Q318" s="31">
        <v>111443176</v>
      </c>
      <c r="R318" s="31">
        <v>141592228</v>
      </c>
      <c r="S318" s="31">
        <v>54695189</v>
      </c>
      <c r="T318" s="36">
        <f t="shared" si="78"/>
        <v>0.38628666115770138</v>
      </c>
      <c r="U318" s="36">
        <f t="shared" si="79"/>
        <v>-2.1734730508327242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160282029</v>
      </c>
      <c r="E319" s="31">
        <v>172242962</v>
      </c>
      <c r="F319" s="31">
        <v>24356921</v>
      </c>
      <c r="G319" s="36">
        <f t="shared" si="72"/>
        <v>0.15196289410586386</v>
      </c>
      <c r="H319" s="31">
        <v>54581769</v>
      </c>
      <c r="I319" s="36">
        <f t="shared" si="73"/>
        <v>0.34053580018006885</v>
      </c>
      <c r="J319" s="31">
        <v>37128936</v>
      </c>
      <c r="K319" s="36">
        <f t="shared" si="74"/>
        <v>0.21556141144391142</v>
      </c>
      <c r="L319" s="31">
        <v>0</v>
      </c>
      <c r="M319" s="36">
        <f t="shared" si="75"/>
        <v>0</v>
      </c>
      <c r="N319" s="31">
        <f t="shared" si="76"/>
        <v>116067626</v>
      </c>
      <c r="O319" s="36">
        <f t="shared" si="77"/>
        <v>0.67385990494055714</v>
      </c>
      <c r="P319" s="31">
        <v>37040729</v>
      </c>
      <c r="Q319" s="31">
        <v>149900782</v>
      </c>
      <c r="R319" s="31">
        <v>153476539</v>
      </c>
      <c r="S319" s="31">
        <v>103441060</v>
      </c>
      <c r="T319" s="36">
        <f t="shared" si="78"/>
        <v>0.67398613934081486</v>
      </c>
      <c r="U319" s="36">
        <f t="shared" si="79"/>
        <v>2.3813516197264128E-3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33773532</v>
      </c>
      <c r="E320" s="31">
        <v>33993822</v>
      </c>
      <c r="F320" s="31">
        <v>6138172</v>
      </c>
      <c r="G320" s="36">
        <f t="shared" si="72"/>
        <v>0.18174504224195445</v>
      </c>
      <c r="H320" s="31">
        <v>8196622</v>
      </c>
      <c r="I320" s="36">
        <f t="shared" si="73"/>
        <v>0.24269365726984077</v>
      </c>
      <c r="J320" s="31">
        <v>8035476</v>
      </c>
      <c r="K320" s="36">
        <f t="shared" si="74"/>
        <v>0.23638048113566049</v>
      </c>
      <c r="L320" s="31">
        <v>0</v>
      </c>
      <c r="M320" s="36">
        <f t="shared" si="75"/>
        <v>0</v>
      </c>
      <c r="N320" s="31">
        <f t="shared" si="76"/>
        <v>22370270</v>
      </c>
      <c r="O320" s="36">
        <f t="shared" si="77"/>
        <v>0.65806869259949641</v>
      </c>
      <c r="P320" s="31">
        <v>6662969</v>
      </c>
      <c r="Q320" s="31">
        <v>29101613</v>
      </c>
      <c r="R320" s="31">
        <v>30353842</v>
      </c>
      <c r="S320" s="31">
        <v>20390678</v>
      </c>
      <c r="T320" s="36">
        <f t="shared" si="78"/>
        <v>0.67176596623254481</v>
      </c>
      <c r="U320" s="36">
        <f t="shared" si="79"/>
        <v>0.20599030252129347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21521235</v>
      </c>
      <c r="E321" s="31">
        <v>21446285</v>
      </c>
      <c r="F321" s="31">
        <v>4397892</v>
      </c>
      <c r="G321" s="36">
        <f t="shared" si="72"/>
        <v>0.20435128374370709</v>
      </c>
      <c r="H321" s="31">
        <v>5034779</v>
      </c>
      <c r="I321" s="36">
        <f t="shared" si="73"/>
        <v>0.23394470624013911</v>
      </c>
      <c r="J321" s="31">
        <v>4873659</v>
      </c>
      <c r="K321" s="36">
        <f t="shared" si="74"/>
        <v>0.22724956793216167</v>
      </c>
      <c r="L321" s="31">
        <v>0</v>
      </c>
      <c r="M321" s="36">
        <f t="shared" si="75"/>
        <v>0</v>
      </c>
      <c r="N321" s="31">
        <f t="shared" si="76"/>
        <v>14306330</v>
      </c>
      <c r="O321" s="36">
        <f t="shared" si="77"/>
        <v>0.6670773049971126</v>
      </c>
      <c r="P321" s="31">
        <v>5066596</v>
      </c>
      <c r="Q321" s="31">
        <v>26334069</v>
      </c>
      <c r="R321" s="31">
        <v>27950621</v>
      </c>
      <c r="S321" s="31">
        <v>16124191</v>
      </c>
      <c r="T321" s="36">
        <f t="shared" si="78"/>
        <v>0.57688131508777574</v>
      </c>
      <c r="U321" s="36">
        <f t="shared" si="79"/>
        <v>-3.8080202171240862E-2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305619430</v>
      </c>
      <c r="E323" s="32">
        <f>SUM(E318:E322)</f>
        <v>329231794</v>
      </c>
      <c r="F323" s="32">
        <f>SUM(F318:F322)</f>
        <v>56602003</v>
      </c>
      <c r="G323" s="37">
        <f t="shared" si="72"/>
        <v>0.1852042031489948</v>
      </c>
      <c r="H323" s="32">
        <f>SUM(H318:H322)</f>
        <v>95106689</v>
      </c>
      <c r="I323" s="37">
        <f t="shared" si="73"/>
        <v>0.31119320195054351</v>
      </c>
      <c r="J323" s="32">
        <f>SUM(J318:J322)</f>
        <v>76565151</v>
      </c>
      <c r="K323" s="37">
        <f t="shared" si="74"/>
        <v>0.23255697777475282</v>
      </c>
      <c r="L323" s="32">
        <f>SUM(L318:L322)</f>
        <v>0</v>
      </c>
      <c r="M323" s="37">
        <f t="shared" si="75"/>
        <v>0</v>
      </c>
      <c r="N323" s="32">
        <f t="shared" si="76"/>
        <v>228273843</v>
      </c>
      <c r="O323" s="37">
        <f t="shared" si="77"/>
        <v>0.69335297246535066</v>
      </c>
      <c r="P323" s="32">
        <f>SUM(P318:P322)</f>
        <v>26164679</v>
      </c>
      <c r="Q323" s="32">
        <f>SUM(Q318:Q322)</f>
        <v>316779640</v>
      </c>
      <c r="R323" s="32">
        <f>SUM(R318:R322)</f>
        <v>353373230</v>
      </c>
      <c r="S323" s="32">
        <f>SUM(S318:S322)</f>
        <v>194651118</v>
      </c>
      <c r="T323" s="37">
        <f t="shared" si="78"/>
        <v>0.55083719273245457</v>
      </c>
      <c r="U323" s="37">
        <f t="shared" si="79"/>
        <v>1.9262790114872037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16925360</v>
      </c>
      <c r="E324" s="31">
        <v>16925360</v>
      </c>
      <c r="F324" s="31">
        <v>2116915</v>
      </c>
      <c r="G324" s="36">
        <f t="shared" si="72"/>
        <v>0.12507355825814045</v>
      </c>
      <c r="H324" s="31">
        <v>3129021</v>
      </c>
      <c r="I324" s="36">
        <f t="shared" si="73"/>
        <v>0.18487175457420107</v>
      </c>
      <c r="J324" s="31">
        <v>3606663</v>
      </c>
      <c r="K324" s="36">
        <f t="shared" si="74"/>
        <v>0.21309224737317256</v>
      </c>
      <c r="L324" s="31">
        <v>0</v>
      </c>
      <c r="M324" s="36">
        <f t="shared" si="75"/>
        <v>0</v>
      </c>
      <c r="N324" s="31">
        <f t="shared" si="76"/>
        <v>8852599</v>
      </c>
      <c r="O324" s="36">
        <f t="shared" si="77"/>
        <v>0.52303756020551406</v>
      </c>
      <c r="P324" s="31">
        <v>3211892</v>
      </c>
      <c r="Q324" s="31">
        <v>14005916</v>
      </c>
      <c r="R324" s="31">
        <v>17621916</v>
      </c>
      <c r="S324" s="31">
        <v>18830102</v>
      </c>
      <c r="T324" s="36">
        <f t="shared" si="78"/>
        <v>1.0685615570974234</v>
      </c>
      <c r="U324" s="36">
        <f t="shared" si="79"/>
        <v>0.12290917627367293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51692135</v>
      </c>
      <c r="E325" s="31">
        <v>53333094</v>
      </c>
      <c r="F325" s="31">
        <v>6555085</v>
      </c>
      <c r="G325" s="36">
        <f t="shared" si="72"/>
        <v>0.12681010370339704</v>
      </c>
      <c r="H325" s="31">
        <v>15946815</v>
      </c>
      <c r="I325" s="36">
        <f t="shared" si="73"/>
        <v>0.30849596365095</v>
      </c>
      <c r="J325" s="31">
        <v>11261245</v>
      </c>
      <c r="K325" s="36">
        <f t="shared" si="74"/>
        <v>0.21114929128244464</v>
      </c>
      <c r="L325" s="31">
        <v>0</v>
      </c>
      <c r="M325" s="36">
        <f t="shared" si="75"/>
        <v>0</v>
      </c>
      <c r="N325" s="31">
        <f t="shared" si="76"/>
        <v>33763145</v>
      </c>
      <c r="O325" s="36">
        <f t="shared" si="77"/>
        <v>0.63306180961487069</v>
      </c>
      <c r="P325" s="31">
        <v>10582303</v>
      </c>
      <c r="Q325" s="31">
        <v>49394727</v>
      </c>
      <c r="R325" s="31">
        <v>48957801</v>
      </c>
      <c r="S325" s="31">
        <v>31290728</v>
      </c>
      <c r="T325" s="36">
        <f t="shared" si="78"/>
        <v>0.63913671286012208</v>
      </c>
      <c r="U325" s="36">
        <f t="shared" si="79"/>
        <v>6.415824608310694E-2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130011202</v>
      </c>
      <c r="E326" s="31">
        <v>139925785</v>
      </c>
      <c r="F326" s="31">
        <v>102723843</v>
      </c>
      <c r="G326" s="36">
        <f t="shared" si="72"/>
        <v>0.7901153240626142</v>
      </c>
      <c r="H326" s="31">
        <v>20508176</v>
      </c>
      <c r="I326" s="36">
        <f t="shared" si="73"/>
        <v>0.1577416075270191</v>
      </c>
      <c r="J326" s="31">
        <v>15732034</v>
      </c>
      <c r="K326" s="36">
        <f t="shared" si="74"/>
        <v>0.11243127204896509</v>
      </c>
      <c r="L326" s="31">
        <v>0</v>
      </c>
      <c r="M326" s="36">
        <f t="shared" si="75"/>
        <v>0</v>
      </c>
      <c r="N326" s="31">
        <f t="shared" si="76"/>
        <v>138964053</v>
      </c>
      <c r="O326" s="36">
        <f t="shared" si="77"/>
        <v>0.99312684220424419</v>
      </c>
      <c r="P326" s="31">
        <v>14096184</v>
      </c>
      <c r="Q326" s="31">
        <v>140370003</v>
      </c>
      <c r="R326" s="31">
        <v>126351528</v>
      </c>
      <c r="S326" s="31">
        <v>39272195</v>
      </c>
      <c r="T326" s="36">
        <f t="shared" si="78"/>
        <v>0.31081693764716484</v>
      </c>
      <c r="U326" s="36">
        <f t="shared" si="79"/>
        <v>0.11604913783758786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498171718</v>
      </c>
      <c r="E327" s="31">
        <v>498171718</v>
      </c>
      <c r="F327" s="31">
        <v>45393830</v>
      </c>
      <c r="G327" s="36">
        <f t="shared" si="72"/>
        <v>9.1120849216895936E-2</v>
      </c>
      <c r="H327" s="31">
        <v>57816045</v>
      </c>
      <c r="I327" s="36">
        <f t="shared" si="73"/>
        <v>0.1160564578657996</v>
      </c>
      <c r="J327" s="31">
        <v>52916058</v>
      </c>
      <c r="K327" s="36">
        <f t="shared" si="74"/>
        <v>0.10622051812262855</v>
      </c>
      <c r="L327" s="31">
        <v>0</v>
      </c>
      <c r="M327" s="36">
        <f t="shared" si="75"/>
        <v>0</v>
      </c>
      <c r="N327" s="31">
        <f t="shared" si="76"/>
        <v>156125933</v>
      </c>
      <c r="O327" s="36">
        <f t="shared" si="77"/>
        <v>0.31339782520532405</v>
      </c>
      <c r="P327" s="31">
        <v>50318894</v>
      </c>
      <c r="Q327" s="31">
        <v>425698811</v>
      </c>
      <c r="R327" s="31">
        <v>469915891</v>
      </c>
      <c r="S327" s="31">
        <v>194236794</v>
      </c>
      <c r="T327" s="36">
        <f t="shared" si="78"/>
        <v>0.41334374452980566</v>
      </c>
      <c r="U327" s="36">
        <f t="shared" si="79"/>
        <v>5.1614091517989236E-2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118457900</v>
      </c>
      <c r="E328" s="31">
        <v>121853100</v>
      </c>
      <c r="F328" s="31">
        <v>19574242</v>
      </c>
      <c r="G328" s="36">
        <f t="shared" si="72"/>
        <v>0.1652421830878312</v>
      </c>
      <c r="H328" s="31">
        <v>16090869</v>
      </c>
      <c r="I328" s="36">
        <f t="shared" si="73"/>
        <v>0.13583618315030066</v>
      </c>
      <c r="J328" s="31">
        <v>12192095</v>
      </c>
      <c r="K328" s="36">
        <f t="shared" si="74"/>
        <v>0.10005568180046302</v>
      </c>
      <c r="L328" s="31">
        <v>0</v>
      </c>
      <c r="M328" s="36">
        <f t="shared" si="75"/>
        <v>0</v>
      </c>
      <c r="N328" s="31">
        <f t="shared" si="76"/>
        <v>47857206</v>
      </c>
      <c r="O328" s="36">
        <f t="shared" si="77"/>
        <v>0.3927450840397167</v>
      </c>
      <c r="P328" s="31">
        <v>20086071</v>
      </c>
      <c r="Q328" s="31">
        <v>115660300</v>
      </c>
      <c r="R328" s="31">
        <v>118526200</v>
      </c>
      <c r="S328" s="31">
        <v>49687562</v>
      </c>
      <c r="T328" s="36">
        <f t="shared" si="78"/>
        <v>0.41921163422095703</v>
      </c>
      <c r="U328" s="36">
        <f t="shared" si="79"/>
        <v>-0.39300747269090108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65894752</v>
      </c>
      <c r="E329" s="31">
        <v>65333767</v>
      </c>
      <c r="F329" s="31">
        <v>8672779</v>
      </c>
      <c r="G329" s="36">
        <f t="shared" si="72"/>
        <v>0.13161562547499989</v>
      </c>
      <c r="H329" s="31">
        <v>9744885</v>
      </c>
      <c r="I329" s="36">
        <f t="shared" si="73"/>
        <v>0.14788560096561257</v>
      </c>
      <c r="J329" s="31">
        <v>16645120</v>
      </c>
      <c r="K329" s="36">
        <f t="shared" si="74"/>
        <v>0.2547705537934159</v>
      </c>
      <c r="L329" s="31">
        <v>0</v>
      </c>
      <c r="M329" s="36">
        <f t="shared" si="75"/>
        <v>0</v>
      </c>
      <c r="N329" s="31">
        <f t="shared" si="76"/>
        <v>35062784</v>
      </c>
      <c r="O329" s="36">
        <f t="shared" si="77"/>
        <v>0.5366717030107877</v>
      </c>
      <c r="P329" s="31">
        <v>15696038</v>
      </c>
      <c r="Q329" s="31">
        <v>74486742</v>
      </c>
      <c r="R329" s="31">
        <v>74955785</v>
      </c>
      <c r="S329" s="31">
        <v>48754012</v>
      </c>
      <c r="T329" s="36">
        <f t="shared" si="78"/>
        <v>0.65043694759517223</v>
      </c>
      <c r="U329" s="36">
        <f t="shared" si="79"/>
        <v>6.0466341888316011E-2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86097837</v>
      </c>
      <c r="E330" s="31">
        <v>84344872</v>
      </c>
      <c r="F330" s="31">
        <v>22643748</v>
      </c>
      <c r="G330" s="36">
        <f t="shared" si="72"/>
        <v>0.26300019592826707</v>
      </c>
      <c r="H330" s="31">
        <v>26364540</v>
      </c>
      <c r="I330" s="36">
        <f t="shared" si="73"/>
        <v>0.30621605511413719</v>
      </c>
      <c r="J330" s="31">
        <v>12533399</v>
      </c>
      <c r="K330" s="36">
        <f t="shared" si="74"/>
        <v>0.14859704808135815</v>
      </c>
      <c r="L330" s="31">
        <v>0</v>
      </c>
      <c r="M330" s="36">
        <f t="shared" si="75"/>
        <v>0</v>
      </c>
      <c r="N330" s="31">
        <f t="shared" si="76"/>
        <v>61541687</v>
      </c>
      <c r="O330" s="36">
        <f t="shared" si="77"/>
        <v>0.72964349273065465</v>
      </c>
      <c r="P330" s="31">
        <v>19432501</v>
      </c>
      <c r="Q330" s="31">
        <v>98024068</v>
      </c>
      <c r="R330" s="31">
        <v>99637593</v>
      </c>
      <c r="S330" s="31">
        <v>64197857</v>
      </c>
      <c r="T330" s="36">
        <f t="shared" si="78"/>
        <v>0.6443136076159528</v>
      </c>
      <c r="U330" s="36">
        <f t="shared" si="79"/>
        <v>-0.3550290310032661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967250904</v>
      </c>
      <c r="E332" s="32">
        <f>SUM(E324:E331)</f>
        <v>979887696</v>
      </c>
      <c r="F332" s="32">
        <f>SUM(F324:F331)</f>
        <v>207680442</v>
      </c>
      <c r="G332" s="37">
        <f t="shared" si="72"/>
        <v>0.21471206813160032</v>
      </c>
      <c r="H332" s="32">
        <f>SUM(H324:H331)</f>
        <v>149600351</v>
      </c>
      <c r="I332" s="37">
        <f t="shared" si="73"/>
        <v>0.15466550652094299</v>
      </c>
      <c r="J332" s="32">
        <f>SUM(J324:J331)</f>
        <v>124886614</v>
      </c>
      <c r="K332" s="37">
        <f t="shared" si="74"/>
        <v>0.12744992564943891</v>
      </c>
      <c r="L332" s="32">
        <f>SUM(L324:L331)</f>
        <v>0</v>
      </c>
      <c r="M332" s="37">
        <f t="shared" si="75"/>
        <v>0</v>
      </c>
      <c r="N332" s="32">
        <f t="shared" si="76"/>
        <v>482167407</v>
      </c>
      <c r="O332" s="37">
        <f t="shared" si="77"/>
        <v>0.49206394668313092</v>
      </c>
      <c r="P332" s="32">
        <f>SUM(P324:P331)</f>
        <v>133423883</v>
      </c>
      <c r="Q332" s="32">
        <f>SUM(Q324:Q331)</f>
        <v>917640567</v>
      </c>
      <c r="R332" s="32">
        <f>SUM(R324:R331)</f>
        <v>955966714</v>
      </c>
      <c r="S332" s="32">
        <f>SUM(S324:S331)</f>
        <v>446269250</v>
      </c>
      <c r="T332" s="37">
        <f t="shared" si="78"/>
        <v>0.46682509282430934</v>
      </c>
      <c r="U332" s="37">
        <f t="shared" si="79"/>
        <v>-6.3986063124845449E-2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5798348</v>
      </c>
      <c r="E333" s="31">
        <v>6619729</v>
      </c>
      <c r="F333" s="31">
        <v>1049943</v>
      </c>
      <c r="G333" s="36">
        <f t="shared" si="72"/>
        <v>0.18107623067811729</v>
      </c>
      <c r="H333" s="31">
        <v>1285386</v>
      </c>
      <c r="I333" s="36">
        <f t="shared" si="73"/>
        <v>0.22168141684493584</v>
      </c>
      <c r="J333" s="31">
        <v>1451634</v>
      </c>
      <c r="K333" s="36">
        <f t="shared" si="74"/>
        <v>0.21928903736089497</v>
      </c>
      <c r="L333" s="31">
        <v>0</v>
      </c>
      <c r="M333" s="36">
        <f t="shared" si="75"/>
        <v>0</v>
      </c>
      <c r="N333" s="31">
        <f t="shared" si="76"/>
        <v>3786963</v>
      </c>
      <c r="O333" s="36">
        <f t="shared" si="77"/>
        <v>0.57207221020679244</v>
      </c>
      <c r="P333" s="31">
        <v>1182739</v>
      </c>
      <c r="Q333" s="31">
        <v>6565404</v>
      </c>
      <c r="R333" s="31">
        <v>5644968</v>
      </c>
      <c r="S333" s="31">
        <v>3340315</v>
      </c>
      <c r="T333" s="36">
        <f t="shared" si="78"/>
        <v>0.59173320380204109</v>
      </c>
      <c r="U333" s="36">
        <f t="shared" si="79"/>
        <v>0.2273493983034296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6348344</v>
      </c>
      <c r="E334" s="31">
        <v>8392739</v>
      </c>
      <c r="F334" s="31">
        <v>2325025</v>
      </c>
      <c r="G334" s="36">
        <f t="shared" si="72"/>
        <v>0.36624118037711884</v>
      </c>
      <c r="H334" s="31">
        <v>1372483</v>
      </c>
      <c r="I334" s="36">
        <f t="shared" si="73"/>
        <v>0.2161954361641398</v>
      </c>
      <c r="J334" s="31">
        <v>2027871</v>
      </c>
      <c r="K334" s="36">
        <f t="shared" si="74"/>
        <v>0.24162207355667797</v>
      </c>
      <c r="L334" s="31">
        <v>0</v>
      </c>
      <c r="M334" s="36">
        <f t="shared" si="75"/>
        <v>0</v>
      </c>
      <c r="N334" s="31">
        <f t="shared" si="76"/>
        <v>5725379</v>
      </c>
      <c r="O334" s="36">
        <f t="shared" si="77"/>
        <v>0.68218241982742467</v>
      </c>
      <c r="P334" s="31">
        <v>1919766</v>
      </c>
      <c r="Q334" s="31">
        <v>6323797</v>
      </c>
      <c r="R334" s="31">
        <v>6246642</v>
      </c>
      <c r="S334" s="31">
        <v>6228982</v>
      </c>
      <c r="T334" s="36">
        <f t="shared" si="78"/>
        <v>0.99717288104552815</v>
      </c>
      <c r="U334" s="36">
        <f t="shared" si="79"/>
        <v>5.6311550470213634E-2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37061763</v>
      </c>
      <c r="E335" s="31">
        <v>41243102</v>
      </c>
      <c r="F335" s="31">
        <v>5578989</v>
      </c>
      <c r="G335" s="36">
        <f t="shared" si="72"/>
        <v>0.15053220754770893</v>
      </c>
      <c r="H335" s="31">
        <v>8414618</v>
      </c>
      <c r="I335" s="36">
        <f t="shared" si="73"/>
        <v>0.22704311179152487</v>
      </c>
      <c r="J335" s="31">
        <v>6647307</v>
      </c>
      <c r="K335" s="36">
        <f t="shared" si="74"/>
        <v>0.16117378852832165</v>
      </c>
      <c r="L335" s="31">
        <v>0</v>
      </c>
      <c r="M335" s="36">
        <f t="shared" si="75"/>
        <v>0</v>
      </c>
      <c r="N335" s="31">
        <f t="shared" si="76"/>
        <v>20640914</v>
      </c>
      <c r="O335" s="36">
        <f t="shared" si="77"/>
        <v>0.50046948456980755</v>
      </c>
      <c r="P335" s="31">
        <v>9267461</v>
      </c>
      <c r="Q335" s="31">
        <v>30613960</v>
      </c>
      <c r="R335" s="31">
        <v>34632186</v>
      </c>
      <c r="S335" s="31">
        <v>25039755</v>
      </c>
      <c r="T335" s="36">
        <f t="shared" si="78"/>
        <v>0.72301976548636004</v>
      </c>
      <c r="U335" s="36">
        <f t="shared" si="79"/>
        <v>-0.28272619652783004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49208455</v>
      </c>
      <c r="E337" s="32">
        <f>SUM(E333:E336)</f>
        <v>56255570</v>
      </c>
      <c r="F337" s="32">
        <f>SUM(F333:F336)</f>
        <v>8953957</v>
      </c>
      <c r="G337" s="37">
        <f t="shared" si="72"/>
        <v>0.18195972622997408</v>
      </c>
      <c r="H337" s="32">
        <f>SUM(H333:H336)</f>
        <v>11072487</v>
      </c>
      <c r="I337" s="37">
        <f t="shared" si="73"/>
        <v>0.22501188058027832</v>
      </c>
      <c r="J337" s="32">
        <f>SUM(J333:J336)</f>
        <v>10126812</v>
      </c>
      <c r="K337" s="37">
        <f t="shared" si="74"/>
        <v>0.18001438790861066</v>
      </c>
      <c r="L337" s="32">
        <f>SUM(L333:L336)</f>
        <v>0</v>
      </c>
      <c r="M337" s="37">
        <f t="shared" si="75"/>
        <v>0</v>
      </c>
      <c r="N337" s="32">
        <f t="shared" si="76"/>
        <v>30153256</v>
      </c>
      <c r="O337" s="37">
        <f t="shared" si="77"/>
        <v>0.53600480805722883</v>
      </c>
      <c r="P337" s="32">
        <f>SUM(P333:P336)</f>
        <v>12369966</v>
      </c>
      <c r="Q337" s="32">
        <f>SUM(Q333:Q336)</f>
        <v>43503161</v>
      </c>
      <c r="R337" s="32">
        <f>SUM(R333:R336)</f>
        <v>46523796</v>
      </c>
      <c r="S337" s="32">
        <f>SUM(S333:S336)</f>
        <v>34609052</v>
      </c>
      <c r="T337" s="37">
        <f t="shared" si="78"/>
        <v>0.743900003344525</v>
      </c>
      <c r="U337" s="37">
        <f t="shared" si="79"/>
        <v>-0.18133873609676854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11200207215</v>
      </c>
      <c r="E338" s="32">
        <f>SUM(E302,E304:E309,E311:E316,E318:E322,E324:E331,E333:E336)</f>
        <v>11499055578</v>
      </c>
      <c r="F338" s="32">
        <f>SUM(F302,F304:F309,F311:F316,F318:F322,F324:F331,F333:F336)</f>
        <v>1981268306</v>
      </c>
      <c r="G338" s="37">
        <f t="shared" si="72"/>
        <v>0.17689568308580619</v>
      </c>
      <c r="H338" s="32">
        <f>SUM(H302,H304:H309,H311:H316,H318:H322,H324:H331,H333:H336)</f>
        <v>2620076335</v>
      </c>
      <c r="I338" s="37">
        <f t="shared" si="73"/>
        <v>0.23393105901567912</v>
      </c>
      <c r="J338" s="32">
        <f>SUM(J302,J304:J309,J311:J316,J318:J322,J324:J331,J333:J336)</f>
        <v>2784005054</v>
      </c>
      <c r="K338" s="37">
        <f t="shared" si="74"/>
        <v>0.24210727873394752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7385349695</v>
      </c>
      <c r="O338" s="37">
        <f t="shared" si="77"/>
        <v>0.64225706580022579</v>
      </c>
      <c r="P338" s="32">
        <f>SUM(P302,P304:P309,P311:P316,P318:P322,P324:P331,P333:P336)</f>
        <v>1160919566</v>
      </c>
      <c r="Q338" s="32">
        <f>SUM(Q302,Q304:Q309,Q311:Q316,Q318:Q322,Q324:Q331,Q333:Q336)</f>
        <v>9938874194</v>
      </c>
      <c r="R338" s="32">
        <f>SUM(R302,R304:R309,R311:R316,R318:R322,R324:R331,R333:R336)</f>
        <v>10692920795</v>
      </c>
      <c r="S338" s="32">
        <f>SUM(S302,S304:S309,S311:S316,S318:S322,S324:S331,S333:S336)</f>
        <v>5025591250</v>
      </c>
      <c r="T338" s="37">
        <f t="shared" si="78"/>
        <v>0.46999237592313992</v>
      </c>
      <c r="U338" s="37">
        <f t="shared" si="79"/>
        <v>1.39810331011339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85639586437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86072413456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17561733074</v>
      </c>
      <c r="G339" s="39">
        <f t="shared" si="72"/>
        <v>0.20506559880364594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20173543307</v>
      </c>
      <c r="I339" s="39">
        <f t="shared" si="73"/>
        <v>0.23556329667519457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21249195504</v>
      </c>
      <c r="K339" s="39">
        <f t="shared" si="74"/>
        <v>0.24687579505206433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58984471885</v>
      </c>
      <c r="O339" s="39">
        <f t="shared" si="77"/>
        <v>0.68528892727229862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15016965332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80857265910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82044343718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52888053648</v>
      </c>
      <c r="T339" s="39">
        <f t="shared" si="78"/>
        <v>0.64462766415421646</v>
      </c>
      <c r="U339" s="39">
        <f t="shared" si="79"/>
        <v>0.41501262300443598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450303609</v>
      </c>
      <c r="E8" s="31">
        <v>433504854</v>
      </c>
      <c r="F8" s="31">
        <v>123766049</v>
      </c>
      <c r="G8" s="36">
        <f>IF(($D8       =0),0,($F8       /$D8       ))</f>
        <v>0.2748502266611858</v>
      </c>
      <c r="H8" s="31">
        <v>126416373</v>
      </c>
      <c r="I8" s="36">
        <f>IF(($D8       =0),0,($H8       /$D8       ))</f>
        <v>0.28073586458864025</v>
      </c>
      <c r="J8" s="31">
        <v>127725289</v>
      </c>
      <c r="K8" s="36">
        <f>IF(($E8       =0),0,($J8       /$E8       ))</f>
        <v>0.29463404578164193</v>
      </c>
      <c r="L8" s="31">
        <v>0</v>
      </c>
      <c r="M8" s="36">
        <f>IF(($E8       =0),0,($L8       /$E8       ))</f>
        <v>0</v>
      </c>
      <c r="N8" s="31">
        <f>$F8       +$H8       +$J8</f>
        <v>377907711</v>
      </c>
      <c r="O8" s="36">
        <f>IF(($E8       =0),0,($N8       /$E8       ))</f>
        <v>0.87174966442244262</v>
      </c>
      <c r="P8" s="31">
        <v>116923017</v>
      </c>
      <c r="Q8" s="31">
        <v>363042835</v>
      </c>
      <c r="R8" s="31">
        <v>394440863</v>
      </c>
      <c r="S8" s="31">
        <v>358886397</v>
      </c>
      <c r="T8" s="36">
        <f>IF(($R8       =0),0,($S8       /$R8       ))</f>
        <v>0.90986109874726651</v>
      </c>
      <c r="U8" s="36">
        <f>IF(($P8       =0),0,(($J8       /$P8       )-1))</f>
        <v>9.2387899980377775E-2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986774400</v>
      </c>
      <c r="E9" s="31">
        <v>963765530</v>
      </c>
      <c r="F9" s="31">
        <v>105239490</v>
      </c>
      <c r="G9" s="36">
        <f>IF(($D9       =0),0,($F9       /$D9       ))</f>
        <v>0.10665000024321669</v>
      </c>
      <c r="H9" s="31">
        <v>131301192</v>
      </c>
      <c r="I9" s="36">
        <f>IF(($D9       =0),0,($H9       /$D9       ))</f>
        <v>0.13306100360933562</v>
      </c>
      <c r="J9" s="31">
        <v>102090069</v>
      </c>
      <c r="K9" s="36">
        <f>IF(($E9       =0),0,($J9       /$E9       ))</f>
        <v>0.10592832574122048</v>
      </c>
      <c r="L9" s="31">
        <v>0</v>
      </c>
      <c r="M9" s="36">
        <f>IF(($E9       =0),0,($L9       /$E9       ))</f>
        <v>0</v>
      </c>
      <c r="N9" s="31">
        <f>$F9       +$H9       +$J9</f>
        <v>338630751</v>
      </c>
      <c r="O9" s="36">
        <f>IF(($E9       =0),0,($N9       /$E9       ))</f>
        <v>0.35136217312109097</v>
      </c>
      <c r="P9" s="31">
        <v>177838824</v>
      </c>
      <c r="Q9" s="31">
        <v>980067790</v>
      </c>
      <c r="R9" s="31">
        <v>855010790</v>
      </c>
      <c r="S9" s="31">
        <v>618083458</v>
      </c>
      <c r="T9" s="36">
        <f>IF(($R9       =0),0,($S9       /$R9       ))</f>
        <v>0.72289550638302469</v>
      </c>
      <c r="U9" s="36">
        <f>IF(($P9       =0),0,(($J9       /$P9       )-1))</f>
        <v>-0.42594048530145479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1437078009</v>
      </c>
      <c r="E10" s="32">
        <f>SUM(E8:E9)</f>
        <v>1397270384</v>
      </c>
      <c r="F10" s="32">
        <f>SUM(F8:F9)</f>
        <v>229005539</v>
      </c>
      <c r="G10" s="37">
        <f t="shared" ref="G10:G54" si="0">IF(($D10      =0),0,($F10      /$D10      ))</f>
        <v>0.15935498112545399</v>
      </c>
      <c r="H10" s="32">
        <f>SUM(H8:H9)</f>
        <v>257717565</v>
      </c>
      <c r="I10" s="37">
        <f t="shared" ref="I10:I54" si="1">IF(($D10      =0),0,($H10      /$D10      ))</f>
        <v>0.17933442957584078</v>
      </c>
      <c r="J10" s="32">
        <f>SUM(J8:J9)</f>
        <v>229815358</v>
      </c>
      <c r="K10" s="37">
        <f t="shared" ref="K10:K54" si="2">IF(($E10      =0),0,($J10      /$E10      ))</f>
        <v>0.16447450731912172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716538462</v>
      </c>
      <c r="O10" s="37">
        <f t="shared" ref="O10:O54" si="5">IF(($E10      =0),0,($N10      /$E10      ))</f>
        <v>0.51281303189776906</v>
      </c>
      <c r="P10" s="32">
        <f>SUM(P8:P9)</f>
        <v>294761841</v>
      </c>
      <c r="Q10" s="32">
        <f>SUM(Q8:Q9)</f>
        <v>1343110625</v>
      </c>
      <c r="R10" s="32">
        <f>SUM(R8:R9)</f>
        <v>1249451653</v>
      </c>
      <c r="S10" s="32">
        <f>SUM(S8:S9)</f>
        <v>976969855</v>
      </c>
      <c r="T10" s="37">
        <f t="shared" ref="T10:T54" si="6">IF(($R10      =0),0,($S10      /$R10      ))</f>
        <v>0.7819188943039479</v>
      </c>
      <c r="U10" s="37">
        <f t="shared" ref="U10:U54" si="7">IF(($P10      =0),0,(($J10      /$P10      )-1))</f>
        <v>-0.22033545040858937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48640034</v>
      </c>
      <c r="E11" s="31">
        <v>62431492</v>
      </c>
      <c r="F11" s="31">
        <v>21062432</v>
      </c>
      <c r="G11" s="36">
        <f t="shared" si="0"/>
        <v>0.43302667099286979</v>
      </c>
      <c r="H11" s="31">
        <v>18337525</v>
      </c>
      <c r="I11" s="36">
        <f t="shared" si="1"/>
        <v>0.37700477347528172</v>
      </c>
      <c r="J11" s="31">
        <v>18712774</v>
      </c>
      <c r="K11" s="36">
        <f t="shared" si="2"/>
        <v>0.29973292965671877</v>
      </c>
      <c r="L11" s="31">
        <v>0</v>
      </c>
      <c r="M11" s="36">
        <f t="shared" si="3"/>
        <v>0</v>
      </c>
      <c r="N11" s="31">
        <f t="shared" si="4"/>
        <v>58112731</v>
      </c>
      <c r="O11" s="36">
        <f t="shared" si="5"/>
        <v>0.93082399824755113</v>
      </c>
      <c r="P11" s="31">
        <v>11851640</v>
      </c>
      <c r="Q11" s="31">
        <v>44780614</v>
      </c>
      <c r="R11" s="31">
        <v>54140030</v>
      </c>
      <c r="S11" s="31">
        <v>35223426</v>
      </c>
      <c r="T11" s="36">
        <f t="shared" si="6"/>
        <v>0.65059856819436557</v>
      </c>
      <c r="U11" s="36">
        <f t="shared" si="7"/>
        <v>0.57891852941871336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13709280</v>
      </c>
      <c r="E12" s="31">
        <v>13687023</v>
      </c>
      <c r="F12" s="31">
        <v>691602</v>
      </c>
      <c r="G12" s="36">
        <f t="shared" si="0"/>
        <v>5.0447725919960787E-2</v>
      </c>
      <c r="H12" s="31">
        <v>1290933</v>
      </c>
      <c r="I12" s="36">
        <f t="shared" si="1"/>
        <v>9.4164901439025242E-2</v>
      </c>
      <c r="J12" s="31">
        <v>312125</v>
      </c>
      <c r="K12" s="36">
        <f t="shared" si="2"/>
        <v>2.280444768741895E-2</v>
      </c>
      <c r="L12" s="31">
        <v>0</v>
      </c>
      <c r="M12" s="36">
        <f t="shared" si="3"/>
        <v>0</v>
      </c>
      <c r="N12" s="31">
        <f t="shared" si="4"/>
        <v>2294660</v>
      </c>
      <c r="O12" s="36">
        <f t="shared" si="5"/>
        <v>0.16765223525963244</v>
      </c>
      <c r="P12" s="31">
        <v>3390720</v>
      </c>
      <c r="Q12" s="31">
        <v>12830837</v>
      </c>
      <c r="R12" s="31">
        <v>14216056</v>
      </c>
      <c r="S12" s="31">
        <v>7497881</v>
      </c>
      <c r="T12" s="36">
        <f t="shared" si="6"/>
        <v>0.52742342883286331</v>
      </c>
      <c r="U12" s="36">
        <f t="shared" si="7"/>
        <v>-0.90794727963382404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61642716</v>
      </c>
      <c r="E13" s="31">
        <v>72548859</v>
      </c>
      <c r="F13" s="31">
        <v>4986179</v>
      </c>
      <c r="G13" s="36">
        <f t="shared" si="0"/>
        <v>8.0888372926332441E-2</v>
      </c>
      <c r="H13" s="31">
        <v>8909088</v>
      </c>
      <c r="I13" s="36">
        <f t="shared" si="1"/>
        <v>0.14452783034413993</v>
      </c>
      <c r="J13" s="31">
        <v>8453570</v>
      </c>
      <c r="K13" s="36">
        <f t="shared" si="2"/>
        <v>0.11652243903656706</v>
      </c>
      <c r="L13" s="31">
        <v>0</v>
      </c>
      <c r="M13" s="36">
        <f t="shared" si="3"/>
        <v>0</v>
      </c>
      <c r="N13" s="31">
        <f t="shared" si="4"/>
        <v>22348837</v>
      </c>
      <c r="O13" s="36">
        <f t="shared" si="5"/>
        <v>0.30805221898803398</v>
      </c>
      <c r="P13" s="31">
        <v>10811790</v>
      </c>
      <c r="Q13" s="31">
        <v>57594064</v>
      </c>
      <c r="R13" s="31">
        <v>67211226</v>
      </c>
      <c r="S13" s="31">
        <v>19777316</v>
      </c>
      <c r="T13" s="36">
        <f t="shared" si="6"/>
        <v>0.29425614107976544</v>
      </c>
      <c r="U13" s="36">
        <f t="shared" si="7"/>
        <v>-0.2181155941800571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30016134</v>
      </c>
      <c r="E14" s="31">
        <v>30016134</v>
      </c>
      <c r="F14" s="31">
        <v>9873800</v>
      </c>
      <c r="G14" s="36">
        <f t="shared" si="0"/>
        <v>0.3289497574870901</v>
      </c>
      <c r="H14" s="31">
        <v>15177660</v>
      </c>
      <c r="I14" s="36">
        <f t="shared" si="1"/>
        <v>0.50565006139698065</v>
      </c>
      <c r="J14" s="31">
        <v>-7004496</v>
      </c>
      <c r="K14" s="36">
        <f t="shared" si="2"/>
        <v>-0.23335770022881694</v>
      </c>
      <c r="L14" s="31">
        <v>0</v>
      </c>
      <c r="M14" s="36">
        <f t="shared" si="3"/>
        <v>0</v>
      </c>
      <c r="N14" s="31">
        <f t="shared" si="4"/>
        <v>18046964</v>
      </c>
      <c r="O14" s="36">
        <f t="shared" si="5"/>
        <v>0.6012421186552539</v>
      </c>
      <c r="P14" s="31">
        <v>7075769</v>
      </c>
      <c r="Q14" s="31">
        <v>24748828</v>
      </c>
      <c r="R14" s="31">
        <v>27570448</v>
      </c>
      <c r="S14" s="31">
        <v>19133896</v>
      </c>
      <c r="T14" s="36">
        <f t="shared" si="6"/>
        <v>0.69400018454542345</v>
      </c>
      <c r="U14" s="36">
        <f t="shared" si="7"/>
        <v>-1.9899271725801111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14329459</v>
      </c>
      <c r="E15" s="31">
        <v>13581722</v>
      </c>
      <c r="F15" s="31">
        <v>2155225</v>
      </c>
      <c r="G15" s="36">
        <f t="shared" si="0"/>
        <v>0.15040518975629158</v>
      </c>
      <c r="H15" s="31">
        <v>1492666</v>
      </c>
      <c r="I15" s="36">
        <f t="shared" si="1"/>
        <v>0.10416764512882168</v>
      </c>
      <c r="J15" s="31">
        <v>1872288</v>
      </c>
      <c r="K15" s="36">
        <f t="shared" si="2"/>
        <v>0.13785350635214003</v>
      </c>
      <c r="L15" s="31">
        <v>0</v>
      </c>
      <c r="M15" s="36">
        <f t="shared" si="3"/>
        <v>0</v>
      </c>
      <c r="N15" s="31">
        <f t="shared" si="4"/>
        <v>5520179</v>
      </c>
      <c r="O15" s="36">
        <f t="shared" si="5"/>
        <v>0.40644176047779507</v>
      </c>
      <c r="P15" s="31">
        <v>373315</v>
      </c>
      <c r="Q15" s="31">
        <v>14790860</v>
      </c>
      <c r="R15" s="31">
        <v>15845941</v>
      </c>
      <c r="S15" s="31">
        <v>3513566</v>
      </c>
      <c r="T15" s="36">
        <f t="shared" si="6"/>
        <v>0.22173287152842486</v>
      </c>
      <c r="U15" s="36">
        <f t="shared" si="7"/>
        <v>4.0153034300791557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88779195</v>
      </c>
      <c r="E16" s="31">
        <v>90277360</v>
      </c>
      <c r="F16" s="31">
        <v>17802588</v>
      </c>
      <c r="G16" s="36">
        <f t="shared" si="0"/>
        <v>0.20052657607449584</v>
      </c>
      <c r="H16" s="31">
        <v>21358844</v>
      </c>
      <c r="I16" s="36">
        <f t="shared" si="1"/>
        <v>0.24058388905193384</v>
      </c>
      <c r="J16" s="31">
        <v>43186308</v>
      </c>
      <c r="K16" s="36">
        <f t="shared" si="2"/>
        <v>0.4783736254582544</v>
      </c>
      <c r="L16" s="31">
        <v>0</v>
      </c>
      <c r="M16" s="36">
        <f t="shared" si="3"/>
        <v>0</v>
      </c>
      <c r="N16" s="31">
        <f t="shared" si="4"/>
        <v>82347740</v>
      </c>
      <c r="O16" s="36">
        <f t="shared" si="5"/>
        <v>0.91216380275187492</v>
      </c>
      <c r="P16" s="31">
        <v>18990643</v>
      </c>
      <c r="Q16" s="31">
        <v>85015058</v>
      </c>
      <c r="R16" s="31">
        <v>84300068</v>
      </c>
      <c r="S16" s="31">
        <v>56686134</v>
      </c>
      <c r="T16" s="36">
        <f t="shared" si="6"/>
        <v>0.67243283836971524</v>
      </c>
      <c r="U16" s="36">
        <f t="shared" si="7"/>
        <v>1.2740835052293913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19549958</v>
      </c>
      <c r="E17" s="31">
        <v>26387450</v>
      </c>
      <c r="F17" s="31">
        <v>8954168</v>
      </c>
      <c r="G17" s="36">
        <f t="shared" si="0"/>
        <v>0.45801469241008086</v>
      </c>
      <c r="H17" s="31">
        <v>5863415</v>
      </c>
      <c r="I17" s="36">
        <f t="shared" si="1"/>
        <v>0.2999195701596904</v>
      </c>
      <c r="J17" s="31">
        <v>5399765</v>
      </c>
      <c r="K17" s="36">
        <f t="shared" si="2"/>
        <v>0.20463383161313428</v>
      </c>
      <c r="L17" s="31">
        <v>0</v>
      </c>
      <c r="M17" s="36">
        <f t="shared" si="3"/>
        <v>0</v>
      </c>
      <c r="N17" s="31">
        <f t="shared" si="4"/>
        <v>20217348</v>
      </c>
      <c r="O17" s="36">
        <f t="shared" si="5"/>
        <v>0.76617285868850538</v>
      </c>
      <c r="P17" s="31">
        <v>2632949</v>
      </c>
      <c r="Q17" s="31">
        <v>13829129</v>
      </c>
      <c r="R17" s="31">
        <v>22276136</v>
      </c>
      <c r="S17" s="31">
        <v>6628937</v>
      </c>
      <c r="T17" s="36">
        <f t="shared" si="6"/>
        <v>0.29758019972584115</v>
      </c>
      <c r="U17" s="36">
        <f t="shared" si="7"/>
        <v>1.0508429901224825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276666776</v>
      </c>
      <c r="E19" s="32">
        <f>SUM(E11:E18)</f>
        <v>308930040</v>
      </c>
      <c r="F19" s="32">
        <f>SUM(F11:F18)</f>
        <v>65525994</v>
      </c>
      <c r="G19" s="37">
        <f t="shared" si="0"/>
        <v>0.23684084857373694</v>
      </c>
      <c r="H19" s="32">
        <f>SUM(H11:H18)</f>
        <v>72430131</v>
      </c>
      <c r="I19" s="37">
        <f t="shared" si="1"/>
        <v>0.26179555076031247</v>
      </c>
      <c r="J19" s="32">
        <f>SUM(J11:J18)</f>
        <v>70932334</v>
      </c>
      <c r="K19" s="37">
        <f t="shared" si="2"/>
        <v>0.22960646365112308</v>
      </c>
      <c r="L19" s="32">
        <f>SUM(L11:L18)</f>
        <v>0</v>
      </c>
      <c r="M19" s="37">
        <f t="shared" si="3"/>
        <v>0</v>
      </c>
      <c r="N19" s="32">
        <f t="shared" si="4"/>
        <v>208888459</v>
      </c>
      <c r="O19" s="37">
        <f t="shared" si="5"/>
        <v>0.67616751999902636</v>
      </c>
      <c r="P19" s="32">
        <f>SUM(P11:P18)</f>
        <v>55126826</v>
      </c>
      <c r="Q19" s="32">
        <f>SUM(Q11:Q18)</f>
        <v>253589390</v>
      </c>
      <c r="R19" s="32">
        <f>SUM(R11:R18)</f>
        <v>285559905</v>
      </c>
      <c r="S19" s="32">
        <f>SUM(S11:S18)</f>
        <v>148461156</v>
      </c>
      <c r="T19" s="37">
        <f t="shared" si="6"/>
        <v>0.51989496214463304</v>
      </c>
      <c r="U19" s="37">
        <f t="shared" si="7"/>
        <v>0.28671173631509284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217166484</v>
      </c>
      <c r="E26" s="31">
        <v>214652162</v>
      </c>
      <c r="F26" s="31">
        <v>23643564</v>
      </c>
      <c r="G26" s="36">
        <f t="shared" si="0"/>
        <v>0.1088729879699116</v>
      </c>
      <c r="H26" s="31">
        <v>26401332</v>
      </c>
      <c r="I26" s="36">
        <f t="shared" si="1"/>
        <v>0.12157185360149773</v>
      </c>
      <c r="J26" s="31">
        <v>29870114</v>
      </c>
      <c r="K26" s="36">
        <f t="shared" si="2"/>
        <v>0.13915589631936714</v>
      </c>
      <c r="L26" s="31">
        <v>0</v>
      </c>
      <c r="M26" s="36">
        <f t="shared" si="3"/>
        <v>0</v>
      </c>
      <c r="N26" s="31">
        <f t="shared" si="4"/>
        <v>79915010</v>
      </c>
      <c r="O26" s="36">
        <f t="shared" si="5"/>
        <v>0.37230004699416913</v>
      </c>
      <c r="P26" s="31">
        <v>81982528</v>
      </c>
      <c r="Q26" s="31">
        <v>204143290</v>
      </c>
      <c r="R26" s="31">
        <v>215165736</v>
      </c>
      <c r="S26" s="31">
        <v>182468027</v>
      </c>
      <c r="T26" s="36">
        <f t="shared" si="6"/>
        <v>0.84803477724724718</v>
      </c>
      <c r="U26" s="36">
        <f t="shared" si="7"/>
        <v>-0.6356526844353958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217166484</v>
      </c>
      <c r="E27" s="32">
        <f>SUM(E20:E26)</f>
        <v>214652162</v>
      </c>
      <c r="F27" s="32">
        <f>SUM(F20:F26)</f>
        <v>23643564</v>
      </c>
      <c r="G27" s="37">
        <f t="shared" si="0"/>
        <v>0.1088729879699116</v>
      </c>
      <c r="H27" s="32">
        <f>SUM(H20:H26)</f>
        <v>26401332</v>
      </c>
      <c r="I27" s="37">
        <f t="shared" si="1"/>
        <v>0.12157185360149773</v>
      </c>
      <c r="J27" s="32">
        <f>SUM(J20:J26)</f>
        <v>29870114</v>
      </c>
      <c r="K27" s="37">
        <f t="shared" si="2"/>
        <v>0.13915589631936714</v>
      </c>
      <c r="L27" s="32">
        <f>SUM(L20:L26)</f>
        <v>0</v>
      </c>
      <c r="M27" s="37">
        <f t="shared" si="3"/>
        <v>0</v>
      </c>
      <c r="N27" s="32">
        <f t="shared" si="4"/>
        <v>79915010</v>
      </c>
      <c r="O27" s="37">
        <f t="shared" si="5"/>
        <v>0.37230004699416913</v>
      </c>
      <c r="P27" s="32">
        <f>SUM(P20:P26)</f>
        <v>81982528</v>
      </c>
      <c r="Q27" s="32">
        <f>SUM(Q20:Q26)</f>
        <v>204143290</v>
      </c>
      <c r="R27" s="32">
        <f>SUM(R20:R26)</f>
        <v>215165736</v>
      </c>
      <c r="S27" s="32">
        <f>SUM(S20:S26)</f>
        <v>182468027</v>
      </c>
      <c r="T27" s="37">
        <f t="shared" si="6"/>
        <v>0.84803477724724718</v>
      </c>
      <c r="U27" s="37">
        <f t="shared" si="7"/>
        <v>-0.6356526844353958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369052</v>
      </c>
      <c r="E30" s="31">
        <v>1527186</v>
      </c>
      <c r="F30" s="31">
        <v>282514</v>
      </c>
      <c r="G30" s="36">
        <f t="shared" si="0"/>
        <v>0.76551271907481877</v>
      </c>
      <c r="H30" s="31">
        <v>285975</v>
      </c>
      <c r="I30" s="36">
        <f t="shared" si="1"/>
        <v>0.77489080129629428</v>
      </c>
      <c r="J30" s="31">
        <v>293809</v>
      </c>
      <c r="K30" s="36">
        <f t="shared" si="2"/>
        <v>0.1923858652449669</v>
      </c>
      <c r="L30" s="31">
        <v>0</v>
      </c>
      <c r="M30" s="36">
        <f t="shared" si="3"/>
        <v>0</v>
      </c>
      <c r="N30" s="31">
        <f t="shared" si="4"/>
        <v>862298</v>
      </c>
      <c r="O30" s="36">
        <f t="shared" si="5"/>
        <v>0.56463194398062844</v>
      </c>
      <c r="P30" s="31">
        <v>264458</v>
      </c>
      <c r="Q30" s="31">
        <v>351500</v>
      </c>
      <c r="R30" s="31">
        <v>351500</v>
      </c>
      <c r="S30" s="31">
        <v>694969</v>
      </c>
      <c r="T30" s="36">
        <f t="shared" si="6"/>
        <v>1.9771522048364154</v>
      </c>
      <c r="U30" s="36">
        <f t="shared" si="7"/>
        <v>0.11098548729855029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208883568</v>
      </c>
      <c r="E34" s="31">
        <v>105987807</v>
      </c>
      <c r="F34" s="31">
        <v>7389286</v>
      </c>
      <c r="G34" s="36">
        <f t="shared" si="0"/>
        <v>3.5375142577036028E-2</v>
      </c>
      <c r="H34" s="31">
        <v>21854606</v>
      </c>
      <c r="I34" s="36">
        <f t="shared" si="1"/>
        <v>0.10462577889324449</v>
      </c>
      <c r="J34" s="31">
        <v>20070575</v>
      </c>
      <c r="K34" s="36">
        <f t="shared" si="2"/>
        <v>0.18936682971466709</v>
      </c>
      <c r="L34" s="31">
        <v>0</v>
      </c>
      <c r="M34" s="36">
        <f t="shared" si="3"/>
        <v>0</v>
      </c>
      <c r="N34" s="31">
        <f t="shared" si="4"/>
        <v>49314467</v>
      </c>
      <c r="O34" s="36">
        <f t="shared" si="5"/>
        <v>0.46528434162242832</v>
      </c>
      <c r="P34" s="31">
        <v>14469055</v>
      </c>
      <c r="Q34" s="31">
        <v>353440712</v>
      </c>
      <c r="R34" s="31">
        <v>313437676</v>
      </c>
      <c r="S34" s="31">
        <v>59322437</v>
      </c>
      <c r="T34" s="36">
        <f t="shared" si="6"/>
        <v>0.18926390010625271</v>
      </c>
      <c r="U34" s="36">
        <f t="shared" si="7"/>
        <v>0.38713792987862727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209252620</v>
      </c>
      <c r="E35" s="32">
        <f>SUM(E28:E34)</f>
        <v>107514993</v>
      </c>
      <c r="F35" s="32">
        <f>SUM(F28:F34)</f>
        <v>7671800</v>
      </c>
      <c r="G35" s="37">
        <f t="shared" si="0"/>
        <v>3.666286233357556E-2</v>
      </c>
      <c r="H35" s="32">
        <f>SUM(H28:H34)</f>
        <v>22140581</v>
      </c>
      <c r="I35" s="37">
        <f t="shared" si="1"/>
        <v>0.10580790338491342</v>
      </c>
      <c r="J35" s="32">
        <f>SUM(J28:J34)</f>
        <v>20364384</v>
      </c>
      <c r="K35" s="37">
        <f t="shared" si="2"/>
        <v>0.18940971330389242</v>
      </c>
      <c r="L35" s="32">
        <f>SUM(L28:L34)</f>
        <v>0</v>
      </c>
      <c r="M35" s="37">
        <f t="shared" si="3"/>
        <v>0</v>
      </c>
      <c r="N35" s="32">
        <f t="shared" si="4"/>
        <v>50176765</v>
      </c>
      <c r="O35" s="37">
        <f t="shared" si="5"/>
        <v>0.46669551473625637</v>
      </c>
      <c r="P35" s="32">
        <f>SUM(P28:P34)</f>
        <v>14733513</v>
      </c>
      <c r="Q35" s="32">
        <f>SUM(Q28:Q34)</f>
        <v>353792212</v>
      </c>
      <c r="R35" s="32">
        <f>SUM(R28:R34)</f>
        <v>313789176</v>
      </c>
      <c r="S35" s="32">
        <f>SUM(S28:S34)</f>
        <v>60017406</v>
      </c>
      <c r="T35" s="37">
        <f t="shared" si="6"/>
        <v>0.19126665478097946</v>
      </c>
      <c r="U35" s="37">
        <f t="shared" si="7"/>
        <v>0.38218115394475172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6248690</v>
      </c>
      <c r="E37" s="31">
        <v>6028526</v>
      </c>
      <c r="F37" s="31">
        <v>382639</v>
      </c>
      <c r="G37" s="36">
        <f t="shared" si="0"/>
        <v>6.1235074871693107E-2</v>
      </c>
      <c r="H37" s="31">
        <v>640315</v>
      </c>
      <c r="I37" s="36">
        <f t="shared" si="1"/>
        <v>0.10247187810565095</v>
      </c>
      <c r="J37" s="31">
        <v>600420</v>
      </c>
      <c r="K37" s="36">
        <f t="shared" si="2"/>
        <v>9.9596485110954147E-2</v>
      </c>
      <c r="L37" s="31">
        <v>0</v>
      </c>
      <c r="M37" s="36">
        <f t="shared" si="3"/>
        <v>0</v>
      </c>
      <c r="N37" s="31">
        <f t="shared" si="4"/>
        <v>1623374</v>
      </c>
      <c r="O37" s="36">
        <f t="shared" si="5"/>
        <v>0.26928207658057707</v>
      </c>
      <c r="P37" s="31">
        <v>587876</v>
      </c>
      <c r="Q37" s="31">
        <v>8319253</v>
      </c>
      <c r="R37" s="31">
        <v>5377015</v>
      </c>
      <c r="S37" s="31">
        <v>1884125</v>
      </c>
      <c r="T37" s="36">
        <f t="shared" si="6"/>
        <v>0.35040352314434681</v>
      </c>
      <c r="U37" s="36">
        <f t="shared" si="7"/>
        <v>2.1337833148487029E-2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133509059</v>
      </c>
      <c r="E39" s="31">
        <v>253670200</v>
      </c>
      <c r="F39" s="31">
        <v>5030932</v>
      </c>
      <c r="G39" s="36">
        <f t="shared" si="0"/>
        <v>3.7682326859932405E-2</v>
      </c>
      <c r="H39" s="31">
        <v>14746324</v>
      </c>
      <c r="I39" s="36">
        <f t="shared" si="1"/>
        <v>0.11045186079844964</v>
      </c>
      <c r="J39" s="31">
        <v>7103126</v>
      </c>
      <c r="K39" s="36">
        <f t="shared" si="2"/>
        <v>2.8001420742365481E-2</v>
      </c>
      <c r="L39" s="31">
        <v>0</v>
      </c>
      <c r="M39" s="36">
        <f t="shared" si="3"/>
        <v>0</v>
      </c>
      <c r="N39" s="31">
        <f t="shared" si="4"/>
        <v>26880382</v>
      </c>
      <c r="O39" s="36">
        <f t="shared" si="5"/>
        <v>0.10596586433881473</v>
      </c>
      <c r="P39" s="31">
        <v>10186177</v>
      </c>
      <c r="Q39" s="31">
        <v>122658325</v>
      </c>
      <c r="R39" s="31">
        <v>113998699</v>
      </c>
      <c r="S39" s="31">
        <v>39544690</v>
      </c>
      <c r="T39" s="36">
        <f t="shared" si="6"/>
        <v>0.34688720438818343</v>
      </c>
      <c r="U39" s="36">
        <f t="shared" si="7"/>
        <v>-0.30267007926526313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139757749</v>
      </c>
      <c r="E40" s="32">
        <f>SUM(E36:E39)</f>
        <v>259698726</v>
      </c>
      <c r="F40" s="32">
        <f>SUM(F36:F39)</f>
        <v>5413571</v>
      </c>
      <c r="G40" s="37">
        <f t="shared" si="0"/>
        <v>3.8735390622240205E-2</v>
      </c>
      <c r="H40" s="32">
        <f>SUM(H36:H39)</f>
        <v>15386639</v>
      </c>
      <c r="I40" s="37">
        <f t="shared" si="1"/>
        <v>0.11009506886090445</v>
      </c>
      <c r="J40" s="32">
        <f>SUM(J36:J39)</f>
        <v>7703546</v>
      </c>
      <c r="K40" s="37">
        <f t="shared" si="2"/>
        <v>2.9663395422278659E-2</v>
      </c>
      <c r="L40" s="32">
        <f>SUM(L36:L39)</f>
        <v>0</v>
      </c>
      <c r="M40" s="37">
        <f t="shared" si="3"/>
        <v>0</v>
      </c>
      <c r="N40" s="32">
        <f t="shared" si="4"/>
        <v>28503756</v>
      </c>
      <c r="O40" s="37">
        <f t="shared" si="5"/>
        <v>0.10975701128391366</v>
      </c>
      <c r="P40" s="32">
        <f>SUM(P36:P39)</f>
        <v>10774053</v>
      </c>
      <c r="Q40" s="32">
        <f>SUM(Q36:Q39)</f>
        <v>130977578</v>
      </c>
      <c r="R40" s="32">
        <f>SUM(R36:R39)</f>
        <v>119375714</v>
      </c>
      <c r="S40" s="32">
        <f>SUM(S36:S39)</f>
        <v>41428815</v>
      </c>
      <c r="T40" s="37">
        <f t="shared" si="6"/>
        <v>0.34704558918910422</v>
      </c>
      <c r="U40" s="37">
        <f t="shared" si="7"/>
        <v>-0.28499089432732505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20791877</v>
      </c>
      <c r="E45" s="31">
        <v>20655906</v>
      </c>
      <c r="F45" s="31">
        <v>5713679</v>
      </c>
      <c r="G45" s="36">
        <f t="shared" si="0"/>
        <v>0.27480342443349393</v>
      </c>
      <c r="H45" s="31">
        <v>4311010</v>
      </c>
      <c r="I45" s="36">
        <f t="shared" si="1"/>
        <v>0.20734106882221359</v>
      </c>
      <c r="J45" s="31">
        <v>6812155</v>
      </c>
      <c r="K45" s="36">
        <f t="shared" si="2"/>
        <v>0.32979211853500884</v>
      </c>
      <c r="L45" s="31">
        <v>0</v>
      </c>
      <c r="M45" s="36">
        <f t="shared" si="3"/>
        <v>0</v>
      </c>
      <c r="N45" s="31">
        <f t="shared" si="4"/>
        <v>16836844</v>
      </c>
      <c r="O45" s="36">
        <f t="shared" si="5"/>
        <v>0.81511040958455172</v>
      </c>
      <c r="P45" s="31">
        <v>6728088</v>
      </c>
      <c r="Q45" s="31">
        <v>13305093</v>
      </c>
      <c r="R45" s="31">
        <v>25573234</v>
      </c>
      <c r="S45" s="31">
        <v>9258632</v>
      </c>
      <c r="T45" s="36">
        <f t="shared" si="6"/>
        <v>0.36204384631212461</v>
      </c>
      <c r="U45" s="36">
        <f t="shared" si="7"/>
        <v>1.2494931695304912E-2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20791877</v>
      </c>
      <c r="E47" s="32">
        <f>SUM(E41:E46)</f>
        <v>20655906</v>
      </c>
      <c r="F47" s="32">
        <f>SUM(F41:F46)</f>
        <v>5713679</v>
      </c>
      <c r="G47" s="37">
        <f t="shared" si="0"/>
        <v>0.27480342443349393</v>
      </c>
      <c r="H47" s="32">
        <f>SUM(H41:H46)</f>
        <v>4311010</v>
      </c>
      <c r="I47" s="37">
        <f t="shared" si="1"/>
        <v>0.20734106882221359</v>
      </c>
      <c r="J47" s="32">
        <f>SUM(J41:J46)</f>
        <v>6812155</v>
      </c>
      <c r="K47" s="37">
        <f t="shared" si="2"/>
        <v>0.32979211853500884</v>
      </c>
      <c r="L47" s="32">
        <f>SUM(L41:L46)</f>
        <v>0</v>
      </c>
      <c r="M47" s="37">
        <f t="shared" si="3"/>
        <v>0</v>
      </c>
      <c r="N47" s="32">
        <f t="shared" si="4"/>
        <v>16836844</v>
      </c>
      <c r="O47" s="37">
        <f t="shared" si="5"/>
        <v>0.81511040958455172</v>
      </c>
      <c r="P47" s="32">
        <f>SUM(P41:P46)</f>
        <v>6728088</v>
      </c>
      <c r="Q47" s="32">
        <f>SUM(Q41:Q46)</f>
        <v>13305093</v>
      </c>
      <c r="R47" s="32">
        <f>SUM(R41:R46)</f>
        <v>25573234</v>
      </c>
      <c r="S47" s="32">
        <f>SUM(S41:S46)</f>
        <v>9258632</v>
      </c>
      <c r="T47" s="37">
        <f t="shared" si="6"/>
        <v>0.36204384631212461</v>
      </c>
      <c r="U47" s="37">
        <f t="shared" si="7"/>
        <v>1.2494931695304912E-2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383305</v>
      </c>
      <c r="E51" s="31">
        <v>733305</v>
      </c>
      <c r="F51" s="31">
        <v>88025</v>
      </c>
      <c r="G51" s="36">
        <f t="shared" si="0"/>
        <v>0.22964740872151421</v>
      </c>
      <c r="H51" s="31">
        <v>391150</v>
      </c>
      <c r="I51" s="36">
        <f t="shared" si="1"/>
        <v>1.0204667301496197</v>
      </c>
      <c r="J51" s="31">
        <v>174620</v>
      </c>
      <c r="K51" s="36">
        <f t="shared" si="2"/>
        <v>0.23812738219431206</v>
      </c>
      <c r="L51" s="31">
        <v>0</v>
      </c>
      <c r="M51" s="36">
        <f t="shared" si="3"/>
        <v>0</v>
      </c>
      <c r="N51" s="31">
        <f t="shared" si="4"/>
        <v>653795</v>
      </c>
      <c r="O51" s="36">
        <f t="shared" si="5"/>
        <v>0.89157308350549913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35486938</v>
      </c>
      <c r="E52" s="31">
        <v>30551017</v>
      </c>
      <c r="F52" s="31">
        <v>318679</v>
      </c>
      <c r="G52" s="36">
        <f t="shared" si="0"/>
        <v>8.9801774388086116E-3</v>
      </c>
      <c r="H52" s="31">
        <v>2178085</v>
      </c>
      <c r="I52" s="36">
        <f t="shared" si="1"/>
        <v>6.1377090353639419E-2</v>
      </c>
      <c r="J52" s="31">
        <v>5117076</v>
      </c>
      <c r="K52" s="36">
        <f t="shared" si="2"/>
        <v>0.16749282028811022</v>
      </c>
      <c r="L52" s="31">
        <v>0</v>
      </c>
      <c r="M52" s="36">
        <f t="shared" si="3"/>
        <v>0</v>
      </c>
      <c r="N52" s="31">
        <f t="shared" si="4"/>
        <v>7613840</v>
      </c>
      <c r="O52" s="36">
        <f t="shared" si="5"/>
        <v>0.24921723555062014</v>
      </c>
      <c r="P52" s="31">
        <v>1580826</v>
      </c>
      <c r="Q52" s="31">
        <v>11590622</v>
      </c>
      <c r="R52" s="31">
        <v>9467855</v>
      </c>
      <c r="S52" s="31">
        <v>3054307</v>
      </c>
      <c r="T52" s="36">
        <f t="shared" si="6"/>
        <v>0.3225975682982048</v>
      </c>
      <c r="U52" s="36">
        <f t="shared" si="7"/>
        <v>2.2369634608742519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35870243</v>
      </c>
      <c r="E53" s="32">
        <f>SUM(E48:E52)</f>
        <v>31284322</v>
      </c>
      <c r="F53" s="32">
        <f>SUM(F48:F52)</f>
        <v>406704</v>
      </c>
      <c r="G53" s="37">
        <f t="shared" si="0"/>
        <v>1.1338200301570301E-2</v>
      </c>
      <c r="H53" s="32">
        <f>SUM(H48:H52)</f>
        <v>2569235</v>
      </c>
      <c r="I53" s="37">
        <f t="shared" si="1"/>
        <v>7.1625804151926153E-2</v>
      </c>
      <c r="J53" s="32">
        <f>SUM(J48:J52)</f>
        <v>5291696</v>
      </c>
      <c r="K53" s="37">
        <f t="shared" si="2"/>
        <v>0.16914849553076458</v>
      </c>
      <c r="L53" s="32">
        <f>SUM(L48:L52)</f>
        <v>0</v>
      </c>
      <c r="M53" s="37">
        <f t="shared" si="3"/>
        <v>0</v>
      </c>
      <c r="N53" s="32">
        <f t="shared" si="4"/>
        <v>8267635</v>
      </c>
      <c r="O53" s="37">
        <f t="shared" si="5"/>
        <v>0.26427406673540821</v>
      </c>
      <c r="P53" s="32">
        <f>SUM(P48:P52)</f>
        <v>1580826</v>
      </c>
      <c r="Q53" s="32">
        <f>SUM(Q48:Q52)</f>
        <v>11590622</v>
      </c>
      <c r="R53" s="32">
        <f>SUM(R48:R52)</f>
        <v>9467855</v>
      </c>
      <c r="S53" s="32">
        <f>SUM(S48:S52)</f>
        <v>3054307</v>
      </c>
      <c r="T53" s="37">
        <f t="shared" si="6"/>
        <v>0.3225975682982048</v>
      </c>
      <c r="U53" s="37">
        <f t="shared" si="7"/>
        <v>2.3474247007577049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2336583758</v>
      </c>
      <c r="E54" s="32">
        <f>SUM(E8:E9,E11:E18,E20:E26,E28:E34,E36:E39,E41:E46,E48:E52)</f>
        <v>2340006533</v>
      </c>
      <c r="F54" s="32">
        <f>SUM(F8:F9,F11:F18,F20:F26,F28:F34,F36:F39,F41:F46,F48:F52)</f>
        <v>337380851</v>
      </c>
      <c r="G54" s="37">
        <f t="shared" si="0"/>
        <v>0.14439065145637292</v>
      </c>
      <c r="H54" s="32">
        <f>SUM(H8:H9,H11:H18,H20:H26,H28:H34,H36:H39,H41:H46,H48:H52)</f>
        <v>400956493</v>
      </c>
      <c r="I54" s="37">
        <f t="shared" si="1"/>
        <v>0.1715994522461283</v>
      </c>
      <c r="J54" s="32">
        <f>SUM(J8:J9,J11:J18,J20:J26,J28:J34,J36:J39,J41:J46,J48:J52)</f>
        <v>370789587</v>
      </c>
      <c r="K54" s="37">
        <f t="shared" si="2"/>
        <v>0.15845664606954327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1109126931</v>
      </c>
      <c r="O54" s="37">
        <f t="shared" si="5"/>
        <v>0.47398454464058543</v>
      </c>
      <c r="P54" s="32">
        <f>SUM(P8:P9,P11:P18,P20:P26,P28:P34,P36:P39,P41:P46,P48:P52)</f>
        <v>465687675</v>
      </c>
      <c r="Q54" s="32">
        <f>SUM(Q8:Q9,Q11:Q18,Q20:Q26,Q28:Q34,Q36:Q39,Q41:Q46,Q48:Q52)</f>
        <v>2310508810</v>
      </c>
      <c r="R54" s="32">
        <f>SUM(R8:R9,R11:R18,R20:R26,R28:R34,R36:R39,R41:R46,R48:R52)</f>
        <v>2218383273</v>
      </c>
      <c r="S54" s="32">
        <f>SUM(S8:S9,S11:S18,S20:S26,S28:S34,S36:S39,S41:S46,S48:S52)</f>
        <v>1421658198</v>
      </c>
      <c r="T54" s="37">
        <f t="shared" si="6"/>
        <v>0.64085328054130164</v>
      </c>
      <c r="U54" s="37">
        <f t="shared" si="7"/>
        <v>-0.20378054454629924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375739889</v>
      </c>
      <c r="E57" s="31">
        <v>567945329</v>
      </c>
      <c r="F57" s="31">
        <v>111939235</v>
      </c>
      <c r="G57" s="36">
        <f t="shared" ref="G57:G85" si="8">IF(($D57      =0),0,($F57      /$D57      ))</f>
        <v>0.2979168256474361</v>
      </c>
      <c r="H57" s="31">
        <v>115976738</v>
      </c>
      <c r="I57" s="36">
        <f t="shared" ref="I57:I85" si="9">IF(($D57      =0),0,($H57      /$D57      ))</f>
        <v>0.3086622990938287</v>
      </c>
      <c r="J57" s="31">
        <v>160489808</v>
      </c>
      <c r="K57" s="36">
        <f t="shared" ref="K57:K85" si="10">IF(($E57      =0),0,($J57      /$E57      ))</f>
        <v>0.28257967766471409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388405781</v>
      </c>
      <c r="O57" s="36">
        <f t="shared" ref="O57:O85" si="13">IF(($E57      =0),0,($N57      /$E57      ))</f>
        <v>0.68387881925867555</v>
      </c>
      <c r="P57" s="31">
        <v>172283916</v>
      </c>
      <c r="Q57" s="31">
        <v>349024866</v>
      </c>
      <c r="R57" s="31">
        <v>341749696</v>
      </c>
      <c r="S57" s="31">
        <v>322031589</v>
      </c>
      <c r="T57" s="36">
        <f t="shared" ref="T57:T85" si="14">IF(($R57      =0),0,($S57      /$R57      ))</f>
        <v>0.94230248854413023</v>
      </c>
      <c r="U57" s="36">
        <f t="shared" ref="U57:U85" si="15">IF(($P57      =0),0,(($J57      /$P57      )-1))</f>
        <v>-6.8457394479006339E-2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375739889</v>
      </c>
      <c r="E58" s="32">
        <f>E57</f>
        <v>567945329</v>
      </c>
      <c r="F58" s="32">
        <f>F57</f>
        <v>111939235</v>
      </c>
      <c r="G58" s="37">
        <f t="shared" si="8"/>
        <v>0.2979168256474361</v>
      </c>
      <c r="H58" s="32">
        <f>H57</f>
        <v>115976738</v>
      </c>
      <c r="I58" s="37">
        <f t="shared" si="9"/>
        <v>0.3086622990938287</v>
      </c>
      <c r="J58" s="32">
        <f>J57</f>
        <v>160489808</v>
      </c>
      <c r="K58" s="37">
        <f t="shared" si="10"/>
        <v>0.28257967766471409</v>
      </c>
      <c r="L58" s="32">
        <f>L57</f>
        <v>0</v>
      </c>
      <c r="M58" s="37">
        <f t="shared" si="11"/>
        <v>0</v>
      </c>
      <c r="N58" s="32">
        <f t="shared" si="12"/>
        <v>388405781</v>
      </c>
      <c r="O58" s="37">
        <f t="shared" si="13"/>
        <v>0.68387881925867555</v>
      </c>
      <c r="P58" s="32">
        <f>P57</f>
        <v>172283916</v>
      </c>
      <c r="Q58" s="32">
        <f>Q57</f>
        <v>349024866</v>
      </c>
      <c r="R58" s="32">
        <f>R57</f>
        <v>341749696</v>
      </c>
      <c r="S58" s="32">
        <f>S57</f>
        <v>322031589</v>
      </c>
      <c r="T58" s="37">
        <f t="shared" si="14"/>
        <v>0.94230248854413023</v>
      </c>
      <c r="U58" s="37">
        <f t="shared" si="15"/>
        <v>-6.8457394479006339E-2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16123654</v>
      </c>
      <c r="E59" s="31">
        <v>23487321</v>
      </c>
      <c r="F59" s="31">
        <v>6871608</v>
      </c>
      <c r="G59" s="36">
        <f t="shared" si="8"/>
        <v>0.42618180717596643</v>
      </c>
      <c r="H59" s="31">
        <v>438990</v>
      </c>
      <c r="I59" s="36">
        <f t="shared" si="9"/>
        <v>2.7226458717112139E-2</v>
      </c>
      <c r="J59" s="31">
        <v>555292</v>
      </c>
      <c r="K59" s="36">
        <f t="shared" si="10"/>
        <v>2.364220253131466E-2</v>
      </c>
      <c r="L59" s="31">
        <v>0</v>
      </c>
      <c r="M59" s="36">
        <f t="shared" si="11"/>
        <v>0</v>
      </c>
      <c r="N59" s="31">
        <f t="shared" si="12"/>
        <v>7865890</v>
      </c>
      <c r="O59" s="36">
        <f t="shared" si="13"/>
        <v>0.33489941232548404</v>
      </c>
      <c r="P59" s="31">
        <v>459260</v>
      </c>
      <c r="Q59" s="31">
        <v>14658416</v>
      </c>
      <c r="R59" s="31">
        <v>12748416</v>
      </c>
      <c r="S59" s="31">
        <v>1548077</v>
      </c>
      <c r="T59" s="36">
        <f t="shared" si="14"/>
        <v>0.12143289017239475</v>
      </c>
      <c r="U59" s="36">
        <f t="shared" si="15"/>
        <v>0.20910159822322871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20275814</v>
      </c>
      <c r="E60" s="31">
        <v>20275814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110540</v>
      </c>
      <c r="K60" s="36">
        <f t="shared" si="10"/>
        <v>5.4518156459711061E-3</v>
      </c>
      <c r="L60" s="31">
        <v>0</v>
      </c>
      <c r="M60" s="36">
        <f t="shared" si="11"/>
        <v>0</v>
      </c>
      <c r="N60" s="31">
        <f t="shared" si="12"/>
        <v>110540</v>
      </c>
      <c r="O60" s="36">
        <f t="shared" si="13"/>
        <v>5.4518156459711061E-3</v>
      </c>
      <c r="P60" s="31">
        <v>983</v>
      </c>
      <c r="Q60" s="31">
        <v>21703700</v>
      </c>
      <c r="R60" s="31">
        <v>20786222</v>
      </c>
      <c r="S60" s="31">
        <v>2523</v>
      </c>
      <c r="T60" s="36">
        <f t="shared" si="14"/>
        <v>1.2137847849407169E-4</v>
      </c>
      <c r="U60" s="36">
        <f t="shared" si="15"/>
        <v>111.45167853509665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14422572</v>
      </c>
      <c r="E61" s="31">
        <v>14422572</v>
      </c>
      <c r="F61" s="31">
        <v>759525</v>
      </c>
      <c r="G61" s="36">
        <f t="shared" si="8"/>
        <v>5.2662243599823945E-2</v>
      </c>
      <c r="H61" s="31">
        <v>794513</v>
      </c>
      <c r="I61" s="36">
        <f t="shared" si="9"/>
        <v>5.5088163193083732E-2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1554038</v>
      </c>
      <c r="O61" s="36">
        <f t="shared" si="13"/>
        <v>0.10775040679290768</v>
      </c>
      <c r="P61" s="31">
        <v>2377377</v>
      </c>
      <c r="Q61" s="31">
        <v>35382709</v>
      </c>
      <c r="R61" s="31">
        <v>30487836</v>
      </c>
      <c r="S61" s="31">
        <v>5557829</v>
      </c>
      <c r="T61" s="36">
        <f t="shared" si="14"/>
        <v>0.18229660511162551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50822040</v>
      </c>
      <c r="E63" s="32">
        <f>SUM(E59:E62)</f>
        <v>58185707</v>
      </c>
      <c r="F63" s="32">
        <f>SUM(F59:F62)</f>
        <v>7631133</v>
      </c>
      <c r="G63" s="37">
        <f t="shared" si="8"/>
        <v>0.15015400798551179</v>
      </c>
      <c r="H63" s="32">
        <f>SUM(H59:H62)</f>
        <v>1233503</v>
      </c>
      <c r="I63" s="37">
        <f t="shared" si="9"/>
        <v>2.4271024933276979E-2</v>
      </c>
      <c r="J63" s="32">
        <f>SUM(J59:J62)</f>
        <v>665832</v>
      </c>
      <c r="K63" s="37">
        <f t="shared" si="10"/>
        <v>1.1443222645726382E-2</v>
      </c>
      <c r="L63" s="32">
        <f>SUM(L59:L62)</f>
        <v>0</v>
      </c>
      <c r="M63" s="37">
        <f t="shared" si="11"/>
        <v>0</v>
      </c>
      <c r="N63" s="32">
        <f t="shared" si="12"/>
        <v>9530468</v>
      </c>
      <c r="O63" s="37">
        <f t="shared" si="13"/>
        <v>0.16379397091454093</v>
      </c>
      <c r="P63" s="32">
        <f>SUM(P59:P62)</f>
        <v>2837620</v>
      </c>
      <c r="Q63" s="32">
        <f>SUM(Q59:Q62)</f>
        <v>71744825</v>
      </c>
      <c r="R63" s="32">
        <f>SUM(R59:R62)</f>
        <v>64022474</v>
      </c>
      <c r="S63" s="32">
        <f>SUM(S59:S62)</f>
        <v>7108429</v>
      </c>
      <c r="T63" s="37">
        <f t="shared" si="14"/>
        <v>0.11103021417135489</v>
      </c>
      <c r="U63" s="37">
        <f t="shared" si="15"/>
        <v>-0.76535547395352443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6101033</v>
      </c>
      <c r="E64" s="31">
        <v>6101033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1670331</v>
      </c>
      <c r="R64" s="31">
        <v>1676659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27004704</v>
      </c>
      <c r="E65" s="31">
        <v>29339707</v>
      </c>
      <c r="F65" s="31">
        <v>2065581</v>
      </c>
      <c r="G65" s="36">
        <f t="shared" si="8"/>
        <v>7.6489673799053678E-2</v>
      </c>
      <c r="H65" s="31">
        <v>2494781</v>
      </c>
      <c r="I65" s="36">
        <f t="shared" si="9"/>
        <v>9.2383201089706449E-2</v>
      </c>
      <c r="J65" s="31">
        <v>2173175</v>
      </c>
      <c r="K65" s="36">
        <f t="shared" si="10"/>
        <v>7.4069417257643377E-2</v>
      </c>
      <c r="L65" s="31">
        <v>0</v>
      </c>
      <c r="M65" s="36">
        <f t="shared" si="11"/>
        <v>0</v>
      </c>
      <c r="N65" s="31">
        <f t="shared" si="12"/>
        <v>6733537</v>
      </c>
      <c r="O65" s="36">
        <f t="shared" si="13"/>
        <v>0.22950253047857636</v>
      </c>
      <c r="P65" s="31">
        <v>2418423</v>
      </c>
      <c r="Q65" s="31">
        <v>22744951</v>
      </c>
      <c r="R65" s="31">
        <v>27134951</v>
      </c>
      <c r="S65" s="31">
        <v>8453442</v>
      </c>
      <c r="T65" s="36">
        <f t="shared" si="14"/>
        <v>0.31153334310424957</v>
      </c>
      <c r="U65" s="36">
        <f t="shared" si="15"/>
        <v>-0.10140823172786562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20852235</v>
      </c>
      <c r="E66" s="31">
        <v>21207224</v>
      </c>
      <c r="F66" s="31">
        <v>3094132</v>
      </c>
      <c r="G66" s="36">
        <f t="shared" si="8"/>
        <v>0.14838371042720361</v>
      </c>
      <c r="H66" s="31">
        <v>628397</v>
      </c>
      <c r="I66" s="36">
        <f t="shared" si="9"/>
        <v>3.0135714468976588E-2</v>
      </c>
      <c r="J66" s="31">
        <v>7827964</v>
      </c>
      <c r="K66" s="36">
        <f t="shared" si="10"/>
        <v>0.36911780627205143</v>
      </c>
      <c r="L66" s="31">
        <v>0</v>
      </c>
      <c r="M66" s="36">
        <f t="shared" si="11"/>
        <v>0</v>
      </c>
      <c r="N66" s="31">
        <f t="shared" si="12"/>
        <v>11550493</v>
      </c>
      <c r="O66" s="36">
        <f t="shared" si="13"/>
        <v>0.54464898376138249</v>
      </c>
      <c r="P66" s="31">
        <v>7470963</v>
      </c>
      <c r="Q66" s="31">
        <v>12663024</v>
      </c>
      <c r="R66" s="31">
        <v>12813024</v>
      </c>
      <c r="S66" s="31">
        <v>9202533</v>
      </c>
      <c r="T66" s="36">
        <f t="shared" si="14"/>
        <v>0.71821710472094646</v>
      </c>
      <c r="U66" s="36">
        <f t="shared" si="15"/>
        <v>4.7785138274677674E-2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297134590</v>
      </c>
      <c r="E67" s="31">
        <v>296463467</v>
      </c>
      <c r="F67" s="31">
        <v>24910825</v>
      </c>
      <c r="G67" s="36">
        <f t="shared" si="8"/>
        <v>8.383683972976691E-2</v>
      </c>
      <c r="H67" s="31">
        <v>36234827</v>
      </c>
      <c r="I67" s="36">
        <f t="shared" si="9"/>
        <v>0.12194752216495562</v>
      </c>
      <c r="J67" s="31">
        <v>28966634</v>
      </c>
      <c r="K67" s="36">
        <f t="shared" si="10"/>
        <v>9.7707263202180664E-2</v>
      </c>
      <c r="L67" s="31">
        <v>0</v>
      </c>
      <c r="M67" s="36">
        <f t="shared" si="11"/>
        <v>0</v>
      </c>
      <c r="N67" s="31">
        <f t="shared" si="12"/>
        <v>90112286</v>
      </c>
      <c r="O67" s="36">
        <f t="shared" si="13"/>
        <v>0.30395747210228774</v>
      </c>
      <c r="P67" s="31">
        <v>18713521</v>
      </c>
      <c r="Q67" s="31">
        <v>256638994</v>
      </c>
      <c r="R67" s="31">
        <v>253159842</v>
      </c>
      <c r="S67" s="31">
        <v>60118734</v>
      </c>
      <c r="T67" s="36">
        <f t="shared" si="14"/>
        <v>0.23747342202875921</v>
      </c>
      <c r="U67" s="36">
        <f t="shared" si="15"/>
        <v>0.54789865573667296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48311133</v>
      </c>
      <c r="E68" s="31">
        <v>48311133</v>
      </c>
      <c r="F68" s="31">
        <v>9077807</v>
      </c>
      <c r="G68" s="36">
        <f t="shared" si="8"/>
        <v>0.1879030036410034</v>
      </c>
      <c r="H68" s="31">
        <v>9089976</v>
      </c>
      <c r="I68" s="36">
        <f t="shared" si="9"/>
        <v>0.1881548917513485</v>
      </c>
      <c r="J68" s="31">
        <v>15060933</v>
      </c>
      <c r="K68" s="36">
        <f t="shared" si="10"/>
        <v>0.31174870189858722</v>
      </c>
      <c r="L68" s="31">
        <v>0</v>
      </c>
      <c r="M68" s="36">
        <f t="shared" si="11"/>
        <v>0</v>
      </c>
      <c r="N68" s="31">
        <f t="shared" si="12"/>
        <v>33228716</v>
      </c>
      <c r="O68" s="36">
        <f t="shared" si="13"/>
        <v>0.68780659729093918</v>
      </c>
      <c r="P68" s="31">
        <v>5159006</v>
      </c>
      <c r="Q68" s="31">
        <v>38434855</v>
      </c>
      <c r="R68" s="31">
        <v>47405897</v>
      </c>
      <c r="S68" s="31">
        <v>16596475</v>
      </c>
      <c r="T68" s="36">
        <f t="shared" si="14"/>
        <v>0.35009304855047885</v>
      </c>
      <c r="U68" s="36">
        <f t="shared" si="15"/>
        <v>1.9193478356101932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399403695</v>
      </c>
      <c r="E70" s="32">
        <f>SUM(E64:E69)</f>
        <v>401422564</v>
      </c>
      <c r="F70" s="32">
        <f>SUM(F64:F69)</f>
        <v>39148345</v>
      </c>
      <c r="G70" s="37">
        <f t="shared" si="8"/>
        <v>9.8016982541936679E-2</v>
      </c>
      <c r="H70" s="32">
        <f>SUM(H64:H69)</f>
        <v>48447981</v>
      </c>
      <c r="I70" s="37">
        <f t="shared" si="9"/>
        <v>0.1213007831587537</v>
      </c>
      <c r="J70" s="32">
        <f>SUM(J64:J69)</f>
        <v>54028706</v>
      </c>
      <c r="K70" s="37">
        <f t="shared" si="10"/>
        <v>0.13459309676473494</v>
      </c>
      <c r="L70" s="32">
        <f>SUM(L64:L69)</f>
        <v>0</v>
      </c>
      <c r="M70" s="37">
        <f t="shared" si="11"/>
        <v>0</v>
      </c>
      <c r="N70" s="32">
        <f t="shared" si="12"/>
        <v>141625032</v>
      </c>
      <c r="O70" s="37">
        <f t="shared" si="13"/>
        <v>0.35280785063193409</v>
      </c>
      <c r="P70" s="32">
        <f>SUM(P64:P69)</f>
        <v>33761913</v>
      </c>
      <c r="Q70" s="32">
        <f>SUM(Q64:Q69)</f>
        <v>332152155</v>
      </c>
      <c r="R70" s="32">
        <f>SUM(R64:R69)</f>
        <v>342190373</v>
      </c>
      <c r="S70" s="32">
        <f>SUM(S64:S69)</f>
        <v>94371184</v>
      </c>
      <c r="T70" s="37">
        <f t="shared" si="14"/>
        <v>0.27578561948614494</v>
      </c>
      <c r="U70" s="37">
        <f t="shared" si="15"/>
        <v>0.6002856828640013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73594128</v>
      </c>
      <c r="E71" s="31">
        <v>107438520</v>
      </c>
      <c r="F71" s="31">
        <v>14436112</v>
      </c>
      <c r="G71" s="36">
        <f t="shared" si="8"/>
        <v>0.19615847612189929</v>
      </c>
      <c r="H71" s="31">
        <v>16021339</v>
      </c>
      <c r="I71" s="36">
        <f t="shared" si="9"/>
        <v>0.21769860497565785</v>
      </c>
      <c r="J71" s="31">
        <v>9947748</v>
      </c>
      <c r="K71" s="36">
        <f t="shared" si="10"/>
        <v>9.2590143646803777E-2</v>
      </c>
      <c r="L71" s="31">
        <v>0</v>
      </c>
      <c r="M71" s="36">
        <f t="shared" si="11"/>
        <v>0</v>
      </c>
      <c r="N71" s="31">
        <f t="shared" si="12"/>
        <v>40405199</v>
      </c>
      <c r="O71" s="36">
        <f t="shared" si="13"/>
        <v>0.37607739756653386</v>
      </c>
      <c r="P71" s="31">
        <v>13689277</v>
      </c>
      <c r="Q71" s="31">
        <v>48163368</v>
      </c>
      <c r="R71" s="31">
        <v>104450194</v>
      </c>
      <c r="S71" s="31">
        <v>45075956</v>
      </c>
      <c r="T71" s="36">
        <f t="shared" si="14"/>
        <v>0.43155454550902989</v>
      </c>
      <c r="U71" s="36">
        <f t="shared" si="15"/>
        <v>-0.2733182329497752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66780106</v>
      </c>
      <c r="E72" s="31">
        <v>66780106</v>
      </c>
      <c r="F72" s="31">
        <v>47048013</v>
      </c>
      <c r="G72" s="36">
        <f t="shared" si="8"/>
        <v>0.70452138845062628</v>
      </c>
      <c r="H72" s="31">
        <v>-13737616</v>
      </c>
      <c r="I72" s="36">
        <f t="shared" si="9"/>
        <v>-0.20571419877650388</v>
      </c>
      <c r="J72" s="31">
        <v>26586414</v>
      </c>
      <c r="K72" s="36">
        <f t="shared" si="10"/>
        <v>0.39811877507352267</v>
      </c>
      <c r="L72" s="31">
        <v>0</v>
      </c>
      <c r="M72" s="36">
        <f t="shared" si="11"/>
        <v>0</v>
      </c>
      <c r="N72" s="31">
        <f t="shared" si="12"/>
        <v>59896811</v>
      </c>
      <c r="O72" s="36">
        <f t="shared" si="13"/>
        <v>0.89692596474764508</v>
      </c>
      <c r="P72" s="31">
        <v>12282114</v>
      </c>
      <c r="Q72" s="31">
        <v>53021865</v>
      </c>
      <c r="R72" s="31">
        <v>48331504</v>
      </c>
      <c r="S72" s="31">
        <v>26051134</v>
      </c>
      <c r="T72" s="36">
        <f t="shared" si="14"/>
        <v>0.53900937988604702</v>
      </c>
      <c r="U72" s="36">
        <f t="shared" si="15"/>
        <v>1.1646447834631726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53187520</v>
      </c>
      <c r="E73" s="31">
        <v>71283520</v>
      </c>
      <c r="F73" s="31">
        <v>29853123</v>
      </c>
      <c r="G73" s="36">
        <f t="shared" si="8"/>
        <v>0.56128059740330061</v>
      </c>
      <c r="H73" s="31">
        <v>15180473</v>
      </c>
      <c r="I73" s="36">
        <f t="shared" si="9"/>
        <v>0.28541419114860028</v>
      </c>
      <c r="J73" s="31">
        <v>7599182</v>
      </c>
      <c r="K73" s="36">
        <f t="shared" si="10"/>
        <v>0.10660503297255804</v>
      </c>
      <c r="L73" s="31">
        <v>0</v>
      </c>
      <c r="M73" s="36">
        <f t="shared" si="11"/>
        <v>0</v>
      </c>
      <c r="N73" s="31">
        <f t="shared" si="12"/>
        <v>52632778</v>
      </c>
      <c r="O73" s="36">
        <f t="shared" si="13"/>
        <v>0.73835829094859518</v>
      </c>
      <c r="P73" s="31">
        <v>2391958</v>
      </c>
      <c r="Q73" s="31">
        <v>57352085</v>
      </c>
      <c r="R73" s="31">
        <v>57352085</v>
      </c>
      <c r="S73" s="31">
        <v>12365589</v>
      </c>
      <c r="T73" s="36">
        <f t="shared" si="14"/>
        <v>0.21560836018428972</v>
      </c>
      <c r="U73" s="36">
        <f t="shared" si="15"/>
        <v>2.1769713347809621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84523129</v>
      </c>
      <c r="E74" s="31">
        <v>97673129</v>
      </c>
      <c r="F74" s="31">
        <v>8426809</v>
      </c>
      <c r="G74" s="36">
        <f t="shared" si="8"/>
        <v>9.9698261288930751E-2</v>
      </c>
      <c r="H74" s="31">
        <v>16017170</v>
      </c>
      <c r="I74" s="36">
        <f t="shared" si="9"/>
        <v>0.18950043839479724</v>
      </c>
      <c r="J74" s="31">
        <v>12761887</v>
      </c>
      <c r="K74" s="36">
        <f t="shared" si="10"/>
        <v>0.13065913962887377</v>
      </c>
      <c r="L74" s="31">
        <v>0</v>
      </c>
      <c r="M74" s="36">
        <f t="shared" si="11"/>
        <v>0</v>
      </c>
      <c r="N74" s="31">
        <f t="shared" si="12"/>
        <v>37205866</v>
      </c>
      <c r="O74" s="36">
        <f t="shared" si="13"/>
        <v>0.38092222887627569</v>
      </c>
      <c r="P74" s="31">
        <v>19406738</v>
      </c>
      <c r="Q74" s="31">
        <v>98687662</v>
      </c>
      <c r="R74" s="31">
        <v>119087662</v>
      </c>
      <c r="S74" s="31">
        <v>48213954</v>
      </c>
      <c r="T74" s="36">
        <f t="shared" si="14"/>
        <v>0.40486103421864139</v>
      </c>
      <c r="U74" s="36">
        <f t="shared" si="15"/>
        <v>-0.34239917084468297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26999749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948292</v>
      </c>
      <c r="K75" s="36">
        <f t="shared" si="10"/>
        <v>3.5122252432791136E-2</v>
      </c>
      <c r="L75" s="31">
        <v>0</v>
      </c>
      <c r="M75" s="36">
        <f t="shared" si="11"/>
        <v>0</v>
      </c>
      <c r="N75" s="31">
        <f t="shared" si="12"/>
        <v>948292</v>
      </c>
      <c r="O75" s="36">
        <f t="shared" si="13"/>
        <v>3.5122252432791136E-2</v>
      </c>
      <c r="P75" s="31">
        <v>2584038</v>
      </c>
      <c r="Q75" s="31">
        <v>17733492</v>
      </c>
      <c r="R75" s="31">
        <v>22058154</v>
      </c>
      <c r="S75" s="31">
        <v>8058929</v>
      </c>
      <c r="T75" s="36">
        <f t="shared" si="14"/>
        <v>0.36534920374569874</v>
      </c>
      <c r="U75" s="36">
        <f t="shared" si="15"/>
        <v>-0.63301932866312338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33432480</v>
      </c>
      <c r="E76" s="31">
        <v>65692241</v>
      </c>
      <c r="F76" s="31">
        <v>3486282</v>
      </c>
      <c r="G76" s="36">
        <f t="shared" si="8"/>
        <v>0.10427829464042153</v>
      </c>
      <c r="H76" s="31">
        <v>2105425</v>
      </c>
      <c r="I76" s="36">
        <f t="shared" si="9"/>
        <v>6.2975435863567408E-2</v>
      </c>
      <c r="J76" s="31">
        <v>5614089</v>
      </c>
      <c r="K76" s="36">
        <f t="shared" si="10"/>
        <v>8.5460457955757671E-2</v>
      </c>
      <c r="L76" s="31">
        <v>0</v>
      </c>
      <c r="M76" s="36">
        <f t="shared" si="11"/>
        <v>0</v>
      </c>
      <c r="N76" s="31">
        <f t="shared" si="12"/>
        <v>11205796</v>
      </c>
      <c r="O76" s="36">
        <f t="shared" si="13"/>
        <v>0.1705802059637454</v>
      </c>
      <c r="P76" s="31">
        <v>1409398</v>
      </c>
      <c r="Q76" s="31">
        <v>29412205</v>
      </c>
      <c r="R76" s="31">
        <v>29412208</v>
      </c>
      <c r="S76" s="31">
        <v>5688977</v>
      </c>
      <c r="T76" s="36">
        <f t="shared" si="14"/>
        <v>0.19342230273905311</v>
      </c>
      <c r="U76" s="36">
        <f t="shared" si="15"/>
        <v>2.9833240858863146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311517363</v>
      </c>
      <c r="E78" s="32">
        <f>SUM(E71:E77)</f>
        <v>435867265</v>
      </c>
      <c r="F78" s="32">
        <f>SUM(F71:F77)</f>
        <v>103250339</v>
      </c>
      <c r="G78" s="37">
        <f t="shared" si="8"/>
        <v>0.33144328780158555</v>
      </c>
      <c r="H78" s="32">
        <f>SUM(H71:H77)</f>
        <v>35586791</v>
      </c>
      <c r="I78" s="37">
        <f t="shared" si="9"/>
        <v>0.1142369422278398</v>
      </c>
      <c r="J78" s="32">
        <f>SUM(J71:J77)</f>
        <v>63457612</v>
      </c>
      <c r="K78" s="37">
        <f t="shared" si="10"/>
        <v>0.14558930457876895</v>
      </c>
      <c r="L78" s="32">
        <f>SUM(L71:L77)</f>
        <v>0</v>
      </c>
      <c r="M78" s="37">
        <f t="shared" si="11"/>
        <v>0</v>
      </c>
      <c r="N78" s="32">
        <f t="shared" si="12"/>
        <v>202294742</v>
      </c>
      <c r="O78" s="37">
        <f t="shared" si="13"/>
        <v>0.4641200618725061</v>
      </c>
      <c r="P78" s="32">
        <f>SUM(P71:P77)</f>
        <v>51763523</v>
      </c>
      <c r="Q78" s="32">
        <f>SUM(Q71:Q77)</f>
        <v>304370677</v>
      </c>
      <c r="R78" s="32">
        <f>SUM(R71:R77)</f>
        <v>380691807</v>
      </c>
      <c r="S78" s="32">
        <f>SUM(S71:S77)</f>
        <v>145454539</v>
      </c>
      <c r="T78" s="37">
        <f t="shared" si="14"/>
        <v>0.38207950979097377</v>
      </c>
      <c r="U78" s="37">
        <f t="shared" si="15"/>
        <v>0.2259136998847624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73954196</v>
      </c>
      <c r="E79" s="31">
        <v>78328750</v>
      </c>
      <c r="F79" s="31">
        <v>17813028</v>
      </c>
      <c r="G79" s="36">
        <f t="shared" si="8"/>
        <v>0.24086568394307201</v>
      </c>
      <c r="H79" s="31">
        <v>24592995</v>
      </c>
      <c r="I79" s="36">
        <f t="shared" si="9"/>
        <v>0.3325436057745797</v>
      </c>
      <c r="J79" s="31">
        <v>16007563</v>
      </c>
      <c r="K79" s="36">
        <f t="shared" si="10"/>
        <v>0.20436382554298391</v>
      </c>
      <c r="L79" s="31">
        <v>0</v>
      </c>
      <c r="M79" s="36">
        <f t="shared" si="11"/>
        <v>0</v>
      </c>
      <c r="N79" s="31">
        <f t="shared" si="12"/>
        <v>58413586</v>
      </c>
      <c r="O79" s="36">
        <f t="shared" si="13"/>
        <v>0.74574898744075446</v>
      </c>
      <c r="P79" s="31">
        <v>51056375</v>
      </c>
      <c r="Q79" s="31">
        <v>70183346</v>
      </c>
      <c r="R79" s="31">
        <v>74106479</v>
      </c>
      <c r="S79" s="31">
        <v>51056375</v>
      </c>
      <c r="T79" s="36">
        <f t="shared" si="14"/>
        <v>0.68895966572639356</v>
      </c>
      <c r="U79" s="36">
        <f t="shared" si="15"/>
        <v>-0.6864727862093617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46268647</v>
      </c>
      <c r="E80" s="31">
        <v>61260908</v>
      </c>
      <c r="F80" s="31">
        <v>7068902</v>
      </c>
      <c r="G80" s="36">
        <f t="shared" si="8"/>
        <v>0.15277952692241034</v>
      </c>
      <c r="H80" s="31">
        <v>7083851</v>
      </c>
      <c r="I80" s="36">
        <f t="shared" si="9"/>
        <v>0.15310261828058211</v>
      </c>
      <c r="J80" s="31">
        <v>9163223</v>
      </c>
      <c r="K80" s="36">
        <f t="shared" si="10"/>
        <v>0.14957700267844545</v>
      </c>
      <c r="L80" s="31">
        <v>0</v>
      </c>
      <c r="M80" s="36">
        <f t="shared" si="11"/>
        <v>0</v>
      </c>
      <c r="N80" s="31">
        <f t="shared" si="12"/>
        <v>23315976</v>
      </c>
      <c r="O80" s="36">
        <f t="shared" si="13"/>
        <v>0.38060121472571057</v>
      </c>
      <c r="P80" s="31">
        <v>4933693</v>
      </c>
      <c r="Q80" s="31">
        <v>63889173</v>
      </c>
      <c r="R80" s="31">
        <v>61997033</v>
      </c>
      <c r="S80" s="31">
        <v>17727130</v>
      </c>
      <c r="T80" s="36">
        <f t="shared" si="14"/>
        <v>0.2859351349926697</v>
      </c>
      <c r="U80" s="36">
        <f t="shared" si="15"/>
        <v>0.85727466220537041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101985940</v>
      </c>
      <c r="E81" s="31">
        <v>88398900</v>
      </c>
      <c r="F81" s="31">
        <v>16017826</v>
      </c>
      <c r="G81" s="36">
        <f t="shared" si="8"/>
        <v>0.15705915933117839</v>
      </c>
      <c r="H81" s="31">
        <v>18704250</v>
      </c>
      <c r="I81" s="36">
        <f t="shared" si="9"/>
        <v>0.18340028047003343</v>
      </c>
      <c r="J81" s="31">
        <v>18929743</v>
      </c>
      <c r="K81" s="36">
        <f t="shared" si="10"/>
        <v>0.21414002889176223</v>
      </c>
      <c r="L81" s="31">
        <v>0</v>
      </c>
      <c r="M81" s="36">
        <f t="shared" si="11"/>
        <v>0</v>
      </c>
      <c r="N81" s="31">
        <f t="shared" si="12"/>
        <v>53651819</v>
      </c>
      <c r="O81" s="36">
        <f t="shared" si="13"/>
        <v>0.60692858169049613</v>
      </c>
      <c r="P81" s="31">
        <v>18122975</v>
      </c>
      <c r="Q81" s="31">
        <v>92183140</v>
      </c>
      <c r="R81" s="31">
        <v>88639710</v>
      </c>
      <c r="S81" s="31">
        <v>52126234</v>
      </c>
      <c r="T81" s="36">
        <f t="shared" si="14"/>
        <v>0.58806864327511899</v>
      </c>
      <c r="U81" s="36">
        <f t="shared" si="15"/>
        <v>4.451631147755819E-2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1351728</v>
      </c>
      <c r="E82" s="31">
        <v>2772701</v>
      </c>
      <c r="F82" s="31">
        <v>919947</v>
      </c>
      <c r="G82" s="36">
        <f t="shared" si="8"/>
        <v>0.68057109122545367</v>
      </c>
      <c r="H82" s="31">
        <v>704218</v>
      </c>
      <c r="I82" s="36">
        <f t="shared" si="9"/>
        <v>0.52097611353763484</v>
      </c>
      <c r="J82" s="31">
        <v>576336</v>
      </c>
      <c r="K82" s="36">
        <f t="shared" si="10"/>
        <v>0.20786085481268987</v>
      </c>
      <c r="L82" s="31">
        <v>0</v>
      </c>
      <c r="M82" s="36">
        <f t="shared" si="11"/>
        <v>0</v>
      </c>
      <c r="N82" s="31">
        <f t="shared" si="12"/>
        <v>2200501</v>
      </c>
      <c r="O82" s="36">
        <f t="shared" si="13"/>
        <v>0.79363083145279634</v>
      </c>
      <c r="P82" s="31">
        <v>422665</v>
      </c>
      <c r="Q82" s="31">
        <v>1288587</v>
      </c>
      <c r="R82" s="31">
        <v>1288587</v>
      </c>
      <c r="S82" s="31">
        <v>1394956</v>
      </c>
      <c r="T82" s="36">
        <f t="shared" si="14"/>
        <v>1.0825470069153267</v>
      </c>
      <c r="U82" s="36">
        <f t="shared" si="15"/>
        <v>0.36357635479635175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223560511</v>
      </c>
      <c r="E84" s="32">
        <f>SUM(E79:E83)</f>
        <v>230761259</v>
      </c>
      <c r="F84" s="32">
        <f>SUM(F79:F83)</f>
        <v>41819703</v>
      </c>
      <c r="G84" s="37">
        <f t="shared" si="8"/>
        <v>0.18706211939191711</v>
      </c>
      <c r="H84" s="32">
        <f>SUM(H79:H83)</f>
        <v>51085314</v>
      </c>
      <c r="I84" s="37">
        <f t="shared" si="9"/>
        <v>0.22850777076636758</v>
      </c>
      <c r="J84" s="32">
        <f>SUM(J79:J83)</f>
        <v>44676865</v>
      </c>
      <c r="K84" s="37">
        <f t="shared" si="10"/>
        <v>0.19360643633860569</v>
      </c>
      <c r="L84" s="32">
        <f>SUM(L79:L83)</f>
        <v>0</v>
      </c>
      <c r="M84" s="37">
        <f t="shared" si="11"/>
        <v>0</v>
      </c>
      <c r="N84" s="32">
        <f t="shared" si="12"/>
        <v>137581882</v>
      </c>
      <c r="O84" s="37">
        <f t="shared" si="13"/>
        <v>0.59620875096716297</v>
      </c>
      <c r="P84" s="32">
        <f>SUM(P79:P83)</f>
        <v>74535708</v>
      </c>
      <c r="Q84" s="32">
        <f>SUM(Q79:Q83)</f>
        <v>227544246</v>
      </c>
      <c r="R84" s="32">
        <f>SUM(R79:R83)</f>
        <v>226031809</v>
      </c>
      <c r="S84" s="32">
        <f>SUM(S79:S83)</f>
        <v>122304695</v>
      </c>
      <c r="T84" s="37">
        <f t="shared" si="14"/>
        <v>0.5410950588817347</v>
      </c>
      <c r="U84" s="37">
        <f t="shared" si="15"/>
        <v>-0.40059783157892592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1361043498</v>
      </c>
      <c r="E85" s="32">
        <f>SUM(E57,E59:E62,E64:E69,E71:E77,E79:E83)</f>
        <v>1694182124</v>
      </c>
      <c r="F85" s="32">
        <f>SUM(F57,F59:F62,F64:F69,F71:F77,F79:F83)</f>
        <v>303788755</v>
      </c>
      <c r="G85" s="37">
        <f t="shared" si="8"/>
        <v>0.22320282595406074</v>
      </c>
      <c r="H85" s="32">
        <f>SUM(H57,H59:H62,H64:H69,H71:H77,H79:H83)</f>
        <v>252330327</v>
      </c>
      <c r="I85" s="37">
        <f t="shared" si="9"/>
        <v>0.18539475584049261</v>
      </c>
      <c r="J85" s="32">
        <f>SUM(J57,J59:J62,J64:J69,J71:J77,J79:J83)</f>
        <v>323318823</v>
      </c>
      <c r="K85" s="37">
        <f t="shared" si="10"/>
        <v>0.19084065309143824</v>
      </c>
      <c r="L85" s="32">
        <f>SUM(L57,L59:L62,L64:L69,L71:L77,L79:L83)</f>
        <v>0</v>
      </c>
      <c r="M85" s="37">
        <f t="shared" si="11"/>
        <v>0</v>
      </c>
      <c r="N85" s="32">
        <f t="shared" si="12"/>
        <v>879437905</v>
      </c>
      <c r="O85" s="37">
        <f t="shared" si="13"/>
        <v>0.51909289594180608</v>
      </c>
      <c r="P85" s="32">
        <f>SUM(P57,P59:P62,P64:P69,P71:P77,P79:P83)</f>
        <v>335182680</v>
      </c>
      <c r="Q85" s="32">
        <f>SUM(Q57,Q59:Q62,Q64:Q69,Q71:Q77,Q79:Q83)</f>
        <v>1284836769</v>
      </c>
      <c r="R85" s="32">
        <f>SUM(R57,R59:R62,R64:R69,R71:R77,R79:R83)</f>
        <v>1354686159</v>
      </c>
      <c r="S85" s="32">
        <f>SUM(S57,S59:S62,S64:S69,S71:S77,S79:S83)</f>
        <v>691270436</v>
      </c>
      <c r="T85" s="37">
        <f t="shared" si="14"/>
        <v>0.51028087310663961</v>
      </c>
      <c r="U85" s="37">
        <f t="shared" si="15"/>
        <v>-3.5395197031063752E-2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1617849490</v>
      </c>
      <c r="E88" s="31">
        <v>1598525479</v>
      </c>
      <c r="F88" s="31">
        <v>271574771</v>
      </c>
      <c r="G88" s="36">
        <f t="shared" ref="G88:G99" si="16">IF(($D88      =0),0,($F88      /$D88      ))</f>
        <v>0.16786157963309678</v>
      </c>
      <c r="H88" s="31">
        <v>306962618</v>
      </c>
      <c r="I88" s="36">
        <f t="shared" ref="I88:I99" si="17">IF(($D88      =0),0,($H88      /$D88      ))</f>
        <v>0.18973496601343307</v>
      </c>
      <c r="J88" s="31">
        <v>311758918</v>
      </c>
      <c r="K88" s="36">
        <f t="shared" ref="K88:K99" si="18">IF(($E88      =0),0,($J88      /$E88      ))</f>
        <v>0.19502905777581292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890296307</v>
      </c>
      <c r="O88" s="36">
        <f t="shared" ref="O88:O99" si="21">IF(($E88      =0),0,($N88      /$E88      ))</f>
        <v>0.55694846200196224</v>
      </c>
      <c r="P88" s="31">
        <v>314060770</v>
      </c>
      <c r="Q88" s="31">
        <v>1463918933</v>
      </c>
      <c r="R88" s="31">
        <v>1543339577</v>
      </c>
      <c r="S88" s="31">
        <v>854495625</v>
      </c>
      <c r="T88" s="36">
        <f t="shared" ref="T88:T99" si="22">IF(($R88      =0),0,($S88      /$R88      ))</f>
        <v>0.55366663159186258</v>
      </c>
      <c r="U88" s="36">
        <f t="shared" ref="U88:U99" si="23">IF(($P88      =0),0,(($J88      /$P88      )-1))</f>
        <v>-7.3293203732512913E-3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2820051224</v>
      </c>
      <c r="E89" s="31">
        <v>905315000</v>
      </c>
      <c r="F89" s="31">
        <v>203855911</v>
      </c>
      <c r="G89" s="36">
        <f t="shared" si="16"/>
        <v>7.2288017063338275E-2</v>
      </c>
      <c r="H89" s="31">
        <v>271989405</v>
      </c>
      <c r="I89" s="36">
        <f t="shared" si="17"/>
        <v>9.6448391676448503E-2</v>
      </c>
      <c r="J89" s="31">
        <v>212786014</v>
      </c>
      <c r="K89" s="36">
        <f t="shared" si="18"/>
        <v>0.23504085760205012</v>
      </c>
      <c r="L89" s="31">
        <v>0</v>
      </c>
      <c r="M89" s="36">
        <f t="shared" si="19"/>
        <v>0</v>
      </c>
      <c r="N89" s="31">
        <f t="shared" si="20"/>
        <v>688631330</v>
      </c>
      <c r="O89" s="36">
        <f t="shared" si="21"/>
        <v>0.76065383871911985</v>
      </c>
      <c r="P89" s="31">
        <v>209325156</v>
      </c>
      <c r="Q89" s="31">
        <v>2202760000</v>
      </c>
      <c r="R89" s="31">
        <v>2310230269</v>
      </c>
      <c r="S89" s="31">
        <v>661787344</v>
      </c>
      <c r="T89" s="36">
        <f t="shared" si="22"/>
        <v>0.28645947240854891</v>
      </c>
      <c r="U89" s="36">
        <f t="shared" si="23"/>
        <v>1.6533407002453204E-2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769181380</v>
      </c>
      <c r="E90" s="31">
        <v>1013441766</v>
      </c>
      <c r="F90" s="31">
        <v>148992797</v>
      </c>
      <c r="G90" s="36">
        <f t="shared" si="16"/>
        <v>0.19370307299950501</v>
      </c>
      <c r="H90" s="31">
        <v>237435897</v>
      </c>
      <c r="I90" s="36">
        <f t="shared" si="17"/>
        <v>0.30868648562449602</v>
      </c>
      <c r="J90" s="31">
        <v>288651741</v>
      </c>
      <c r="K90" s="36">
        <f t="shared" si="18"/>
        <v>0.28482321400596389</v>
      </c>
      <c r="L90" s="31">
        <v>0</v>
      </c>
      <c r="M90" s="36">
        <f t="shared" si="19"/>
        <v>0</v>
      </c>
      <c r="N90" s="31">
        <f t="shared" si="20"/>
        <v>675080435</v>
      </c>
      <c r="O90" s="36">
        <f t="shared" si="21"/>
        <v>0.6661265182157492</v>
      </c>
      <c r="P90" s="31">
        <v>104852122</v>
      </c>
      <c r="Q90" s="31">
        <v>684410353</v>
      </c>
      <c r="R90" s="31">
        <v>724810351</v>
      </c>
      <c r="S90" s="31">
        <v>406013948</v>
      </c>
      <c r="T90" s="36">
        <f t="shared" si="22"/>
        <v>0.56016576948692054</v>
      </c>
      <c r="U90" s="36">
        <f t="shared" si="23"/>
        <v>1.7529413377060696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5207082094</v>
      </c>
      <c r="E91" s="32">
        <f>SUM(E88:E90)</f>
        <v>3517282245</v>
      </c>
      <c r="F91" s="32">
        <f>SUM(F88:F90)</f>
        <v>624423479</v>
      </c>
      <c r="G91" s="37">
        <f t="shared" si="16"/>
        <v>0.11991811685079994</v>
      </c>
      <c r="H91" s="32">
        <f>SUM(H88:H90)</f>
        <v>816387920</v>
      </c>
      <c r="I91" s="37">
        <f t="shared" si="17"/>
        <v>0.15678414614217526</v>
      </c>
      <c r="J91" s="32">
        <f>SUM(J88:J90)</f>
        <v>813196673</v>
      </c>
      <c r="K91" s="37">
        <f t="shared" si="18"/>
        <v>0.23120028941550011</v>
      </c>
      <c r="L91" s="32">
        <f>SUM(L88:L90)</f>
        <v>0</v>
      </c>
      <c r="M91" s="37">
        <f t="shared" si="19"/>
        <v>0</v>
      </c>
      <c r="N91" s="32">
        <f t="shared" si="20"/>
        <v>2254008072</v>
      </c>
      <c r="O91" s="37">
        <f t="shared" si="21"/>
        <v>0.64083798654605839</v>
      </c>
      <c r="P91" s="32">
        <f>SUM(P88:P90)</f>
        <v>628238048</v>
      </c>
      <c r="Q91" s="32">
        <f>SUM(Q88:Q90)</f>
        <v>4351089286</v>
      </c>
      <c r="R91" s="32">
        <f>SUM(R88:R90)</f>
        <v>4578380197</v>
      </c>
      <c r="S91" s="32">
        <f>SUM(S88:S90)</f>
        <v>1922296917</v>
      </c>
      <c r="T91" s="37">
        <f t="shared" si="22"/>
        <v>0.41986397684045373</v>
      </c>
      <c r="U91" s="37">
        <f t="shared" si="23"/>
        <v>0.29440850580256472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282672679</v>
      </c>
      <c r="E92" s="31">
        <v>315165933</v>
      </c>
      <c r="F92" s="31">
        <v>83812300</v>
      </c>
      <c r="G92" s="36">
        <f t="shared" si="16"/>
        <v>0.29649947174413699</v>
      </c>
      <c r="H92" s="31">
        <v>115418137</v>
      </c>
      <c r="I92" s="36">
        <f t="shared" si="17"/>
        <v>0.40831019611909503</v>
      </c>
      <c r="J92" s="31">
        <v>93746260</v>
      </c>
      <c r="K92" s="36">
        <f t="shared" si="18"/>
        <v>0.29745048618563735</v>
      </c>
      <c r="L92" s="31">
        <v>0</v>
      </c>
      <c r="M92" s="36">
        <f t="shared" si="19"/>
        <v>0</v>
      </c>
      <c r="N92" s="31">
        <f t="shared" si="20"/>
        <v>292976697</v>
      </c>
      <c r="O92" s="36">
        <f t="shared" si="21"/>
        <v>0.92959506825885274</v>
      </c>
      <c r="P92" s="31">
        <v>68867362</v>
      </c>
      <c r="Q92" s="31">
        <v>298002823</v>
      </c>
      <c r="R92" s="31">
        <v>268058765</v>
      </c>
      <c r="S92" s="31">
        <v>200202772</v>
      </c>
      <c r="T92" s="36">
        <f t="shared" si="22"/>
        <v>0.74686150255150208</v>
      </c>
      <c r="U92" s="36">
        <f t="shared" si="23"/>
        <v>0.36125818206888782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94629932</v>
      </c>
      <c r="E93" s="31">
        <v>93148294</v>
      </c>
      <c r="F93" s="31">
        <v>14515552</v>
      </c>
      <c r="G93" s="36">
        <f t="shared" si="16"/>
        <v>0.15339281866967844</v>
      </c>
      <c r="H93" s="31">
        <v>25044739</v>
      </c>
      <c r="I93" s="36">
        <f t="shared" si="17"/>
        <v>0.26465980129838834</v>
      </c>
      <c r="J93" s="31">
        <v>18620926</v>
      </c>
      <c r="K93" s="36">
        <f t="shared" si="18"/>
        <v>0.19990624841717444</v>
      </c>
      <c r="L93" s="31">
        <v>0</v>
      </c>
      <c r="M93" s="36">
        <f t="shared" si="19"/>
        <v>0</v>
      </c>
      <c r="N93" s="31">
        <f t="shared" si="20"/>
        <v>58181217</v>
      </c>
      <c r="O93" s="36">
        <f t="shared" si="21"/>
        <v>0.62460850866468898</v>
      </c>
      <c r="P93" s="31">
        <v>20475013</v>
      </c>
      <c r="Q93" s="31">
        <v>92121573</v>
      </c>
      <c r="R93" s="31">
        <v>89608579</v>
      </c>
      <c r="S93" s="31">
        <v>55430379</v>
      </c>
      <c r="T93" s="36">
        <f t="shared" si="22"/>
        <v>0.6185833947885726</v>
      </c>
      <c r="U93" s="36">
        <f t="shared" si="23"/>
        <v>-9.0553642139323709E-2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46929757</v>
      </c>
      <c r="E94" s="31">
        <v>54312350</v>
      </c>
      <c r="F94" s="31">
        <v>14935346</v>
      </c>
      <c r="G94" s="36">
        <f t="shared" si="16"/>
        <v>0.31824895236512729</v>
      </c>
      <c r="H94" s="31">
        <v>14308349</v>
      </c>
      <c r="I94" s="36">
        <f t="shared" si="17"/>
        <v>0.30488862322470583</v>
      </c>
      <c r="J94" s="31">
        <v>-5053879</v>
      </c>
      <c r="K94" s="36">
        <f t="shared" si="18"/>
        <v>-9.3052114298129249E-2</v>
      </c>
      <c r="L94" s="31">
        <v>0</v>
      </c>
      <c r="M94" s="36">
        <f t="shared" si="19"/>
        <v>0</v>
      </c>
      <c r="N94" s="31">
        <f t="shared" si="20"/>
        <v>24189816</v>
      </c>
      <c r="O94" s="36">
        <f t="shared" si="21"/>
        <v>0.44538334283086628</v>
      </c>
      <c r="P94" s="31">
        <v>6263094</v>
      </c>
      <c r="Q94" s="31">
        <v>44449090</v>
      </c>
      <c r="R94" s="31">
        <v>44880588</v>
      </c>
      <c r="S94" s="31">
        <v>24915284</v>
      </c>
      <c r="T94" s="36">
        <f t="shared" si="22"/>
        <v>0.55514611350457355</v>
      </c>
      <c r="U94" s="36">
        <f t="shared" si="23"/>
        <v>-1.8069300891859519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424232368</v>
      </c>
      <c r="E96" s="32">
        <f>SUM(E92:E95)</f>
        <v>462626577</v>
      </c>
      <c r="F96" s="32">
        <f>SUM(F92:F95)</f>
        <v>113263198</v>
      </c>
      <c r="G96" s="37">
        <f t="shared" si="16"/>
        <v>0.26698386672843405</v>
      </c>
      <c r="H96" s="32">
        <f>SUM(H92:H95)</f>
        <v>154771225</v>
      </c>
      <c r="I96" s="37">
        <f t="shared" si="17"/>
        <v>0.36482653534819387</v>
      </c>
      <c r="J96" s="32">
        <f>SUM(J92:J95)</f>
        <v>107313307</v>
      </c>
      <c r="K96" s="37">
        <f t="shared" si="18"/>
        <v>0.23196528763197277</v>
      </c>
      <c r="L96" s="32">
        <f>SUM(L92:L95)</f>
        <v>0</v>
      </c>
      <c r="M96" s="37">
        <f t="shared" si="19"/>
        <v>0</v>
      </c>
      <c r="N96" s="32">
        <f t="shared" si="20"/>
        <v>375347730</v>
      </c>
      <c r="O96" s="37">
        <f t="shared" si="21"/>
        <v>0.81134061176083272</v>
      </c>
      <c r="P96" s="32">
        <f>SUM(P92:P95)</f>
        <v>95605469</v>
      </c>
      <c r="Q96" s="32">
        <f>SUM(Q92:Q95)</f>
        <v>434573486</v>
      </c>
      <c r="R96" s="32">
        <f>SUM(R92:R95)</f>
        <v>402547932</v>
      </c>
      <c r="S96" s="32">
        <f>SUM(S92:S95)</f>
        <v>280548435</v>
      </c>
      <c r="T96" s="37">
        <f t="shared" si="22"/>
        <v>0.69693175072627123</v>
      </c>
      <c r="U96" s="37">
        <f t="shared" si="23"/>
        <v>0.12245991910776577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272800332</v>
      </c>
      <c r="E97" s="31">
        <v>226744586</v>
      </c>
      <c r="F97" s="31">
        <v>35033457</v>
      </c>
      <c r="G97" s="36">
        <f t="shared" si="16"/>
        <v>0.12842160690625554</v>
      </c>
      <c r="H97" s="31">
        <v>68713172</v>
      </c>
      <c r="I97" s="36">
        <f t="shared" si="17"/>
        <v>0.25188082249108112</v>
      </c>
      <c r="J97" s="31">
        <v>29629655</v>
      </c>
      <c r="K97" s="36">
        <f t="shared" si="18"/>
        <v>0.13067414540164587</v>
      </c>
      <c r="L97" s="31">
        <v>0</v>
      </c>
      <c r="M97" s="36">
        <f t="shared" si="19"/>
        <v>0</v>
      </c>
      <c r="N97" s="31">
        <f t="shared" si="20"/>
        <v>133376284</v>
      </c>
      <c r="O97" s="36">
        <f t="shared" si="21"/>
        <v>0.58822257392288957</v>
      </c>
      <c r="P97" s="31">
        <v>102999176</v>
      </c>
      <c r="Q97" s="31">
        <v>147142467</v>
      </c>
      <c r="R97" s="31">
        <v>256748588</v>
      </c>
      <c r="S97" s="31">
        <v>136233159</v>
      </c>
      <c r="T97" s="36">
        <f t="shared" si="22"/>
        <v>0.53060918488868181</v>
      </c>
      <c r="U97" s="36">
        <f t="shared" si="23"/>
        <v>-0.71233114525110375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78979650</v>
      </c>
      <c r="E98" s="31">
        <v>48841125</v>
      </c>
      <c r="F98" s="31">
        <v>5359162</v>
      </c>
      <c r="G98" s="36">
        <f t="shared" si="16"/>
        <v>6.7854972768301713E-2</v>
      </c>
      <c r="H98" s="31">
        <v>2967762</v>
      </c>
      <c r="I98" s="36">
        <f t="shared" si="17"/>
        <v>3.7576287056222714E-2</v>
      </c>
      <c r="J98" s="31">
        <v>14138504</v>
      </c>
      <c r="K98" s="36">
        <f t="shared" si="18"/>
        <v>0.2894794909003427</v>
      </c>
      <c r="L98" s="31">
        <v>0</v>
      </c>
      <c r="M98" s="36">
        <f t="shared" si="19"/>
        <v>0</v>
      </c>
      <c r="N98" s="31">
        <f t="shared" si="20"/>
        <v>22465428</v>
      </c>
      <c r="O98" s="36">
        <f t="shared" si="21"/>
        <v>0.45996950315947882</v>
      </c>
      <c r="P98" s="31">
        <v>0</v>
      </c>
      <c r="Q98" s="31">
        <v>52263093</v>
      </c>
      <c r="R98" s="31">
        <v>68180076</v>
      </c>
      <c r="S98" s="31">
        <v>2946994</v>
      </c>
      <c r="T98" s="36">
        <f t="shared" si="22"/>
        <v>4.3223683118217705E-2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119278659</v>
      </c>
      <c r="E99" s="31">
        <v>125578659</v>
      </c>
      <c r="F99" s="31">
        <v>21438502</v>
      </c>
      <c r="G99" s="36">
        <f t="shared" si="16"/>
        <v>0.17973459946426795</v>
      </c>
      <c r="H99" s="31">
        <v>21293736</v>
      </c>
      <c r="I99" s="36">
        <f t="shared" si="17"/>
        <v>0.17852092049425203</v>
      </c>
      <c r="J99" s="31">
        <v>51682357</v>
      </c>
      <c r="K99" s="36">
        <f t="shared" si="18"/>
        <v>0.41155366215528705</v>
      </c>
      <c r="L99" s="31">
        <v>0</v>
      </c>
      <c r="M99" s="36">
        <f t="shared" si="19"/>
        <v>0</v>
      </c>
      <c r="N99" s="31">
        <f t="shared" si="20"/>
        <v>94414595</v>
      </c>
      <c r="O99" s="36">
        <f t="shared" si="21"/>
        <v>0.75183630524355261</v>
      </c>
      <c r="P99" s="31">
        <v>34202933</v>
      </c>
      <c r="Q99" s="31">
        <v>100494191</v>
      </c>
      <c r="R99" s="31">
        <v>105818680</v>
      </c>
      <c r="S99" s="31">
        <v>75561917</v>
      </c>
      <c r="T99" s="36">
        <f t="shared" si="22"/>
        <v>0.7140697370256367</v>
      </c>
      <c r="U99" s="36">
        <f t="shared" si="23"/>
        <v>0.51105044120046661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471058641</v>
      </c>
      <c r="E101" s="32">
        <f>SUM(E97:E100)</f>
        <v>401164370</v>
      </c>
      <c r="F101" s="32">
        <f>SUM(F97:F100)</f>
        <v>61831121</v>
      </c>
      <c r="G101" s="37">
        <f>IF(($D101     =0),0,($F101     /$D101     ))</f>
        <v>0.13125992311432835</v>
      </c>
      <c r="H101" s="32">
        <f>SUM(H97:H100)</f>
        <v>92974670</v>
      </c>
      <c r="I101" s="37">
        <f>IF(($D101     =0),0,($H101     /$D101     ))</f>
        <v>0.19737387642996235</v>
      </c>
      <c r="J101" s="32">
        <f>SUM(J97:J100)</f>
        <v>95450516</v>
      </c>
      <c r="K101" s="37">
        <f>IF(($E101     =0),0,($J101     /$E101     ))</f>
        <v>0.23793368289412142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250256307</v>
      </c>
      <c r="O101" s="37">
        <f>IF(($E101     =0),0,($N101     /$E101     ))</f>
        <v>0.62382486011905791</v>
      </c>
      <c r="P101" s="32">
        <f>SUM(P97:P100)</f>
        <v>137202109</v>
      </c>
      <c r="Q101" s="32">
        <f>SUM(Q97:Q100)</f>
        <v>299899751</v>
      </c>
      <c r="R101" s="32">
        <f>SUM(R97:R100)</f>
        <v>430747344</v>
      </c>
      <c r="S101" s="32">
        <f>SUM(S97:S100)</f>
        <v>214742070</v>
      </c>
      <c r="T101" s="37">
        <f>IF(($R101     =0),0,($S101     /$R101     ))</f>
        <v>0.49853370657115414</v>
      </c>
      <c r="U101" s="37">
        <f>IF(($P101     =0),0,(($J101     /$P101     )-1))</f>
        <v>-0.30430722460687543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6102373103</v>
      </c>
      <c r="E102" s="32">
        <f>SUM(E88:E90,E92:E95,E97:E100)</f>
        <v>4381073192</v>
      </c>
      <c r="F102" s="32">
        <f>SUM(F88:F90,F92:F95,F97:F100)</f>
        <v>799517798</v>
      </c>
      <c r="G102" s="37">
        <f>IF(($D102     =0),0,($F102     /$D102     ))</f>
        <v>0.13101752129953304</v>
      </c>
      <c r="H102" s="32">
        <f>SUM(H88:H90,H92:H95,H97:H100)</f>
        <v>1064133815</v>
      </c>
      <c r="I102" s="37">
        <f>IF(($D102     =0),0,($H102     /$D102     ))</f>
        <v>0.17438032664322983</v>
      </c>
      <c r="J102" s="32">
        <f>SUM(J88:J90,J92:J95,J97:J100)</f>
        <v>1015960496</v>
      </c>
      <c r="K102" s="37">
        <f>IF(($E102     =0),0,($J102     /$E102     ))</f>
        <v>0.23189763135096236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2879612109</v>
      </c>
      <c r="O102" s="37">
        <f>IF(($E102     =0),0,($N102     /$E102     ))</f>
        <v>0.65728463844390395</v>
      </c>
      <c r="P102" s="32">
        <f>SUM(P88:P90,P92:P95,P97:P100)</f>
        <v>861045626</v>
      </c>
      <c r="Q102" s="32">
        <f>SUM(Q88:Q90,Q92:Q95,Q97:Q100)</f>
        <v>5085562523</v>
      </c>
      <c r="R102" s="32">
        <f>SUM(R88:R90,R92:R95,R97:R100)</f>
        <v>5411675473</v>
      </c>
      <c r="S102" s="32">
        <f>SUM(S88:S90,S92:S95,S97:S100)</f>
        <v>2417587422</v>
      </c>
      <c r="T102" s="37">
        <f>IF(($R102     =0),0,($S102     /$R102     ))</f>
        <v>0.44673547666741248</v>
      </c>
      <c r="U102" s="37">
        <f>IF(($P102     =0),0,(($J102     /$P102     )-1))</f>
        <v>0.17991482137788606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2544626550</v>
      </c>
      <c r="E105" s="31">
        <v>2663873565</v>
      </c>
      <c r="F105" s="31">
        <v>553752444</v>
      </c>
      <c r="G105" s="36">
        <f t="shared" ref="G105:G136" si="24">IF(($D105     =0),0,($F105     /$D105     ))</f>
        <v>0.21761639011429793</v>
      </c>
      <c r="H105" s="31">
        <v>726355785</v>
      </c>
      <c r="I105" s="36">
        <f t="shared" ref="I105:I136" si="25">IF(($D105     =0),0,($H105     /$D105     ))</f>
        <v>0.28544690968503805</v>
      </c>
      <c r="J105" s="31">
        <v>592874532</v>
      </c>
      <c r="K105" s="36">
        <f t="shared" ref="K105:K136" si="26">IF(($E105     =0),0,($J105     /$E105     ))</f>
        <v>0.22256106287837277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1872982761</v>
      </c>
      <c r="O105" s="36">
        <f t="shared" ref="O105:O136" si="29">IF(($E105     =0),0,($N105     /$E105     ))</f>
        <v>0.703104976755907</v>
      </c>
      <c r="P105" s="31">
        <v>547906235</v>
      </c>
      <c r="Q105" s="31">
        <v>2276928480</v>
      </c>
      <c r="R105" s="31">
        <v>2453929135</v>
      </c>
      <c r="S105" s="31">
        <v>1525086284</v>
      </c>
      <c r="T105" s="36">
        <f t="shared" ref="T105:T136" si="30">IF(($R105     =0),0,($S105     /$R105     ))</f>
        <v>0.62148750029001953</v>
      </c>
      <c r="U105" s="36">
        <f t="shared" ref="U105:U136" si="31">IF(($P105     =0),0,(($J105     /$P105     )-1))</f>
        <v>8.2072979147609137E-2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2544626550</v>
      </c>
      <c r="E106" s="32">
        <f>E105</f>
        <v>2663873565</v>
      </c>
      <c r="F106" s="32">
        <f>F105</f>
        <v>553752444</v>
      </c>
      <c r="G106" s="37">
        <f t="shared" si="24"/>
        <v>0.21761639011429793</v>
      </c>
      <c r="H106" s="32">
        <f>H105</f>
        <v>726355785</v>
      </c>
      <c r="I106" s="37">
        <f t="shared" si="25"/>
        <v>0.28544690968503805</v>
      </c>
      <c r="J106" s="32">
        <f>J105</f>
        <v>592874532</v>
      </c>
      <c r="K106" s="37">
        <f t="shared" si="26"/>
        <v>0.22256106287837277</v>
      </c>
      <c r="L106" s="32">
        <f>L105</f>
        <v>0</v>
      </c>
      <c r="M106" s="37">
        <f t="shared" si="27"/>
        <v>0</v>
      </c>
      <c r="N106" s="32">
        <f t="shared" si="28"/>
        <v>1872982761</v>
      </c>
      <c r="O106" s="37">
        <f t="shared" si="29"/>
        <v>0.703104976755907</v>
      </c>
      <c r="P106" s="32">
        <f>P105</f>
        <v>547906235</v>
      </c>
      <c r="Q106" s="32">
        <f>Q105</f>
        <v>2276928480</v>
      </c>
      <c r="R106" s="32">
        <f>R105</f>
        <v>2453929135</v>
      </c>
      <c r="S106" s="32">
        <f>S105</f>
        <v>1525086284</v>
      </c>
      <c r="T106" s="37">
        <f t="shared" si="30"/>
        <v>0.62148750029001953</v>
      </c>
      <c r="U106" s="37">
        <f t="shared" si="31"/>
        <v>8.2072979147609137E-2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40905</v>
      </c>
      <c r="G107" s="36">
        <f t="shared" si="24"/>
        <v>0</v>
      </c>
      <c r="H107" s="31">
        <v>383163</v>
      </c>
      <c r="I107" s="36">
        <f t="shared" si="25"/>
        <v>0</v>
      </c>
      <c r="J107" s="31">
        <v>106384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530452</v>
      </c>
      <c r="O107" s="36">
        <f t="shared" si="29"/>
        <v>0</v>
      </c>
      <c r="P107" s="31">
        <v>95227</v>
      </c>
      <c r="Q107" s="31">
        <v>0</v>
      </c>
      <c r="R107" s="31">
        <v>0</v>
      </c>
      <c r="S107" s="31">
        <v>360171</v>
      </c>
      <c r="T107" s="36">
        <f t="shared" si="30"/>
        <v>0</v>
      </c>
      <c r="U107" s="36">
        <f t="shared" si="31"/>
        <v>0.11716214939040404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143121182</v>
      </c>
      <c r="E111" s="31">
        <v>137041929</v>
      </c>
      <c r="F111" s="31">
        <v>16404959</v>
      </c>
      <c r="G111" s="36">
        <f t="shared" si="24"/>
        <v>0.11462285855073499</v>
      </c>
      <c r="H111" s="31">
        <v>18710836</v>
      </c>
      <c r="I111" s="36">
        <f t="shared" si="25"/>
        <v>0.13073421934148086</v>
      </c>
      <c r="J111" s="31">
        <v>13975453</v>
      </c>
      <c r="K111" s="36">
        <f t="shared" si="26"/>
        <v>0.10197939493394026</v>
      </c>
      <c r="L111" s="31">
        <v>0</v>
      </c>
      <c r="M111" s="36">
        <f t="shared" si="27"/>
        <v>0</v>
      </c>
      <c r="N111" s="31">
        <f t="shared" si="28"/>
        <v>49091248</v>
      </c>
      <c r="O111" s="36">
        <f t="shared" si="29"/>
        <v>0.35822064355209127</v>
      </c>
      <c r="P111" s="31">
        <v>18583916</v>
      </c>
      <c r="Q111" s="31">
        <v>124981430</v>
      </c>
      <c r="R111" s="31">
        <v>129464931</v>
      </c>
      <c r="S111" s="31">
        <v>82093734</v>
      </c>
      <c r="T111" s="36">
        <f t="shared" si="30"/>
        <v>0.63410016415951287</v>
      </c>
      <c r="U111" s="36">
        <f t="shared" si="31"/>
        <v>-0.24798126508966145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143121182</v>
      </c>
      <c r="E112" s="32">
        <f>SUM(E107:E111)</f>
        <v>137041929</v>
      </c>
      <c r="F112" s="32">
        <f>SUM(F107:F111)</f>
        <v>16445864</v>
      </c>
      <c r="G112" s="37">
        <f t="shared" si="24"/>
        <v>0.11490866530154845</v>
      </c>
      <c r="H112" s="32">
        <f>SUM(H107:H111)</f>
        <v>19093999</v>
      </c>
      <c r="I112" s="37">
        <f t="shared" si="25"/>
        <v>0.1334114121556095</v>
      </c>
      <c r="J112" s="32">
        <f>SUM(J107:J111)</f>
        <v>14081837</v>
      </c>
      <c r="K112" s="37">
        <f t="shared" si="26"/>
        <v>0.10275568289760428</v>
      </c>
      <c r="L112" s="32">
        <f>SUM(L107:L111)</f>
        <v>0</v>
      </c>
      <c r="M112" s="37">
        <f t="shared" si="27"/>
        <v>0</v>
      </c>
      <c r="N112" s="32">
        <f t="shared" si="28"/>
        <v>49621700</v>
      </c>
      <c r="O112" s="37">
        <f t="shared" si="29"/>
        <v>0.36209137132037889</v>
      </c>
      <c r="P112" s="32">
        <f>SUM(P107:P111)</f>
        <v>18679143</v>
      </c>
      <c r="Q112" s="32">
        <f>SUM(Q107:Q111)</f>
        <v>124981430</v>
      </c>
      <c r="R112" s="32">
        <f>SUM(R107:R111)</f>
        <v>129464931</v>
      </c>
      <c r="S112" s="32">
        <f>SUM(S107:S111)</f>
        <v>82453905</v>
      </c>
      <c r="T112" s="37">
        <f t="shared" si="30"/>
        <v>0.63688216077603288</v>
      </c>
      <c r="U112" s="37">
        <f t="shared" si="31"/>
        <v>-0.24611974971228601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3605990</v>
      </c>
      <c r="E114" s="31">
        <v>3073979</v>
      </c>
      <c r="F114" s="31">
        <v>602179</v>
      </c>
      <c r="G114" s="36">
        <f t="shared" si="24"/>
        <v>0.16699408484216541</v>
      </c>
      <c r="H114" s="31">
        <v>689128</v>
      </c>
      <c r="I114" s="36">
        <f t="shared" si="25"/>
        <v>0.19110646452153224</v>
      </c>
      <c r="J114" s="31">
        <v>595200</v>
      </c>
      <c r="K114" s="36">
        <f t="shared" si="26"/>
        <v>0.19362526549465692</v>
      </c>
      <c r="L114" s="31">
        <v>0</v>
      </c>
      <c r="M114" s="36">
        <f t="shared" si="27"/>
        <v>0</v>
      </c>
      <c r="N114" s="31">
        <f t="shared" si="28"/>
        <v>1886507</v>
      </c>
      <c r="O114" s="36">
        <f t="shared" si="29"/>
        <v>0.61370198039739376</v>
      </c>
      <c r="P114" s="31">
        <v>609761</v>
      </c>
      <c r="Q114" s="31">
        <v>3419598</v>
      </c>
      <c r="R114" s="31">
        <v>2757843</v>
      </c>
      <c r="S114" s="31">
        <v>1793512</v>
      </c>
      <c r="T114" s="36">
        <f t="shared" si="30"/>
        <v>0.65033143656110959</v>
      </c>
      <c r="U114" s="36">
        <f t="shared" si="31"/>
        <v>-2.3879848006022053E-2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376545618</v>
      </c>
      <c r="E117" s="31">
        <v>334845006</v>
      </c>
      <c r="F117" s="31">
        <v>79128627</v>
      </c>
      <c r="G117" s="36">
        <f t="shared" si="24"/>
        <v>0.2101435343220486</v>
      </c>
      <c r="H117" s="31">
        <v>100359006</v>
      </c>
      <c r="I117" s="36">
        <f t="shared" si="25"/>
        <v>0.26652549174002071</v>
      </c>
      <c r="J117" s="31">
        <v>101509147</v>
      </c>
      <c r="K117" s="36">
        <f t="shared" si="26"/>
        <v>0.30315263832843309</v>
      </c>
      <c r="L117" s="31">
        <v>0</v>
      </c>
      <c r="M117" s="36">
        <f t="shared" si="27"/>
        <v>0</v>
      </c>
      <c r="N117" s="31">
        <f t="shared" si="28"/>
        <v>280996780</v>
      </c>
      <c r="O117" s="36">
        <f t="shared" si="29"/>
        <v>0.83918462263104499</v>
      </c>
      <c r="P117" s="31">
        <v>82147123</v>
      </c>
      <c r="Q117" s="31">
        <v>390949148</v>
      </c>
      <c r="R117" s="31">
        <v>331573849</v>
      </c>
      <c r="S117" s="31">
        <v>256949029</v>
      </c>
      <c r="T117" s="36">
        <f t="shared" si="30"/>
        <v>0.77493755848037338</v>
      </c>
      <c r="U117" s="36">
        <f t="shared" si="31"/>
        <v>0.23569935614178483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516324</v>
      </c>
      <c r="E119" s="31">
        <v>545153</v>
      </c>
      <c r="F119" s="31">
        <v>111251</v>
      </c>
      <c r="G119" s="36">
        <f t="shared" si="24"/>
        <v>0.21546741968221506</v>
      </c>
      <c r="H119" s="31">
        <v>178842</v>
      </c>
      <c r="I119" s="36">
        <f t="shared" si="25"/>
        <v>0.3463755316429219</v>
      </c>
      <c r="J119" s="31">
        <v>156417</v>
      </c>
      <c r="K119" s="36">
        <f t="shared" si="26"/>
        <v>0.28692312066520775</v>
      </c>
      <c r="L119" s="31">
        <v>0</v>
      </c>
      <c r="M119" s="36">
        <f t="shared" si="27"/>
        <v>0</v>
      </c>
      <c r="N119" s="31">
        <f t="shared" si="28"/>
        <v>446510</v>
      </c>
      <c r="O119" s="36">
        <f t="shared" si="29"/>
        <v>0.81905446727799347</v>
      </c>
      <c r="P119" s="31">
        <v>111992</v>
      </c>
      <c r="Q119" s="31">
        <v>401316</v>
      </c>
      <c r="R119" s="31">
        <v>391316</v>
      </c>
      <c r="S119" s="31">
        <v>372014</v>
      </c>
      <c r="T119" s="36">
        <f t="shared" si="30"/>
        <v>0.95067413548129898</v>
      </c>
      <c r="U119" s="36">
        <f t="shared" si="31"/>
        <v>0.39668012000857211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107099955</v>
      </c>
      <c r="E120" s="31">
        <v>123310772</v>
      </c>
      <c r="F120" s="31">
        <v>29061207</v>
      </c>
      <c r="G120" s="36">
        <f t="shared" si="24"/>
        <v>0.2713465845994053</v>
      </c>
      <c r="H120" s="31">
        <v>27101001</v>
      </c>
      <c r="I120" s="36">
        <f t="shared" si="25"/>
        <v>0.25304399987843135</v>
      </c>
      <c r="J120" s="31">
        <v>14669571</v>
      </c>
      <c r="K120" s="36">
        <f t="shared" si="26"/>
        <v>0.11896422966194713</v>
      </c>
      <c r="L120" s="31">
        <v>0</v>
      </c>
      <c r="M120" s="36">
        <f t="shared" si="27"/>
        <v>0</v>
      </c>
      <c r="N120" s="31">
        <f t="shared" si="28"/>
        <v>70831779</v>
      </c>
      <c r="O120" s="36">
        <f t="shared" si="29"/>
        <v>0.57441679953151215</v>
      </c>
      <c r="P120" s="31">
        <v>20593862</v>
      </c>
      <c r="Q120" s="31">
        <v>80695508</v>
      </c>
      <c r="R120" s="31">
        <v>121263479</v>
      </c>
      <c r="S120" s="31">
        <v>72250553</v>
      </c>
      <c r="T120" s="36">
        <f t="shared" si="30"/>
        <v>0.5958146145551374</v>
      </c>
      <c r="U120" s="36">
        <f t="shared" si="31"/>
        <v>-0.28767265702761335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487767887</v>
      </c>
      <c r="E121" s="32">
        <f>SUM(E113:E120)</f>
        <v>461774910</v>
      </c>
      <c r="F121" s="32">
        <f>SUM(F113:F120)</f>
        <v>108903264</v>
      </c>
      <c r="G121" s="37">
        <f t="shared" si="24"/>
        <v>0.2232686220280016</v>
      </c>
      <c r="H121" s="32">
        <f>SUM(H113:H120)</f>
        <v>128327977</v>
      </c>
      <c r="I121" s="37">
        <f t="shared" si="25"/>
        <v>0.26309230357348229</v>
      </c>
      <c r="J121" s="32">
        <f>SUM(J113:J120)</f>
        <v>116930335</v>
      </c>
      <c r="K121" s="37">
        <f t="shared" si="26"/>
        <v>0.25321933363594828</v>
      </c>
      <c r="L121" s="32">
        <f>SUM(L113:L120)</f>
        <v>0</v>
      </c>
      <c r="M121" s="37">
        <f t="shared" si="27"/>
        <v>0</v>
      </c>
      <c r="N121" s="32">
        <f t="shared" si="28"/>
        <v>354161576</v>
      </c>
      <c r="O121" s="37">
        <f t="shared" si="29"/>
        <v>0.76695716534274239</v>
      </c>
      <c r="P121" s="32">
        <f>SUM(P113:P120)</f>
        <v>103462738</v>
      </c>
      <c r="Q121" s="32">
        <f>SUM(Q113:Q120)</f>
        <v>475465570</v>
      </c>
      <c r="R121" s="32">
        <f>SUM(R113:R120)</f>
        <v>455986487</v>
      </c>
      <c r="S121" s="32">
        <f>SUM(S113:S120)</f>
        <v>331365108</v>
      </c>
      <c r="T121" s="37">
        <f t="shared" si="30"/>
        <v>0.72669940326543059</v>
      </c>
      <c r="U121" s="37">
        <f t="shared" si="31"/>
        <v>0.13016857334666709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2353668</v>
      </c>
      <c r="E124" s="31">
        <v>2496710</v>
      </c>
      <c r="F124" s="31">
        <v>583632</v>
      </c>
      <c r="G124" s="36">
        <f t="shared" si="24"/>
        <v>0.24796700299277552</v>
      </c>
      <c r="H124" s="31">
        <v>583741</v>
      </c>
      <c r="I124" s="36">
        <f t="shared" si="25"/>
        <v>0.24801331368740195</v>
      </c>
      <c r="J124" s="31">
        <v>549352</v>
      </c>
      <c r="K124" s="36">
        <f t="shared" si="26"/>
        <v>0.22003035995369907</v>
      </c>
      <c r="L124" s="31">
        <v>0</v>
      </c>
      <c r="M124" s="36">
        <f t="shared" si="27"/>
        <v>0</v>
      </c>
      <c r="N124" s="31">
        <f t="shared" si="28"/>
        <v>1716725</v>
      </c>
      <c r="O124" s="36">
        <f t="shared" si="29"/>
        <v>0.68759487485530957</v>
      </c>
      <c r="P124" s="31">
        <v>1480291</v>
      </c>
      <c r="Q124" s="31">
        <v>1508880</v>
      </c>
      <c r="R124" s="31">
        <v>2220436</v>
      </c>
      <c r="S124" s="31">
        <v>1480291</v>
      </c>
      <c r="T124" s="36">
        <f t="shared" si="30"/>
        <v>0.66666681678733364</v>
      </c>
      <c r="U124" s="36">
        <f t="shared" si="31"/>
        <v>-0.62888918462653631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2353668</v>
      </c>
      <c r="E126" s="32">
        <f>SUM(E122:E125)</f>
        <v>2496710</v>
      </c>
      <c r="F126" s="32">
        <f>SUM(F122:F125)</f>
        <v>583632</v>
      </c>
      <c r="G126" s="37">
        <f t="shared" si="24"/>
        <v>0.24796700299277552</v>
      </c>
      <c r="H126" s="32">
        <f>SUM(H122:H125)</f>
        <v>583741</v>
      </c>
      <c r="I126" s="37">
        <f t="shared" si="25"/>
        <v>0.24801331368740195</v>
      </c>
      <c r="J126" s="32">
        <f>SUM(J122:J125)</f>
        <v>549352</v>
      </c>
      <c r="K126" s="37">
        <f t="shared" si="26"/>
        <v>0.22003035995369907</v>
      </c>
      <c r="L126" s="32">
        <f>SUM(L122:L125)</f>
        <v>0</v>
      </c>
      <c r="M126" s="37">
        <f t="shared" si="27"/>
        <v>0</v>
      </c>
      <c r="N126" s="32">
        <f t="shared" si="28"/>
        <v>1716725</v>
      </c>
      <c r="O126" s="37">
        <f t="shared" si="29"/>
        <v>0.68759487485530957</v>
      </c>
      <c r="P126" s="32">
        <f>SUM(P122:P125)</f>
        <v>1480291</v>
      </c>
      <c r="Q126" s="32">
        <f>SUM(Q122:Q125)</f>
        <v>1508880</v>
      </c>
      <c r="R126" s="32">
        <f>SUM(R122:R125)</f>
        <v>2220436</v>
      </c>
      <c r="S126" s="32">
        <f>SUM(S122:S125)</f>
        <v>1480291</v>
      </c>
      <c r="T126" s="37">
        <f t="shared" si="30"/>
        <v>0.66666681678733364</v>
      </c>
      <c r="U126" s="37">
        <f t="shared" si="31"/>
        <v>-0.62888918462653631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1342438</v>
      </c>
      <c r="F127" s="31">
        <v>428589</v>
      </c>
      <c r="G127" s="36">
        <f t="shared" si="24"/>
        <v>0</v>
      </c>
      <c r="H127" s="31">
        <v>399997</v>
      </c>
      <c r="I127" s="36">
        <f t="shared" si="25"/>
        <v>0</v>
      </c>
      <c r="J127" s="31">
        <v>358301</v>
      </c>
      <c r="K127" s="36">
        <f t="shared" si="26"/>
        <v>0.26690320148863483</v>
      </c>
      <c r="L127" s="31">
        <v>0</v>
      </c>
      <c r="M127" s="36">
        <f t="shared" si="27"/>
        <v>0</v>
      </c>
      <c r="N127" s="31">
        <f t="shared" si="28"/>
        <v>1186887</v>
      </c>
      <c r="O127" s="36">
        <f t="shared" si="29"/>
        <v>0.88412798207440491</v>
      </c>
      <c r="P127" s="31">
        <v>435051</v>
      </c>
      <c r="Q127" s="31">
        <v>1889875</v>
      </c>
      <c r="R127" s="31">
        <v>1889875</v>
      </c>
      <c r="S127" s="31">
        <v>1357008</v>
      </c>
      <c r="T127" s="36">
        <f t="shared" si="30"/>
        <v>0.71804114028705601</v>
      </c>
      <c r="U127" s="36">
        <f t="shared" si="31"/>
        <v>-0.17641609834249317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1958687</v>
      </c>
      <c r="E128" s="31">
        <v>1926188</v>
      </c>
      <c r="F128" s="31">
        <v>545194</v>
      </c>
      <c r="G128" s="36">
        <f t="shared" si="24"/>
        <v>0.27834666794643553</v>
      </c>
      <c r="H128" s="31">
        <v>581803</v>
      </c>
      <c r="I128" s="36">
        <f t="shared" si="25"/>
        <v>0.29703724995366793</v>
      </c>
      <c r="J128" s="31">
        <v>306356</v>
      </c>
      <c r="K128" s="36">
        <f t="shared" si="26"/>
        <v>0.15904781880065705</v>
      </c>
      <c r="L128" s="31">
        <v>0</v>
      </c>
      <c r="M128" s="36">
        <f t="shared" si="27"/>
        <v>0</v>
      </c>
      <c r="N128" s="31">
        <f t="shared" si="28"/>
        <v>1433353</v>
      </c>
      <c r="O128" s="36">
        <f t="shared" si="29"/>
        <v>0.7441397205257223</v>
      </c>
      <c r="P128" s="31">
        <v>9865</v>
      </c>
      <c r="Q128" s="31">
        <v>1936815</v>
      </c>
      <c r="R128" s="31">
        <v>1852192</v>
      </c>
      <c r="S128" s="31">
        <v>102033</v>
      </c>
      <c r="T128" s="36">
        <f t="shared" si="30"/>
        <v>5.5087701490990133E-2</v>
      </c>
      <c r="U128" s="36">
        <f t="shared" si="31"/>
        <v>30.054840344652813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2297994</v>
      </c>
      <c r="E130" s="31">
        <v>2297994</v>
      </c>
      <c r="F130" s="31">
        <v>307435</v>
      </c>
      <c r="G130" s="36">
        <f t="shared" si="24"/>
        <v>0.13378407428391892</v>
      </c>
      <c r="H130" s="31">
        <v>414316</v>
      </c>
      <c r="I130" s="36">
        <f t="shared" si="25"/>
        <v>0.180294639585656</v>
      </c>
      <c r="J130" s="31">
        <v>831698</v>
      </c>
      <c r="K130" s="36">
        <f t="shared" si="26"/>
        <v>0.36192348631023408</v>
      </c>
      <c r="L130" s="31">
        <v>0</v>
      </c>
      <c r="M130" s="36">
        <f t="shared" si="27"/>
        <v>0</v>
      </c>
      <c r="N130" s="31">
        <f t="shared" si="28"/>
        <v>1553449</v>
      </c>
      <c r="O130" s="36">
        <f t="shared" si="29"/>
        <v>0.67600220017980905</v>
      </c>
      <c r="P130" s="31">
        <v>543453</v>
      </c>
      <c r="Q130" s="31">
        <v>1214253</v>
      </c>
      <c r="R130" s="31">
        <v>1214253</v>
      </c>
      <c r="S130" s="31">
        <v>1793194</v>
      </c>
      <c r="T130" s="36">
        <f t="shared" si="30"/>
        <v>1.4767877864003631</v>
      </c>
      <c r="U130" s="36">
        <f t="shared" si="31"/>
        <v>0.53039545278064515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991591</v>
      </c>
      <c r="E131" s="31">
        <v>0</v>
      </c>
      <c r="F131" s="31">
        <v>181971</v>
      </c>
      <c r="G131" s="36">
        <f t="shared" si="24"/>
        <v>0.1835141706610891</v>
      </c>
      <c r="H131" s="31">
        <v>555918</v>
      </c>
      <c r="I131" s="36">
        <f t="shared" si="25"/>
        <v>0.56063235749416851</v>
      </c>
      <c r="J131" s="31">
        <v>142630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880519</v>
      </c>
      <c r="O131" s="36">
        <f t="shared" si="29"/>
        <v>0</v>
      </c>
      <c r="P131" s="31">
        <v>114929</v>
      </c>
      <c r="Q131" s="31">
        <v>4381199</v>
      </c>
      <c r="R131" s="31">
        <v>695729</v>
      </c>
      <c r="S131" s="31">
        <v>593293</v>
      </c>
      <c r="T131" s="36">
        <f t="shared" si="30"/>
        <v>0.8527645103193916</v>
      </c>
      <c r="U131" s="36">
        <f t="shared" si="31"/>
        <v>0.24102706888600789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5248272</v>
      </c>
      <c r="E132" s="32">
        <f>SUM(E127:E131)</f>
        <v>5566620</v>
      </c>
      <c r="F132" s="32">
        <f>SUM(F127:F131)</f>
        <v>1463189</v>
      </c>
      <c r="G132" s="37">
        <f t="shared" si="24"/>
        <v>0.27879442986186692</v>
      </c>
      <c r="H132" s="32">
        <f>SUM(H127:H131)</f>
        <v>1952034</v>
      </c>
      <c r="I132" s="37">
        <f t="shared" si="25"/>
        <v>0.37193842087452783</v>
      </c>
      <c r="J132" s="32">
        <f>SUM(J127:J131)</f>
        <v>1638985</v>
      </c>
      <c r="K132" s="37">
        <f t="shared" si="26"/>
        <v>0.29443091139686201</v>
      </c>
      <c r="L132" s="32">
        <f>SUM(L127:L131)</f>
        <v>0</v>
      </c>
      <c r="M132" s="37">
        <f t="shared" si="27"/>
        <v>0</v>
      </c>
      <c r="N132" s="32">
        <f t="shared" si="28"/>
        <v>5054208</v>
      </c>
      <c r="O132" s="37">
        <f t="shared" si="29"/>
        <v>0.9079491684361426</v>
      </c>
      <c r="P132" s="32">
        <f>SUM(P127:P131)</f>
        <v>1103298</v>
      </c>
      <c r="Q132" s="32">
        <f>SUM(Q127:Q131)</f>
        <v>9422142</v>
      </c>
      <c r="R132" s="32">
        <f>SUM(R127:R131)</f>
        <v>5652049</v>
      </c>
      <c r="S132" s="32">
        <f>SUM(S127:S131)</f>
        <v>3845528</v>
      </c>
      <c r="T132" s="37">
        <f t="shared" si="30"/>
        <v>0.68037768250062947</v>
      </c>
      <c r="U132" s="37">
        <f t="shared" si="31"/>
        <v>0.48553246720287713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211462209</v>
      </c>
      <c r="E133" s="31">
        <v>215041510</v>
      </c>
      <c r="F133" s="31">
        <v>65144847</v>
      </c>
      <c r="G133" s="36">
        <f t="shared" si="24"/>
        <v>0.30806850693591309</v>
      </c>
      <c r="H133" s="31">
        <v>67907370</v>
      </c>
      <c r="I133" s="36">
        <f t="shared" si="25"/>
        <v>0.32113241567432976</v>
      </c>
      <c r="J133" s="31">
        <v>15608360</v>
      </c>
      <c r="K133" s="36">
        <f t="shared" si="26"/>
        <v>7.2583009671016538E-2</v>
      </c>
      <c r="L133" s="31">
        <v>0</v>
      </c>
      <c r="M133" s="36">
        <f t="shared" si="27"/>
        <v>0</v>
      </c>
      <c r="N133" s="31">
        <f t="shared" si="28"/>
        <v>148660577</v>
      </c>
      <c r="O133" s="36">
        <f t="shared" si="29"/>
        <v>0.69131107291796823</v>
      </c>
      <c r="P133" s="31">
        <v>31175654</v>
      </c>
      <c r="Q133" s="31">
        <v>75362325</v>
      </c>
      <c r="R133" s="31">
        <v>154592538</v>
      </c>
      <c r="S133" s="31">
        <v>52383085</v>
      </c>
      <c r="T133" s="36">
        <f t="shared" si="30"/>
        <v>0.3388461414612392</v>
      </c>
      <c r="U133" s="36">
        <f t="shared" si="31"/>
        <v>-0.4993413770886731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34784</v>
      </c>
      <c r="G134" s="36">
        <f t="shared" si="24"/>
        <v>0</v>
      </c>
      <c r="H134" s="31">
        <v>21775</v>
      </c>
      <c r="I134" s="36">
        <f t="shared" si="25"/>
        <v>0</v>
      </c>
      <c r="J134" s="31">
        <v>21061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77620</v>
      </c>
      <c r="O134" s="36">
        <f t="shared" si="29"/>
        <v>0</v>
      </c>
      <c r="P134" s="31">
        <v>92262</v>
      </c>
      <c r="Q134" s="31">
        <v>0</v>
      </c>
      <c r="R134" s="31">
        <v>0</v>
      </c>
      <c r="S134" s="31">
        <v>92262</v>
      </c>
      <c r="T134" s="36">
        <f t="shared" si="30"/>
        <v>0</v>
      </c>
      <c r="U134" s="36">
        <f t="shared" si="31"/>
        <v>-0.77172617112137176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6988919</v>
      </c>
      <c r="E136" s="31">
        <v>9963007</v>
      </c>
      <c r="F136" s="31">
        <v>1661075</v>
      </c>
      <c r="G136" s="36">
        <f t="shared" si="24"/>
        <v>0.23767266439917245</v>
      </c>
      <c r="H136" s="31">
        <v>5225084</v>
      </c>
      <c r="I136" s="36">
        <f t="shared" si="25"/>
        <v>0.74762406031605178</v>
      </c>
      <c r="J136" s="31">
        <v>2347137</v>
      </c>
      <c r="K136" s="36">
        <f t="shared" si="26"/>
        <v>0.23558520033158664</v>
      </c>
      <c r="L136" s="31">
        <v>0</v>
      </c>
      <c r="M136" s="36">
        <f t="shared" si="27"/>
        <v>0</v>
      </c>
      <c r="N136" s="31">
        <f t="shared" si="28"/>
        <v>9233296</v>
      </c>
      <c r="O136" s="36">
        <f t="shared" si="29"/>
        <v>0.92675795570554154</v>
      </c>
      <c r="P136" s="31">
        <v>3093890</v>
      </c>
      <c r="Q136" s="31">
        <v>6415166</v>
      </c>
      <c r="R136" s="31">
        <v>19612887</v>
      </c>
      <c r="S136" s="31">
        <v>6811574</v>
      </c>
      <c r="T136" s="36">
        <f t="shared" si="30"/>
        <v>0.34730093534929357</v>
      </c>
      <c r="U136" s="36">
        <f t="shared" si="31"/>
        <v>-0.24136378474994258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218451128</v>
      </c>
      <c r="E137" s="32">
        <f>SUM(E133:E136)</f>
        <v>225004517</v>
      </c>
      <c r="F137" s="32">
        <f>SUM(F133:F136)</f>
        <v>66840706</v>
      </c>
      <c r="G137" s="37">
        <f t="shared" ref="G137:G170" si="32">IF(($D137     =0),0,($F137     /$D137     ))</f>
        <v>0.30597555898177831</v>
      </c>
      <c r="H137" s="32">
        <f>SUM(H133:H136)</f>
        <v>73154229</v>
      </c>
      <c r="I137" s="37">
        <f t="shared" ref="I137:I170" si="33">IF(($D137     =0),0,($H137     /$D137     ))</f>
        <v>0.33487686545614909</v>
      </c>
      <c r="J137" s="32">
        <f>SUM(J133:J136)</f>
        <v>17976558</v>
      </c>
      <c r="K137" s="37">
        <f t="shared" ref="K137:K170" si="34">IF(($E137     =0),0,($J137     /$E137     ))</f>
        <v>7.9894209412693706E-2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157971493</v>
      </c>
      <c r="O137" s="37">
        <f t="shared" ref="O137:O170" si="37">IF(($E137     =0),0,($N137     /$E137     ))</f>
        <v>0.70208142976969656</v>
      </c>
      <c r="P137" s="32">
        <f>SUM(P133:P136)</f>
        <v>34361806</v>
      </c>
      <c r="Q137" s="32">
        <f>SUM(Q133:Q136)</f>
        <v>81777491</v>
      </c>
      <c r="R137" s="32">
        <f>SUM(R133:R136)</f>
        <v>174205425</v>
      </c>
      <c r="S137" s="32">
        <f>SUM(S133:S136)</f>
        <v>59286921</v>
      </c>
      <c r="T137" s="37">
        <f t="shared" ref="T137:T170" si="38">IF(($R137     =0),0,($S137     /$R137     ))</f>
        <v>0.34032763905027641</v>
      </c>
      <c r="U137" s="37">
        <f t="shared" ref="U137:U170" si="39">IF(($P137     =0),0,(($J137     /$P137     )-1))</f>
        <v>-0.47684478516641415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42318086</v>
      </c>
      <c r="E140" s="31">
        <v>44337510</v>
      </c>
      <c r="F140" s="31">
        <v>12264935</v>
      </c>
      <c r="G140" s="36">
        <f t="shared" si="32"/>
        <v>0.28982726203637849</v>
      </c>
      <c r="H140" s="31">
        <v>10486914</v>
      </c>
      <c r="I140" s="36">
        <f t="shared" si="33"/>
        <v>0.24781163306866005</v>
      </c>
      <c r="J140" s="31">
        <v>10466965</v>
      </c>
      <c r="K140" s="36">
        <f t="shared" si="34"/>
        <v>0.2360747141641468</v>
      </c>
      <c r="L140" s="31">
        <v>0</v>
      </c>
      <c r="M140" s="36">
        <f t="shared" si="35"/>
        <v>0</v>
      </c>
      <c r="N140" s="31">
        <f t="shared" si="36"/>
        <v>33218814</v>
      </c>
      <c r="O140" s="36">
        <f t="shared" si="37"/>
        <v>0.74922597141788072</v>
      </c>
      <c r="P140" s="31">
        <v>11772265</v>
      </c>
      <c r="Q140" s="31">
        <v>19447891</v>
      </c>
      <c r="R140" s="31">
        <v>21035873</v>
      </c>
      <c r="S140" s="31">
        <v>28450674</v>
      </c>
      <c r="T140" s="36">
        <f t="shared" si="38"/>
        <v>1.3524836359299184</v>
      </c>
      <c r="U140" s="36">
        <f t="shared" si="39"/>
        <v>-0.11087925730519999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15223858</v>
      </c>
      <c r="E143" s="31">
        <v>11081500</v>
      </c>
      <c r="F143" s="31">
        <v>2491538</v>
      </c>
      <c r="G143" s="36">
        <f t="shared" si="32"/>
        <v>0.16366009194252862</v>
      </c>
      <c r="H143" s="31">
        <v>2488210</v>
      </c>
      <c r="I143" s="36">
        <f t="shared" si="33"/>
        <v>0.16344148769648273</v>
      </c>
      <c r="J143" s="31">
        <v>2469361</v>
      </c>
      <c r="K143" s="36">
        <f t="shared" si="34"/>
        <v>0.22283634886973785</v>
      </c>
      <c r="L143" s="31">
        <v>0</v>
      </c>
      <c r="M143" s="36">
        <f t="shared" si="35"/>
        <v>0</v>
      </c>
      <c r="N143" s="31">
        <f t="shared" si="36"/>
        <v>7449109</v>
      </c>
      <c r="O143" s="36">
        <f t="shared" si="37"/>
        <v>0.67221125298921625</v>
      </c>
      <c r="P143" s="31">
        <v>2172046</v>
      </c>
      <c r="Q143" s="31">
        <v>7977981</v>
      </c>
      <c r="R143" s="31">
        <v>10091834</v>
      </c>
      <c r="S143" s="31">
        <v>6416929</v>
      </c>
      <c r="T143" s="36">
        <f t="shared" si="38"/>
        <v>0.63585360203110752</v>
      </c>
      <c r="U143" s="36">
        <f t="shared" si="39"/>
        <v>0.13688246013205974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57541944</v>
      </c>
      <c r="E144" s="32">
        <f>SUM(E138:E143)</f>
        <v>55419010</v>
      </c>
      <c r="F144" s="32">
        <f>SUM(F138:F143)</f>
        <v>14756473</v>
      </c>
      <c r="G144" s="37">
        <f t="shared" si="32"/>
        <v>0.25644724481327918</v>
      </c>
      <c r="H144" s="32">
        <f>SUM(H138:H143)</f>
        <v>12975124</v>
      </c>
      <c r="I144" s="37">
        <f t="shared" si="33"/>
        <v>0.2254898444167962</v>
      </c>
      <c r="J144" s="32">
        <f>SUM(J138:J143)</f>
        <v>12936326</v>
      </c>
      <c r="K144" s="37">
        <f t="shared" si="34"/>
        <v>0.23342759100171584</v>
      </c>
      <c r="L144" s="32">
        <f>SUM(L138:L143)</f>
        <v>0</v>
      </c>
      <c r="M144" s="37">
        <f t="shared" si="35"/>
        <v>0</v>
      </c>
      <c r="N144" s="32">
        <f t="shared" si="36"/>
        <v>40667923</v>
      </c>
      <c r="O144" s="37">
        <f t="shared" si="37"/>
        <v>0.73382622677669629</v>
      </c>
      <c r="P144" s="32">
        <f>SUM(P138:P143)</f>
        <v>13944311</v>
      </c>
      <c r="Q144" s="32">
        <f>SUM(Q138:Q143)</f>
        <v>27425872</v>
      </c>
      <c r="R144" s="32">
        <f>SUM(R138:R143)</f>
        <v>31127707</v>
      </c>
      <c r="S144" s="32">
        <f>SUM(S138:S143)</f>
        <v>34867603</v>
      </c>
      <c r="T144" s="37">
        <f t="shared" si="38"/>
        <v>1.1201468518063344</v>
      </c>
      <c r="U144" s="37">
        <f t="shared" si="39"/>
        <v>-7.2286468653775748E-2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620339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620339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700000</v>
      </c>
      <c r="E147" s="31">
        <v>7174204</v>
      </c>
      <c r="F147" s="31">
        <v>1811328</v>
      </c>
      <c r="G147" s="36">
        <f t="shared" si="32"/>
        <v>2.5876114285714285</v>
      </c>
      <c r="H147" s="31">
        <v>2091361</v>
      </c>
      <c r="I147" s="36">
        <f t="shared" si="33"/>
        <v>2.9876585714285713</v>
      </c>
      <c r="J147" s="31">
        <v>1497768</v>
      </c>
      <c r="K147" s="36">
        <f t="shared" si="34"/>
        <v>0.20877131455977554</v>
      </c>
      <c r="L147" s="31">
        <v>0</v>
      </c>
      <c r="M147" s="36">
        <f t="shared" si="35"/>
        <v>0</v>
      </c>
      <c r="N147" s="31">
        <f t="shared" si="36"/>
        <v>5400457</v>
      </c>
      <c r="O147" s="36">
        <f t="shared" si="37"/>
        <v>0.75276044561877531</v>
      </c>
      <c r="P147" s="31">
        <v>1099511</v>
      </c>
      <c r="Q147" s="31">
        <v>200000</v>
      </c>
      <c r="R147" s="31">
        <v>850000</v>
      </c>
      <c r="S147" s="31">
        <v>4009941</v>
      </c>
      <c r="T147" s="36">
        <f t="shared" si="38"/>
        <v>4.7175776470588238</v>
      </c>
      <c r="U147" s="36">
        <f t="shared" si="39"/>
        <v>0.3622128382526415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9383695</v>
      </c>
      <c r="E149" s="31">
        <v>9383695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10083695</v>
      </c>
      <c r="E150" s="32">
        <f>SUM(E145:E149)</f>
        <v>16557899</v>
      </c>
      <c r="F150" s="32">
        <f>SUM(F145:F149)</f>
        <v>1811328</v>
      </c>
      <c r="G150" s="37">
        <f t="shared" si="32"/>
        <v>0.17962939180528567</v>
      </c>
      <c r="H150" s="32">
        <f>SUM(H145:H149)</f>
        <v>2091361</v>
      </c>
      <c r="I150" s="37">
        <f t="shared" si="33"/>
        <v>0.20740026349468127</v>
      </c>
      <c r="J150" s="32">
        <f>SUM(J145:J149)</f>
        <v>2118107</v>
      </c>
      <c r="K150" s="37">
        <f t="shared" si="34"/>
        <v>0.12792124169859956</v>
      </c>
      <c r="L150" s="32">
        <f>SUM(L145:L149)</f>
        <v>0</v>
      </c>
      <c r="M150" s="37">
        <f t="shared" si="35"/>
        <v>0</v>
      </c>
      <c r="N150" s="32">
        <f t="shared" si="36"/>
        <v>6020796</v>
      </c>
      <c r="O150" s="37">
        <f t="shared" si="37"/>
        <v>0.36362077096858725</v>
      </c>
      <c r="P150" s="32">
        <f>SUM(P145:P149)</f>
        <v>1099511</v>
      </c>
      <c r="Q150" s="32">
        <f>SUM(Q145:Q149)</f>
        <v>200000</v>
      </c>
      <c r="R150" s="32">
        <f>SUM(R145:R149)</f>
        <v>850000</v>
      </c>
      <c r="S150" s="32">
        <f>SUM(S145:S149)</f>
        <v>4009941</v>
      </c>
      <c r="T150" s="37">
        <f t="shared" si="38"/>
        <v>4.7175776470588238</v>
      </c>
      <c r="U150" s="37">
        <f t="shared" si="39"/>
        <v>0.92640819418814369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3300000</v>
      </c>
      <c r="E151" s="31">
        <v>3300000</v>
      </c>
      <c r="F151" s="31">
        <v>741788</v>
      </c>
      <c r="G151" s="36">
        <f t="shared" si="32"/>
        <v>0.22478424242424241</v>
      </c>
      <c r="H151" s="31">
        <v>755715</v>
      </c>
      <c r="I151" s="36">
        <f t="shared" si="33"/>
        <v>0.22900454545454546</v>
      </c>
      <c r="J151" s="31">
        <v>775064</v>
      </c>
      <c r="K151" s="36">
        <f t="shared" si="34"/>
        <v>0.23486787878787879</v>
      </c>
      <c r="L151" s="31">
        <v>0</v>
      </c>
      <c r="M151" s="36">
        <f t="shared" si="35"/>
        <v>0</v>
      </c>
      <c r="N151" s="31">
        <f t="shared" si="36"/>
        <v>2272567</v>
      </c>
      <c r="O151" s="36">
        <f t="shared" si="37"/>
        <v>0.68865666666666669</v>
      </c>
      <c r="P151" s="31">
        <v>971100</v>
      </c>
      <c r="Q151" s="31">
        <v>3000000</v>
      </c>
      <c r="R151" s="31">
        <v>3068380</v>
      </c>
      <c r="S151" s="31">
        <v>2737300</v>
      </c>
      <c r="T151" s="36">
        <f t="shared" si="38"/>
        <v>0.89209941402303494</v>
      </c>
      <c r="U151" s="36">
        <f t="shared" si="39"/>
        <v>-0.2018700442796828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247020000</v>
      </c>
      <c r="E152" s="31">
        <v>250913897</v>
      </c>
      <c r="F152" s="31">
        <v>69935577</v>
      </c>
      <c r="G152" s="36">
        <f t="shared" si="32"/>
        <v>0.28311706339567644</v>
      </c>
      <c r="H152" s="31">
        <v>69882502</v>
      </c>
      <c r="I152" s="36">
        <f t="shared" si="33"/>
        <v>0.2829022022508299</v>
      </c>
      <c r="J152" s="31">
        <v>54713196</v>
      </c>
      <c r="K152" s="36">
        <f t="shared" si="34"/>
        <v>0.21805566233742724</v>
      </c>
      <c r="L152" s="31">
        <v>0</v>
      </c>
      <c r="M152" s="36">
        <f t="shared" si="35"/>
        <v>0</v>
      </c>
      <c r="N152" s="31">
        <f t="shared" si="36"/>
        <v>194531275</v>
      </c>
      <c r="O152" s="36">
        <f t="shared" si="37"/>
        <v>0.77529095568588613</v>
      </c>
      <c r="P152" s="31">
        <v>66637820</v>
      </c>
      <c r="Q152" s="31">
        <v>234213900</v>
      </c>
      <c r="R152" s="31">
        <v>230516100</v>
      </c>
      <c r="S152" s="31">
        <v>174665182</v>
      </c>
      <c r="T152" s="36">
        <f t="shared" si="38"/>
        <v>0.75771359137170891</v>
      </c>
      <c r="U152" s="36">
        <f t="shared" si="39"/>
        <v>-0.17894679027615246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686660</v>
      </c>
      <c r="E153" s="31">
        <v>394840</v>
      </c>
      <c r="F153" s="31">
        <v>73468</v>
      </c>
      <c r="G153" s="36">
        <f t="shared" si="32"/>
        <v>0.10699327177933766</v>
      </c>
      <c r="H153" s="31">
        <v>97391</v>
      </c>
      <c r="I153" s="36">
        <f t="shared" si="33"/>
        <v>0.14183293041680017</v>
      </c>
      <c r="J153" s="31">
        <v>101402</v>
      </c>
      <c r="K153" s="36">
        <f t="shared" si="34"/>
        <v>0.25681795157532167</v>
      </c>
      <c r="L153" s="31">
        <v>0</v>
      </c>
      <c r="M153" s="36">
        <f t="shared" si="35"/>
        <v>0</v>
      </c>
      <c r="N153" s="31">
        <f t="shared" si="36"/>
        <v>272261</v>
      </c>
      <c r="O153" s="36">
        <f t="shared" si="37"/>
        <v>0.68954766487691221</v>
      </c>
      <c r="P153" s="31">
        <v>83260</v>
      </c>
      <c r="Q153" s="31">
        <v>775980</v>
      </c>
      <c r="R153" s="31">
        <v>770760</v>
      </c>
      <c r="S153" s="31">
        <v>381907</v>
      </c>
      <c r="T153" s="36">
        <f t="shared" si="38"/>
        <v>0.4954940578130676</v>
      </c>
      <c r="U153" s="36">
        <f t="shared" si="39"/>
        <v>0.21789574825846736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47783</v>
      </c>
      <c r="G154" s="36">
        <f t="shared" si="32"/>
        <v>0</v>
      </c>
      <c r="H154" s="31">
        <v>238915</v>
      </c>
      <c r="I154" s="36">
        <f t="shared" si="33"/>
        <v>0</v>
      </c>
      <c r="J154" s="31">
        <v>47783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334481</v>
      </c>
      <c r="O154" s="36">
        <f t="shared" si="37"/>
        <v>0</v>
      </c>
      <c r="P154" s="31">
        <v>143349</v>
      </c>
      <c r="Q154" s="31">
        <v>0</v>
      </c>
      <c r="R154" s="31">
        <v>0</v>
      </c>
      <c r="S154" s="31">
        <v>191132</v>
      </c>
      <c r="T154" s="36">
        <f t="shared" si="38"/>
        <v>0</v>
      </c>
      <c r="U154" s="36">
        <f t="shared" si="39"/>
        <v>-0.66666666666666674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24788793</v>
      </c>
      <c r="E156" s="31">
        <v>21920000</v>
      </c>
      <c r="F156" s="31">
        <v>2466443</v>
      </c>
      <c r="G156" s="36">
        <f t="shared" si="32"/>
        <v>9.9498309578848795E-2</v>
      </c>
      <c r="H156" s="31">
        <v>10968201</v>
      </c>
      <c r="I156" s="36">
        <f t="shared" si="33"/>
        <v>0.44246611765244076</v>
      </c>
      <c r="J156" s="31">
        <v>-1098781</v>
      </c>
      <c r="K156" s="36">
        <f t="shared" si="34"/>
        <v>-5.0126870437956203E-2</v>
      </c>
      <c r="L156" s="31">
        <v>0</v>
      </c>
      <c r="M156" s="36">
        <f t="shared" si="35"/>
        <v>0</v>
      </c>
      <c r="N156" s="31">
        <f t="shared" si="36"/>
        <v>12335863</v>
      </c>
      <c r="O156" s="36">
        <f t="shared" si="37"/>
        <v>0.56276747262773719</v>
      </c>
      <c r="P156" s="31">
        <v>4753808</v>
      </c>
      <c r="Q156" s="31">
        <v>25673217</v>
      </c>
      <c r="R156" s="31">
        <v>31783715</v>
      </c>
      <c r="S156" s="31">
        <v>21000963</v>
      </c>
      <c r="T156" s="36">
        <f t="shared" si="38"/>
        <v>0.66074601411446077</v>
      </c>
      <c r="U156" s="36">
        <f t="shared" si="39"/>
        <v>-1.2311370168925628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275795453</v>
      </c>
      <c r="E157" s="32">
        <f>SUM(E151:E156)</f>
        <v>276528737</v>
      </c>
      <c r="F157" s="32">
        <f>SUM(F151:F156)</f>
        <v>73265059</v>
      </c>
      <c r="G157" s="37">
        <f t="shared" si="32"/>
        <v>0.26564998879803869</v>
      </c>
      <c r="H157" s="32">
        <f>SUM(H151:H156)</f>
        <v>81942724</v>
      </c>
      <c r="I157" s="37">
        <f t="shared" si="33"/>
        <v>0.29711412247249774</v>
      </c>
      <c r="J157" s="32">
        <f>SUM(J151:J156)</f>
        <v>54538664</v>
      </c>
      <c r="K157" s="37">
        <f t="shared" si="34"/>
        <v>0.1972260264581471</v>
      </c>
      <c r="L157" s="32">
        <f>SUM(L151:L156)</f>
        <v>0</v>
      </c>
      <c r="M157" s="37">
        <f t="shared" si="35"/>
        <v>0</v>
      </c>
      <c r="N157" s="32">
        <f t="shared" si="36"/>
        <v>209746447</v>
      </c>
      <c r="O157" s="37">
        <f t="shared" si="37"/>
        <v>0.75849783019115302</v>
      </c>
      <c r="P157" s="32">
        <f>SUM(P151:P156)</f>
        <v>72589337</v>
      </c>
      <c r="Q157" s="32">
        <f>SUM(Q151:Q156)</f>
        <v>263663097</v>
      </c>
      <c r="R157" s="32">
        <f>SUM(R151:R156)</f>
        <v>266138955</v>
      </c>
      <c r="S157" s="32">
        <f>SUM(S151:S156)</f>
        <v>198976484</v>
      </c>
      <c r="T157" s="37">
        <f t="shared" si="38"/>
        <v>0.74764133645899378</v>
      </c>
      <c r="U157" s="37">
        <f t="shared" si="39"/>
        <v>-0.2486683822446264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2802430</v>
      </c>
      <c r="E158" s="31">
        <v>2802430</v>
      </c>
      <c r="F158" s="31">
        <v>727681</v>
      </c>
      <c r="G158" s="36">
        <f t="shared" si="32"/>
        <v>0.25966072301538307</v>
      </c>
      <c r="H158" s="31">
        <v>727669</v>
      </c>
      <c r="I158" s="36">
        <f t="shared" si="33"/>
        <v>0.25965644101726004</v>
      </c>
      <c r="J158" s="31">
        <v>711850</v>
      </c>
      <c r="K158" s="36">
        <f t="shared" si="34"/>
        <v>0.25401169699153947</v>
      </c>
      <c r="L158" s="31">
        <v>0</v>
      </c>
      <c r="M158" s="36">
        <f t="shared" si="35"/>
        <v>0</v>
      </c>
      <c r="N158" s="31">
        <f t="shared" si="36"/>
        <v>2167200</v>
      </c>
      <c r="O158" s="36">
        <f t="shared" si="37"/>
        <v>0.77332886102418263</v>
      </c>
      <c r="P158" s="31">
        <v>650133</v>
      </c>
      <c r="Q158" s="31">
        <v>2948400</v>
      </c>
      <c r="R158" s="31">
        <v>2948400</v>
      </c>
      <c r="S158" s="31">
        <v>1906967</v>
      </c>
      <c r="T158" s="36">
        <f t="shared" si="38"/>
        <v>0.64678028761362094</v>
      </c>
      <c r="U158" s="36">
        <f t="shared" si="39"/>
        <v>9.4929806670327466E-2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75993609</v>
      </c>
      <c r="E162" s="31">
        <v>95612557</v>
      </c>
      <c r="F162" s="31">
        <v>16879028</v>
      </c>
      <c r="G162" s="36">
        <f t="shared" si="32"/>
        <v>0.22211115147854077</v>
      </c>
      <c r="H162" s="31">
        <v>26886074</v>
      </c>
      <c r="I162" s="36">
        <f t="shared" si="33"/>
        <v>0.35379388285138558</v>
      </c>
      <c r="J162" s="31">
        <v>24961295</v>
      </c>
      <c r="K162" s="36">
        <f t="shared" si="34"/>
        <v>0.26106712113138025</v>
      </c>
      <c r="L162" s="31">
        <v>0</v>
      </c>
      <c r="M162" s="36">
        <f t="shared" si="35"/>
        <v>0</v>
      </c>
      <c r="N162" s="31">
        <f t="shared" si="36"/>
        <v>68726397</v>
      </c>
      <c r="O162" s="36">
        <f t="shared" si="37"/>
        <v>0.71880095205486449</v>
      </c>
      <c r="P162" s="31">
        <v>26382180</v>
      </c>
      <c r="Q162" s="31">
        <v>69910093</v>
      </c>
      <c r="R162" s="31">
        <v>106809406</v>
      </c>
      <c r="S162" s="31">
        <v>62939119</v>
      </c>
      <c r="T162" s="36">
        <f t="shared" si="38"/>
        <v>0.58926569631891779</v>
      </c>
      <c r="U162" s="36">
        <f t="shared" si="39"/>
        <v>-5.3857755500114068E-2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78796039</v>
      </c>
      <c r="E163" s="32">
        <f>SUM(E158:E162)</f>
        <v>98414987</v>
      </c>
      <c r="F163" s="32">
        <f>SUM(F158:F162)</f>
        <v>17606709</v>
      </c>
      <c r="G163" s="37">
        <f t="shared" si="32"/>
        <v>0.22344662528023776</v>
      </c>
      <c r="H163" s="32">
        <f>SUM(H158:H162)</f>
        <v>27613743</v>
      </c>
      <c r="I163" s="37">
        <f t="shared" si="33"/>
        <v>0.35044582634413896</v>
      </c>
      <c r="J163" s="32">
        <f>SUM(J158:J162)</f>
        <v>25673145</v>
      </c>
      <c r="K163" s="37">
        <f t="shared" si="34"/>
        <v>0.26086621339491717</v>
      </c>
      <c r="L163" s="32">
        <f>SUM(L158:L162)</f>
        <v>0</v>
      </c>
      <c r="M163" s="37">
        <f t="shared" si="35"/>
        <v>0</v>
      </c>
      <c r="N163" s="32">
        <f t="shared" si="36"/>
        <v>70893597</v>
      </c>
      <c r="O163" s="37">
        <f t="shared" si="37"/>
        <v>0.72035366930445255</v>
      </c>
      <c r="P163" s="32">
        <f>SUM(P158:P162)</f>
        <v>27032313</v>
      </c>
      <c r="Q163" s="32">
        <f>SUM(Q158:Q162)</f>
        <v>72858493</v>
      </c>
      <c r="R163" s="32">
        <f>SUM(R158:R162)</f>
        <v>109757806</v>
      </c>
      <c r="S163" s="32">
        <f>SUM(S158:S162)</f>
        <v>64846086</v>
      </c>
      <c r="T163" s="37">
        <f t="shared" si="38"/>
        <v>0.59081069823862919</v>
      </c>
      <c r="U163" s="37">
        <f t="shared" si="39"/>
        <v>-5.0279382308128784E-2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936643</v>
      </c>
      <c r="E168" s="31">
        <v>750435</v>
      </c>
      <c r="F168" s="31">
        <v>45843</v>
      </c>
      <c r="G168" s="36">
        <f t="shared" si="32"/>
        <v>4.8943941288196249E-2</v>
      </c>
      <c r="H168" s="31">
        <v>42905</v>
      </c>
      <c r="I168" s="36">
        <f t="shared" si="33"/>
        <v>4.5807207228367688E-2</v>
      </c>
      <c r="J168" s="31">
        <v>41189</v>
      </c>
      <c r="K168" s="36">
        <f t="shared" si="34"/>
        <v>5.4886832303930384E-2</v>
      </c>
      <c r="L168" s="31">
        <v>0</v>
      </c>
      <c r="M168" s="36">
        <f t="shared" si="35"/>
        <v>0</v>
      </c>
      <c r="N168" s="31">
        <f t="shared" si="36"/>
        <v>129937</v>
      </c>
      <c r="O168" s="36">
        <f t="shared" si="37"/>
        <v>0.17314890696729229</v>
      </c>
      <c r="P168" s="31">
        <v>40062</v>
      </c>
      <c r="Q168" s="31">
        <v>893398</v>
      </c>
      <c r="R168" s="31">
        <v>883674</v>
      </c>
      <c r="S168" s="31">
        <v>124298</v>
      </c>
      <c r="T168" s="36">
        <f t="shared" si="38"/>
        <v>0.14066046981126523</v>
      </c>
      <c r="U168" s="36">
        <f t="shared" si="39"/>
        <v>2.8131396335679737E-2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936643</v>
      </c>
      <c r="E169" s="32">
        <f>SUM(E164:E168)</f>
        <v>750435</v>
      </c>
      <c r="F169" s="32">
        <f>SUM(F164:F168)</f>
        <v>45843</v>
      </c>
      <c r="G169" s="37">
        <f t="shared" si="32"/>
        <v>4.8943941288196249E-2</v>
      </c>
      <c r="H169" s="32">
        <f>SUM(H164:H168)</f>
        <v>42905</v>
      </c>
      <c r="I169" s="37">
        <f t="shared" si="33"/>
        <v>4.5807207228367688E-2</v>
      </c>
      <c r="J169" s="32">
        <f>SUM(J164:J168)</f>
        <v>41189</v>
      </c>
      <c r="K169" s="37">
        <f t="shared" si="34"/>
        <v>5.4886832303930384E-2</v>
      </c>
      <c r="L169" s="32">
        <f>SUM(L164:L168)</f>
        <v>0</v>
      </c>
      <c r="M169" s="37">
        <f t="shared" si="35"/>
        <v>0</v>
      </c>
      <c r="N169" s="32">
        <f t="shared" si="36"/>
        <v>129937</v>
      </c>
      <c r="O169" s="37">
        <f t="shared" si="37"/>
        <v>0.17314890696729229</v>
      </c>
      <c r="P169" s="32">
        <f>SUM(P164:P168)</f>
        <v>40062</v>
      </c>
      <c r="Q169" s="32">
        <f>SUM(Q164:Q168)</f>
        <v>893398</v>
      </c>
      <c r="R169" s="32">
        <f>SUM(R164:R168)</f>
        <v>883674</v>
      </c>
      <c r="S169" s="32">
        <f>SUM(S164:S168)</f>
        <v>124298</v>
      </c>
      <c r="T169" s="37">
        <f t="shared" si="38"/>
        <v>0.14066046981126523</v>
      </c>
      <c r="U169" s="37">
        <f t="shared" si="39"/>
        <v>2.8131396335679737E-2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3824722461</v>
      </c>
      <c r="E170" s="32">
        <f>SUM(E105,E107:E111,E113:E120,E122:E125,E127:E131,E133:E136,E138:E143,E145:E149,E151:E156,E158:E162,E164:E168)</f>
        <v>3943429319</v>
      </c>
      <c r="F170" s="32">
        <f>SUM(F105,F107:F111,F113:F120,F122:F125,F127:F131,F133:F136,F138:F143,F145:F149,F151:F156,F158:F162,F164:F168)</f>
        <v>855474511</v>
      </c>
      <c r="G170" s="37">
        <f t="shared" si="32"/>
        <v>0.22366969622583552</v>
      </c>
      <c r="H170" s="32">
        <f>SUM(H105,H107:H111,H113:H120,H122:H125,H127:H131,H133:H136,H138:H143,H145:H149,H151:H156,H158:H162,H164:H168)</f>
        <v>1074133622</v>
      </c>
      <c r="I170" s="37">
        <f t="shared" si="33"/>
        <v>0.28083962508462912</v>
      </c>
      <c r="J170" s="32">
        <f>SUM(J105,J107:J111,J113:J120,J122:J125,J127:J131,J133:J136,J138:J143,J145:J149,J151:J156,J158:J162,J164:J168)</f>
        <v>839359030</v>
      </c>
      <c r="K170" s="37">
        <f t="shared" si="34"/>
        <v>0.2128500252193819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2768967163</v>
      </c>
      <c r="O170" s="37">
        <f t="shared" si="37"/>
        <v>0.70217238322460218</v>
      </c>
      <c r="P170" s="32">
        <f>SUM(P105,P107:P111,P113:P120,P122:P125,P127:P131,P133:P136,P138:P143,P145:P149,P151:P156,P158:P162,P164:P168)</f>
        <v>821699045</v>
      </c>
      <c r="Q170" s="32">
        <f>SUM(Q105,Q107:Q111,Q113:Q120,Q122:Q125,Q127:Q131,Q133:Q136,Q138:Q143,Q145:Q149,Q151:Q156,Q158:Q162,Q164:Q168)</f>
        <v>3335124853</v>
      </c>
      <c r="R170" s="32">
        <f>SUM(R105,R107:R111,R113:R120,R122:R125,R127:R131,R133:R136,R138:R143,R145:R149,R151:R156,R158:R162,R164:R168)</f>
        <v>3630216605</v>
      </c>
      <c r="S170" s="32">
        <f>SUM(S105,S107:S111,S113:S120,S122:S125,S127:S131,S133:S136,S138:S143,S145:S149,S151:S156,S158:S162,S164:S168)</f>
        <v>2306342449</v>
      </c>
      <c r="T170" s="37">
        <f t="shared" si="38"/>
        <v>0.63531813661570757</v>
      </c>
      <c r="U170" s="37">
        <f t="shared" si="39"/>
        <v>2.1492035444680369E-2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294123</v>
      </c>
      <c r="E174" s="31">
        <v>164123</v>
      </c>
      <c r="F174" s="31">
        <v>3029</v>
      </c>
      <c r="G174" s="36">
        <f t="shared" si="40"/>
        <v>1.0298412568891246E-2</v>
      </c>
      <c r="H174" s="31">
        <v>124014</v>
      </c>
      <c r="I174" s="36">
        <f t="shared" si="41"/>
        <v>0.421639926153344</v>
      </c>
      <c r="J174" s="31">
        <v>-85347</v>
      </c>
      <c r="K174" s="36">
        <f t="shared" si="42"/>
        <v>-0.52001852269334581</v>
      </c>
      <c r="L174" s="31">
        <v>0</v>
      </c>
      <c r="M174" s="36">
        <f t="shared" si="43"/>
        <v>0</v>
      </c>
      <c r="N174" s="31">
        <f t="shared" si="44"/>
        <v>41696</v>
      </c>
      <c r="O174" s="36">
        <f t="shared" si="45"/>
        <v>0.25405336241721149</v>
      </c>
      <c r="P174" s="31">
        <v>-48008</v>
      </c>
      <c r="Q174" s="31">
        <v>500958</v>
      </c>
      <c r="R174" s="31">
        <v>280384</v>
      </c>
      <c r="S174" s="31">
        <v>11060</v>
      </c>
      <c r="T174" s="36">
        <f t="shared" si="46"/>
        <v>3.9445902761926499E-2</v>
      </c>
      <c r="U174" s="36">
        <f t="shared" si="47"/>
        <v>0.77776620563239462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14392470</v>
      </c>
      <c r="E175" s="31">
        <v>27453316</v>
      </c>
      <c r="F175" s="31">
        <v>3415677</v>
      </c>
      <c r="G175" s="36">
        <f t="shared" si="40"/>
        <v>0.23732389228534087</v>
      </c>
      <c r="H175" s="31">
        <v>9036847</v>
      </c>
      <c r="I175" s="36">
        <f t="shared" si="41"/>
        <v>0.62788715210106394</v>
      </c>
      <c r="J175" s="31">
        <v>31191030</v>
      </c>
      <c r="K175" s="36">
        <f t="shared" si="42"/>
        <v>1.136147997567944</v>
      </c>
      <c r="L175" s="31">
        <v>0</v>
      </c>
      <c r="M175" s="36">
        <f t="shared" si="43"/>
        <v>0</v>
      </c>
      <c r="N175" s="31">
        <f t="shared" si="44"/>
        <v>43643554</v>
      </c>
      <c r="O175" s="36">
        <f t="shared" si="45"/>
        <v>1.5897370649141256</v>
      </c>
      <c r="P175" s="31">
        <v>3628816</v>
      </c>
      <c r="Q175" s="31">
        <v>7570625</v>
      </c>
      <c r="R175" s="31">
        <v>7570625</v>
      </c>
      <c r="S175" s="31">
        <v>10547710</v>
      </c>
      <c r="T175" s="36">
        <f t="shared" si="46"/>
        <v>1.3932416412119211</v>
      </c>
      <c r="U175" s="36">
        <f t="shared" si="47"/>
        <v>7.5953738078756263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42813816</v>
      </c>
      <c r="E178" s="31">
        <v>37105271</v>
      </c>
      <c r="F178" s="31">
        <v>3363766</v>
      </c>
      <c r="G178" s="36">
        <f t="shared" si="40"/>
        <v>7.8567301732693023E-2</v>
      </c>
      <c r="H178" s="31">
        <v>7444961</v>
      </c>
      <c r="I178" s="36">
        <f t="shared" si="41"/>
        <v>0.17389155407217147</v>
      </c>
      <c r="J178" s="31">
        <v>12623907</v>
      </c>
      <c r="K178" s="36">
        <f t="shared" si="42"/>
        <v>0.34021869830838858</v>
      </c>
      <c r="L178" s="31">
        <v>0</v>
      </c>
      <c r="M178" s="36">
        <f t="shared" si="43"/>
        <v>0</v>
      </c>
      <c r="N178" s="31">
        <f t="shared" si="44"/>
        <v>23432634</v>
      </c>
      <c r="O178" s="36">
        <f t="shared" si="45"/>
        <v>0.63151766227499051</v>
      </c>
      <c r="P178" s="31">
        <v>9913912</v>
      </c>
      <c r="Q178" s="31">
        <v>49787869</v>
      </c>
      <c r="R178" s="31">
        <v>53051169</v>
      </c>
      <c r="S178" s="31">
        <v>16967510</v>
      </c>
      <c r="T178" s="36">
        <f t="shared" si="46"/>
        <v>0.31983291452069607</v>
      </c>
      <c r="U178" s="36">
        <f t="shared" si="47"/>
        <v>0.27335273906001989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57500409</v>
      </c>
      <c r="E179" s="32">
        <f>SUM(E173:E178)</f>
        <v>64722710</v>
      </c>
      <c r="F179" s="32">
        <f>SUM(F173:F178)</f>
        <v>6782472</v>
      </c>
      <c r="G179" s="37">
        <f t="shared" si="40"/>
        <v>0.11795519576217275</v>
      </c>
      <c r="H179" s="32">
        <f>SUM(H173:H178)</f>
        <v>16605822</v>
      </c>
      <c r="I179" s="37">
        <f t="shared" si="41"/>
        <v>0.28879485013750078</v>
      </c>
      <c r="J179" s="32">
        <f>SUM(J173:J178)</f>
        <v>43729590</v>
      </c>
      <c r="K179" s="37">
        <f t="shared" si="42"/>
        <v>0.67564522560937268</v>
      </c>
      <c r="L179" s="32">
        <f>SUM(L173:L178)</f>
        <v>0</v>
      </c>
      <c r="M179" s="37">
        <f t="shared" si="43"/>
        <v>0</v>
      </c>
      <c r="N179" s="32">
        <f t="shared" si="44"/>
        <v>67117884</v>
      </c>
      <c r="O179" s="37">
        <f t="shared" si="45"/>
        <v>1.0370067013572206</v>
      </c>
      <c r="P179" s="32">
        <f>SUM(P173:P178)</f>
        <v>13494720</v>
      </c>
      <c r="Q179" s="32">
        <f>SUM(Q173:Q178)</f>
        <v>57859452</v>
      </c>
      <c r="R179" s="32">
        <f>SUM(R173:R178)</f>
        <v>60902178</v>
      </c>
      <c r="S179" s="32">
        <f>SUM(S173:S178)</f>
        <v>27526280</v>
      </c>
      <c r="T179" s="37">
        <f t="shared" si="46"/>
        <v>0.4519752971724591</v>
      </c>
      <c r="U179" s="37">
        <f t="shared" si="47"/>
        <v>2.2404962829906809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84899090</v>
      </c>
      <c r="E184" s="31">
        <v>52921835</v>
      </c>
      <c r="F184" s="31">
        <v>1536416</v>
      </c>
      <c r="G184" s="36">
        <f t="shared" si="40"/>
        <v>1.8096966645932248E-2</v>
      </c>
      <c r="H184" s="31">
        <v>7295065</v>
      </c>
      <c r="I184" s="36">
        <f t="shared" si="41"/>
        <v>8.5926303803727455E-2</v>
      </c>
      <c r="J184" s="31">
        <v>3950118</v>
      </c>
      <c r="K184" s="36">
        <f t="shared" si="42"/>
        <v>7.4640609117200871E-2</v>
      </c>
      <c r="L184" s="31">
        <v>0</v>
      </c>
      <c r="M184" s="36">
        <f t="shared" si="43"/>
        <v>0</v>
      </c>
      <c r="N184" s="31">
        <f t="shared" si="44"/>
        <v>12781599</v>
      </c>
      <c r="O184" s="36">
        <f t="shared" si="45"/>
        <v>0.24151843941163414</v>
      </c>
      <c r="P184" s="31">
        <v>6595228</v>
      </c>
      <c r="Q184" s="31">
        <v>30230433</v>
      </c>
      <c r="R184" s="31">
        <v>26819084</v>
      </c>
      <c r="S184" s="31">
        <v>17574136</v>
      </c>
      <c r="T184" s="36">
        <f t="shared" si="46"/>
        <v>0.65528472187939002</v>
      </c>
      <c r="U184" s="36">
        <f t="shared" si="47"/>
        <v>-0.40106422401166419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84899090</v>
      </c>
      <c r="E185" s="32">
        <f>SUM(E180:E184)</f>
        <v>52921835</v>
      </c>
      <c r="F185" s="32">
        <f>SUM(F180:F184)</f>
        <v>1536416</v>
      </c>
      <c r="G185" s="37">
        <f t="shared" si="40"/>
        <v>1.8096966645932248E-2</v>
      </c>
      <c r="H185" s="32">
        <f>SUM(H180:H184)</f>
        <v>7295065</v>
      </c>
      <c r="I185" s="37">
        <f t="shared" si="41"/>
        <v>8.5926303803727455E-2</v>
      </c>
      <c r="J185" s="32">
        <f>SUM(J180:J184)</f>
        <v>3950118</v>
      </c>
      <c r="K185" s="37">
        <f t="shared" si="42"/>
        <v>7.4640609117200871E-2</v>
      </c>
      <c r="L185" s="32">
        <f>SUM(L180:L184)</f>
        <v>0</v>
      </c>
      <c r="M185" s="37">
        <f t="shared" si="43"/>
        <v>0</v>
      </c>
      <c r="N185" s="32">
        <f t="shared" si="44"/>
        <v>12781599</v>
      </c>
      <c r="O185" s="37">
        <f t="shared" si="45"/>
        <v>0.24151843941163414</v>
      </c>
      <c r="P185" s="32">
        <f>SUM(P180:P184)</f>
        <v>6595228</v>
      </c>
      <c r="Q185" s="32">
        <f>SUM(Q180:Q184)</f>
        <v>30230433</v>
      </c>
      <c r="R185" s="32">
        <f>SUM(R180:R184)</f>
        <v>26819084</v>
      </c>
      <c r="S185" s="32">
        <f>SUM(S180:S184)</f>
        <v>17574136</v>
      </c>
      <c r="T185" s="37">
        <f t="shared" si="46"/>
        <v>0.65528472187939002</v>
      </c>
      <c r="U185" s="37">
        <f t="shared" si="47"/>
        <v>-0.40106422401166419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18060993</v>
      </c>
      <c r="E187" s="31">
        <v>18305993</v>
      </c>
      <c r="F187" s="31">
        <v>5354919</v>
      </c>
      <c r="G187" s="36">
        <f t="shared" si="40"/>
        <v>0.29649084078599663</v>
      </c>
      <c r="H187" s="31">
        <v>4181311</v>
      </c>
      <c r="I187" s="36">
        <f t="shared" si="41"/>
        <v>0.23151058194862265</v>
      </c>
      <c r="J187" s="31">
        <v>1718879</v>
      </c>
      <c r="K187" s="36">
        <f t="shared" si="42"/>
        <v>9.3897064201870939E-2</v>
      </c>
      <c r="L187" s="31">
        <v>0</v>
      </c>
      <c r="M187" s="36">
        <f t="shared" si="43"/>
        <v>0</v>
      </c>
      <c r="N187" s="31">
        <f t="shared" si="44"/>
        <v>11255109</v>
      </c>
      <c r="O187" s="36">
        <f t="shared" si="45"/>
        <v>0.61483192963091382</v>
      </c>
      <c r="P187" s="31">
        <v>2562861</v>
      </c>
      <c r="Q187" s="31">
        <v>18974775</v>
      </c>
      <c r="R187" s="31">
        <v>18209929</v>
      </c>
      <c r="S187" s="31">
        <v>11323634</v>
      </c>
      <c r="T187" s="36">
        <f t="shared" si="46"/>
        <v>0.62183844868368243</v>
      </c>
      <c r="U187" s="36">
        <f t="shared" si="47"/>
        <v>-0.329312436374817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123180178</v>
      </c>
      <c r="E188" s="31">
        <v>114432857</v>
      </c>
      <c r="F188" s="31">
        <v>25100393</v>
      </c>
      <c r="G188" s="36">
        <f t="shared" si="40"/>
        <v>0.20376974126470251</v>
      </c>
      <c r="H188" s="31">
        <v>48249443</v>
      </c>
      <c r="I188" s="36">
        <f t="shared" si="41"/>
        <v>0.3916981107138845</v>
      </c>
      <c r="J188" s="31">
        <v>9040408</v>
      </c>
      <c r="K188" s="36">
        <f t="shared" si="42"/>
        <v>7.9001855210169225E-2</v>
      </c>
      <c r="L188" s="31">
        <v>0</v>
      </c>
      <c r="M188" s="36">
        <f t="shared" si="43"/>
        <v>0</v>
      </c>
      <c r="N188" s="31">
        <f t="shared" si="44"/>
        <v>82390244</v>
      </c>
      <c r="O188" s="36">
        <f t="shared" si="45"/>
        <v>0.71998765179829427</v>
      </c>
      <c r="P188" s="31">
        <v>4920563</v>
      </c>
      <c r="Q188" s="31">
        <v>75474586</v>
      </c>
      <c r="R188" s="31">
        <v>64119250</v>
      </c>
      <c r="S188" s="31">
        <v>62088465</v>
      </c>
      <c r="T188" s="36">
        <f t="shared" si="46"/>
        <v>0.96832799822206284</v>
      </c>
      <c r="U188" s="36">
        <f t="shared" si="47"/>
        <v>0.83727106024249665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21442000</v>
      </c>
      <c r="E190" s="31">
        <v>21442000</v>
      </c>
      <c r="F190" s="31">
        <v>5415186</v>
      </c>
      <c r="G190" s="36">
        <f t="shared" si="40"/>
        <v>0.25255041507322079</v>
      </c>
      <c r="H190" s="31">
        <v>2395390</v>
      </c>
      <c r="I190" s="36">
        <f t="shared" si="41"/>
        <v>0.11171485868855517</v>
      </c>
      <c r="J190" s="31">
        <v>8825832</v>
      </c>
      <c r="K190" s="36">
        <f t="shared" si="42"/>
        <v>0.41161421509187573</v>
      </c>
      <c r="L190" s="31">
        <v>0</v>
      </c>
      <c r="M190" s="36">
        <f t="shared" si="43"/>
        <v>0</v>
      </c>
      <c r="N190" s="31">
        <f t="shared" si="44"/>
        <v>16636408</v>
      </c>
      <c r="O190" s="36">
        <f t="shared" si="45"/>
        <v>0.77587948885365177</v>
      </c>
      <c r="P190" s="31">
        <v>3343566</v>
      </c>
      <c r="Q190" s="31">
        <v>21529000</v>
      </c>
      <c r="R190" s="31">
        <v>17068000</v>
      </c>
      <c r="S190" s="31">
        <v>11668504</v>
      </c>
      <c r="T190" s="36">
        <f t="shared" si="46"/>
        <v>0.68364799625029293</v>
      </c>
      <c r="U190" s="36">
        <f t="shared" si="47"/>
        <v>1.6396464134400217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162683171</v>
      </c>
      <c r="E191" s="32">
        <f>SUM(E186:E190)</f>
        <v>154180850</v>
      </c>
      <c r="F191" s="32">
        <f>SUM(F186:F190)</f>
        <v>35870498</v>
      </c>
      <c r="G191" s="37">
        <f t="shared" si="40"/>
        <v>0.22049298510415685</v>
      </c>
      <c r="H191" s="32">
        <f>SUM(H186:H190)</f>
        <v>54826144</v>
      </c>
      <c r="I191" s="37">
        <f t="shared" si="41"/>
        <v>0.3370117736394504</v>
      </c>
      <c r="J191" s="32">
        <f>SUM(J186:J190)</f>
        <v>19585119</v>
      </c>
      <c r="K191" s="37">
        <f t="shared" si="42"/>
        <v>0.12702692325279047</v>
      </c>
      <c r="L191" s="32">
        <f>SUM(L186:L190)</f>
        <v>0</v>
      </c>
      <c r="M191" s="37">
        <f t="shared" si="43"/>
        <v>0</v>
      </c>
      <c r="N191" s="32">
        <f t="shared" si="44"/>
        <v>110281761</v>
      </c>
      <c r="O191" s="37">
        <f t="shared" si="45"/>
        <v>0.71527534710049923</v>
      </c>
      <c r="P191" s="32">
        <f>SUM(P186:P190)</f>
        <v>10826990</v>
      </c>
      <c r="Q191" s="32">
        <f>SUM(Q186:Q190)</f>
        <v>115978361</v>
      </c>
      <c r="R191" s="32">
        <f>SUM(R186:R190)</f>
        <v>99397179</v>
      </c>
      <c r="S191" s="32">
        <f>SUM(S186:S190)</f>
        <v>85080603</v>
      </c>
      <c r="T191" s="37">
        <f t="shared" si="46"/>
        <v>0.85596597263590346</v>
      </c>
      <c r="U191" s="37">
        <f t="shared" si="47"/>
        <v>0.80891632854560691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24683028</v>
      </c>
      <c r="E192" s="31">
        <v>24683028</v>
      </c>
      <c r="F192" s="31">
        <v>4732176</v>
      </c>
      <c r="G192" s="36">
        <f t="shared" si="40"/>
        <v>0.19171780706969987</v>
      </c>
      <c r="H192" s="31">
        <v>10713203</v>
      </c>
      <c r="I192" s="36">
        <f t="shared" si="41"/>
        <v>0.43403114885256378</v>
      </c>
      <c r="J192" s="31">
        <v>10405209</v>
      </c>
      <c r="K192" s="36">
        <f t="shared" si="42"/>
        <v>0.42155318221086974</v>
      </c>
      <c r="L192" s="31">
        <v>0</v>
      </c>
      <c r="M192" s="36">
        <f t="shared" si="43"/>
        <v>0</v>
      </c>
      <c r="N192" s="31">
        <f t="shared" si="44"/>
        <v>25850588</v>
      </c>
      <c r="O192" s="36">
        <f t="shared" si="45"/>
        <v>1.0473021381331333</v>
      </c>
      <c r="P192" s="31">
        <v>0</v>
      </c>
      <c r="Q192" s="31">
        <v>30930040</v>
      </c>
      <c r="R192" s="31">
        <v>23530040</v>
      </c>
      <c r="S192" s="31">
        <v>8707326</v>
      </c>
      <c r="T192" s="36">
        <f t="shared" si="46"/>
        <v>0.37005147462562749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35675658</v>
      </c>
      <c r="E193" s="31">
        <v>39128999</v>
      </c>
      <c r="F193" s="31">
        <v>7196923</v>
      </c>
      <c r="G193" s="36">
        <f t="shared" si="40"/>
        <v>0.20173203252481006</v>
      </c>
      <c r="H193" s="31">
        <v>8447025</v>
      </c>
      <c r="I193" s="36">
        <f t="shared" si="41"/>
        <v>0.2367727877646994</v>
      </c>
      <c r="J193" s="31">
        <v>7080163</v>
      </c>
      <c r="K193" s="36">
        <f t="shared" si="42"/>
        <v>0.18094413813141502</v>
      </c>
      <c r="L193" s="31">
        <v>0</v>
      </c>
      <c r="M193" s="36">
        <f t="shared" si="43"/>
        <v>0</v>
      </c>
      <c r="N193" s="31">
        <f t="shared" si="44"/>
        <v>22724111</v>
      </c>
      <c r="O193" s="36">
        <f t="shared" si="45"/>
        <v>0.58074859006743307</v>
      </c>
      <c r="P193" s="31">
        <v>6204247</v>
      </c>
      <c r="Q193" s="31">
        <v>38322153</v>
      </c>
      <c r="R193" s="31">
        <v>37598339</v>
      </c>
      <c r="S193" s="31">
        <v>20404755</v>
      </c>
      <c r="T193" s="36">
        <f t="shared" si="46"/>
        <v>0.54270362847677922</v>
      </c>
      <c r="U193" s="36">
        <f t="shared" si="47"/>
        <v>0.14118006584844212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13192399</v>
      </c>
      <c r="E194" s="31">
        <v>13948999</v>
      </c>
      <c r="F194" s="31">
        <v>812455</v>
      </c>
      <c r="G194" s="36">
        <f t="shared" si="40"/>
        <v>6.1585083956299379E-2</v>
      </c>
      <c r="H194" s="31">
        <v>4328061</v>
      </c>
      <c r="I194" s="36">
        <f t="shared" si="41"/>
        <v>0.32807232407085324</v>
      </c>
      <c r="J194" s="31">
        <v>26747187</v>
      </c>
      <c r="K194" s="36">
        <f t="shared" si="42"/>
        <v>1.917498667825555</v>
      </c>
      <c r="L194" s="31">
        <v>0</v>
      </c>
      <c r="M194" s="36">
        <f t="shared" si="43"/>
        <v>0</v>
      </c>
      <c r="N194" s="31">
        <f t="shared" si="44"/>
        <v>31887703</v>
      </c>
      <c r="O194" s="36">
        <f t="shared" si="45"/>
        <v>2.2860208822152757</v>
      </c>
      <c r="P194" s="31">
        <v>5475118</v>
      </c>
      <c r="Q194" s="31">
        <v>30206248</v>
      </c>
      <c r="R194" s="31">
        <v>32846248</v>
      </c>
      <c r="S194" s="31">
        <v>16252449</v>
      </c>
      <c r="T194" s="36">
        <f t="shared" si="46"/>
        <v>0.49480382051551214</v>
      </c>
      <c r="U194" s="36">
        <f t="shared" si="47"/>
        <v>3.8852256700220886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16787897</v>
      </c>
      <c r="E195" s="31">
        <v>22528930</v>
      </c>
      <c r="F195" s="31">
        <v>1885598</v>
      </c>
      <c r="G195" s="36">
        <f t="shared" si="40"/>
        <v>0.1123188925926815</v>
      </c>
      <c r="H195" s="31">
        <v>10917397</v>
      </c>
      <c r="I195" s="36">
        <f t="shared" si="41"/>
        <v>0.65031355624829001</v>
      </c>
      <c r="J195" s="31">
        <v>3444922</v>
      </c>
      <c r="K195" s="36">
        <f t="shared" si="42"/>
        <v>0.15291103483387805</v>
      </c>
      <c r="L195" s="31">
        <v>0</v>
      </c>
      <c r="M195" s="36">
        <f t="shared" si="43"/>
        <v>0</v>
      </c>
      <c r="N195" s="31">
        <f t="shared" si="44"/>
        <v>16247917</v>
      </c>
      <c r="O195" s="36">
        <f t="shared" si="45"/>
        <v>0.72120233850431426</v>
      </c>
      <c r="P195" s="31">
        <v>2864461</v>
      </c>
      <c r="Q195" s="31">
        <v>17243624</v>
      </c>
      <c r="R195" s="31">
        <v>15583824</v>
      </c>
      <c r="S195" s="31">
        <v>7289066</v>
      </c>
      <c r="T195" s="36">
        <f t="shared" si="46"/>
        <v>0.46773282347131229</v>
      </c>
      <c r="U195" s="36">
        <f t="shared" si="47"/>
        <v>0.20264231211386718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25635891</v>
      </c>
      <c r="E196" s="31">
        <v>34058881</v>
      </c>
      <c r="F196" s="31">
        <v>7577405</v>
      </c>
      <c r="G196" s="36">
        <f t="shared" si="40"/>
        <v>0.29557798478703157</v>
      </c>
      <c r="H196" s="31">
        <v>13599956</v>
      </c>
      <c r="I196" s="36">
        <f t="shared" si="41"/>
        <v>0.53050451806024612</v>
      </c>
      <c r="J196" s="31">
        <v>4297189</v>
      </c>
      <c r="K196" s="36">
        <f t="shared" si="42"/>
        <v>0.1261694123186255</v>
      </c>
      <c r="L196" s="31">
        <v>0</v>
      </c>
      <c r="M196" s="36">
        <f t="shared" si="43"/>
        <v>0</v>
      </c>
      <c r="N196" s="31">
        <f t="shared" si="44"/>
        <v>25474550</v>
      </c>
      <c r="O196" s="36">
        <f t="shared" si="45"/>
        <v>0.74795616450229241</v>
      </c>
      <c r="P196" s="31">
        <v>5609717</v>
      </c>
      <c r="Q196" s="31">
        <v>34408640</v>
      </c>
      <c r="R196" s="31">
        <v>25827008</v>
      </c>
      <c r="S196" s="31">
        <v>18738838</v>
      </c>
      <c r="T196" s="36">
        <f t="shared" si="46"/>
        <v>0.72555202677755004</v>
      </c>
      <c r="U196" s="36">
        <f t="shared" si="47"/>
        <v>-0.23397401330584056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115974873</v>
      </c>
      <c r="E198" s="32">
        <f>SUM(E192:E197)</f>
        <v>134348837</v>
      </c>
      <c r="F198" s="32">
        <f>SUM(F192:F197)</f>
        <v>22204557</v>
      </c>
      <c r="G198" s="37">
        <f t="shared" si="40"/>
        <v>0.19146006738890758</v>
      </c>
      <c r="H198" s="32">
        <f>SUM(H192:H197)</f>
        <v>48005642</v>
      </c>
      <c r="I198" s="37">
        <f t="shared" si="41"/>
        <v>0.41393140391712263</v>
      </c>
      <c r="J198" s="32">
        <f>SUM(J192:J197)</f>
        <v>51974670</v>
      </c>
      <c r="K198" s="37">
        <f t="shared" si="42"/>
        <v>0.38686356473632888</v>
      </c>
      <c r="L198" s="32">
        <f>SUM(L192:L197)</f>
        <v>0</v>
      </c>
      <c r="M198" s="37">
        <f t="shared" si="43"/>
        <v>0</v>
      </c>
      <c r="N198" s="32">
        <f t="shared" si="44"/>
        <v>122184869</v>
      </c>
      <c r="O198" s="37">
        <f t="shared" si="45"/>
        <v>0.90945981914231233</v>
      </c>
      <c r="P198" s="32">
        <f>SUM(P192:P197)</f>
        <v>20153543</v>
      </c>
      <c r="Q198" s="32">
        <f>SUM(Q192:Q197)</f>
        <v>151110705</v>
      </c>
      <c r="R198" s="32">
        <f>SUM(R192:R197)</f>
        <v>135385459</v>
      </c>
      <c r="S198" s="32">
        <f>SUM(S192:S197)</f>
        <v>71392434</v>
      </c>
      <c r="T198" s="37">
        <f t="shared" si="46"/>
        <v>0.5273271925015226</v>
      </c>
      <c r="U198" s="37">
        <f t="shared" si="47"/>
        <v>1.5789346319900179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747469</v>
      </c>
      <c r="R202" s="31">
        <v>747469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1766349</v>
      </c>
      <c r="E203" s="31">
        <v>1766349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2466367</v>
      </c>
      <c r="R203" s="31">
        <v>1066367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1766349</v>
      </c>
      <c r="E204" s="32">
        <f>SUM(E199:E203)</f>
        <v>1766349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3213836</v>
      </c>
      <c r="R204" s="32">
        <f>SUM(R199:R203)</f>
        <v>1813836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422823892</v>
      </c>
      <c r="E205" s="32">
        <f>SUM(E173:E178,E180:E184,E186:E190,E192:E197,E199:E203)</f>
        <v>407940581</v>
      </c>
      <c r="F205" s="32">
        <f>SUM(F173:F178,F180:F184,F186:F190,F192:F197,F199:F203)</f>
        <v>66393943</v>
      </c>
      <c r="G205" s="37">
        <f t="shared" si="40"/>
        <v>0.15702505051441132</v>
      </c>
      <c r="H205" s="32">
        <f>SUM(H173:H178,H180:H184,H186:H190,H192:H197,H199:H203)</f>
        <v>126732673</v>
      </c>
      <c r="I205" s="37">
        <f t="shared" si="41"/>
        <v>0.29972921445035089</v>
      </c>
      <c r="J205" s="32">
        <f>SUM(J173:J178,J180:J184,J186:J190,J192:J197,J199:J203)</f>
        <v>119239497</v>
      </c>
      <c r="K205" s="37">
        <f t="shared" si="42"/>
        <v>0.2922962376229003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312366113</v>
      </c>
      <c r="O205" s="37">
        <f t="shared" si="45"/>
        <v>0.76571473285223368</v>
      </c>
      <c r="P205" s="32">
        <f>SUM(P173:P178,P180:P184,P186:P190,P192:P197,P199:P203)</f>
        <v>51070481</v>
      </c>
      <c r="Q205" s="32">
        <f>SUM(Q173:Q178,Q180:Q184,Q186:Q190,Q192:Q197,Q199:Q203)</f>
        <v>358392787</v>
      </c>
      <c r="R205" s="32">
        <f>SUM(R173:R178,R180:R184,R186:R190,R192:R197,R199:R203)</f>
        <v>324317736</v>
      </c>
      <c r="S205" s="32">
        <f>SUM(S173:S178,S180:S184,S186:S190,S192:S197,S199:S203)</f>
        <v>201573453</v>
      </c>
      <c r="T205" s="37">
        <f t="shared" si="46"/>
        <v>0.62153077252611311</v>
      </c>
      <c r="U205" s="37">
        <f t="shared" si="47"/>
        <v>1.3348027013883028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8087152</v>
      </c>
      <c r="E208" s="31">
        <v>5128152</v>
      </c>
      <c r="F208" s="31">
        <v>458162</v>
      </c>
      <c r="G208" s="36">
        <f t="shared" ref="G208:G231" si="48">IF(($D208     =0),0,($F208     /$D208     ))</f>
        <v>5.6653071439735518E-2</v>
      </c>
      <c r="H208" s="31">
        <v>374301</v>
      </c>
      <c r="I208" s="36">
        <f t="shared" ref="I208:I231" si="49">IF(($D208     =0),0,($H208     /$D208     ))</f>
        <v>4.628341349340287E-2</v>
      </c>
      <c r="J208" s="31">
        <v>545562</v>
      </c>
      <c r="K208" s="36">
        <f t="shared" ref="K208:K231" si="50">IF(($E208     =0),0,($J208     /$E208     ))</f>
        <v>0.10638569215577073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1378025</v>
      </c>
      <c r="O208" s="36">
        <f t="shared" ref="O208:O231" si="53">IF(($E208     =0),0,($N208     /$E208     ))</f>
        <v>0.26871765891494637</v>
      </c>
      <c r="P208" s="31">
        <v>414257</v>
      </c>
      <c r="Q208" s="31">
        <v>1100490</v>
      </c>
      <c r="R208" s="31">
        <v>216316</v>
      </c>
      <c r="S208" s="31">
        <v>1216219</v>
      </c>
      <c r="T208" s="36">
        <f t="shared" ref="T208:T231" si="54">IF(($R208     =0),0,($S208     /$R208     ))</f>
        <v>5.6224181290334512</v>
      </c>
      <c r="U208" s="36">
        <f t="shared" ref="U208:U231" si="55">IF(($P208     =0),0,(($J208     /$P208     )-1))</f>
        <v>0.31696507240674276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155195995</v>
      </c>
      <c r="E209" s="31">
        <v>138844490</v>
      </c>
      <c r="F209" s="31">
        <v>5172434</v>
      </c>
      <c r="G209" s="36">
        <f t="shared" si="48"/>
        <v>3.3328398712866268E-2</v>
      </c>
      <c r="H209" s="31">
        <v>6148809</v>
      </c>
      <c r="I209" s="36">
        <f t="shared" si="49"/>
        <v>3.96196370917948E-2</v>
      </c>
      <c r="J209" s="31">
        <v>5269222</v>
      </c>
      <c r="K209" s="36">
        <f t="shared" si="50"/>
        <v>3.7950530121865118E-2</v>
      </c>
      <c r="L209" s="31">
        <v>0</v>
      </c>
      <c r="M209" s="36">
        <f t="shared" si="51"/>
        <v>0</v>
      </c>
      <c r="N209" s="31">
        <f t="shared" si="52"/>
        <v>16590465</v>
      </c>
      <c r="O209" s="36">
        <f t="shared" si="53"/>
        <v>0.11948954546197692</v>
      </c>
      <c r="P209" s="31">
        <v>6329289</v>
      </c>
      <c r="Q209" s="31">
        <v>147044126</v>
      </c>
      <c r="R209" s="31">
        <v>149444241</v>
      </c>
      <c r="S209" s="31">
        <v>16435845</v>
      </c>
      <c r="T209" s="36">
        <f t="shared" si="54"/>
        <v>0.10997978168994815</v>
      </c>
      <c r="U209" s="36">
        <f t="shared" si="55"/>
        <v>-0.16748595300356806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35791867</v>
      </c>
      <c r="E210" s="31">
        <v>14781415</v>
      </c>
      <c r="F210" s="31">
        <v>2050986</v>
      </c>
      <c r="G210" s="36">
        <f t="shared" si="48"/>
        <v>5.7303129786440032E-2</v>
      </c>
      <c r="H210" s="31">
        <v>2535665</v>
      </c>
      <c r="I210" s="36">
        <f t="shared" si="49"/>
        <v>7.0844725702629591E-2</v>
      </c>
      <c r="J210" s="31">
        <v>3663849</v>
      </c>
      <c r="K210" s="36">
        <f t="shared" si="50"/>
        <v>0.24786862421493477</v>
      </c>
      <c r="L210" s="31">
        <v>0</v>
      </c>
      <c r="M210" s="36">
        <f t="shared" si="51"/>
        <v>0</v>
      </c>
      <c r="N210" s="31">
        <f t="shared" si="52"/>
        <v>8250500</v>
      </c>
      <c r="O210" s="36">
        <f t="shared" si="53"/>
        <v>0.5581671308193431</v>
      </c>
      <c r="P210" s="31">
        <v>4279283</v>
      </c>
      <c r="Q210" s="31">
        <v>23181458</v>
      </c>
      <c r="R210" s="31">
        <v>22558072</v>
      </c>
      <c r="S210" s="31">
        <v>17114755</v>
      </c>
      <c r="T210" s="36">
        <f t="shared" si="54"/>
        <v>0.75869759614208165</v>
      </c>
      <c r="U210" s="36">
        <f t="shared" si="55"/>
        <v>-0.14381708337588328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24422604</v>
      </c>
      <c r="E211" s="31">
        <v>24409209</v>
      </c>
      <c r="F211" s="31">
        <v>22359</v>
      </c>
      <c r="G211" s="36">
        <f t="shared" si="48"/>
        <v>9.155043417974594E-4</v>
      </c>
      <c r="H211" s="31">
        <v>84822</v>
      </c>
      <c r="I211" s="36">
        <f t="shared" si="49"/>
        <v>3.4730940238805004E-3</v>
      </c>
      <c r="J211" s="31">
        <v>550988</v>
      </c>
      <c r="K211" s="36">
        <f t="shared" si="50"/>
        <v>2.2572955969199986E-2</v>
      </c>
      <c r="L211" s="31">
        <v>0</v>
      </c>
      <c r="M211" s="36">
        <f t="shared" si="51"/>
        <v>0</v>
      </c>
      <c r="N211" s="31">
        <f t="shared" si="52"/>
        <v>658169</v>
      </c>
      <c r="O211" s="36">
        <f t="shared" si="53"/>
        <v>2.6963962658519577E-2</v>
      </c>
      <c r="P211" s="31">
        <v>160533</v>
      </c>
      <c r="Q211" s="31">
        <v>20927969</v>
      </c>
      <c r="R211" s="31">
        <v>19703509</v>
      </c>
      <c r="S211" s="31">
        <v>355350</v>
      </c>
      <c r="T211" s="36">
        <f t="shared" si="54"/>
        <v>1.8034858664007513E-2</v>
      </c>
      <c r="U211" s="36">
        <f t="shared" si="55"/>
        <v>2.4322413460160841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61852066</v>
      </c>
      <c r="E212" s="31">
        <v>74689354</v>
      </c>
      <c r="F212" s="31">
        <v>15790</v>
      </c>
      <c r="G212" s="36">
        <f t="shared" si="48"/>
        <v>2.5528654127737624E-4</v>
      </c>
      <c r="H212" s="31">
        <v>4983447</v>
      </c>
      <c r="I212" s="36">
        <f t="shared" si="49"/>
        <v>8.0570421043009294E-2</v>
      </c>
      <c r="J212" s="31">
        <v>3790406</v>
      </c>
      <c r="K212" s="36">
        <f t="shared" si="50"/>
        <v>5.074894609478079E-2</v>
      </c>
      <c r="L212" s="31">
        <v>0</v>
      </c>
      <c r="M212" s="36">
        <f t="shared" si="51"/>
        <v>0</v>
      </c>
      <c r="N212" s="31">
        <f t="shared" si="52"/>
        <v>8789643</v>
      </c>
      <c r="O212" s="36">
        <f t="shared" si="53"/>
        <v>0.11768267536495228</v>
      </c>
      <c r="P212" s="31">
        <v>2637532</v>
      </c>
      <c r="Q212" s="31">
        <v>48364445</v>
      </c>
      <c r="R212" s="31">
        <v>43934853</v>
      </c>
      <c r="S212" s="31">
        <v>16917754</v>
      </c>
      <c r="T212" s="36">
        <f t="shared" si="54"/>
        <v>0.3850645409010473</v>
      </c>
      <c r="U212" s="36">
        <f t="shared" si="55"/>
        <v>0.4371033223483165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7811236</v>
      </c>
      <c r="E213" s="31">
        <v>7811236</v>
      </c>
      <c r="F213" s="31">
        <v>1128402</v>
      </c>
      <c r="G213" s="36">
        <f t="shared" si="48"/>
        <v>0.14445882828274553</v>
      </c>
      <c r="H213" s="31">
        <v>166038</v>
      </c>
      <c r="I213" s="36">
        <f t="shared" si="49"/>
        <v>2.1256303099791121E-2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1294440</v>
      </c>
      <c r="O213" s="36">
        <f t="shared" si="53"/>
        <v>0.16571513138253666</v>
      </c>
      <c r="P213" s="31">
        <v>3786505</v>
      </c>
      <c r="Q213" s="31">
        <v>8448219</v>
      </c>
      <c r="R213" s="31">
        <v>8448219</v>
      </c>
      <c r="S213" s="31">
        <v>3786505</v>
      </c>
      <c r="T213" s="36">
        <f t="shared" si="54"/>
        <v>0.44820156769136787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144586495</v>
      </c>
      <c r="E214" s="31">
        <v>164351488</v>
      </c>
      <c r="F214" s="31">
        <v>21531554</v>
      </c>
      <c r="G214" s="36">
        <f t="shared" si="48"/>
        <v>0.14891815449292134</v>
      </c>
      <c r="H214" s="31">
        <v>36094898</v>
      </c>
      <c r="I214" s="36">
        <f t="shared" si="49"/>
        <v>0.24964225047436139</v>
      </c>
      <c r="J214" s="31">
        <v>45142269</v>
      </c>
      <c r="K214" s="36">
        <f t="shared" si="50"/>
        <v>0.27466906171241967</v>
      </c>
      <c r="L214" s="31">
        <v>0</v>
      </c>
      <c r="M214" s="36">
        <f t="shared" si="51"/>
        <v>0</v>
      </c>
      <c r="N214" s="31">
        <f t="shared" si="52"/>
        <v>102768721</v>
      </c>
      <c r="O214" s="36">
        <f t="shared" si="53"/>
        <v>0.6252983909704547</v>
      </c>
      <c r="P214" s="31">
        <v>29788181</v>
      </c>
      <c r="Q214" s="31">
        <v>145371004</v>
      </c>
      <c r="R214" s="31">
        <v>149371469</v>
      </c>
      <c r="S214" s="31">
        <v>88671068</v>
      </c>
      <c r="T214" s="36">
        <f t="shared" si="54"/>
        <v>0.59362787682030493</v>
      </c>
      <c r="U214" s="36">
        <f t="shared" si="55"/>
        <v>0.51544228229310152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437747415</v>
      </c>
      <c r="E216" s="32">
        <f>SUM(E208:E215)</f>
        <v>430015344</v>
      </c>
      <c r="F216" s="32">
        <f>SUM(F208:F215)</f>
        <v>30379687</v>
      </c>
      <c r="G216" s="37">
        <f t="shared" si="48"/>
        <v>6.9400037462242922E-2</v>
      </c>
      <c r="H216" s="32">
        <f>SUM(H208:H215)</f>
        <v>50387980</v>
      </c>
      <c r="I216" s="37">
        <f t="shared" si="49"/>
        <v>0.11510743016038141</v>
      </c>
      <c r="J216" s="32">
        <f>SUM(J208:J215)</f>
        <v>58962296</v>
      </c>
      <c r="K216" s="37">
        <f t="shared" si="50"/>
        <v>0.13711672576967393</v>
      </c>
      <c r="L216" s="32">
        <f>SUM(L208:L215)</f>
        <v>0</v>
      </c>
      <c r="M216" s="37">
        <f t="shared" si="51"/>
        <v>0</v>
      </c>
      <c r="N216" s="32">
        <f t="shared" si="52"/>
        <v>139729963</v>
      </c>
      <c r="O216" s="37">
        <f t="shared" si="53"/>
        <v>0.32494180719281496</v>
      </c>
      <c r="P216" s="32">
        <f>SUM(P208:P215)</f>
        <v>47395580</v>
      </c>
      <c r="Q216" s="32">
        <f>SUM(Q208:Q215)</f>
        <v>394437711</v>
      </c>
      <c r="R216" s="32">
        <f>SUM(R208:R215)</f>
        <v>393676679</v>
      </c>
      <c r="S216" s="32">
        <f>SUM(S208:S215)</f>
        <v>144497496</v>
      </c>
      <c r="T216" s="37">
        <f t="shared" si="54"/>
        <v>0.36704611603371101</v>
      </c>
      <c r="U216" s="37">
        <f t="shared" si="55"/>
        <v>0.24404630136396688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40620215</v>
      </c>
      <c r="E217" s="31">
        <v>40620215</v>
      </c>
      <c r="F217" s="31">
        <v>5417603</v>
      </c>
      <c r="G217" s="36">
        <f t="shared" si="48"/>
        <v>0.13337209071886991</v>
      </c>
      <c r="H217" s="31">
        <v>7761308</v>
      </c>
      <c r="I217" s="36">
        <f t="shared" si="49"/>
        <v>0.19107008665512973</v>
      </c>
      <c r="J217" s="31">
        <v>13077838</v>
      </c>
      <c r="K217" s="36">
        <f t="shared" si="50"/>
        <v>0.32195393352792445</v>
      </c>
      <c r="L217" s="31">
        <v>0</v>
      </c>
      <c r="M217" s="36">
        <f t="shared" si="51"/>
        <v>0</v>
      </c>
      <c r="N217" s="31">
        <f t="shared" si="52"/>
        <v>26256749</v>
      </c>
      <c r="O217" s="36">
        <f t="shared" si="53"/>
        <v>0.64639611090192406</v>
      </c>
      <c r="P217" s="31">
        <v>8308115</v>
      </c>
      <c r="Q217" s="31">
        <v>36008026</v>
      </c>
      <c r="R217" s="31">
        <v>36008026</v>
      </c>
      <c r="S217" s="31">
        <v>21507865</v>
      </c>
      <c r="T217" s="36">
        <f t="shared" si="54"/>
        <v>0.59730752804944098</v>
      </c>
      <c r="U217" s="36">
        <f t="shared" si="55"/>
        <v>0.57410411386939164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222924902</v>
      </c>
      <c r="E218" s="31">
        <v>267925502</v>
      </c>
      <c r="F218" s="31">
        <v>31927149</v>
      </c>
      <c r="G218" s="36">
        <f t="shared" si="48"/>
        <v>0.14321930261519192</v>
      </c>
      <c r="H218" s="31">
        <v>292822148</v>
      </c>
      <c r="I218" s="36">
        <f t="shared" si="49"/>
        <v>1.3135461555569059</v>
      </c>
      <c r="J218" s="31">
        <v>36882500</v>
      </c>
      <c r="K218" s="36">
        <f t="shared" si="50"/>
        <v>0.13765953492549582</v>
      </c>
      <c r="L218" s="31">
        <v>0</v>
      </c>
      <c r="M218" s="36">
        <f t="shared" si="51"/>
        <v>0</v>
      </c>
      <c r="N218" s="31">
        <f t="shared" si="52"/>
        <v>361631797</v>
      </c>
      <c r="O218" s="36">
        <f t="shared" si="53"/>
        <v>1.3497475764737019</v>
      </c>
      <c r="P218" s="31">
        <v>43884238</v>
      </c>
      <c r="Q218" s="31">
        <v>189912729</v>
      </c>
      <c r="R218" s="31">
        <v>228825274</v>
      </c>
      <c r="S218" s="31">
        <v>104085365</v>
      </c>
      <c r="T218" s="36">
        <f t="shared" si="54"/>
        <v>0.45486830707345727</v>
      </c>
      <c r="U218" s="36">
        <f t="shared" si="55"/>
        <v>-0.15955017835788787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163612602</v>
      </c>
      <c r="E219" s="31">
        <v>169749195</v>
      </c>
      <c r="F219" s="31">
        <v>33815425</v>
      </c>
      <c r="G219" s="36">
        <f t="shared" si="48"/>
        <v>0.20667983142276533</v>
      </c>
      <c r="H219" s="31">
        <v>33547229</v>
      </c>
      <c r="I219" s="36">
        <f t="shared" si="49"/>
        <v>0.205040617837005</v>
      </c>
      <c r="J219" s="31">
        <v>41979998</v>
      </c>
      <c r="K219" s="36">
        <f t="shared" si="50"/>
        <v>0.24730602109777311</v>
      </c>
      <c r="L219" s="31">
        <v>0</v>
      </c>
      <c r="M219" s="36">
        <f t="shared" si="51"/>
        <v>0</v>
      </c>
      <c r="N219" s="31">
        <f t="shared" si="52"/>
        <v>109342652</v>
      </c>
      <c r="O219" s="36">
        <f t="shared" si="53"/>
        <v>0.64414238901103482</v>
      </c>
      <c r="P219" s="31">
        <v>35200277</v>
      </c>
      <c r="Q219" s="31">
        <v>119352004</v>
      </c>
      <c r="R219" s="31">
        <v>115478305</v>
      </c>
      <c r="S219" s="31">
        <v>87515222</v>
      </c>
      <c r="T219" s="36">
        <f t="shared" si="54"/>
        <v>0.75784990089696935</v>
      </c>
      <c r="U219" s="36">
        <f t="shared" si="55"/>
        <v>0.19260419456358258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14414280</v>
      </c>
      <c r="E220" s="31">
        <v>14443280</v>
      </c>
      <c r="F220" s="31">
        <v>6625272</v>
      </c>
      <c r="G220" s="36">
        <f t="shared" si="48"/>
        <v>0.45963253107335228</v>
      </c>
      <c r="H220" s="31">
        <v>818189</v>
      </c>
      <c r="I220" s="36">
        <f t="shared" si="49"/>
        <v>5.6762391184297795E-2</v>
      </c>
      <c r="J220" s="31">
        <v>3681715</v>
      </c>
      <c r="K220" s="36">
        <f t="shared" si="50"/>
        <v>0.2549085110861245</v>
      </c>
      <c r="L220" s="31">
        <v>0</v>
      </c>
      <c r="M220" s="36">
        <f t="shared" si="51"/>
        <v>0</v>
      </c>
      <c r="N220" s="31">
        <f t="shared" si="52"/>
        <v>11125176</v>
      </c>
      <c r="O220" s="36">
        <f t="shared" si="53"/>
        <v>0.77026658764491163</v>
      </c>
      <c r="P220" s="31">
        <v>29985</v>
      </c>
      <c r="Q220" s="31">
        <v>18310354</v>
      </c>
      <c r="R220" s="31">
        <v>14785551</v>
      </c>
      <c r="S220" s="31">
        <v>5227677</v>
      </c>
      <c r="T220" s="36">
        <f t="shared" si="54"/>
        <v>0.35356660025723763</v>
      </c>
      <c r="U220" s="36">
        <f t="shared" si="55"/>
        <v>121.78522594630648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14059000</v>
      </c>
      <c r="E221" s="31">
        <v>13985082</v>
      </c>
      <c r="F221" s="31">
        <v>1796905</v>
      </c>
      <c r="G221" s="36">
        <f t="shared" si="48"/>
        <v>0.12781172202859378</v>
      </c>
      <c r="H221" s="31">
        <v>2374281</v>
      </c>
      <c r="I221" s="36">
        <f t="shared" si="49"/>
        <v>0.1688797923038623</v>
      </c>
      <c r="J221" s="31">
        <v>2640993</v>
      </c>
      <c r="K221" s="36">
        <f t="shared" si="50"/>
        <v>0.18884358346987168</v>
      </c>
      <c r="L221" s="31">
        <v>0</v>
      </c>
      <c r="M221" s="36">
        <f t="shared" si="51"/>
        <v>0</v>
      </c>
      <c r="N221" s="31">
        <f t="shared" si="52"/>
        <v>6812179</v>
      </c>
      <c r="O221" s="36">
        <f t="shared" si="53"/>
        <v>0.48710325759977668</v>
      </c>
      <c r="P221" s="31">
        <v>2814806</v>
      </c>
      <c r="Q221" s="31">
        <v>11236182</v>
      </c>
      <c r="R221" s="31">
        <v>13550307</v>
      </c>
      <c r="S221" s="31">
        <v>6870512</v>
      </c>
      <c r="T221" s="36">
        <f t="shared" si="54"/>
        <v>0.50703736823084522</v>
      </c>
      <c r="U221" s="36">
        <f t="shared" si="55"/>
        <v>-6.1749548636744422E-2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12653363</v>
      </c>
      <c r="E222" s="31">
        <v>10653363</v>
      </c>
      <c r="F222" s="31">
        <v>983282</v>
      </c>
      <c r="G222" s="36">
        <f t="shared" si="48"/>
        <v>7.7709143411123199E-2</v>
      </c>
      <c r="H222" s="31">
        <v>1327620</v>
      </c>
      <c r="I222" s="36">
        <f t="shared" si="49"/>
        <v>0.1049223040546612</v>
      </c>
      <c r="J222" s="31">
        <v>1151954</v>
      </c>
      <c r="K222" s="36">
        <f t="shared" si="50"/>
        <v>0.10813054994934464</v>
      </c>
      <c r="L222" s="31">
        <v>0</v>
      </c>
      <c r="M222" s="36">
        <f t="shared" si="51"/>
        <v>0</v>
      </c>
      <c r="N222" s="31">
        <f t="shared" si="52"/>
        <v>3462856</v>
      </c>
      <c r="O222" s="36">
        <f t="shared" si="53"/>
        <v>0.32504815615500948</v>
      </c>
      <c r="P222" s="31">
        <v>1222032</v>
      </c>
      <c r="Q222" s="31">
        <v>9006070</v>
      </c>
      <c r="R222" s="31">
        <v>11506070</v>
      </c>
      <c r="S222" s="31">
        <v>5637897</v>
      </c>
      <c r="T222" s="36">
        <f t="shared" si="54"/>
        <v>0.48999328180690715</v>
      </c>
      <c r="U222" s="36">
        <f t="shared" si="55"/>
        <v>-5.7345470495044348E-2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468284362</v>
      </c>
      <c r="E224" s="32">
        <f>SUM(E217:E223)</f>
        <v>517376637</v>
      </c>
      <c r="F224" s="32">
        <f>SUM(F217:F223)</f>
        <v>80565636</v>
      </c>
      <c r="G224" s="37">
        <f t="shared" si="48"/>
        <v>0.1720442588685035</v>
      </c>
      <c r="H224" s="32">
        <f>SUM(H217:H223)</f>
        <v>338650775</v>
      </c>
      <c r="I224" s="37">
        <f t="shared" si="49"/>
        <v>0.7231733589258742</v>
      </c>
      <c r="J224" s="32">
        <f>SUM(J217:J223)</f>
        <v>99414998</v>
      </c>
      <c r="K224" s="37">
        <f t="shared" si="50"/>
        <v>0.19215208204308615</v>
      </c>
      <c r="L224" s="32">
        <f>SUM(L217:L223)</f>
        <v>0</v>
      </c>
      <c r="M224" s="37">
        <f t="shared" si="51"/>
        <v>0</v>
      </c>
      <c r="N224" s="32">
        <f t="shared" si="52"/>
        <v>518631409</v>
      </c>
      <c r="O224" s="37">
        <f t="shared" si="53"/>
        <v>1.0024252583326447</v>
      </c>
      <c r="P224" s="32">
        <f>SUM(P217:P223)</f>
        <v>91459453</v>
      </c>
      <c r="Q224" s="32">
        <f>SUM(Q217:Q223)</f>
        <v>383825365</v>
      </c>
      <c r="R224" s="32">
        <f>SUM(R217:R223)</f>
        <v>420153533</v>
      </c>
      <c r="S224" s="32">
        <f>SUM(S217:S223)</f>
        <v>230844538</v>
      </c>
      <c r="T224" s="37">
        <f t="shared" si="54"/>
        <v>0.54942900599148359</v>
      </c>
      <c r="U224" s="37">
        <f t="shared" si="55"/>
        <v>8.6984392963732171E-2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61268227</v>
      </c>
      <c r="E225" s="31">
        <v>47050519</v>
      </c>
      <c r="F225" s="31">
        <v>5301508</v>
      </c>
      <c r="G225" s="36">
        <f t="shared" si="48"/>
        <v>8.6529482891678916E-2</v>
      </c>
      <c r="H225" s="31">
        <v>6628221</v>
      </c>
      <c r="I225" s="36">
        <f t="shared" si="49"/>
        <v>0.10818365937045966</v>
      </c>
      <c r="J225" s="31">
        <v>6275398</v>
      </c>
      <c r="K225" s="36">
        <f t="shared" si="50"/>
        <v>0.13337574448434883</v>
      </c>
      <c r="L225" s="31">
        <v>0</v>
      </c>
      <c r="M225" s="36">
        <f t="shared" si="51"/>
        <v>0</v>
      </c>
      <c r="N225" s="31">
        <f t="shared" si="52"/>
        <v>18205127</v>
      </c>
      <c r="O225" s="36">
        <f t="shared" si="53"/>
        <v>0.38692723028198689</v>
      </c>
      <c r="P225" s="31">
        <v>7601752</v>
      </c>
      <c r="Q225" s="31">
        <v>32126671</v>
      </c>
      <c r="R225" s="31">
        <v>37171895</v>
      </c>
      <c r="S225" s="31">
        <v>19443211</v>
      </c>
      <c r="T225" s="36">
        <f t="shared" si="54"/>
        <v>0.52306214143777174</v>
      </c>
      <c r="U225" s="36">
        <f t="shared" si="55"/>
        <v>-0.17448004091688341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21443266</v>
      </c>
      <c r="E226" s="31">
        <v>23051869</v>
      </c>
      <c r="F226" s="31">
        <v>2000405</v>
      </c>
      <c r="G226" s="36">
        <f t="shared" si="48"/>
        <v>9.3288261219163157E-2</v>
      </c>
      <c r="H226" s="31">
        <v>10817053</v>
      </c>
      <c r="I226" s="36">
        <f t="shared" si="49"/>
        <v>0.50444988184169337</v>
      </c>
      <c r="J226" s="31">
        <v>1905880</v>
      </c>
      <c r="K226" s="36">
        <f t="shared" si="50"/>
        <v>8.2677894794560905E-2</v>
      </c>
      <c r="L226" s="31">
        <v>0</v>
      </c>
      <c r="M226" s="36">
        <f t="shared" si="51"/>
        <v>0</v>
      </c>
      <c r="N226" s="31">
        <f t="shared" si="52"/>
        <v>14723338</v>
      </c>
      <c r="O226" s="36">
        <f t="shared" si="53"/>
        <v>0.6387047401666216</v>
      </c>
      <c r="P226" s="31">
        <v>3212792</v>
      </c>
      <c r="Q226" s="31">
        <v>26306082</v>
      </c>
      <c r="R226" s="31">
        <v>28631716</v>
      </c>
      <c r="S226" s="31">
        <v>20396987</v>
      </c>
      <c r="T226" s="36">
        <f t="shared" si="54"/>
        <v>0.71239135649431562</v>
      </c>
      <c r="U226" s="36">
        <f t="shared" si="55"/>
        <v>-0.40678388143396771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58103096</v>
      </c>
      <c r="E227" s="31">
        <v>62533648</v>
      </c>
      <c r="F227" s="31">
        <v>1743524</v>
      </c>
      <c r="G227" s="36">
        <f t="shared" si="48"/>
        <v>3.0007419914422462E-2</v>
      </c>
      <c r="H227" s="31">
        <v>9234894</v>
      </c>
      <c r="I227" s="36">
        <f t="shared" si="49"/>
        <v>0.15893979212398596</v>
      </c>
      <c r="J227" s="31">
        <v>5536551</v>
      </c>
      <c r="K227" s="36">
        <f t="shared" si="50"/>
        <v>8.8537150431396552E-2</v>
      </c>
      <c r="L227" s="31">
        <v>0</v>
      </c>
      <c r="M227" s="36">
        <f t="shared" si="51"/>
        <v>0</v>
      </c>
      <c r="N227" s="31">
        <f t="shared" si="52"/>
        <v>16514969</v>
      </c>
      <c r="O227" s="36">
        <f t="shared" si="53"/>
        <v>0.26409732245270578</v>
      </c>
      <c r="P227" s="31">
        <v>5124600</v>
      </c>
      <c r="Q227" s="31">
        <v>38036126</v>
      </c>
      <c r="R227" s="31">
        <v>63971918</v>
      </c>
      <c r="S227" s="31">
        <v>23017439</v>
      </c>
      <c r="T227" s="36">
        <f t="shared" si="54"/>
        <v>0.35980536022071435</v>
      </c>
      <c r="U227" s="36">
        <f t="shared" si="55"/>
        <v>8.0386957030792683E-2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121325157</v>
      </c>
      <c r="E228" s="31">
        <v>108950567</v>
      </c>
      <c r="F228" s="31">
        <v>27499414</v>
      </c>
      <c r="G228" s="36">
        <f t="shared" si="48"/>
        <v>0.22665879591649735</v>
      </c>
      <c r="H228" s="31">
        <v>33396833</v>
      </c>
      <c r="I228" s="36">
        <f t="shared" si="49"/>
        <v>0.27526717315519322</v>
      </c>
      <c r="J228" s="31">
        <v>29192529</v>
      </c>
      <c r="K228" s="36">
        <f t="shared" si="50"/>
        <v>0.26794288275709477</v>
      </c>
      <c r="L228" s="31">
        <v>0</v>
      </c>
      <c r="M228" s="36">
        <f t="shared" si="51"/>
        <v>0</v>
      </c>
      <c r="N228" s="31">
        <f t="shared" si="52"/>
        <v>90088776</v>
      </c>
      <c r="O228" s="36">
        <f t="shared" si="53"/>
        <v>0.82687753245010642</v>
      </c>
      <c r="P228" s="31">
        <v>31592027</v>
      </c>
      <c r="Q228" s="31">
        <v>146713729</v>
      </c>
      <c r="R228" s="31">
        <v>149613743</v>
      </c>
      <c r="S228" s="31">
        <v>89640490</v>
      </c>
      <c r="T228" s="36">
        <f t="shared" si="54"/>
        <v>0.59914609582356348</v>
      </c>
      <c r="U228" s="36">
        <f t="shared" si="55"/>
        <v>-7.5952644634040056E-2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262139746</v>
      </c>
      <c r="E230" s="32">
        <f>SUM(E225:E229)</f>
        <v>241586603</v>
      </c>
      <c r="F230" s="32">
        <f>SUM(F225:F229)</f>
        <v>36544851</v>
      </c>
      <c r="G230" s="37">
        <f t="shared" si="48"/>
        <v>0.13940980548596396</v>
      </c>
      <c r="H230" s="32">
        <f>SUM(H225:H229)</f>
        <v>60077001</v>
      </c>
      <c r="I230" s="37">
        <f t="shared" si="49"/>
        <v>0.22917929049950328</v>
      </c>
      <c r="J230" s="32">
        <f>SUM(J225:J229)</f>
        <v>42910358</v>
      </c>
      <c r="K230" s="37">
        <f t="shared" si="50"/>
        <v>0.1776189468585723</v>
      </c>
      <c r="L230" s="32">
        <f>SUM(L225:L229)</f>
        <v>0</v>
      </c>
      <c r="M230" s="37">
        <f t="shared" si="51"/>
        <v>0</v>
      </c>
      <c r="N230" s="32">
        <f t="shared" si="52"/>
        <v>139532210</v>
      </c>
      <c r="O230" s="37">
        <f t="shared" si="53"/>
        <v>0.57756600849261497</v>
      </c>
      <c r="P230" s="32">
        <f>SUM(P225:P229)</f>
        <v>47531171</v>
      </c>
      <c r="Q230" s="32">
        <f>SUM(Q225:Q229)</f>
        <v>243182608</v>
      </c>
      <c r="R230" s="32">
        <f>SUM(R225:R229)</f>
        <v>279389272</v>
      </c>
      <c r="S230" s="32">
        <f>SUM(S225:S229)</f>
        <v>152498127</v>
      </c>
      <c r="T230" s="37">
        <f t="shared" si="54"/>
        <v>0.54582670948081358</v>
      </c>
      <c r="U230" s="37">
        <f t="shared" si="55"/>
        <v>-9.7216477161902848E-2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1168171523</v>
      </c>
      <c r="E231" s="32">
        <f>SUM(E208:E215,E217:E223,E225:E229)</f>
        <v>1188978584</v>
      </c>
      <c r="F231" s="32">
        <f>SUM(F208:F215,F217:F223,F225:F229)</f>
        <v>147490174</v>
      </c>
      <c r="G231" s="37">
        <f t="shared" si="48"/>
        <v>0.12625729278285103</v>
      </c>
      <c r="H231" s="32">
        <f>SUM(H208:H215,H217:H223,H225:H229)</f>
        <v>449115756</v>
      </c>
      <c r="I231" s="37">
        <f t="shared" si="49"/>
        <v>0.38446045564149572</v>
      </c>
      <c r="J231" s="32">
        <f>SUM(J208:J215,J217:J223,J225:J229)</f>
        <v>201287652</v>
      </c>
      <c r="K231" s="37">
        <f t="shared" si="50"/>
        <v>0.16929459849715847</v>
      </c>
      <c r="L231" s="32">
        <f>SUM(L208:L215,L217:L223,L225:L229)</f>
        <v>0</v>
      </c>
      <c r="M231" s="37">
        <f t="shared" si="51"/>
        <v>0</v>
      </c>
      <c r="N231" s="32">
        <f t="shared" si="52"/>
        <v>797893582</v>
      </c>
      <c r="O231" s="37">
        <f t="shared" si="53"/>
        <v>0.67107481390934798</v>
      </c>
      <c r="P231" s="32">
        <f>SUM(P208:P215,P217:P223,P225:P229)</f>
        <v>186386204</v>
      </c>
      <c r="Q231" s="32">
        <f>SUM(Q208:Q215,Q217:Q223,Q225:Q229)</f>
        <v>1021445684</v>
      </c>
      <c r="R231" s="32">
        <f>SUM(R208:R215,R217:R223,R225:R229)</f>
        <v>1093219484</v>
      </c>
      <c r="S231" s="32">
        <f>SUM(S208:S215,S217:S223,S225:S229)</f>
        <v>527840161</v>
      </c>
      <c r="T231" s="37">
        <f t="shared" si="54"/>
        <v>0.48283091247941934</v>
      </c>
      <c r="U231" s="37">
        <f t="shared" si="55"/>
        <v>7.9949307836109984E-2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1049000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85381897</v>
      </c>
      <c r="E235" s="31">
        <v>85785835</v>
      </c>
      <c r="F235" s="31">
        <v>19959755</v>
      </c>
      <c r="G235" s="36">
        <f t="shared" si="56"/>
        <v>0.23377033892793458</v>
      </c>
      <c r="H235" s="31">
        <v>17000999</v>
      </c>
      <c r="I235" s="36">
        <f t="shared" si="57"/>
        <v>0.19911713837887673</v>
      </c>
      <c r="J235" s="31">
        <v>12413781</v>
      </c>
      <c r="K235" s="36">
        <f t="shared" si="58"/>
        <v>0.14470665232785809</v>
      </c>
      <c r="L235" s="31">
        <v>0</v>
      </c>
      <c r="M235" s="36">
        <f t="shared" si="59"/>
        <v>0</v>
      </c>
      <c r="N235" s="31">
        <f t="shared" si="60"/>
        <v>49374535</v>
      </c>
      <c r="O235" s="36">
        <f t="shared" si="61"/>
        <v>0.57555580125786499</v>
      </c>
      <c r="P235" s="31">
        <v>17160110</v>
      </c>
      <c r="Q235" s="31">
        <v>66280007</v>
      </c>
      <c r="R235" s="31">
        <v>66755582</v>
      </c>
      <c r="S235" s="31">
        <v>51201278</v>
      </c>
      <c r="T235" s="36">
        <f t="shared" si="62"/>
        <v>0.76699620415263547</v>
      </c>
      <c r="U235" s="36">
        <f t="shared" si="63"/>
        <v>-0.27659082604948337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547137383</v>
      </c>
      <c r="E236" s="31">
        <v>548249133</v>
      </c>
      <c r="F236" s="31">
        <v>17491709</v>
      </c>
      <c r="G236" s="36">
        <f t="shared" si="56"/>
        <v>3.1969500793551153E-2</v>
      </c>
      <c r="H236" s="31">
        <v>32984795</v>
      </c>
      <c r="I236" s="36">
        <f t="shared" si="57"/>
        <v>6.0286129270022845E-2</v>
      </c>
      <c r="J236" s="31">
        <v>48056636</v>
      </c>
      <c r="K236" s="36">
        <f t="shared" si="58"/>
        <v>8.7654741443977807E-2</v>
      </c>
      <c r="L236" s="31">
        <v>0</v>
      </c>
      <c r="M236" s="36">
        <f t="shared" si="59"/>
        <v>0</v>
      </c>
      <c r="N236" s="31">
        <f t="shared" si="60"/>
        <v>98533140</v>
      </c>
      <c r="O236" s="36">
        <f t="shared" si="61"/>
        <v>0.17972329378950427</v>
      </c>
      <c r="P236" s="31">
        <v>23366245</v>
      </c>
      <c r="Q236" s="31">
        <v>528182182</v>
      </c>
      <c r="R236" s="31">
        <v>528730246</v>
      </c>
      <c r="S236" s="31">
        <v>68806609</v>
      </c>
      <c r="T236" s="36">
        <f t="shared" si="62"/>
        <v>0.13013556444054838</v>
      </c>
      <c r="U236" s="36">
        <f t="shared" si="63"/>
        <v>1.0566691824039336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11991227</v>
      </c>
      <c r="E237" s="31">
        <v>11040655</v>
      </c>
      <c r="F237" s="31">
        <v>1346148</v>
      </c>
      <c r="G237" s="36">
        <f t="shared" si="56"/>
        <v>0.11226107219886672</v>
      </c>
      <c r="H237" s="31">
        <v>1368714</v>
      </c>
      <c r="I237" s="36">
        <f t="shared" si="57"/>
        <v>0.11414294800690539</v>
      </c>
      <c r="J237" s="31">
        <v>310974</v>
      </c>
      <c r="K237" s="36">
        <f t="shared" si="58"/>
        <v>2.8166263686348319E-2</v>
      </c>
      <c r="L237" s="31">
        <v>0</v>
      </c>
      <c r="M237" s="36">
        <f t="shared" si="59"/>
        <v>0</v>
      </c>
      <c r="N237" s="31">
        <f t="shared" si="60"/>
        <v>3025836</v>
      </c>
      <c r="O237" s="36">
        <f t="shared" si="61"/>
        <v>0.27406308774252974</v>
      </c>
      <c r="P237" s="31">
        <v>963029</v>
      </c>
      <c r="Q237" s="31">
        <v>9705115</v>
      </c>
      <c r="R237" s="31">
        <v>7233792</v>
      </c>
      <c r="S237" s="31">
        <v>2805852</v>
      </c>
      <c r="T237" s="36">
        <f t="shared" si="62"/>
        <v>0.38788121085040878</v>
      </c>
      <c r="U237" s="36">
        <f t="shared" si="63"/>
        <v>-0.67708760587687389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40918361</v>
      </c>
      <c r="E238" s="31">
        <v>41048240</v>
      </c>
      <c r="F238" s="31">
        <v>3900759</v>
      </c>
      <c r="G238" s="36">
        <f t="shared" si="56"/>
        <v>9.5330284612328439E-2</v>
      </c>
      <c r="H238" s="31">
        <v>4257549</v>
      </c>
      <c r="I238" s="36">
        <f t="shared" si="57"/>
        <v>0.10404984207456404</v>
      </c>
      <c r="J238" s="31">
        <v>14196323</v>
      </c>
      <c r="K238" s="36">
        <f t="shared" si="58"/>
        <v>0.34584486448140039</v>
      </c>
      <c r="L238" s="31">
        <v>0</v>
      </c>
      <c r="M238" s="36">
        <f t="shared" si="59"/>
        <v>0</v>
      </c>
      <c r="N238" s="31">
        <f t="shared" si="60"/>
        <v>22354631</v>
      </c>
      <c r="O238" s="36">
        <f t="shared" si="61"/>
        <v>0.54459414094246184</v>
      </c>
      <c r="P238" s="31">
        <v>-4908933</v>
      </c>
      <c r="Q238" s="31">
        <v>29949290</v>
      </c>
      <c r="R238" s="31">
        <v>29949290</v>
      </c>
      <c r="S238" s="31">
        <v>18204122</v>
      </c>
      <c r="T238" s="36">
        <f t="shared" si="62"/>
        <v>0.60783150451980661</v>
      </c>
      <c r="U238" s="36">
        <f t="shared" si="63"/>
        <v>-3.8919365980346443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13259329</v>
      </c>
      <c r="E239" s="31">
        <v>13365156</v>
      </c>
      <c r="F239" s="31">
        <v>1918286</v>
      </c>
      <c r="G239" s="36">
        <f t="shared" si="56"/>
        <v>0.14467444016209266</v>
      </c>
      <c r="H239" s="31">
        <v>1857827</v>
      </c>
      <c r="I239" s="36">
        <f t="shared" si="57"/>
        <v>0.14011470716202909</v>
      </c>
      <c r="J239" s="31">
        <v>1237241</v>
      </c>
      <c r="K239" s="36">
        <f t="shared" si="58"/>
        <v>9.2572133089954212E-2</v>
      </c>
      <c r="L239" s="31">
        <v>0</v>
      </c>
      <c r="M239" s="36">
        <f t="shared" si="59"/>
        <v>0</v>
      </c>
      <c r="N239" s="31">
        <f t="shared" si="60"/>
        <v>5013354</v>
      </c>
      <c r="O239" s="36">
        <f t="shared" si="61"/>
        <v>0.37510628383237726</v>
      </c>
      <c r="P239" s="31">
        <v>1149693</v>
      </c>
      <c r="Q239" s="31">
        <v>12622710</v>
      </c>
      <c r="R239" s="31">
        <v>12622710</v>
      </c>
      <c r="S239" s="31">
        <v>4207160</v>
      </c>
      <c r="T239" s="36">
        <f t="shared" si="62"/>
        <v>0.33330085219418015</v>
      </c>
      <c r="U239" s="36">
        <f t="shared" si="63"/>
        <v>7.6149024130789611E-2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699737197</v>
      </c>
      <c r="E240" s="32">
        <f>SUM(E234:E239)</f>
        <v>699489019</v>
      </c>
      <c r="F240" s="32">
        <f>SUM(F234:F239)</f>
        <v>44616657</v>
      </c>
      <c r="G240" s="37">
        <f t="shared" si="56"/>
        <v>6.3762019785836829E-2</v>
      </c>
      <c r="H240" s="32">
        <f>SUM(H234:H239)</f>
        <v>57469884</v>
      </c>
      <c r="I240" s="37">
        <f t="shared" si="57"/>
        <v>8.2130668837374951E-2</v>
      </c>
      <c r="J240" s="32">
        <f>SUM(J234:J239)</f>
        <v>76214955</v>
      </c>
      <c r="K240" s="37">
        <f t="shared" si="58"/>
        <v>0.1089580435572213</v>
      </c>
      <c r="L240" s="32">
        <f>SUM(L234:L239)</f>
        <v>0</v>
      </c>
      <c r="M240" s="37">
        <f t="shared" si="59"/>
        <v>0</v>
      </c>
      <c r="N240" s="32">
        <f t="shared" si="60"/>
        <v>178301496</v>
      </c>
      <c r="O240" s="37">
        <f t="shared" si="61"/>
        <v>0.2549024947595353</v>
      </c>
      <c r="P240" s="32">
        <f>SUM(P234:P239)</f>
        <v>37730144</v>
      </c>
      <c r="Q240" s="32">
        <f>SUM(Q234:Q239)</f>
        <v>646739304</v>
      </c>
      <c r="R240" s="32">
        <f>SUM(R234:R239)</f>
        <v>645291620</v>
      </c>
      <c r="S240" s="32">
        <f>SUM(S234:S239)</f>
        <v>145225021</v>
      </c>
      <c r="T240" s="37">
        <f t="shared" si="62"/>
        <v>0.22505331930391409</v>
      </c>
      <c r="U240" s="37">
        <f t="shared" si="63"/>
        <v>1.0200016994369276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21714300</v>
      </c>
      <c r="E242" s="31">
        <v>20321833</v>
      </c>
      <c r="F242" s="31">
        <v>3731712</v>
      </c>
      <c r="G242" s="36">
        <f t="shared" si="56"/>
        <v>0.17185504483220734</v>
      </c>
      <c r="H242" s="31">
        <v>3532486</v>
      </c>
      <c r="I242" s="36">
        <f t="shared" si="57"/>
        <v>0.1626801692893623</v>
      </c>
      <c r="J242" s="31">
        <v>4436434</v>
      </c>
      <c r="K242" s="36">
        <f t="shared" si="58"/>
        <v>0.21830875197134039</v>
      </c>
      <c r="L242" s="31">
        <v>0</v>
      </c>
      <c r="M242" s="36">
        <f t="shared" si="59"/>
        <v>0</v>
      </c>
      <c r="N242" s="31">
        <f t="shared" si="60"/>
        <v>11700632</v>
      </c>
      <c r="O242" s="36">
        <f t="shared" si="61"/>
        <v>0.57576656593920439</v>
      </c>
      <c r="P242" s="31">
        <v>3502547</v>
      </c>
      <c r="Q242" s="31">
        <v>11302104</v>
      </c>
      <c r="R242" s="31">
        <v>13655772</v>
      </c>
      <c r="S242" s="31">
        <v>8938888</v>
      </c>
      <c r="T242" s="36">
        <f t="shared" si="62"/>
        <v>0.65458679304253176</v>
      </c>
      <c r="U242" s="36">
        <f t="shared" si="63"/>
        <v>0.26663082608170563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24560256</v>
      </c>
      <c r="E243" s="31">
        <v>65568160</v>
      </c>
      <c r="F243" s="31">
        <v>44097278</v>
      </c>
      <c r="G243" s="36">
        <f t="shared" si="56"/>
        <v>1.795473060215659</v>
      </c>
      <c r="H243" s="31">
        <v>4077944</v>
      </c>
      <c r="I243" s="36">
        <f t="shared" si="57"/>
        <v>0.16603833445384283</v>
      </c>
      <c r="J243" s="31">
        <v>7433</v>
      </c>
      <c r="K243" s="36">
        <f t="shared" si="58"/>
        <v>1.1336294933394501E-4</v>
      </c>
      <c r="L243" s="31">
        <v>0</v>
      </c>
      <c r="M243" s="36">
        <f t="shared" si="59"/>
        <v>0</v>
      </c>
      <c r="N243" s="31">
        <f t="shared" si="60"/>
        <v>48182655</v>
      </c>
      <c r="O243" s="36">
        <f t="shared" si="61"/>
        <v>0.73484836237588491</v>
      </c>
      <c r="P243" s="31">
        <v>3144557</v>
      </c>
      <c r="Q243" s="31">
        <v>19098504</v>
      </c>
      <c r="R243" s="31">
        <v>24568504</v>
      </c>
      <c r="S243" s="31">
        <v>15099344</v>
      </c>
      <c r="T243" s="36">
        <f t="shared" si="62"/>
        <v>0.61458133551802752</v>
      </c>
      <c r="U243" s="36">
        <f t="shared" si="63"/>
        <v>-0.99763623302105831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600000</v>
      </c>
      <c r="E244" s="31">
        <v>900000</v>
      </c>
      <c r="F244" s="31">
        <v>51058</v>
      </c>
      <c r="G244" s="36">
        <f t="shared" si="56"/>
        <v>8.5096666666666668E-2</v>
      </c>
      <c r="H244" s="31">
        <v>3660</v>
      </c>
      <c r="I244" s="36">
        <f t="shared" si="57"/>
        <v>6.1000000000000004E-3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54718</v>
      </c>
      <c r="O244" s="36">
        <f t="shared" si="61"/>
        <v>6.0797777777777777E-2</v>
      </c>
      <c r="P244" s="31">
        <v>139330</v>
      </c>
      <c r="Q244" s="31">
        <v>3944602</v>
      </c>
      <c r="R244" s="31">
        <v>3944602</v>
      </c>
      <c r="S244" s="31">
        <v>139330</v>
      </c>
      <c r="T244" s="36">
        <f t="shared" si="62"/>
        <v>3.5321687713994972E-2</v>
      </c>
      <c r="U244" s="36">
        <f t="shared" si="63"/>
        <v>-1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17943698</v>
      </c>
      <c r="E245" s="31">
        <v>16724403</v>
      </c>
      <c r="F245" s="31">
        <v>25828</v>
      </c>
      <c r="G245" s="36">
        <f t="shared" si="56"/>
        <v>1.439391144456399E-3</v>
      </c>
      <c r="H245" s="31">
        <v>181286</v>
      </c>
      <c r="I245" s="36">
        <f t="shared" si="57"/>
        <v>1.0103045648672865E-2</v>
      </c>
      <c r="J245" s="31">
        <v>73363</v>
      </c>
      <c r="K245" s="36">
        <f t="shared" si="58"/>
        <v>4.3865840831508306E-3</v>
      </c>
      <c r="L245" s="31">
        <v>0</v>
      </c>
      <c r="M245" s="36">
        <f t="shared" si="59"/>
        <v>0</v>
      </c>
      <c r="N245" s="31">
        <f t="shared" si="60"/>
        <v>280477</v>
      </c>
      <c r="O245" s="36">
        <f t="shared" si="61"/>
        <v>1.6770523886562649E-2</v>
      </c>
      <c r="P245" s="31">
        <v>3487069</v>
      </c>
      <c r="Q245" s="31">
        <v>18318756</v>
      </c>
      <c r="R245" s="31">
        <v>16602576</v>
      </c>
      <c r="S245" s="31">
        <v>10808774</v>
      </c>
      <c r="T245" s="36">
        <f t="shared" si="62"/>
        <v>0.65102993655924235</v>
      </c>
      <c r="U245" s="36">
        <f t="shared" si="63"/>
        <v>-0.97896141429951633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112079000</v>
      </c>
      <c r="E246" s="31">
        <v>72079000</v>
      </c>
      <c r="F246" s="31">
        <v>9570812</v>
      </c>
      <c r="G246" s="36">
        <f t="shared" si="56"/>
        <v>8.5393445694554732E-2</v>
      </c>
      <c r="H246" s="31">
        <v>16405107</v>
      </c>
      <c r="I246" s="36">
        <f t="shared" si="57"/>
        <v>0.14637092586479181</v>
      </c>
      <c r="J246" s="31">
        <v>18801369</v>
      </c>
      <c r="K246" s="36">
        <f t="shared" si="58"/>
        <v>0.26084392125306954</v>
      </c>
      <c r="L246" s="31">
        <v>0</v>
      </c>
      <c r="M246" s="36">
        <f t="shared" si="59"/>
        <v>0</v>
      </c>
      <c r="N246" s="31">
        <f t="shared" si="60"/>
        <v>44777288</v>
      </c>
      <c r="O246" s="36">
        <f t="shared" si="61"/>
        <v>0.62122515573190529</v>
      </c>
      <c r="P246" s="31">
        <v>49778352</v>
      </c>
      <c r="Q246" s="31">
        <v>0</v>
      </c>
      <c r="R246" s="31">
        <v>90000000</v>
      </c>
      <c r="S246" s="31">
        <v>121881436</v>
      </c>
      <c r="T246" s="36">
        <f t="shared" si="62"/>
        <v>1.3542381777777779</v>
      </c>
      <c r="U246" s="36">
        <f t="shared" si="63"/>
        <v>-0.62229828339837368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176897254</v>
      </c>
      <c r="E247" s="32">
        <f>SUM(E241:E246)</f>
        <v>175593396</v>
      </c>
      <c r="F247" s="32">
        <f>SUM(F241:F246)</f>
        <v>57476688</v>
      </c>
      <c r="G247" s="37">
        <f t="shared" si="56"/>
        <v>0.32491565979876658</v>
      </c>
      <c r="H247" s="32">
        <f>SUM(H241:H246)</f>
        <v>24200483</v>
      </c>
      <c r="I247" s="37">
        <f t="shared" si="57"/>
        <v>0.13680530620333994</v>
      </c>
      <c r="J247" s="32">
        <f>SUM(J241:J246)</f>
        <v>23318599</v>
      </c>
      <c r="K247" s="37">
        <f t="shared" si="58"/>
        <v>0.13279883828888417</v>
      </c>
      <c r="L247" s="32">
        <f>SUM(L241:L246)</f>
        <v>0</v>
      </c>
      <c r="M247" s="37">
        <f t="shared" si="59"/>
        <v>0</v>
      </c>
      <c r="N247" s="32">
        <f t="shared" si="60"/>
        <v>104995770</v>
      </c>
      <c r="O247" s="37">
        <f t="shared" si="61"/>
        <v>0.59794828502548014</v>
      </c>
      <c r="P247" s="32">
        <f>SUM(P241:P246)</f>
        <v>60051855</v>
      </c>
      <c r="Q247" s="32">
        <f>SUM(Q241:Q246)</f>
        <v>52663966</v>
      </c>
      <c r="R247" s="32">
        <f>SUM(R241:R246)</f>
        <v>148771454</v>
      </c>
      <c r="S247" s="32">
        <f>SUM(S241:S246)</f>
        <v>156867772</v>
      </c>
      <c r="T247" s="37">
        <f t="shared" si="62"/>
        <v>1.0544211794824563</v>
      </c>
      <c r="U247" s="37">
        <f t="shared" si="63"/>
        <v>-0.61169227828182826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22132404</v>
      </c>
      <c r="E248" s="31">
        <v>14524086</v>
      </c>
      <c r="F248" s="31">
        <v>2318699</v>
      </c>
      <c r="G248" s="36">
        <f t="shared" si="56"/>
        <v>0.1047648958513499</v>
      </c>
      <c r="H248" s="31">
        <v>2656035</v>
      </c>
      <c r="I248" s="36">
        <f t="shared" si="57"/>
        <v>0.12000662015748492</v>
      </c>
      <c r="J248" s="31">
        <v>2844587</v>
      </c>
      <c r="K248" s="36">
        <f t="shared" si="58"/>
        <v>0.19585308156396208</v>
      </c>
      <c r="L248" s="31">
        <v>0</v>
      </c>
      <c r="M248" s="36">
        <f t="shared" si="59"/>
        <v>0</v>
      </c>
      <c r="N248" s="31">
        <f t="shared" si="60"/>
        <v>7819321</v>
      </c>
      <c r="O248" s="36">
        <f t="shared" si="61"/>
        <v>0.53836923025655448</v>
      </c>
      <c r="P248" s="31">
        <v>2299078</v>
      </c>
      <c r="Q248" s="31">
        <v>18527960</v>
      </c>
      <c r="R248" s="31">
        <v>15765847</v>
      </c>
      <c r="S248" s="31">
        <v>7089651</v>
      </c>
      <c r="T248" s="36">
        <f t="shared" si="62"/>
        <v>0.44968411782760548</v>
      </c>
      <c r="U248" s="36">
        <f t="shared" si="63"/>
        <v>0.2372729415878887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15919384</v>
      </c>
      <c r="E249" s="31">
        <v>16502884</v>
      </c>
      <c r="F249" s="31">
        <v>258968</v>
      </c>
      <c r="G249" s="36">
        <f t="shared" si="56"/>
        <v>1.6267463615426324E-2</v>
      </c>
      <c r="H249" s="31">
        <v>4785604</v>
      </c>
      <c r="I249" s="36">
        <f t="shared" si="57"/>
        <v>0.30061489816440135</v>
      </c>
      <c r="J249" s="31">
        <v>748688</v>
      </c>
      <c r="K249" s="36">
        <f t="shared" si="58"/>
        <v>4.5367100683735034E-2</v>
      </c>
      <c r="L249" s="31">
        <v>0</v>
      </c>
      <c r="M249" s="36">
        <f t="shared" si="59"/>
        <v>0</v>
      </c>
      <c r="N249" s="31">
        <f t="shared" si="60"/>
        <v>5793260</v>
      </c>
      <c r="O249" s="36">
        <f t="shared" si="61"/>
        <v>0.35104530820188762</v>
      </c>
      <c r="P249" s="31">
        <v>1749293</v>
      </c>
      <c r="Q249" s="31">
        <v>14162244</v>
      </c>
      <c r="R249" s="31">
        <v>15086422</v>
      </c>
      <c r="S249" s="31">
        <v>4614390</v>
      </c>
      <c r="T249" s="36">
        <f t="shared" si="62"/>
        <v>0.30586377604974857</v>
      </c>
      <c r="U249" s="36">
        <f t="shared" si="63"/>
        <v>-0.57200537588614364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10711450</v>
      </c>
      <c r="E250" s="31">
        <v>11911450</v>
      </c>
      <c r="F250" s="31">
        <v>419079</v>
      </c>
      <c r="G250" s="36">
        <f t="shared" si="56"/>
        <v>3.912439492318967E-2</v>
      </c>
      <c r="H250" s="31">
        <v>1764467</v>
      </c>
      <c r="I250" s="36">
        <f t="shared" si="57"/>
        <v>0.16472718446148749</v>
      </c>
      <c r="J250" s="31">
        <v>1423493</v>
      </c>
      <c r="K250" s="36">
        <f t="shared" si="58"/>
        <v>0.11950627337561757</v>
      </c>
      <c r="L250" s="31">
        <v>0</v>
      </c>
      <c r="M250" s="36">
        <f t="shared" si="59"/>
        <v>0</v>
      </c>
      <c r="N250" s="31">
        <f t="shared" si="60"/>
        <v>3607039</v>
      </c>
      <c r="O250" s="36">
        <f t="shared" si="61"/>
        <v>0.30282115107732477</v>
      </c>
      <c r="P250" s="31">
        <v>1790291</v>
      </c>
      <c r="Q250" s="31">
        <v>9401502</v>
      </c>
      <c r="R250" s="31">
        <v>9701502</v>
      </c>
      <c r="S250" s="31">
        <v>3644566</v>
      </c>
      <c r="T250" s="36">
        <f t="shared" si="62"/>
        <v>0.37567028280775494</v>
      </c>
      <c r="U250" s="36">
        <f t="shared" si="63"/>
        <v>-0.20488177620286308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4794528</v>
      </c>
      <c r="E251" s="31">
        <v>4439801</v>
      </c>
      <c r="F251" s="31">
        <v>1339452</v>
      </c>
      <c r="G251" s="36">
        <f t="shared" si="56"/>
        <v>0.27937098292052942</v>
      </c>
      <c r="H251" s="31">
        <v>1252331</v>
      </c>
      <c r="I251" s="36">
        <f t="shared" si="57"/>
        <v>0.26120005973476429</v>
      </c>
      <c r="J251" s="31">
        <v>981842</v>
      </c>
      <c r="K251" s="36">
        <f t="shared" si="58"/>
        <v>0.22114549728692795</v>
      </c>
      <c r="L251" s="31">
        <v>0</v>
      </c>
      <c r="M251" s="36">
        <f t="shared" si="59"/>
        <v>0</v>
      </c>
      <c r="N251" s="31">
        <f t="shared" si="60"/>
        <v>3573625</v>
      </c>
      <c r="O251" s="36">
        <f t="shared" si="61"/>
        <v>0.80490657126299126</v>
      </c>
      <c r="P251" s="31">
        <v>757751</v>
      </c>
      <c r="Q251" s="31">
        <v>6277715</v>
      </c>
      <c r="R251" s="31">
        <v>6077715</v>
      </c>
      <c r="S251" s="31">
        <v>5450901</v>
      </c>
      <c r="T251" s="36">
        <f t="shared" si="62"/>
        <v>0.89686683235393561</v>
      </c>
      <c r="U251" s="36">
        <f t="shared" si="63"/>
        <v>0.29573171134053267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18110283</v>
      </c>
      <c r="E253" s="31">
        <v>18110283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71668049</v>
      </c>
      <c r="E254" s="32">
        <f>SUM(E248:E253)</f>
        <v>65488504</v>
      </c>
      <c r="F254" s="32">
        <f>SUM(F248:F253)</f>
        <v>4336198</v>
      </c>
      <c r="G254" s="37">
        <f t="shared" si="56"/>
        <v>6.0503921349944936E-2</v>
      </c>
      <c r="H254" s="32">
        <f>SUM(H248:H253)</f>
        <v>10458437</v>
      </c>
      <c r="I254" s="37">
        <f t="shared" si="57"/>
        <v>0.14592886433953295</v>
      </c>
      <c r="J254" s="32">
        <f>SUM(J248:J253)</f>
        <v>5998610</v>
      </c>
      <c r="K254" s="37">
        <f t="shared" si="58"/>
        <v>9.159790854284898E-2</v>
      </c>
      <c r="L254" s="32">
        <f>SUM(L248:L253)</f>
        <v>0</v>
      </c>
      <c r="M254" s="37">
        <f t="shared" si="59"/>
        <v>0</v>
      </c>
      <c r="N254" s="32">
        <f t="shared" si="60"/>
        <v>20793245</v>
      </c>
      <c r="O254" s="37">
        <f t="shared" si="61"/>
        <v>0.31750984875146943</v>
      </c>
      <c r="P254" s="32">
        <f>SUM(P248:P253)</f>
        <v>6596413</v>
      </c>
      <c r="Q254" s="32">
        <f>SUM(Q248:Q253)</f>
        <v>48369421</v>
      </c>
      <c r="R254" s="32">
        <f>SUM(R248:R253)</f>
        <v>46631486</v>
      </c>
      <c r="S254" s="32">
        <f>SUM(S248:S253)</f>
        <v>20799508</v>
      </c>
      <c r="T254" s="37">
        <f t="shared" si="62"/>
        <v>0.44603999966889324</v>
      </c>
      <c r="U254" s="37">
        <f t="shared" si="63"/>
        <v>-9.0625465688700779E-2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243976178</v>
      </c>
      <c r="E255" s="31">
        <v>367930802</v>
      </c>
      <c r="F255" s="31">
        <v>33593280</v>
      </c>
      <c r="G255" s="36">
        <f t="shared" si="56"/>
        <v>0.13769081996193908</v>
      </c>
      <c r="H255" s="31">
        <v>47745178</v>
      </c>
      <c r="I255" s="36">
        <f t="shared" si="57"/>
        <v>0.19569606504779333</v>
      </c>
      <c r="J255" s="31">
        <v>73788724</v>
      </c>
      <c r="K255" s="36">
        <f t="shared" si="58"/>
        <v>0.20055054808920292</v>
      </c>
      <c r="L255" s="31">
        <v>0</v>
      </c>
      <c r="M255" s="36">
        <f t="shared" si="59"/>
        <v>0</v>
      </c>
      <c r="N255" s="31">
        <f t="shared" si="60"/>
        <v>155127182</v>
      </c>
      <c r="O255" s="36">
        <f t="shared" si="61"/>
        <v>0.42162053613548778</v>
      </c>
      <c r="P255" s="31">
        <v>56506078</v>
      </c>
      <c r="Q255" s="31">
        <v>233801324</v>
      </c>
      <c r="R255" s="31">
        <v>215342447</v>
      </c>
      <c r="S255" s="31">
        <v>133497927</v>
      </c>
      <c r="T255" s="36">
        <f t="shared" si="62"/>
        <v>0.61993317555270466</v>
      </c>
      <c r="U255" s="36">
        <f t="shared" si="63"/>
        <v>0.3058546374427189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16693127</v>
      </c>
      <c r="E256" s="31">
        <v>16693127</v>
      </c>
      <c r="F256" s="31">
        <v>2699615</v>
      </c>
      <c r="G256" s="36">
        <f t="shared" si="56"/>
        <v>0.16172014985568611</v>
      </c>
      <c r="H256" s="31">
        <v>6036485</v>
      </c>
      <c r="I256" s="36">
        <f t="shared" si="57"/>
        <v>0.36161499280512271</v>
      </c>
      <c r="J256" s="31">
        <v>2722699</v>
      </c>
      <c r="K256" s="36">
        <f t="shared" si="58"/>
        <v>0.16310299442399259</v>
      </c>
      <c r="L256" s="31">
        <v>0</v>
      </c>
      <c r="M256" s="36">
        <f t="shared" si="59"/>
        <v>0</v>
      </c>
      <c r="N256" s="31">
        <f t="shared" si="60"/>
        <v>11458799</v>
      </c>
      <c r="O256" s="36">
        <f t="shared" si="61"/>
        <v>0.68643813708480139</v>
      </c>
      <c r="P256" s="31">
        <v>2775455</v>
      </c>
      <c r="Q256" s="31">
        <v>13957728</v>
      </c>
      <c r="R256" s="31">
        <v>14457728</v>
      </c>
      <c r="S256" s="31">
        <v>8307608</v>
      </c>
      <c r="T256" s="36">
        <f t="shared" si="62"/>
        <v>0.57461365990562274</v>
      </c>
      <c r="U256" s="36">
        <f t="shared" si="63"/>
        <v>-1.9008054535202379E-2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75165492</v>
      </c>
      <c r="E257" s="31">
        <v>77536244</v>
      </c>
      <c r="F257" s="31">
        <v>10928968</v>
      </c>
      <c r="G257" s="36">
        <f t="shared" si="56"/>
        <v>0.14539874228455793</v>
      </c>
      <c r="H257" s="31">
        <v>12265219</v>
      </c>
      <c r="I257" s="36">
        <f t="shared" si="57"/>
        <v>0.163176195267903</v>
      </c>
      <c r="J257" s="31">
        <v>11748594</v>
      </c>
      <c r="K257" s="36">
        <f t="shared" si="58"/>
        <v>0.15152389893944307</v>
      </c>
      <c r="L257" s="31">
        <v>0</v>
      </c>
      <c r="M257" s="36">
        <f t="shared" si="59"/>
        <v>0</v>
      </c>
      <c r="N257" s="31">
        <f t="shared" si="60"/>
        <v>34942781</v>
      </c>
      <c r="O257" s="36">
        <f t="shared" si="61"/>
        <v>0.45066383406449245</v>
      </c>
      <c r="P257" s="31">
        <v>5912239</v>
      </c>
      <c r="Q257" s="31">
        <v>95888115</v>
      </c>
      <c r="R257" s="31">
        <v>102515860</v>
      </c>
      <c r="S257" s="31">
        <v>27085638</v>
      </c>
      <c r="T257" s="36">
        <f t="shared" si="62"/>
        <v>0.2642092452816569</v>
      </c>
      <c r="U257" s="36">
        <f t="shared" si="63"/>
        <v>0.98716493024047236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335834797</v>
      </c>
      <c r="E259" s="32">
        <f>SUM(E255:E258)</f>
        <v>462160173</v>
      </c>
      <c r="F259" s="32">
        <f>SUM(F255:F258)</f>
        <v>47221863</v>
      </c>
      <c r="G259" s="37">
        <f t="shared" si="56"/>
        <v>0.14061039362755492</v>
      </c>
      <c r="H259" s="32">
        <f>SUM(H255:H258)</f>
        <v>66046882</v>
      </c>
      <c r="I259" s="37">
        <f t="shared" si="57"/>
        <v>0.19666479647134361</v>
      </c>
      <c r="J259" s="32">
        <f>SUM(J255:J258)</f>
        <v>88260017</v>
      </c>
      <c r="K259" s="37">
        <f t="shared" si="58"/>
        <v>0.19097278856176991</v>
      </c>
      <c r="L259" s="32">
        <f>SUM(L255:L258)</f>
        <v>0</v>
      </c>
      <c r="M259" s="37">
        <f t="shared" si="59"/>
        <v>0</v>
      </c>
      <c r="N259" s="32">
        <f t="shared" si="60"/>
        <v>201528762</v>
      </c>
      <c r="O259" s="37">
        <f t="shared" si="61"/>
        <v>0.43605826242409684</v>
      </c>
      <c r="P259" s="32">
        <f>SUM(P255:P258)</f>
        <v>65193772</v>
      </c>
      <c r="Q259" s="32">
        <f>SUM(Q255:Q258)</f>
        <v>343647167</v>
      </c>
      <c r="R259" s="32">
        <f>SUM(R255:R258)</f>
        <v>332316035</v>
      </c>
      <c r="S259" s="32">
        <f>SUM(S255:S258)</f>
        <v>168891173</v>
      </c>
      <c r="T259" s="37">
        <f t="shared" si="62"/>
        <v>0.50822456701495011</v>
      </c>
      <c r="U259" s="37">
        <f t="shared" si="63"/>
        <v>0.35381056030934976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1284137297</v>
      </c>
      <c r="E260" s="32">
        <f>SUM(E234:E239,E241:E246,E248:E253,E255:E258)</f>
        <v>1402731092</v>
      </c>
      <c r="F260" s="32">
        <f>SUM(F234:F239,F241:F246,F248:F253,F255:F258)</f>
        <v>153651406</v>
      </c>
      <c r="G260" s="37">
        <f t="shared" si="56"/>
        <v>0.11965340961512466</v>
      </c>
      <c r="H260" s="32">
        <f>SUM(H234:H239,H241:H246,H248:H253,H255:H258)</f>
        <v>158175686</v>
      </c>
      <c r="I260" s="37">
        <f t="shared" si="57"/>
        <v>0.12317661543631654</v>
      </c>
      <c r="J260" s="32">
        <f>SUM(J234:J239,J241:J246,J248:J253,J255:J258)</f>
        <v>193792181</v>
      </c>
      <c r="K260" s="37">
        <f t="shared" si="58"/>
        <v>0.13815347938405859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505619273</v>
      </c>
      <c r="O260" s="37">
        <f t="shared" si="61"/>
        <v>0.36045345817429131</v>
      </c>
      <c r="P260" s="32">
        <f>SUM(P234:P239,P241:P246,P248:P253,P255:P258)</f>
        <v>169572184</v>
      </c>
      <c r="Q260" s="32">
        <f>SUM(Q234:Q239,Q241:Q246,Q248:Q253,Q255:Q258)</f>
        <v>1091419858</v>
      </c>
      <c r="R260" s="32">
        <f>SUM(R234:R239,R241:R246,R248:R253,R255:R258)</f>
        <v>1173010595</v>
      </c>
      <c r="S260" s="32">
        <f>SUM(S234:S239,S241:S246,S248:S253,S255:S258)</f>
        <v>491783474</v>
      </c>
      <c r="T260" s="37">
        <f t="shared" si="62"/>
        <v>0.41924896168563591</v>
      </c>
      <c r="U260" s="37">
        <f t="shared" si="63"/>
        <v>0.14283001155425357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4989080</v>
      </c>
      <c r="E263" s="31">
        <v>7116111</v>
      </c>
      <c r="F263" s="31">
        <v>771498</v>
      </c>
      <c r="G263" s="36">
        <f t="shared" ref="G263:G299" si="64">IF(($D263     =0),0,($F263     /$D263     ))</f>
        <v>0.15463732792418641</v>
      </c>
      <c r="H263" s="31">
        <v>860419</v>
      </c>
      <c r="I263" s="36">
        <f t="shared" ref="I263:I299" si="65">IF(($D263     =0),0,($H263     /$D263     ))</f>
        <v>0.17246045363072951</v>
      </c>
      <c r="J263" s="31">
        <v>890234</v>
      </c>
      <c r="K263" s="36">
        <f t="shared" ref="K263:K299" si="66">IF(($E263     =0),0,($J263     /$E263     ))</f>
        <v>0.12510119642596917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2522151</v>
      </c>
      <c r="O263" s="36">
        <f t="shared" ref="O263:O299" si="69">IF(($E263     =0),0,($N263     /$E263     ))</f>
        <v>0.35442828252679026</v>
      </c>
      <c r="P263" s="31">
        <v>606104</v>
      </c>
      <c r="Q263" s="31">
        <v>4285312</v>
      </c>
      <c r="R263" s="31">
        <v>16396239</v>
      </c>
      <c r="S263" s="31">
        <v>1739713</v>
      </c>
      <c r="T263" s="36">
        <f t="shared" ref="T263:T299" si="70">IF(($R263     =0),0,($S263     /$R263     ))</f>
        <v>0.10610439381860681</v>
      </c>
      <c r="U263" s="36">
        <f t="shared" ref="U263:U299" si="71">IF(($P263     =0),0,(($J263     /$P263     )-1))</f>
        <v>0.46878093528503362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20341236</v>
      </c>
      <c r="E264" s="31">
        <v>22075788</v>
      </c>
      <c r="F264" s="31">
        <v>4696997</v>
      </c>
      <c r="G264" s="36">
        <f t="shared" si="64"/>
        <v>0.23091010792067895</v>
      </c>
      <c r="H264" s="31">
        <v>6757622</v>
      </c>
      <c r="I264" s="36">
        <f t="shared" si="65"/>
        <v>0.33221294910496096</v>
      </c>
      <c r="J264" s="31">
        <v>3794399</v>
      </c>
      <c r="K264" s="36">
        <f t="shared" si="66"/>
        <v>0.17188056888388309</v>
      </c>
      <c r="L264" s="31">
        <v>0</v>
      </c>
      <c r="M264" s="36">
        <f t="shared" si="67"/>
        <v>0</v>
      </c>
      <c r="N264" s="31">
        <f t="shared" si="68"/>
        <v>15249018</v>
      </c>
      <c r="O264" s="36">
        <f t="shared" si="69"/>
        <v>0.69075758473491411</v>
      </c>
      <c r="P264" s="31">
        <v>15625088</v>
      </c>
      <c r="Q264" s="31">
        <v>19694698</v>
      </c>
      <c r="R264" s="31">
        <v>36173572</v>
      </c>
      <c r="S264" s="31">
        <v>26087486</v>
      </c>
      <c r="T264" s="36">
        <f t="shared" si="70"/>
        <v>0.72117528233042616</v>
      </c>
      <c r="U264" s="36">
        <f t="shared" si="71"/>
        <v>-0.75715983167582801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34997592</v>
      </c>
      <c r="E265" s="31">
        <v>39877809</v>
      </c>
      <c r="F265" s="31">
        <v>7748946</v>
      </c>
      <c r="G265" s="36">
        <f t="shared" si="64"/>
        <v>0.221413690404757</v>
      </c>
      <c r="H265" s="31">
        <v>10945948</v>
      </c>
      <c r="I265" s="36">
        <f t="shared" si="65"/>
        <v>0.31276288951537007</v>
      </c>
      <c r="J265" s="31">
        <v>10647003</v>
      </c>
      <c r="K265" s="36">
        <f t="shared" si="66"/>
        <v>0.2669906714283124</v>
      </c>
      <c r="L265" s="31">
        <v>0</v>
      </c>
      <c r="M265" s="36">
        <f t="shared" si="67"/>
        <v>0</v>
      </c>
      <c r="N265" s="31">
        <f t="shared" si="68"/>
        <v>29341897</v>
      </c>
      <c r="O265" s="36">
        <f t="shared" si="69"/>
        <v>0.73579511351789662</v>
      </c>
      <c r="P265" s="31">
        <v>8213702</v>
      </c>
      <c r="Q265" s="31">
        <v>37978134</v>
      </c>
      <c r="R265" s="31">
        <v>36270907</v>
      </c>
      <c r="S265" s="31">
        <v>19663943</v>
      </c>
      <c r="T265" s="36">
        <f t="shared" si="70"/>
        <v>0.54214092302682149</v>
      </c>
      <c r="U265" s="36">
        <f t="shared" si="71"/>
        <v>0.29624899953760186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60327908</v>
      </c>
      <c r="E267" s="32">
        <f>SUM(E263:E266)</f>
        <v>69069708</v>
      </c>
      <c r="F267" s="32">
        <f>SUM(F263:F266)</f>
        <v>13217441</v>
      </c>
      <c r="G267" s="37">
        <f t="shared" si="64"/>
        <v>0.21909330918618958</v>
      </c>
      <c r="H267" s="32">
        <f>SUM(H263:H266)</f>
        <v>18563989</v>
      </c>
      <c r="I267" s="37">
        <f t="shared" si="65"/>
        <v>0.30771809624162666</v>
      </c>
      <c r="J267" s="32">
        <f>SUM(J263:J266)</f>
        <v>15331636</v>
      </c>
      <c r="K267" s="37">
        <f t="shared" si="66"/>
        <v>0.22197337217641053</v>
      </c>
      <c r="L267" s="32">
        <f>SUM(L263:L266)</f>
        <v>0</v>
      </c>
      <c r="M267" s="37">
        <f t="shared" si="67"/>
        <v>0</v>
      </c>
      <c r="N267" s="32">
        <f t="shared" si="68"/>
        <v>47113066</v>
      </c>
      <c r="O267" s="37">
        <f t="shared" si="69"/>
        <v>0.68210894999005933</v>
      </c>
      <c r="P267" s="32">
        <f>SUM(P263:P266)</f>
        <v>24444894</v>
      </c>
      <c r="Q267" s="32">
        <f>SUM(Q263:Q266)</f>
        <v>61958144</v>
      </c>
      <c r="R267" s="32">
        <f>SUM(R263:R266)</f>
        <v>88840718</v>
      </c>
      <c r="S267" s="32">
        <f>SUM(S263:S266)</f>
        <v>47491142</v>
      </c>
      <c r="T267" s="37">
        <f t="shared" si="70"/>
        <v>0.53456504032306451</v>
      </c>
      <c r="U267" s="37">
        <f t="shared" si="71"/>
        <v>-0.37280824371748145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6050086</v>
      </c>
      <c r="E268" s="31">
        <v>4903648</v>
      </c>
      <c r="F268" s="31">
        <v>524514</v>
      </c>
      <c r="G268" s="36">
        <f t="shared" si="64"/>
        <v>8.6695296562726551E-2</v>
      </c>
      <c r="H268" s="31">
        <v>475062</v>
      </c>
      <c r="I268" s="36">
        <f t="shared" si="65"/>
        <v>7.8521528454306266E-2</v>
      </c>
      <c r="J268" s="31">
        <v>619598</v>
      </c>
      <c r="K268" s="36">
        <f t="shared" si="66"/>
        <v>0.12635450179131943</v>
      </c>
      <c r="L268" s="31">
        <v>0</v>
      </c>
      <c r="M268" s="36">
        <f t="shared" si="67"/>
        <v>0</v>
      </c>
      <c r="N268" s="31">
        <f t="shared" si="68"/>
        <v>1619174</v>
      </c>
      <c r="O268" s="36">
        <f t="shared" si="69"/>
        <v>0.33019784454349088</v>
      </c>
      <c r="P268" s="31">
        <v>898240</v>
      </c>
      <c r="Q268" s="31">
        <v>4556841</v>
      </c>
      <c r="R268" s="31">
        <v>7404178</v>
      </c>
      <c r="S268" s="31">
        <v>2276030</v>
      </c>
      <c r="T268" s="36">
        <f t="shared" si="70"/>
        <v>0.30739806633498007</v>
      </c>
      <c r="U268" s="36">
        <f t="shared" si="71"/>
        <v>-0.3102088528678304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21236075</v>
      </c>
      <c r="E269" s="31">
        <v>19935710</v>
      </c>
      <c r="F269" s="31">
        <v>1724002</v>
      </c>
      <c r="G269" s="36">
        <f t="shared" si="64"/>
        <v>8.1182704431021269E-2</v>
      </c>
      <c r="H269" s="31">
        <v>1756102</v>
      </c>
      <c r="I269" s="36">
        <f t="shared" si="65"/>
        <v>8.2694283194987769E-2</v>
      </c>
      <c r="J269" s="31">
        <v>1967853</v>
      </c>
      <c r="K269" s="36">
        <f t="shared" si="66"/>
        <v>9.870995314438262E-2</v>
      </c>
      <c r="L269" s="31">
        <v>0</v>
      </c>
      <c r="M269" s="36">
        <f t="shared" si="67"/>
        <v>0</v>
      </c>
      <c r="N269" s="31">
        <f t="shared" si="68"/>
        <v>5447957</v>
      </c>
      <c r="O269" s="36">
        <f t="shared" si="69"/>
        <v>0.27327629665559944</v>
      </c>
      <c r="P269" s="31">
        <v>2035959</v>
      </c>
      <c r="Q269" s="31">
        <v>27218678</v>
      </c>
      <c r="R269" s="31">
        <v>20916737</v>
      </c>
      <c r="S269" s="31">
        <v>5977118</v>
      </c>
      <c r="T269" s="36">
        <f t="shared" si="70"/>
        <v>0.28575766860768004</v>
      </c>
      <c r="U269" s="36">
        <f t="shared" si="71"/>
        <v>-3.3451557718009006E-2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1944288</v>
      </c>
      <c r="E270" s="31">
        <v>1752851</v>
      </c>
      <c r="F270" s="31">
        <v>0</v>
      </c>
      <c r="G270" s="36">
        <f t="shared" si="64"/>
        <v>0</v>
      </c>
      <c r="H270" s="31">
        <v>712339</v>
      </c>
      <c r="I270" s="36">
        <f t="shared" si="65"/>
        <v>0.36637524893431428</v>
      </c>
      <c r="J270" s="31">
        <v>204293</v>
      </c>
      <c r="K270" s="36">
        <f t="shared" si="66"/>
        <v>0.11654898220099712</v>
      </c>
      <c r="L270" s="31">
        <v>0</v>
      </c>
      <c r="M270" s="36">
        <f t="shared" si="67"/>
        <v>0</v>
      </c>
      <c r="N270" s="31">
        <f t="shared" si="68"/>
        <v>916632</v>
      </c>
      <c r="O270" s="36">
        <f t="shared" si="69"/>
        <v>0.52293777394655905</v>
      </c>
      <c r="P270" s="31">
        <v>489253</v>
      </c>
      <c r="Q270" s="31">
        <v>238941</v>
      </c>
      <c r="R270" s="31">
        <v>238941</v>
      </c>
      <c r="S270" s="31">
        <v>1279999</v>
      </c>
      <c r="T270" s="36">
        <f t="shared" si="70"/>
        <v>5.3569667825948661</v>
      </c>
      <c r="U270" s="36">
        <f t="shared" si="71"/>
        <v>-0.58243894263295271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7462944</v>
      </c>
      <c r="E271" s="31">
        <v>10258933</v>
      </c>
      <c r="F271" s="31">
        <v>839702</v>
      </c>
      <c r="G271" s="36">
        <f t="shared" si="64"/>
        <v>0.1125161866416256</v>
      </c>
      <c r="H271" s="31">
        <v>1056418</v>
      </c>
      <c r="I271" s="36">
        <f t="shared" si="65"/>
        <v>0.14155512891427297</v>
      </c>
      <c r="J271" s="31">
        <v>1193685</v>
      </c>
      <c r="K271" s="36">
        <f t="shared" si="66"/>
        <v>0.11635566778728353</v>
      </c>
      <c r="L271" s="31">
        <v>0</v>
      </c>
      <c r="M271" s="36">
        <f t="shared" si="67"/>
        <v>0</v>
      </c>
      <c r="N271" s="31">
        <f t="shared" si="68"/>
        <v>3089805</v>
      </c>
      <c r="O271" s="36">
        <f t="shared" si="69"/>
        <v>0.30118190653940324</v>
      </c>
      <c r="P271" s="31">
        <v>1172702</v>
      </c>
      <c r="Q271" s="31">
        <v>7258568</v>
      </c>
      <c r="R271" s="31">
        <v>7395544</v>
      </c>
      <c r="S271" s="31">
        <v>3050974</v>
      </c>
      <c r="T271" s="36">
        <f t="shared" si="70"/>
        <v>0.41254220108757383</v>
      </c>
      <c r="U271" s="36">
        <f t="shared" si="71"/>
        <v>1.7892866218357284E-2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5388524</v>
      </c>
      <c r="E272" s="31">
        <v>5248524</v>
      </c>
      <c r="F272" s="31">
        <v>664175</v>
      </c>
      <c r="G272" s="36">
        <f t="shared" si="64"/>
        <v>0.12325731499015315</v>
      </c>
      <c r="H272" s="31">
        <v>776291</v>
      </c>
      <c r="I272" s="36">
        <f t="shared" si="65"/>
        <v>0.14406375474990926</v>
      </c>
      <c r="J272" s="31">
        <v>739291</v>
      </c>
      <c r="K272" s="36">
        <f t="shared" si="66"/>
        <v>0.14085693425427798</v>
      </c>
      <c r="L272" s="31">
        <v>0</v>
      </c>
      <c r="M272" s="36">
        <f t="shared" si="67"/>
        <v>0</v>
      </c>
      <c r="N272" s="31">
        <f t="shared" si="68"/>
        <v>2179757</v>
      </c>
      <c r="O272" s="36">
        <f t="shared" si="69"/>
        <v>0.41530857056193321</v>
      </c>
      <c r="P272" s="31">
        <v>699763</v>
      </c>
      <c r="Q272" s="31">
        <v>6389817</v>
      </c>
      <c r="R272" s="31">
        <v>6991253</v>
      </c>
      <c r="S272" s="31">
        <v>1846841</v>
      </c>
      <c r="T272" s="36">
        <f t="shared" si="70"/>
        <v>0.26416452100932408</v>
      </c>
      <c r="U272" s="36">
        <f t="shared" si="71"/>
        <v>5.6487696548688682E-2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4393711</v>
      </c>
      <c r="E273" s="31">
        <v>4131711</v>
      </c>
      <c r="F273" s="31">
        <v>507416</v>
      </c>
      <c r="G273" s="36">
        <f t="shared" si="64"/>
        <v>0.11548688568729258</v>
      </c>
      <c r="H273" s="31">
        <v>484139</v>
      </c>
      <c r="I273" s="36">
        <f t="shared" si="65"/>
        <v>0.11018908617339647</v>
      </c>
      <c r="J273" s="31">
        <v>478845</v>
      </c>
      <c r="K273" s="36">
        <f t="shared" si="66"/>
        <v>0.1158950855952897</v>
      </c>
      <c r="L273" s="31">
        <v>0</v>
      </c>
      <c r="M273" s="36">
        <f t="shared" si="67"/>
        <v>0</v>
      </c>
      <c r="N273" s="31">
        <f t="shared" si="68"/>
        <v>1470400</v>
      </c>
      <c r="O273" s="36">
        <f t="shared" si="69"/>
        <v>0.35588161901933607</v>
      </c>
      <c r="P273" s="31">
        <v>496643</v>
      </c>
      <c r="Q273" s="31">
        <v>4186248</v>
      </c>
      <c r="R273" s="31">
        <v>4186248</v>
      </c>
      <c r="S273" s="31">
        <v>1338811</v>
      </c>
      <c r="T273" s="36">
        <f t="shared" si="70"/>
        <v>0.3198116786200913</v>
      </c>
      <c r="U273" s="36">
        <f t="shared" si="71"/>
        <v>-3.5836606979258723E-2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46475628</v>
      </c>
      <c r="E275" s="32">
        <f>SUM(E268:E274)</f>
        <v>46231377</v>
      </c>
      <c r="F275" s="32">
        <f>SUM(F268:F274)</f>
        <v>4259809</v>
      </c>
      <c r="G275" s="37">
        <f t="shared" si="64"/>
        <v>9.1656835707523948E-2</v>
      </c>
      <c r="H275" s="32">
        <f>SUM(H268:H274)</f>
        <v>5260351</v>
      </c>
      <c r="I275" s="37">
        <f t="shared" si="65"/>
        <v>0.11318515158095335</v>
      </c>
      <c r="J275" s="32">
        <f>SUM(J268:J274)</f>
        <v>5203565</v>
      </c>
      <c r="K275" s="37">
        <f t="shared" si="66"/>
        <v>0.11255483478244656</v>
      </c>
      <c r="L275" s="32">
        <f>SUM(L268:L274)</f>
        <v>0</v>
      </c>
      <c r="M275" s="37">
        <f t="shared" si="67"/>
        <v>0</v>
      </c>
      <c r="N275" s="32">
        <f t="shared" si="68"/>
        <v>14723725</v>
      </c>
      <c r="O275" s="37">
        <f t="shared" si="69"/>
        <v>0.3184790494126965</v>
      </c>
      <c r="P275" s="32">
        <f>SUM(P268:P274)</f>
        <v>5792560</v>
      </c>
      <c r="Q275" s="32">
        <f>SUM(Q268:Q274)</f>
        <v>49849093</v>
      </c>
      <c r="R275" s="32">
        <f>SUM(R268:R274)</f>
        <v>47132901</v>
      </c>
      <c r="S275" s="32">
        <f>SUM(S268:S274)</f>
        <v>15769773</v>
      </c>
      <c r="T275" s="37">
        <f t="shared" si="70"/>
        <v>0.3345809968285211</v>
      </c>
      <c r="U275" s="37">
        <f t="shared" si="71"/>
        <v>-0.10168129462621023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14976696</v>
      </c>
      <c r="E276" s="31">
        <v>9804314</v>
      </c>
      <c r="F276" s="31">
        <v>735484</v>
      </c>
      <c r="G276" s="36">
        <f t="shared" si="64"/>
        <v>4.9108561728167549E-2</v>
      </c>
      <c r="H276" s="31">
        <v>599544</v>
      </c>
      <c r="I276" s="36">
        <f t="shared" si="65"/>
        <v>4.0031793394217259E-2</v>
      </c>
      <c r="J276" s="31">
        <v>569230</v>
      </c>
      <c r="K276" s="36">
        <f t="shared" si="66"/>
        <v>5.8059136008903833E-2</v>
      </c>
      <c r="L276" s="31">
        <v>0</v>
      </c>
      <c r="M276" s="36">
        <f t="shared" si="67"/>
        <v>0</v>
      </c>
      <c r="N276" s="31">
        <f t="shared" si="68"/>
        <v>1904258</v>
      </c>
      <c r="O276" s="36">
        <f t="shared" si="69"/>
        <v>0.19422654149999682</v>
      </c>
      <c r="P276" s="31">
        <v>556238</v>
      </c>
      <c r="Q276" s="31">
        <v>15418826</v>
      </c>
      <c r="R276" s="31">
        <v>14922918</v>
      </c>
      <c r="S276" s="31">
        <v>1558541</v>
      </c>
      <c r="T276" s="36">
        <f t="shared" si="70"/>
        <v>0.10443942665904886</v>
      </c>
      <c r="U276" s="36">
        <f t="shared" si="71"/>
        <v>2.3356908373753704E-2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14618287</v>
      </c>
      <c r="E277" s="31">
        <v>14015875</v>
      </c>
      <c r="F277" s="31">
        <v>1337193</v>
      </c>
      <c r="G277" s="36">
        <f t="shared" si="64"/>
        <v>9.1473987342018934E-2</v>
      </c>
      <c r="H277" s="31">
        <v>1328111</v>
      </c>
      <c r="I277" s="36">
        <f t="shared" si="65"/>
        <v>9.0852710717746893E-2</v>
      </c>
      <c r="J277" s="31">
        <v>1461969</v>
      </c>
      <c r="K277" s="36">
        <f t="shared" si="66"/>
        <v>0.10430807923158561</v>
      </c>
      <c r="L277" s="31">
        <v>0</v>
      </c>
      <c r="M277" s="36">
        <f t="shared" si="67"/>
        <v>0</v>
      </c>
      <c r="N277" s="31">
        <f t="shared" si="68"/>
        <v>4127273</v>
      </c>
      <c r="O277" s="36">
        <f t="shared" si="69"/>
        <v>0.29447130485966805</v>
      </c>
      <c r="P277" s="31">
        <v>1463189</v>
      </c>
      <c r="Q277" s="31">
        <v>14470619</v>
      </c>
      <c r="R277" s="31">
        <v>14380619</v>
      </c>
      <c r="S277" s="31">
        <v>4012751</v>
      </c>
      <c r="T277" s="36">
        <f t="shared" si="70"/>
        <v>0.27903882301589383</v>
      </c>
      <c r="U277" s="36">
        <f t="shared" si="71"/>
        <v>-8.3379522399362749E-4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7069243</v>
      </c>
      <c r="F278" s="31">
        <v>65981</v>
      </c>
      <c r="G278" s="36">
        <f t="shared" si="64"/>
        <v>0</v>
      </c>
      <c r="H278" s="31">
        <v>21787</v>
      </c>
      <c r="I278" s="36">
        <f t="shared" si="65"/>
        <v>0</v>
      </c>
      <c r="J278" s="31">
        <v>9825</v>
      </c>
      <c r="K278" s="36">
        <f t="shared" si="66"/>
        <v>1.3898234931236627E-3</v>
      </c>
      <c r="L278" s="31">
        <v>0</v>
      </c>
      <c r="M278" s="36">
        <f t="shared" si="67"/>
        <v>0</v>
      </c>
      <c r="N278" s="31">
        <f t="shared" si="68"/>
        <v>97593</v>
      </c>
      <c r="O278" s="36">
        <f t="shared" si="69"/>
        <v>1.3805297115971258E-2</v>
      </c>
      <c r="P278" s="31">
        <v>21813</v>
      </c>
      <c r="Q278" s="31">
        <v>9416695</v>
      </c>
      <c r="R278" s="31">
        <v>9897061</v>
      </c>
      <c r="S278" s="31">
        <v>1213351</v>
      </c>
      <c r="T278" s="36">
        <f t="shared" si="70"/>
        <v>0.12259710231148419</v>
      </c>
      <c r="U278" s="36">
        <f t="shared" si="71"/>
        <v>-0.54958052537477653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9153614</v>
      </c>
      <c r="E279" s="31">
        <v>7771712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222708</v>
      </c>
      <c r="K279" s="36">
        <f t="shared" si="66"/>
        <v>2.8656234302043102E-2</v>
      </c>
      <c r="L279" s="31">
        <v>0</v>
      </c>
      <c r="M279" s="36">
        <f t="shared" si="67"/>
        <v>0</v>
      </c>
      <c r="N279" s="31">
        <f t="shared" si="68"/>
        <v>222708</v>
      </c>
      <c r="O279" s="36">
        <f t="shared" si="69"/>
        <v>2.8656234302043102E-2</v>
      </c>
      <c r="P279" s="31">
        <v>230998</v>
      </c>
      <c r="Q279" s="31">
        <v>6489063</v>
      </c>
      <c r="R279" s="31">
        <v>6489063</v>
      </c>
      <c r="S279" s="31">
        <v>750756</v>
      </c>
      <c r="T279" s="36">
        <f t="shared" si="70"/>
        <v>0.11569559426376351</v>
      </c>
      <c r="U279" s="36">
        <f t="shared" si="71"/>
        <v>-3.5887756603953269E-2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6360875</v>
      </c>
      <c r="E280" s="31">
        <v>5555412</v>
      </c>
      <c r="F280" s="31">
        <v>166470</v>
      </c>
      <c r="G280" s="36">
        <f t="shared" si="64"/>
        <v>2.6170927741859414E-2</v>
      </c>
      <c r="H280" s="31">
        <v>143759</v>
      </c>
      <c r="I280" s="36">
        <f t="shared" si="65"/>
        <v>2.2600507005718553E-2</v>
      </c>
      <c r="J280" s="31">
        <v>163801</v>
      </c>
      <c r="K280" s="36">
        <f t="shared" si="66"/>
        <v>2.948494189089846E-2</v>
      </c>
      <c r="L280" s="31">
        <v>0</v>
      </c>
      <c r="M280" s="36">
        <f t="shared" si="67"/>
        <v>0</v>
      </c>
      <c r="N280" s="31">
        <f t="shared" si="68"/>
        <v>474030</v>
      </c>
      <c r="O280" s="36">
        <f t="shared" si="69"/>
        <v>8.5327604865309714E-2</v>
      </c>
      <c r="P280" s="31">
        <v>7824434</v>
      </c>
      <c r="Q280" s="31">
        <v>10444797</v>
      </c>
      <c r="R280" s="31">
        <v>15911831</v>
      </c>
      <c r="S280" s="31">
        <v>11143142</v>
      </c>
      <c r="T280" s="36">
        <f t="shared" si="70"/>
        <v>0.70030545196212801</v>
      </c>
      <c r="U280" s="36">
        <f t="shared" si="71"/>
        <v>-0.97906545061278549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3380568</v>
      </c>
      <c r="E281" s="31">
        <v>1969584</v>
      </c>
      <c r="F281" s="31">
        <v>292776</v>
      </c>
      <c r="G281" s="36">
        <f t="shared" si="64"/>
        <v>8.6605564508686117E-2</v>
      </c>
      <c r="H281" s="31">
        <v>313451</v>
      </c>
      <c r="I281" s="36">
        <f t="shared" si="65"/>
        <v>9.2721400664030423E-2</v>
      </c>
      <c r="J281" s="31">
        <v>249043</v>
      </c>
      <c r="K281" s="36">
        <f t="shared" si="66"/>
        <v>0.12644446746114915</v>
      </c>
      <c r="L281" s="31">
        <v>0</v>
      </c>
      <c r="M281" s="36">
        <f t="shared" si="67"/>
        <v>0</v>
      </c>
      <c r="N281" s="31">
        <f t="shared" si="68"/>
        <v>855270</v>
      </c>
      <c r="O281" s="36">
        <f t="shared" si="69"/>
        <v>0.43423890527136694</v>
      </c>
      <c r="P281" s="31">
        <v>207670</v>
      </c>
      <c r="Q281" s="31">
        <v>3043038</v>
      </c>
      <c r="R281" s="31">
        <v>3258345</v>
      </c>
      <c r="S281" s="31">
        <v>773859</v>
      </c>
      <c r="T281" s="36">
        <f t="shared" si="70"/>
        <v>0.23750063299006091</v>
      </c>
      <c r="U281" s="36">
        <f t="shared" si="71"/>
        <v>0.19922473154524001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5664084</v>
      </c>
      <c r="E282" s="31">
        <v>6050507</v>
      </c>
      <c r="F282" s="31">
        <v>1501034</v>
      </c>
      <c r="G282" s="36">
        <f t="shared" si="64"/>
        <v>0.26500913475153265</v>
      </c>
      <c r="H282" s="31">
        <v>980377</v>
      </c>
      <c r="I282" s="36">
        <f t="shared" si="65"/>
        <v>0.17308659264234075</v>
      </c>
      <c r="J282" s="31">
        <v>1269751</v>
      </c>
      <c r="K282" s="36">
        <f t="shared" si="66"/>
        <v>0.20985861184856078</v>
      </c>
      <c r="L282" s="31">
        <v>0</v>
      </c>
      <c r="M282" s="36">
        <f t="shared" si="67"/>
        <v>0</v>
      </c>
      <c r="N282" s="31">
        <f t="shared" si="68"/>
        <v>3751162</v>
      </c>
      <c r="O282" s="36">
        <f t="shared" si="69"/>
        <v>0.61997482194467335</v>
      </c>
      <c r="P282" s="31">
        <v>910745</v>
      </c>
      <c r="Q282" s="31">
        <v>8982214</v>
      </c>
      <c r="R282" s="31">
        <v>8982214</v>
      </c>
      <c r="S282" s="31">
        <v>3337938</v>
      </c>
      <c r="T282" s="36">
        <f t="shared" si="70"/>
        <v>0.37161639658106566</v>
      </c>
      <c r="U282" s="36">
        <f t="shared" si="71"/>
        <v>0.39418937243685126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18877336</v>
      </c>
      <c r="E283" s="31">
        <v>19023320</v>
      </c>
      <c r="F283" s="31">
        <v>3574060</v>
      </c>
      <c r="G283" s="36">
        <f t="shared" si="64"/>
        <v>0.18933074031208641</v>
      </c>
      <c r="H283" s="31">
        <v>2167969</v>
      </c>
      <c r="I283" s="36">
        <f t="shared" si="65"/>
        <v>0.11484507135964524</v>
      </c>
      <c r="J283" s="31">
        <v>2123933</v>
      </c>
      <c r="K283" s="36">
        <f t="shared" si="66"/>
        <v>0.11164891301833749</v>
      </c>
      <c r="L283" s="31">
        <v>0</v>
      </c>
      <c r="M283" s="36">
        <f t="shared" si="67"/>
        <v>0</v>
      </c>
      <c r="N283" s="31">
        <f t="shared" si="68"/>
        <v>7865962</v>
      </c>
      <c r="O283" s="36">
        <f t="shared" si="69"/>
        <v>0.41349049482424727</v>
      </c>
      <c r="P283" s="31">
        <v>1192649</v>
      </c>
      <c r="Q283" s="31">
        <v>17908428</v>
      </c>
      <c r="R283" s="31">
        <v>16163836</v>
      </c>
      <c r="S283" s="31">
        <v>1805934</v>
      </c>
      <c r="T283" s="36">
        <f t="shared" si="70"/>
        <v>0.11172682029191586</v>
      </c>
      <c r="U283" s="36">
        <f t="shared" si="71"/>
        <v>0.78085337764924967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73031460</v>
      </c>
      <c r="E285" s="32">
        <f>SUM(E276:E284)</f>
        <v>71259967</v>
      </c>
      <c r="F285" s="32">
        <f>SUM(F276:F284)</f>
        <v>7672998</v>
      </c>
      <c r="G285" s="37">
        <f t="shared" si="64"/>
        <v>0.10506428325546278</v>
      </c>
      <c r="H285" s="32">
        <f>SUM(H276:H284)</f>
        <v>5554998</v>
      </c>
      <c r="I285" s="37">
        <f t="shared" si="65"/>
        <v>7.6063082950826949E-2</v>
      </c>
      <c r="J285" s="32">
        <f>SUM(J276:J284)</f>
        <v>6070260</v>
      </c>
      <c r="K285" s="37">
        <f t="shared" si="66"/>
        <v>8.5184715283407306E-2</v>
      </c>
      <c r="L285" s="32">
        <f>SUM(L276:L284)</f>
        <v>0</v>
      </c>
      <c r="M285" s="37">
        <f t="shared" si="67"/>
        <v>0</v>
      </c>
      <c r="N285" s="32">
        <f t="shared" si="68"/>
        <v>19298256</v>
      </c>
      <c r="O285" s="37">
        <f t="shared" si="69"/>
        <v>0.27081483212025625</v>
      </c>
      <c r="P285" s="32">
        <f>SUM(P276:P284)</f>
        <v>12407736</v>
      </c>
      <c r="Q285" s="32">
        <f>SUM(Q276:Q284)</f>
        <v>86173680</v>
      </c>
      <c r="R285" s="32">
        <f>SUM(R276:R284)</f>
        <v>90005887</v>
      </c>
      <c r="S285" s="32">
        <f>SUM(S276:S284)</f>
        <v>24596272</v>
      </c>
      <c r="T285" s="37">
        <f t="shared" si="70"/>
        <v>0.2732740359527816</v>
      </c>
      <c r="U285" s="37">
        <f t="shared" si="71"/>
        <v>-0.51076812079173828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12855834</v>
      </c>
      <c r="E286" s="31">
        <v>12855834</v>
      </c>
      <c r="F286" s="31">
        <v>1172816</v>
      </c>
      <c r="G286" s="36">
        <f t="shared" si="64"/>
        <v>9.1228309264105314E-2</v>
      </c>
      <c r="H286" s="31">
        <v>2028925</v>
      </c>
      <c r="I286" s="36">
        <f t="shared" si="65"/>
        <v>0.15782134399059602</v>
      </c>
      <c r="J286" s="31">
        <v>1397959</v>
      </c>
      <c r="K286" s="36">
        <f t="shared" si="66"/>
        <v>0.10874121430006019</v>
      </c>
      <c r="L286" s="31">
        <v>0</v>
      </c>
      <c r="M286" s="36">
        <f t="shared" si="67"/>
        <v>0</v>
      </c>
      <c r="N286" s="31">
        <f t="shared" si="68"/>
        <v>4599700</v>
      </c>
      <c r="O286" s="36">
        <f t="shared" si="69"/>
        <v>0.35779086755476153</v>
      </c>
      <c r="P286" s="31">
        <v>1966860</v>
      </c>
      <c r="Q286" s="31">
        <v>11729454</v>
      </c>
      <c r="R286" s="31">
        <v>11729454</v>
      </c>
      <c r="S286" s="31">
        <v>6588521</v>
      </c>
      <c r="T286" s="36">
        <f t="shared" si="70"/>
        <v>0.56170739064239483</v>
      </c>
      <c r="U286" s="36">
        <f t="shared" si="71"/>
        <v>-0.28924326083198604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6782904</v>
      </c>
      <c r="E287" s="31">
        <v>6882904</v>
      </c>
      <c r="F287" s="31">
        <v>428133</v>
      </c>
      <c r="G287" s="36">
        <f t="shared" si="64"/>
        <v>6.3119424954267381E-2</v>
      </c>
      <c r="H287" s="31">
        <v>491518</v>
      </c>
      <c r="I287" s="36">
        <f t="shared" si="65"/>
        <v>7.246424245426443E-2</v>
      </c>
      <c r="J287" s="31">
        <v>310348</v>
      </c>
      <c r="K287" s="36">
        <f t="shared" si="66"/>
        <v>4.5089688887132523E-2</v>
      </c>
      <c r="L287" s="31">
        <v>0</v>
      </c>
      <c r="M287" s="36">
        <f t="shared" si="67"/>
        <v>0</v>
      </c>
      <c r="N287" s="31">
        <f t="shared" si="68"/>
        <v>1229999</v>
      </c>
      <c r="O287" s="36">
        <f t="shared" si="69"/>
        <v>0.17870349492016741</v>
      </c>
      <c r="P287" s="31">
        <v>393435</v>
      </c>
      <c r="Q287" s="31">
        <v>5262157</v>
      </c>
      <c r="R287" s="31">
        <v>5453522</v>
      </c>
      <c r="S287" s="31">
        <v>1069199</v>
      </c>
      <c r="T287" s="36">
        <f t="shared" si="70"/>
        <v>0.19605660342068851</v>
      </c>
      <c r="U287" s="36">
        <f t="shared" si="71"/>
        <v>-0.21118355001461486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11428540</v>
      </c>
      <c r="E288" s="31">
        <v>18193078</v>
      </c>
      <c r="F288" s="31">
        <v>2861904</v>
      </c>
      <c r="G288" s="36">
        <f t="shared" si="64"/>
        <v>0.25041728864754376</v>
      </c>
      <c r="H288" s="31">
        <v>3267989</v>
      </c>
      <c r="I288" s="36">
        <f t="shared" si="65"/>
        <v>0.28594982386201562</v>
      </c>
      <c r="J288" s="31">
        <v>3144529</v>
      </c>
      <c r="K288" s="36">
        <f t="shared" si="66"/>
        <v>0.17284205564336064</v>
      </c>
      <c r="L288" s="31">
        <v>0</v>
      </c>
      <c r="M288" s="36">
        <f t="shared" si="67"/>
        <v>0</v>
      </c>
      <c r="N288" s="31">
        <f t="shared" si="68"/>
        <v>9274422</v>
      </c>
      <c r="O288" s="36">
        <f t="shared" si="69"/>
        <v>0.50977750988590276</v>
      </c>
      <c r="P288" s="31">
        <v>3513437</v>
      </c>
      <c r="Q288" s="31">
        <v>17563095</v>
      </c>
      <c r="R288" s="31">
        <v>18563099</v>
      </c>
      <c r="S288" s="31">
        <v>9846265</v>
      </c>
      <c r="T288" s="36">
        <f t="shared" si="70"/>
        <v>0.53042140215919764</v>
      </c>
      <c r="U288" s="36">
        <f t="shared" si="71"/>
        <v>-0.1049991788667336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4976852</v>
      </c>
      <c r="E289" s="31">
        <v>5011138</v>
      </c>
      <c r="F289" s="31">
        <v>684669</v>
      </c>
      <c r="G289" s="36">
        <f t="shared" si="64"/>
        <v>0.13757069730022109</v>
      </c>
      <c r="H289" s="31">
        <v>1034091</v>
      </c>
      <c r="I289" s="36">
        <f t="shared" si="65"/>
        <v>0.20778013893119587</v>
      </c>
      <c r="J289" s="31">
        <v>1590905</v>
      </c>
      <c r="K289" s="36">
        <f t="shared" si="66"/>
        <v>0.31747379537342618</v>
      </c>
      <c r="L289" s="31">
        <v>0</v>
      </c>
      <c r="M289" s="36">
        <f t="shared" si="67"/>
        <v>0</v>
      </c>
      <c r="N289" s="31">
        <f t="shared" si="68"/>
        <v>3309665</v>
      </c>
      <c r="O289" s="36">
        <f t="shared" si="69"/>
        <v>0.66046175539368501</v>
      </c>
      <c r="P289" s="31">
        <v>872550</v>
      </c>
      <c r="Q289" s="31">
        <v>7007260</v>
      </c>
      <c r="R289" s="31">
        <v>6180562</v>
      </c>
      <c r="S289" s="31">
        <v>3876134</v>
      </c>
      <c r="T289" s="36">
        <f t="shared" si="70"/>
        <v>0.62714911686024666</v>
      </c>
      <c r="U289" s="36">
        <f t="shared" si="71"/>
        <v>0.82328233339063672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40305729</v>
      </c>
      <c r="E290" s="31">
        <v>41305729</v>
      </c>
      <c r="F290" s="31">
        <v>7220144</v>
      </c>
      <c r="G290" s="36">
        <f t="shared" si="64"/>
        <v>0.17913443520646904</v>
      </c>
      <c r="H290" s="31">
        <v>6555382</v>
      </c>
      <c r="I290" s="36">
        <f t="shared" si="65"/>
        <v>0.16264144484274184</v>
      </c>
      <c r="J290" s="31">
        <v>7655874</v>
      </c>
      <c r="K290" s="36">
        <f t="shared" si="66"/>
        <v>0.18534654115413385</v>
      </c>
      <c r="L290" s="31">
        <v>0</v>
      </c>
      <c r="M290" s="36">
        <f t="shared" si="67"/>
        <v>0</v>
      </c>
      <c r="N290" s="31">
        <f t="shared" si="68"/>
        <v>21431400</v>
      </c>
      <c r="O290" s="36">
        <f t="shared" si="69"/>
        <v>0.51884812394910163</v>
      </c>
      <c r="P290" s="31">
        <v>6889615</v>
      </c>
      <c r="Q290" s="31">
        <v>39410785</v>
      </c>
      <c r="R290" s="31">
        <v>37658802</v>
      </c>
      <c r="S290" s="31">
        <v>20951294</v>
      </c>
      <c r="T290" s="36">
        <f t="shared" si="70"/>
        <v>0.55634520715767855</v>
      </c>
      <c r="U290" s="36">
        <f t="shared" si="71"/>
        <v>0.11121942227541015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76349859</v>
      </c>
      <c r="E292" s="32">
        <f>SUM(E286:E291)</f>
        <v>84248683</v>
      </c>
      <c r="F292" s="32">
        <f>SUM(F286:F291)</f>
        <v>12367666</v>
      </c>
      <c r="G292" s="37">
        <f t="shared" si="64"/>
        <v>0.16198675625583014</v>
      </c>
      <c r="H292" s="32">
        <f>SUM(H286:H291)</f>
        <v>13377905</v>
      </c>
      <c r="I292" s="37">
        <f t="shared" si="65"/>
        <v>0.17521846373023425</v>
      </c>
      <c r="J292" s="32">
        <f>SUM(J286:J291)</f>
        <v>14099615</v>
      </c>
      <c r="K292" s="37">
        <f t="shared" si="66"/>
        <v>0.1673570968462498</v>
      </c>
      <c r="L292" s="32">
        <f>SUM(L286:L291)</f>
        <v>0</v>
      </c>
      <c r="M292" s="37">
        <f t="shared" si="67"/>
        <v>0</v>
      </c>
      <c r="N292" s="32">
        <f t="shared" si="68"/>
        <v>39845186</v>
      </c>
      <c r="O292" s="37">
        <f t="shared" si="69"/>
        <v>0.47294728630950822</v>
      </c>
      <c r="P292" s="32">
        <f>SUM(P286:P291)</f>
        <v>13635897</v>
      </c>
      <c r="Q292" s="32">
        <f>SUM(Q286:Q291)</f>
        <v>80972751</v>
      </c>
      <c r="R292" s="32">
        <f>SUM(R286:R291)</f>
        <v>79585439</v>
      </c>
      <c r="S292" s="32">
        <f>SUM(S286:S291)</f>
        <v>42331413</v>
      </c>
      <c r="T292" s="37">
        <f t="shared" si="70"/>
        <v>0.53189896960925231</v>
      </c>
      <c r="U292" s="37">
        <f t="shared" si="71"/>
        <v>3.4007150391353047E-2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119432588</v>
      </c>
      <c r="E293" s="31">
        <v>128182588</v>
      </c>
      <c r="F293" s="31">
        <v>27330956</v>
      </c>
      <c r="G293" s="36">
        <f t="shared" si="64"/>
        <v>0.2288400214521015</v>
      </c>
      <c r="H293" s="31">
        <v>35527736</v>
      </c>
      <c r="I293" s="36">
        <f t="shared" si="65"/>
        <v>0.29747103864148033</v>
      </c>
      <c r="J293" s="31">
        <v>16264684</v>
      </c>
      <c r="K293" s="36">
        <f t="shared" si="66"/>
        <v>0.12688684363277172</v>
      </c>
      <c r="L293" s="31">
        <v>0</v>
      </c>
      <c r="M293" s="36">
        <f t="shared" si="67"/>
        <v>0</v>
      </c>
      <c r="N293" s="31">
        <f t="shared" si="68"/>
        <v>79123376</v>
      </c>
      <c r="O293" s="36">
        <f t="shared" si="69"/>
        <v>0.61727085741161658</v>
      </c>
      <c r="P293" s="31">
        <v>26125598</v>
      </c>
      <c r="Q293" s="31">
        <v>102526741</v>
      </c>
      <c r="R293" s="31">
        <v>117278041</v>
      </c>
      <c r="S293" s="31">
        <v>79812126</v>
      </c>
      <c r="T293" s="36">
        <f t="shared" si="70"/>
        <v>0.68053768053646124</v>
      </c>
      <c r="U293" s="36">
        <f t="shared" si="71"/>
        <v>-0.377442613945143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9557572</v>
      </c>
      <c r="E294" s="31">
        <v>9629460</v>
      </c>
      <c r="F294" s="31">
        <v>2113834</v>
      </c>
      <c r="G294" s="36">
        <f t="shared" si="64"/>
        <v>0.22116851434653068</v>
      </c>
      <c r="H294" s="31">
        <v>1755848</v>
      </c>
      <c r="I294" s="36">
        <f t="shared" si="65"/>
        <v>0.18371276721744811</v>
      </c>
      <c r="J294" s="31">
        <v>1629914</v>
      </c>
      <c r="K294" s="36">
        <f t="shared" si="66"/>
        <v>0.16926328163780732</v>
      </c>
      <c r="L294" s="31">
        <v>0</v>
      </c>
      <c r="M294" s="36">
        <f t="shared" si="67"/>
        <v>0</v>
      </c>
      <c r="N294" s="31">
        <f t="shared" si="68"/>
        <v>5499596</v>
      </c>
      <c r="O294" s="36">
        <f t="shared" si="69"/>
        <v>0.57112195284055389</v>
      </c>
      <c r="P294" s="31">
        <v>1467682</v>
      </c>
      <c r="Q294" s="31">
        <v>11316432</v>
      </c>
      <c r="R294" s="31">
        <v>8531921</v>
      </c>
      <c r="S294" s="31">
        <v>4382630</v>
      </c>
      <c r="T294" s="36">
        <f t="shared" si="70"/>
        <v>0.51367447026291035</v>
      </c>
      <c r="U294" s="36">
        <f t="shared" si="71"/>
        <v>0.11053620607188752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15818406</v>
      </c>
      <c r="E295" s="31">
        <v>18634289</v>
      </c>
      <c r="F295" s="31">
        <v>3737754</v>
      </c>
      <c r="G295" s="36">
        <f t="shared" si="64"/>
        <v>0.23629144428332413</v>
      </c>
      <c r="H295" s="31">
        <v>3844148</v>
      </c>
      <c r="I295" s="36">
        <f t="shared" si="65"/>
        <v>0.24301740643146977</v>
      </c>
      <c r="J295" s="31">
        <v>7795840</v>
      </c>
      <c r="K295" s="36">
        <f t="shared" si="66"/>
        <v>0.41835993849832426</v>
      </c>
      <c r="L295" s="31">
        <v>0</v>
      </c>
      <c r="M295" s="36">
        <f t="shared" si="67"/>
        <v>0</v>
      </c>
      <c r="N295" s="31">
        <f t="shared" si="68"/>
        <v>15377742</v>
      </c>
      <c r="O295" s="36">
        <f t="shared" si="69"/>
        <v>0.82523899892289965</v>
      </c>
      <c r="P295" s="31">
        <v>4571299</v>
      </c>
      <c r="Q295" s="31">
        <v>17114777</v>
      </c>
      <c r="R295" s="31">
        <v>23444830</v>
      </c>
      <c r="S295" s="31">
        <v>13402502</v>
      </c>
      <c r="T295" s="36">
        <f t="shared" si="70"/>
        <v>0.5716613001672437</v>
      </c>
      <c r="U295" s="36">
        <f t="shared" si="71"/>
        <v>0.70538833710067972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35963909</v>
      </c>
      <c r="E296" s="31">
        <v>35963909</v>
      </c>
      <c r="F296" s="31">
        <v>8017064</v>
      </c>
      <c r="G296" s="36">
        <f t="shared" si="64"/>
        <v>0.22291970541911893</v>
      </c>
      <c r="H296" s="31">
        <v>12537631</v>
      </c>
      <c r="I296" s="36">
        <f t="shared" si="65"/>
        <v>0.3486170260301793</v>
      </c>
      <c r="J296" s="31">
        <v>3918758</v>
      </c>
      <c r="K296" s="36">
        <f t="shared" si="66"/>
        <v>0.10896362795267889</v>
      </c>
      <c r="L296" s="31">
        <v>0</v>
      </c>
      <c r="M296" s="36">
        <f t="shared" si="67"/>
        <v>0</v>
      </c>
      <c r="N296" s="31">
        <f t="shared" si="68"/>
        <v>24473453</v>
      </c>
      <c r="O296" s="36">
        <f t="shared" si="69"/>
        <v>0.68050035940197717</v>
      </c>
      <c r="P296" s="31">
        <v>11985744</v>
      </c>
      <c r="Q296" s="31">
        <v>39308683</v>
      </c>
      <c r="R296" s="31">
        <v>39790704</v>
      </c>
      <c r="S296" s="31">
        <v>27111438</v>
      </c>
      <c r="T296" s="36">
        <f t="shared" si="70"/>
        <v>0.68135105124051087</v>
      </c>
      <c r="U296" s="36">
        <f t="shared" si="71"/>
        <v>-0.67304841485017541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180772475</v>
      </c>
      <c r="E298" s="32">
        <f>SUM(E293:E297)</f>
        <v>192410246</v>
      </c>
      <c r="F298" s="32">
        <f>SUM(F293:F297)</f>
        <v>41199608</v>
      </c>
      <c r="G298" s="37">
        <f t="shared" si="64"/>
        <v>0.22790863487375498</v>
      </c>
      <c r="H298" s="32">
        <f>SUM(H293:H297)</f>
        <v>53665363</v>
      </c>
      <c r="I298" s="37">
        <f t="shared" si="65"/>
        <v>0.29686689303778135</v>
      </c>
      <c r="J298" s="32">
        <f>SUM(J293:J297)</f>
        <v>29609196</v>
      </c>
      <c r="K298" s="37">
        <f t="shared" si="66"/>
        <v>0.15388575512761415</v>
      </c>
      <c r="L298" s="32">
        <f>SUM(L293:L297)</f>
        <v>0</v>
      </c>
      <c r="M298" s="37">
        <f t="shared" si="67"/>
        <v>0</v>
      </c>
      <c r="N298" s="32">
        <f t="shared" si="68"/>
        <v>124474167</v>
      </c>
      <c r="O298" s="37">
        <f t="shared" si="69"/>
        <v>0.64692067905780859</v>
      </c>
      <c r="P298" s="32">
        <f>SUM(P293:P297)</f>
        <v>44150323</v>
      </c>
      <c r="Q298" s="32">
        <f>SUM(Q293:Q297)</f>
        <v>170266633</v>
      </c>
      <c r="R298" s="32">
        <f>SUM(R293:R297)</f>
        <v>189045496</v>
      </c>
      <c r="S298" s="32">
        <f>SUM(S293:S297)</f>
        <v>124708696</v>
      </c>
      <c r="T298" s="37">
        <f t="shared" si="70"/>
        <v>0.6596755735455343</v>
      </c>
      <c r="U298" s="37">
        <f t="shared" si="71"/>
        <v>-0.32935494039307478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436957330</v>
      </c>
      <c r="E299" s="32">
        <f>SUM(E263:E266,E268:E274,E276:E284,E286:E291,E293:E297)</f>
        <v>463219981</v>
      </c>
      <c r="F299" s="32">
        <f>SUM(F263:F266,F268:F274,F276:F284,F286:F291,F293:F297)</f>
        <v>78717522</v>
      </c>
      <c r="G299" s="37">
        <f t="shared" si="64"/>
        <v>0.18014921960457786</v>
      </c>
      <c r="H299" s="32">
        <f>SUM(H263:H266,H268:H274,H276:H284,H286:H291,H293:H297)</f>
        <v>96422606</v>
      </c>
      <c r="I299" s="37">
        <f t="shared" si="65"/>
        <v>0.2206682423659079</v>
      </c>
      <c r="J299" s="32">
        <f>SUM(J263:J266,J268:J274,J276:J284,J286:J291,J293:J297)</f>
        <v>70314272</v>
      </c>
      <c r="K299" s="37">
        <f t="shared" si="66"/>
        <v>0.15179455741137385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245454400</v>
      </c>
      <c r="O299" s="37">
        <f t="shared" si="69"/>
        <v>0.52988733229968332</v>
      </c>
      <c r="P299" s="32">
        <f>SUM(P263:P266,P268:P274,P276:P284,P286:P291,P293:P297)</f>
        <v>100431410</v>
      </c>
      <c r="Q299" s="32">
        <f>SUM(Q263:Q266,Q268:Q274,Q276:Q284,Q286:Q291,Q293:Q297)</f>
        <v>449220301</v>
      </c>
      <c r="R299" s="32">
        <f>SUM(R263:R266,R268:R274,R276:R284,R286:R291,R293:R297)</f>
        <v>494610441</v>
      </c>
      <c r="S299" s="32">
        <f>SUM(S263:S266,S268:S274,S276:S284,S286:S291,S293:S297)</f>
        <v>254897296</v>
      </c>
      <c r="T299" s="37">
        <f t="shared" si="70"/>
        <v>0.51534960621666293</v>
      </c>
      <c r="U299" s="37">
        <f t="shared" si="71"/>
        <v>-0.29987767771058871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3723196698</v>
      </c>
      <c r="E302" s="31">
        <v>3880001167</v>
      </c>
      <c r="F302" s="31">
        <v>630408417</v>
      </c>
      <c r="G302" s="36">
        <f t="shared" ref="G302:G339" si="72">IF(($D302     =0),0,($F302     /$D302     ))</f>
        <v>0.16931912765678972</v>
      </c>
      <c r="H302" s="31">
        <v>912381969</v>
      </c>
      <c r="I302" s="36">
        <f t="shared" ref="I302:I339" si="73">IF(($D302     =0),0,($H302     /$D302     ))</f>
        <v>0.24505338906486107</v>
      </c>
      <c r="J302" s="31">
        <v>812896040</v>
      </c>
      <c r="K302" s="36">
        <f t="shared" ref="K302:K339" si="74">IF(($E302     =0),0,($J302     /$E302     ))</f>
        <v>0.20950922564503446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2355686426</v>
      </c>
      <c r="O302" s="36">
        <f t="shared" ref="O302:O339" si="77">IF(($E302     =0),0,($N302     /$E302     ))</f>
        <v>0.60713549419404078</v>
      </c>
      <c r="P302" s="31">
        <v>784509547</v>
      </c>
      <c r="Q302" s="31">
        <v>3357457310</v>
      </c>
      <c r="R302" s="31">
        <v>3543225696</v>
      </c>
      <c r="S302" s="31">
        <v>2325711710</v>
      </c>
      <c r="T302" s="36">
        <f t="shared" ref="T302:T339" si="78">IF(($R302     =0),0,($S302     /$R302     ))</f>
        <v>0.6563826043103973</v>
      </c>
      <c r="U302" s="36">
        <f t="shared" ref="U302:U339" si="79">IF(($P302     =0),0,(($J302     /$P302     )-1))</f>
        <v>3.61837444917672E-2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3723196698</v>
      </c>
      <c r="E303" s="32">
        <f>E302</f>
        <v>3880001167</v>
      </c>
      <c r="F303" s="32">
        <f>F302</f>
        <v>630408417</v>
      </c>
      <c r="G303" s="37">
        <f t="shared" si="72"/>
        <v>0.16931912765678972</v>
      </c>
      <c r="H303" s="32">
        <f>H302</f>
        <v>912381969</v>
      </c>
      <c r="I303" s="37">
        <f t="shared" si="73"/>
        <v>0.24505338906486107</v>
      </c>
      <c r="J303" s="32">
        <f>J302</f>
        <v>812896040</v>
      </c>
      <c r="K303" s="37">
        <f t="shared" si="74"/>
        <v>0.20950922564503446</v>
      </c>
      <c r="L303" s="32">
        <f>L302</f>
        <v>0</v>
      </c>
      <c r="M303" s="37">
        <f t="shared" si="75"/>
        <v>0</v>
      </c>
      <c r="N303" s="32">
        <f t="shared" si="76"/>
        <v>2355686426</v>
      </c>
      <c r="O303" s="37">
        <f t="shared" si="77"/>
        <v>0.60713549419404078</v>
      </c>
      <c r="P303" s="32">
        <f>P302</f>
        <v>784509547</v>
      </c>
      <c r="Q303" s="32">
        <f>Q302</f>
        <v>3357457310</v>
      </c>
      <c r="R303" s="32">
        <f>R302</f>
        <v>3543225696</v>
      </c>
      <c r="S303" s="32">
        <f>S302</f>
        <v>2325711710</v>
      </c>
      <c r="T303" s="37">
        <f t="shared" si="78"/>
        <v>0.6563826043103973</v>
      </c>
      <c r="U303" s="37">
        <f t="shared" si="79"/>
        <v>3.61837444917672E-2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29308364</v>
      </c>
      <c r="E304" s="31">
        <v>31712170</v>
      </c>
      <c r="F304" s="31">
        <v>2049092</v>
      </c>
      <c r="G304" s="36">
        <f t="shared" si="72"/>
        <v>6.9914922579779618E-2</v>
      </c>
      <c r="H304" s="31">
        <v>2890941</v>
      </c>
      <c r="I304" s="36">
        <f t="shared" si="73"/>
        <v>9.863877083006066E-2</v>
      </c>
      <c r="J304" s="31">
        <v>1722795</v>
      </c>
      <c r="K304" s="36">
        <f t="shared" si="74"/>
        <v>5.4325989044584459E-2</v>
      </c>
      <c r="L304" s="31">
        <v>0</v>
      </c>
      <c r="M304" s="36">
        <f t="shared" si="75"/>
        <v>0</v>
      </c>
      <c r="N304" s="31">
        <f t="shared" si="76"/>
        <v>6662828</v>
      </c>
      <c r="O304" s="36">
        <f t="shared" si="77"/>
        <v>0.21010318751444634</v>
      </c>
      <c r="P304" s="31">
        <v>1520124</v>
      </c>
      <c r="Q304" s="31">
        <v>22521788</v>
      </c>
      <c r="R304" s="31">
        <v>28188529</v>
      </c>
      <c r="S304" s="31">
        <v>6536889</v>
      </c>
      <c r="T304" s="36">
        <f t="shared" si="78"/>
        <v>0.2318989046927564</v>
      </c>
      <c r="U304" s="36">
        <f t="shared" si="79"/>
        <v>0.13332530767226891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22232959</v>
      </c>
      <c r="E305" s="31">
        <v>25795303</v>
      </c>
      <c r="F305" s="31">
        <v>5039999</v>
      </c>
      <c r="G305" s="36">
        <f t="shared" si="72"/>
        <v>0.22669042838607312</v>
      </c>
      <c r="H305" s="31">
        <v>5569956</v>
      </c>
      <c r="I305" s="36">
        <f t="shared" si="73"/>
        <v>0.25052697663860218</v>
      </c>
      <c r="J305" s="31">
        <v>6579513</v>
      </c>
      <c r="K305" s="36">
        <f t="shared" si="74"/>
        <v>0.25506631963191129</v>
      </c>
      <c r="L305" s="31">
        <v>0</v>
      </c>
      <c r="M305" s="36">
        <f t="shared" si="75"/>
        <v>0</v>
      </c>
      <c r="N305" s="31">
        <f t="shared" si="76"/>
        <v>17189468</v>
      </c>
      <c r="O305" s="36">
        <f t="shared" si="77"/>
        <v>0.66637976689011946</v>
      </c>
      <c r="P305" s="31">
        <v>5245748</v>
      </c>
      <c r="Q305" s="31">
        <v>21187827</v>
      </c>
      <c r="R305" s="31">
        <v>21636203</v>
      </c>
      <c r="S305" s="31">
        <v>14811324</v>
      </c>
      <c r="T305" s="36">
        <f t="shared" si="78"/>
        <v>0.68456207403859171</v>
      </c>
      <c r="U305" s="36">
        <f t="shared" si="79"/>
        <v>0.25425639965930502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18676815</v>
      </c>
      <c r="E306" s="31">
        <v>19776600</v>
      </c>
      <c r="F306" s="31">
        <v>3459868</v>
      </c>
      <c r="G306" s="36">
        <f t="shared" si="72"/>
        <v>0.18524935862993772</v>
      </c>
      <c r="H306" s="31">
        <v>3769582</v>
      </c>
      <c r="I306" s="36">
        <f t="shared" si="73"/>
        <v>0.20183216463834974</v>
      </c>
      <c r="J306" s="31">
        <v>3749489</v>
      </c>
      <c r="K306" s="36">
        <f t="shared" si="74"/>
        <v>0.18959219481609579</v>
      </c>
      <c r="L306" s="31">
        <v>0</v>
      </c>
      <c r="M306" s="36">
        <f t="shared" si="75"/>
        <v>0</v>
      </c>
      <c r="N306" s="31">
        <f t="shared" si="76"/>
        <v>10978939</v>
      </c>
      <c r="O306" s="36">
        <f t="shared" si="77"/>
        <v>0.55514795263088701</v>
      </c>
      <c r="P306" s="31">
        <v>3950774</v>
      </c>
      <c r="Q306" s="31">
        <v>17461124</v>
      </c>
      <c r="R306" s="31">
        <v>17533855</v>
      </c>
      <c r="S306" s="31">
        <v>9722636</v>
      </c>
      <c r="T306" s="36">
        <f t="shared" si="78"/>
        <v>0.5545064676307635</v>
      </c>
      <c r="U306" s="36">
        <f t="shared" si="79"/>
        <v>-5.094824457182312E-2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119258150</v>
      </c>
      <c r="E307" s="31">
        <v>113864027</v>
      </c>
      <c r="F307" s="31">
        <v>24108215</v>
      </c>
      <c r="G307" s="36">
        <f t="shared" si="72"/>
        <v>0.2021515091421425</v>
      </c>
      <c r="H307" s="31">
        <v>25866410</v>
      </c>
      <c r="I307" s="36">
        <f t="shared" si="73"/>
        <v>0.21689427515016793</v>
      </c>
      <c r="J307" s="31">
        <v>27642228</v>
      </c>
      <c r="K307" s="36">
        <f t="shared" si="74"/>
        <v>0.24276524138743136</v>
      </c>
      <c r="L307" s="31">
        <v>0</v>
      </c>
      <c r="M307" s="36">
        <f t="shared" si="75"/>
        <v>0</v>
      </c>
      <c r="N307" s="31">
        <f t="shared" si="76"/>
        <v>77616853</v>
      </c>
      <c r="O307" s="36">
        <f t="shared" si="77"/>
        <v>0.68166263784083447</v>
      </c>
      <c r="P307" s="31">
        <v>21972794</v>
      </c>
      <c r="Q307" s="31">
        <v>98296382</v>
      </c>
      <c r="R307" s="31">
        <v>98566023</v>
      </c>
      <c r="S307" s="31">
        <v>68762454</v>
      </c>
      <c r="T307" s="36">
        <f t="shared" si="78"/>
        <v>0.69762837037667635</v>
      </c>
      <c r="U307" s="36">
        <f t="shared" si="79"/>
        <v>0.25802062313968821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81919654</v>
      </c>
      <c r="E308" s="31">
        <v>88641679</v>
      </c>
      <c r="F308" s="31">
        <v>16627761</v>
      </c>
      <c r="G308" s="36">
        <f t="shared" si="72"/>
        <v>0.20297645544254861</v>
      </c>
      <c r="H308" s="31">
        <v>22158458</v>
      </c>
      <c r="I308" s="36">
        <f t="shared" si="73"/>
        <v>0.27049013170880826</v>
      </c>
      <c r="J308" s="31">
        <v>18480347</v>
      </c>
      <c r="K308" s="36">
        <f t="shared" si="74"/>
        <v>0.20848372016960554</v>
      </c>
      <c r="L308" s="31">
        <v>0</v>
      </c>
      <c r="M308" s="36">
        <f t="shared" si="75"/>
        <v>0</v>
      </c>
      <c r="N308" s="31">
        <f t="shared" si="76"/>
        <v>57266566</v>
      </c>
      <c r="O308" s="36">
        <f t="shared" si="77"/>
        <v>0.64604559216438129</v>
      </c>
      <c r="P308" s="31">
        <v>16046126</v>
      </c>
      <c r="Q308" s="31">
        <v>77428479</v>
      </c>
      <c r="R308" s="31">
        <v>78563769</v>
      </c>
      <c r="S308" s="31">
        <v>51324654</v>
      </c>
      <c r="T308" s="36">
        <f t="shared" si="78"/>
        <v>0.65328655502767441</v>
      </c>
      <c r="U308" s="36">
        <f t="shared" si="79"/>
        <v>0.15170147610706786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271395942</v>
      </c>
      <c r="E310" s="32">
        <f>SUM(E304:E309)</f>
        <v>279789779</v>
      </c>
      <c r="F310" s="32">
        <f>SUM(F304:F309)</f>
        <v>51284935</v>
      </c>
      <c r="G310" s="37">
        <f t="shared" si="72"/>
        <v>0.18896721381338855</v>
      </c>
      <c r="H310" s="32">
        <f>SUM(H304:H309)</f>
        <v>60255347</v>
      </c>
      <c r="I310" s="37">
        <f t="shared" si="73"/>
        <v>0.22202007353521888</v>
      </c>
      <c r="J310" s="32">
        <f>SUM(J304:J309)</f>
        <v>58174372</v>
      </c>
      <c r="K310" s="37">
        <f t="shared" si="74"/>
        <v>0.20792171968512116</v>
      </c>
      <c r="L310" s="32">
        <f>SUM(L304:L309)</f>
        <v>0</v>
      </c>
      <c r="M310" s="37">
        <f t="shared" si="75"/>
        <v>0</v>
      </c>
      <c r="N310" s="32">
        <f t="shared" si="76"/>
        <v>169714654</v>
      </c>
      <c r="O310" s="37">
        <f t="shared" si="77"/>
        <v>0.60657917743306844</v>
      </c>
      <c r="P310" s="32">
        <f>SUM(P304:P309)</f>
        <v>48735566</v>
      </c>
      <c r="Q310" s="32">
        <f>SUM(Q304:Q309)</f>
        <v>236895600</v>
      </c>
      <c r="R310" s="32">
        <f>SUM(R304:R309)</f>
        <v>244488379</v>
      </c>
      <c r="S310" s="32">
        <f>SUM(S304:S309)</f>
        <v>151157957</v>
      </c>
      <c r="T310" s="37">
        <f t="shared" si="78"/>
        <v>0.61826233875925862</v>
      </c>
      <c r="U310" s="37">
        <f t="shared" si="79"/>
        <v>0.19367387669202407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45046162</v>
      </c>
      <c r="E311" s="31">
        <v>42992987</v>
      </c>
      <c r="F311" s="31">
        <v>6775330</v>
      </c>
      <c r="G311" s="36">
        <f t="shared" si="72"/>
        <v>0.15040859640828003</v>
      </c>
      <c r="H311" s="31">
        <v>6419607</v>
      </c>
      <c r="I311" s="36">
        <f t="shared" si="73"/>
        <v>0.14251174162185004</v>
      </c>
      <c r="J311" s="31">
        <v>7877186</v>
      </c>
      <c r="K311" s="36">
        <f t="shared" si="74"/>
        <v>0.18322025403817604</v>
      </c>
      <c r="L311" s="31">
        <v>0</v>
      </c>
      <c r="M311" s="36">
        <f t="shared" si="75"/>
        <v>0</v>
      </c>
      <c r="N311" s="31">
        <f t="shared" si="76"/>
        <v>21072123</v>
      </c>
      <c r="O311" s="36">
        <f t="shared" si="77"/>
        <v>0.49012930876377581</v>
      </c>
      <c r="P311" s="31">
        <v>6171544</v>
      </c>
      <c r="Q311" s="31">
        <v>44548086</v>
      </c>
      <c r="R311" s="31">
        <v>44425772</v>
      </c>
      <c r="S311" s="31">
        <v>23383652</v>
      </c>
      <c r="T311" s="36">
        <f t="shared" si="78"/>
        <v>0.52635330681479209</v>
      </c>
      <c r="U311" s="36">
        <f t="shared" si="79"/>
        <v>0.27637200674579976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154221408</v>
      </c>
      <c r="E312" s="31">
        <v>166648053</v>
      </c>
      <c r="F312" s="31">
        <v>33687053</v>
      </c>
      <c r="G312" s="36">
        <f t="shared" si="72"/>
        <v>0.21843305308170965</v>
      </c>
      <c r="H312" s="31">
        <v>43563818</v>
      </c>
      <c r="I312" s="36">
        <f t="shared" si="73"/>
        <v>0.2824758155495507</v>
      </c>
      <c r="J312" s="31">
        <v>42998496</v>
      </c>
      <c r="K312" s="36">
        <f t="shared" si="74"/>
        <v>0.25801979216642873</v>
      </c>
      <c r="L312" s="31">
        <v>0</v>
      </c>
      <c r="M312" s="36">
        <f t="shared" si="75"/>
        <v>0</v>
      </c>
      <c r="N312" s="31">
        <f t="shared" si="76"/>
        <v>120249367</v>
      </c>
      <c r="O312" s="36">
        <f t="shared" si="77"/>
        <v>0.72157678913896461</v>
      </c>
      <c r="P312" s="31">
        <v>15692027</v>
      </c>
      <c r="Q312" s="31">
        <v>146042169</v>
      </c>
      <c r="R312" s="31">
        <v>146669226</v>
      </c>
      <c r="S312" s="31">
        <v>80665420</v>
      </c>
      <c r="T312" s="36">
        <f t="shared" si="78"/>
        <v>0.54998190281579584</v>
      </c>
      <c r="U312" s="36">
        <f t="shared" si="79"/>
        <v>1.7401492490422048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230551032</v>
      </c>
      <c r="E313" s="31">
        <v>202028457</v>
      </c>
      <c r="F313" s="31">
        <v>16431057</v>
      </c>
      <c r="G313" s="36">
        <f t="shared" si="72"/>
        <v>7.1268633488485097E-2</v>
      </c>
      <c r="H313" s="31">
        <v>42282155</v>
      </c>
      <c r="I313" s="36">
        <f t="shared" si="73"/>
        <v>0.18339607779331041</v>
      </c>
      <c r="J313" s="31">
        <v>69101627</v>
      </c>
      <c r="K313" s="36">
        <f t="shared" si="74"/>
        <v>0.3420390771979217</v>
      </c>
      <c r="L313" s="31">
        <v>0</v>
      </c>
      <c r="M313" s="36">
        <f t="shared" si="75"/>
        <v>0</v>
      </c>
      <c r="N313" s="31">
        <f t="shared" si="76"/>
        <v>127814839</v>
      </c>
      <c r="O313" s="36">
        <f t="shared" si="77"/>
        <v>0.63265760130019699</v>
      </c>
      <c r="P313" s="31">
        <v>52396305</v>
      </c>
      <c r="Q313" s="31">
        <v>176992681</v>
      </c>
      <c r="R313" s="31">
        <v>218234526</v>
      </c>
      <c r="S313" s="31">
        <v>120838282</v>
      </c>
      <c r="T313" s="36">
        <f t="shared" si="78"/>
        <v>0.5537083623514274</v>
      </c>
      <c r="U313" s="36">
        <f t="shared" si="79"/>
        <v>0.31882633708617436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105480901</v>
      </c>
      <c r="E314" s="31">
        <v>97278542</v>
      </c>
      <c r="F314" s="31">
        <v>16777778</v>
      </c>
      <c r="G314" s="36">
        <f t="shared" si="72"/>
        <v>0.15905986620269769</v>
      </c>
      <c r="H314" s="31">
        <v>19676421</v>
      </c>
      <c r="I314" s="36">
        <f t="shared" si="73"/>
        <v>0.18654013014166423</v>
      </c>
      <c r="J314" s="31">
        <v>27341728</v>
      </c>
      <c r="K314" s="36">
        <f t="shared" si="74"/>
        <v>0.28106638358128355</v>
      </c>
      <c r="L314" s="31">
        <v>0</v>
      </c>
      <c r="M314" s="36">
        <f t="shared" si="75"/>
        <v>0</v>
      </c>
      <c r="N314" s="31">
        <f t="shared" si="76"/>
        <v>63795927</v>
      </c>
      <c r="O314" s="36">
        <f t="shared" si="77"/>
        <v>0.6558067759691546</v>
      </c>
      <c r="P314" s="31">
        <v>18987383</v>
      </c>
      <c r="Q314" s="31">
        <v>86557928</v>
      </c>
      <c r="R314" s="31">
        <v>93522224</v>
      </c>
      <c r="S314" s="31">
        <v>45115159</v>
      </c>
      <c r="T314" s="36">
        <f t="shared" si="78"/>
        <v>0.48240040784316679</v>
      </c>
      <c r="U314" s="36">
        <f t="shared" si="79"/>
        <v>0.43999454795850479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33751528</v>
      </c>
      <c r="E315" s="31">
        <v>46902751</v>
      </c>
      <c r="F315" s="31">
        <v>8256495</v>
      </c>
      <c r="G315" s="36">
        <f t="shared" si="72"/>
        <v>0.24462581368167982</v>
      </c>
      <c r="H315" s="31">
        <v>11837441</v>
      </c>
      <c r="I315" s="36">
        <f t="shared" si="73"/>
        <v>0.35072311392835309</v>
      </c>
      <c r="J315" s="31">
        <v>7790696</v>
      </c>
      <c r="K315" s="36">
        <f t="shared" si="74"/>
        <v>0.1661031780417315</v>
      </c>
      <c r="L315" s="31">
        <v>0</v>
      </c>
      <c r="M315" s="36">
        <f t="shared" si="75"/>
        <v>0</v>
      </c>
      <c r="N315" s="31">
        <f t="shared" si="76"/>
        <v>27884632</v>
      </c>
      <c r="O315" s="36">
        <f t="shared" si="77"/>
        <v>0.59452018070325985</v>
      </c>
      <c r="P315" s="31">
        <v>10200378</v>
      </c>
      <c r="Q315" s="31">
        <v>35821323</v>
      </c>
      <c r="R315" s="31">
        <v>45311542</v>
      </c>
      <c r="S315" s="31">
        <v>27821764</v>
      </c>
      <c r="T315" s="36">
        <f t="shared" si="78"/>
        <v>0.61401053179783638</v>
      </c>
      <c r="U315" s="36">
        <f t="shared" si="79"/>
        <v>-0.23623457875776765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569051031</v>
      </c>
      <c r="E317" s="32">
        <f>SUM(E311:E316)</f>
        <v>555850790</v>
      </c>
      <c r="F317" s="32">
        <f>SUM(F311:F316)</f>
        <v>81927713</v>
      </c>
      <c r="G317" s="37">
        <f t="shared" si="72"/>
        <v>0.14397252361713056</v>
      </c>
      <c r="H317" s="32">
        <f>SUM(H311:H316)</f>
        <v>123779442</v>
      </c>
      <c r="I317" s="37">
        <f t="shared" si="73"/>
        <v>0.21751905410395433</v>
      </c>
      <c r="J317" s="32">
        <f>SUM(J311:J316)</f>
        <v>155109733</v>
      </c>
      <c r="K317" s="37">
        <f t="shared" si="74"/>
        <v>0.27904922650195385</v>
      </c>
      <c r="L317" s="32">
        <f>SUM(L311:L316)</f>
        <v>0</v>
      </c>
      <c r="M317" s="37">
        <f t="shared" si="75"/>
        <v>0</v>
      </c>
      <c r="N317" s="32">
        <f t="shared" si="76"/>
        <v>360816888</v>
      </c>
      <c r="O317" s="37">
        <f t="shared" si="77"/>
        <v>0.64912543886102958</v>
      </c>
      <c r="P317" s="32">
        <f>SUM(P311:P316)</f>
        <v>103447637</v>
      </c>
      <c r="Q317" s="32">
        <f>SUM(Q311:Q316)</f>
        <v>489962187</v>
      </c>
      <c r="R317" s="32">
        <f>SUM(R311:R316)</f>
        <v>548163290</v>
      </c>
      <c r="S317" s="32">
        <f>SUM(S311:S316)</f>
        <v>297824277</v>
      </c>
      <c r="T317" s="37">
        <f t="shared" si="78"/>
        <v>0.54331306461620221</v>
      </c>
      <c r="U317" s="37">
        <f t="shared" si="79"/>
        <v>0.49940334548192733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62529822</v>
      </c>
      <c r="E318" s="31">
        <v>68053853</v>
      </c>
      <c r="F318" s="31">
        <v>14444478</v>
      </c>
      <c r="G318" s="36">
        <f t="shared" si="72"/>
        <v>0.23100142520795916</v>
      </c>
      <c r="H318" s="31">
        <v>19654283</v>
      </c>
      <c r="I318" s="36">
        <f t="shared" si="73"/>
        <v>0.31431855027509914</v>
      </c>
      <c r="J318" s="31">
        <v>17237908</v>
      </c>
      <c r="K318" s="36">
        <f t="shared" si="74"/>
        <v>0.25329804618116186</v>
      </c>
      <c r="L318" s="31">
        <v>0</v>
      </c>
      <c r="M318" s="36">
        <f t="shared" si="75"/>
        <v>0</v>
      </c>
      <c r="N318" s="31">
        <f t="shared" si="76"/>
        <v>51336669</v>
      </c>
      <c r="O318" s="36">
        <f t="shared" si="77"/>
        <v>0.7543535999350397</v>
      </c>
      <c r="P318" s="31">
        <v>16934313</v>
      </c>
      <c r="Q318" s="31">
        <v>52892897</v>
      </c>
      <c r="R318" s="31">
        <v>68055404</v>
      </c>
      <c r="S318" s="31">
        <v>48441521</v>
      </c>
      <c r="T318" s="36">
        <f t="shared" si="78"/>
        <v>0.71179536308387792</v>
      </c>
      <c r="U318" s="36">
        <f t="shared" si="79"/>
        <v>1.7927801381727226E-2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144300900</v>
      </c>
      <c r="E319" s="31">
        <v>168265460</v>
      </c>
      <c r="F319" s="31">
        <v>28661526</v>
      </c>
      <c r="G319" s="36">
        <f t="shared" si="72"/>
        <v>0.19862333498959467</v>
      </c>
      <c r="H319" s="31">
        <v>44181333</v>
      </c>
      <c r="I319" s="36">
        <f t="shared" si="73"/>
        <v>0.30617503425134562</v>
      </c>
      <c r="J319" s="31">
        <v>34346645</v>
      </c>
      <c r="K319" s="36">
        <f t="shared" si="74"/>
        <v>0.20412177876552917</v>
      </c>
      <c r="L319" s="31">
        <v>0</v>
      </c>
      <c r="M319" s="36">
        <f t="shared" si="75"/>
        <v>0</v>
      </c>
      <c r="N319" s="31">
        <f t="shared" si="76"/>
        <v>107189504</v>
      </c>
      <c r="O319" s="36">
        <f t="shared" si="77"/>
        <v>0.63702618469649086</v>
      </c>
      <c r="P319" s="31">
        <v>33856719</v>
      </c>
      <c r="Q319" s="31">
        <v>122166146</v>
      </c>
      <c r="R319" s="31">
        <v>137548802</v>
      </c>
      <c r="S319" s="31">
        <v>99913396</v>
      </c>
      <c r="T319" s="36">
        <f t="shared" si="78"/>
        <v>0.72638506876999187</v>
      </c>
      <c r="U319" s="36">
        <f t="shared" si="79"/>
        <v>1.4470569342528439E-2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20782595</v>
      </c>
      <c r="E320" s="31">
        <v>19812419</v>
      </c>
      <c r="F320" s="31">
        <v>3522968</v>
      </c>
      <c r="G320" s="36">
        <f t="shared" si="72"/>
        <v>0.16951530836259859</v>
      </c>
      <c r="H320" s="31">
        <v>5005784</v>
      </c>
      <c r="I320" s="36">
        <f t="shared" si="73"/>
        <v>0.24086424241053631</v>
      </c>
      <c r="J320" s="31">
        <v>3944629</v>
      </c>
      <c r="K320" s="36">
        <f t="shared" si="74"/>
        <v>0.19909880767209698</v>
      </c>
      <c r="L320" s="31">
        <v>0</v>
      </c>
      <c r="M320" s="36">
        <f t="shared" si="75"/>
        <v>0</v>
      </c>
      <c r="N320" s="31">
        <f t="shared" si="76"/>
        <v>12473381</v>
      </c>
      <c r="O320" s="36">
        <f t="shared" si="77"/>
        <v>0.62957385466156357</v>
      </c>
      <c r="P320" s="31">
        <v>3417885</v>
      </c>
      <c r="Q320" s="31">
        <v>14400960</v>
      </c>
      <c r="R320" s="31">
        <v>16678060</v>
      </c>
      <c r="S320" s="31">
        <v>11110071</v>
      </c>
      <c r="T320" s="36">
        <f t="shared" si="78"/>
        <v>0.66614888062520461</v>
      </c>
      <c r="U320" s="36">
        <f t="shared" si="79"/>
        <v>0.15411402080526404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23525171</v>
      </c>
      <c r="E321" s="31">
        <v>23983142</v>
      </c>
      <c r="F321" s="31">
        <v>4276414</v>
      </c>
      <c r="G321" s="36">
        <f t="shared" si="72"/>
        <v>0.18178035772832427</v>
      </c>
      <c r="H321" s="31">
        <v>5641412</v>
      </c>
      <c r="I321" s="36">
        <f t="shared" si="73"/>
        <v>0.23980323033571149</v>
      </c>
      <c r="J321" s="31">
        <v>5316419</v>
      </c>
      <c r="K321" s="36">
        <f t="shared" si="74"/>
        <v>0.22167316525916411</v>
      </c>
      <c r="L321" s="31">
        <v>0</v>
      </c>
      <c r="M321" s="36">
        <f t="shared" si="75"/>
        <v>0</v>
      </c>
      <c r="N321" s="31">
        <f t="shared" si="76"/>
        <v>15234245</v>
      </c>
      <c r="O321" s="36">
        <f t="shared" si="77"/>
        <v>0.63520638788695827</v>
      </c>
      <c r="P321" s="31">
        <v>5055938</v>
      </c>
      <c r="Q321" s="31">
        <v>21290124</v>
      </c>
      <c r="R321" s="31">
        <v>21920500</v>
      </c>
      <c r="S321" s="31">
        <v>14738624</v>
      </c>
      <c r="T321" s="36">
        <f t="shared" si="78"/>
        <v>0.6723671449100157</v>
      </c>
      <c r="U321" s="36">
        <f t="shared" si="79"/>
        <v>5.1519816896488768E-2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251138488</v>
      </c>
      <c r="E323" s="32">
        <f>SUM(E318:E322)</f>
        <v>280114874</v>
      </c>
      <c r="F323" s="32">
        <f>SUM(F318:F322)</f>
        <v>50905386</v>
      </c>
      <c r="G323" s="37">
        <f t="shared" si="72"/>
        <v>0.20269846492027938</v>
      </c>
      <c r="H323" s="32">
        <f>SUM(H318:H322)</f>
        <v>74482812</v>
      </c>
      <c r="I323" s="37">
        <f t="shared" si="73"/>
        <v>0.2965806340285046</v>
      </c>
      <c r="J323" s="32">
        <f>SUM(J318:J322)</f>
        <v>60845601</v>
      </c>
      <c r="K323" s="37">
        <f t="shared" si="74"/>
        <v>0.21721660164322443</v>
      </c>
      <c r="L323" s="32">
        <f>SUM(L318:L322)</f>
        <v>0</v>
      </c>
      <c r="M323" s="37">
        <f t="shared" si="75"/>
        <v>0</v>
      </c>
      <c r="N323" s="32">
        <f t="shared" si="76"/>
        <v>186233799</v>
      </c>
      <c r="O323" s="37">
        <f t="shared" si="77"/>
        <v>0.66484794734605912</v>
      </c>
      <c r="P323" s="32">
        <f>SUM(P318:P322)</f>
        <v>59264855</v>
      </c>
      <c r="Q323" s="32">
        <f>SUM(Q318:Q322)</f>
        <v>210750127</v>
      </c>
      <c r="R323" s="32">
        <f>SUM(R318:R322)</f>
        <v>244202766</v>
      </c>
      <c r="S323" s="32">
        <f>SUM(S318:S322)</f>
        <v>174203612</v>
      </c>
      <c r="T323" s="37">
        <f t="shared" si="78"/>
        <v>0.71335642447227643</v>
      </c>
      <c r="U323" s="37">
        <f t="shared" si="79"/>
        <v>2.6672570109215643E-2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12078553</v>
      </c>
      <c r="E324" s="31">
        <v>12078553</v>
      </c>
      <c r="F324" s="31">
        <v>1215381</v>
      </c>
      <c r="G324" s="36">
        <f t="shared" si="72"/>
        <v>0.10062306304405834</v>
      </c>
      <c r="H324" s="31">
        <v>1842218</v>
      </c>
      <c r="I324" s="36">
        <f t="shared" si="73"/>
        <v>0.15251975961027783</v>
      </c>
      <c r="J324" s="31">
        <v>1852359</v>
      </c>
      <c r="K324" s="36">
        <f t="shared" si="74"/>
        <v>0.15335934693501779</v>
      </c>
      <c r="L324" s="31">
        <v>0</v>
      </c>
      <c r="M324" s="36">
        <f t="shared" si="75"/>
        <v>0</v>
      </c>
      <c r="N324" s="31">
        <f t="shared" si="76"/>
        <v>4909958</v>
      </c>
      <c r="O324" s="36">
        <f t="shared" si="77"/>
        <v>0.40650216958935398</v>
      </c>
      <c r="P324" s="31">
        <v>1554303</v>
      </c>
      <c r="Q324" s="31">
        <v>10984090</v>
      </c>
      <c r="R324" s="31">
        <v>11509090</v>
      </c>
      <c r="S324" s="31">
        <v>8284211</v>
      </c>
      <c r="T324" s="36">
        <f t="shared" si="78"/>
        <v>0.71979722115301903</v>
      </c>
      <c r="U324" s="36">
        <f t="shared" si="79"/>
        <v>0.191761837942795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38689053</v>
      </c>
      <c r="E325" s="31">
        <v>38278559</v>
      </c>
      <c r="F325" s="31">
        <v>2846411</v>
      </c>
      <c r="G325" s="36">
        <f t="shared" si="72"/>
        <v>7.3571482868810462E-2</v>
      </c>
      <c r="H325" s="31">
        <v>13591419</v>
      </c>
      <c r="I325" s="36">
        <f t="shared" si="73"/>
        <v>0.35129882863765105</v>
      </c>
      <c r="J325" s="31">
        <v>8270783</v>
      </c>
      <c r="K325" s="36">
        <f t="shared" si="74"/>
        <v>0.21606829556985152</v>
      </c>
      <c r="L325" s="31">
        <v>0</v>
      </c>
      <c r="M325" s="36">
        <f t="shared" si="75"/>
        <v>0</v>
      </c>
      <c r="N325" s="31">
        <f t="shared" si="76"/>
        <v>24708613</v>
      </c>
      <c r="O325" s="36">
        <f t="shared" si="77"/>
        <v>0.64549485783934557</v>
      </c>
      <c r="P325" s="31">
        <v>7265990</v>
      </c>
      <c r="Q325" s="31">
        <v>37005454</v>
      </c>
      <c r="R325" s="31">
        <v>37611435</v>
      </c>
      <c r="S325" s="31">
        <v>24881904</v>
      </c>
      <c r="T325" s="36">
        <f t="shared" si="78"/>
        <v>0.66155157334464909</v>
      </c>
      <c r="U325" s="36">
        <f t="shared" si="79"/>
        <v>0.13828714325233027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122171242</v>
      </c>
      <c r="E326" s="31">
        <v>125967198</v>
      </c>
      <c r="F326" s="31">
        <v>29688418</v>
      </c>
      <c r="G326" s="36">
        <f t="shared" si="72"/>
        <v>0.24300659888519427</v>
      </c>
      <c r="H326" s="31">
        <v>33943701</v>
      </c>
      <c r="I326" s="36">
        <f t="shared" si="73"/>
        <v>0.27783707887654935</v>
      </c>
      <c r="J326" s="31">
        <v>23938026</v>
      </c>
      <c r="K326" s="36">
        <f t="shared" si="74"/>
        <v>0.19003380546735668</v>
      </c>
      <c r="L326" s="31">
        <v>0</v>
      </c>
      <c r="M326" s="36">
        <f t="shared" si="75"/>
        <v>0</v>
      </c>
      <c r="N326" s="31">
        <f t="shared" si="76"/>
        <v>87570145</v>
      </c>
      <c r="O326" s="36">
        <f t="shared" si="77"/>
        <v>0.69518212987479489</v>
      </c>
      <c r="P326" s="31">
        <v>22654535</v>
      </c>
      <c r="Q326" s="31">
        <v>112350234</v>
      </c>
      <c r="R326" s="31">
        <v>110803614</v>
      </c>
      <c r="S326" s="31">
        <v>63841611</v>
      </c>
      <c r="T326" s="36">
        <f t="shared" si="78"/>
        <v>0.57616903181515366</v>
      </c>
      <c r="U326" s="36">
        <f t="shared" si="79"/>
        <v>5.6654925823902413E-2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317703119</v>
      </c>
      <c r="E327" s="31">
        <v>317283159</v>
      </c>
      <c r="F327" s="31">
        <v>58969991</v>
      </c>
      <c r="G327" s="36">
        <f t="shared" si="72"/>
        <v>0.18561350982518998</v>
      </c>
      <c r="H327" s="31">
        <v>90015215</v>
      </c>
      <c r="I327" s="36">
        <f t="shared" si="73"/>
        <v>0.2833312284856731</v>
      </c>
      <c r="J327" s="31">
        <v>61402644</v>
      </c>
      <c r="K327" s="36">
        <f t="shared" si="74"/>
        <v>0.19352632580161622</v>
      </c>
      <c r="L327" s="31">
        <v>0</v>
      </c>
      <c r="M327" s="36">
        <f t="shared" si="75"/>
        <v>0</v>
      </c>
      <c r="N327" s="31">
        <f t="shared" si="76"/>
        <v>210387850</v>
      </c>
      <c r="O327" s="36">
        <f t="shared" si="77"/>
        <v>0.66309176529599545</v>
      </c>
      <c r="P327" s="31">
        <v>55146534</v>
      </c>
      <c r="Q327" s="31">
        <v>257703488</v>
      </c>
      <c r="R327" s="31">
        <v>268411098</v>
      </c>
      <c r="S327" s="31">
        <v>183375137</v>
      </c>
      <c r="T327" s="36">
        <f t="shared" si="78"/>
        <v>0.68318761171343223</v>
      </c>
      <c r="U327" s="36">
        <f t="shared" si="79"/>
        <v>0.11344520763535204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33038200</v>
      </c>
      <c r="E328" s="31">
        <v>34256000</v>
      </c>
      <c r="F328" s="31">
        <v>6974908</v>
      </c>
      <c r="G328" s="36">
        <f t="shared" si="72"/>
        <v>0.21111646518272786</v>
      </c>
      <c r="H328" s="31">
        <v>8439571</v>
      </c>
      <c r="I328" s="36">
        <f t="shared" si="73"/>
        <v>0.25544887433334745</v>
      </c>
      <c r="J328" s="31">
        <v>7385158</v>
      </c>
      <c r="K328" s="36">
        <f t="shared" si="74"/>
        <v>0.21558728397944885</v>
      </c>
      <c r="L328" s="31">
        <v>0</v>
      </c>
      <c r="M328" s="36">
        <f t="shared" si="75"/>
        <v>0</v>
      </c>
      <c r="N328" s="31">
        <f t="shared" si="76"/>
        <v>22799637</v>
      </c>
      <c r="O328" s="36">
        <f t="shared" si="77"/>
        <v>0.66556623657169545</v>
      </c>
      <c r="P328" s="31">
        <v>7053938</v>
      </c>
      <c r="Q328" s="31">
        <v>30133300</v>
      </c>
      <c r="R328" s="31">
        <v>28464900</v>
      </c>
      <c r="S328" s="31">
        <v>20753574</v>
      </c>
      <c r="T328" s="36">
        <f t="shared" si="78"/>
        <v>0.72909351517131626</v>
      </c>
      <c r="U328" s="36">
        <f t="shared" si="79"/>
        <v>4.6955331901130881E-2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55469335</v>
      </c>
      <c r="E329" s="31">
        <v>54222083</v>
      </c>
      <c r="F329" s="31">
        <v>7167921</v>
      </c>
      <c r="G329" s="36">
        <f t="shared" si="72"/>
        <v>0.12922312841861183</v>
      </c>
      <c r="H329" s="31">
        <v>7316877</v>
      </c>
      <c r="I329" s="36">
        <f t="shared" si="73"/>
        <v>0.13190850404101653</v>
      </c>
      <c r="J329" s="31">
        <v>15397676</v>
      </c>
      <c r="K329" s="36">
        <f t="shared" si="74"/>
        <v>0.28397426192571762</v>
      </c>
      <c r="L329" s="31">
        <v>0</v>
      </c>
      <c r="M329" s="36">
        <f t="shared" si="75"/>
        <v>0</v>
      </c>
      <c r="N329" s="31">
        <f t="shared" si="76"/>
        <v>29882474</v>
      </c>
      <c r="O329" s="36">
        <f t="shared" si="77"/>
        <v>0.55111261586907312</v>
      </c>
      <c r="P329" s="31">
        <v>6441040</v>
      </c>
      <c r="Q329" s="31">
        <v>62252477</v>
      </c>
      <c r="R329" s="31">
        <v>62485064</v>
      </c>
      <c r="S329" s="31">
        <v>25651440</v>
      </c>
      <c r="T329" s="36">
        <f t="shared" si="78"/>
        <v>0.41052114470107609</v>
      </c>
      <c r="U329" s="36">
        <f t="shared" si="79"/>
        <v>1.3905574255089239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99323435</v>
      </c>
      <c r="E330" s="31">
        <v>78951360</v>
      </c>
      <c r="F330" s="31">
        <v>16463578</v>
      </c>
      <c r="G330" s="36">
        <f t="shared" si="72"/>
        <v>0.16575723543995433</v>
      </c>
      <c r="H330" s="31">
        <v>22050946</v>
      </c>
      <c r="I330" s="36">
        <f t="shared" si="73"/>
        <v>0.2220115121874309</v>
      </c>
      <c r="J330" s="31">
        <v>14715538</v>
      </c>
      <c r="K330" s="36">
        <f t="shared" si="74"/>
        <v>0.18638739092018175</v>
      </c>
      <c r="L330" s="31">
        <v>0</v>
      </c>
      <c r="M330" s="36">
        <f t="shared" si="75"/>
        <v>0</v>
      </c>
      <c r="N330" s="31">
        <f t="shared" si="76"/>
        <v>53230062</v>
      </c>
      <c r="O330" s="36">
        <f t="shared" si="77"/>
        <v>0.67421336377232766</v>
      </c>
      <c r="P330" s="31">
        <v>23175096</v>
      </c>
      <c r="Q330" s="31">
        <v>89675364</v>
      </c>
      <c r="R330" s="31">
        <v>84876520</v>
      </c>
      <c r="S330" s="31">
        <v>60879065</v>
      </c>
      <c r="T330" s="36">
        <f t="shared" si="78"/>
        <v>0.71726627104881302</v>
      </c>
      <c r="U330" s="36">
        <f t="shared" si="79"/>
        <v>-0.36502795932323218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678472937</v>
      </c>
      <c r="E332" s="32">
        <f>SUM(E324:E331)</f>
        <v>661036912</v>
      </c>
      <c r="F332" s="32">
        <f>SUM(F324:F331)</f>
        <v>123326608</v>
      </c>
      <c r="G332" s="37">
        <f t="shared" si="72"/>
        <v>0.18177085816467872</v>
      </c>
      <c r="H332" s="32">
        <f>SUM(H324:H331)</f>
        <v>177199947</v>
      </c>
      <c r="I332" s="37">
        <f t="shared" si="73"/>
        <v>0.26117467232152841</v>
      </c>
      <c r="J332" s="32">
        <f>SUM(J324:J331)</f>
        <v>132962184</v>
      </c>
      <c r="K332" s="37">
        <f t="shared" si="74"/>
        <v>0.20114184485964076</v>
      </c>
      <c r="L332" s="32">
        <f>SUM(L324:L331)</f>
        <v>0</v>
      </c>
      <c r="M332" s="37">
        <f t="shared" si="75"/>
        <v>0</v>
      </c>
      <c r="N332" s="32">
        <f t="shared" si="76"/>
        <v>433488739</v>
      </c>
      <c r="O332" s="37">
        <f t="shared" si="77"/>
        <v>0.65577085202164931</v>
      </c>
      <c r="P332" s="32">
        <f>SUM(P324:P331)</f>
        <v>123291436</v>
      </c>
      <c r="Q332" s="32">
        <f>SUM(Q324:Q331)</f>
        <v>600104407</v>
      </c>
      <c r="R332" s="32">
        <f>SUM(R324:R331)</f>
        <v>604161721</v>
      </c>
      <c r="S332" s="32">
        <f>SUM(S324:S331)</f>
        <v>387666942</v>
      </c>
      <c r="T332" s="37">
        <f t="shared" si="78"/>
        <v>0.64166088072964822</v>
      </c>
      <c r="U332" s="37">
        <f t="shared" si="79"/>
        <v>7.8438116334373698E-2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3059526</v>
      </c>
      <c r="E333" s="31">
        <v>4490327</v>
      </c>
      <c r="F333" s="31">
        <v>727648</v>
      </c>
      <c r="G333" s="36">
        <f t="shared" si="72"/>
        <v>0.23783030443277814</v>
      </c>
      <c r="H333" s="31">
        <v>793941</v>
      </c>
      <c r="I333" s="36">
        <f t="shared" si="73"/>
        <v>0.2594980398924539</v>
      </c>
      <c r="J333" s="31">
        <v>944236</v>
      </c>
      <c r="K333" s="36">
        <f t="shared" si="74"/>
        <v>0.2102822355699262</v>
      </c>
      <c r="L333" s="31">
        <v>0</v>
      </c>
      <c r="M333" s="36">
        <f t="shared" si="75"/>
        <v>0</v>
      </c>
      <c r="N333" s="31">
        <f t="shared" si="76"/>
        <v>2465825</v>
      </c>
      <c r="O333" s="36">
        <f t="shared" si="77"/>
        <v>0.5491415213190487</v>
      </c>
      <c r="P333" s="31">
        <v>708967</v>
      </c>
      <c r="Q333" s="31">
        <v>3377820</v>
      </c>
      <c r="R333" s="31">
        <v>3153792</v>
      </c>
      <c r="S333" s="31">
        <v>2031611</v>
      </c>
      <c r="T333" s="36">
        <f t="shared" si="78"/>
        <v>0.64418040251227726</v>
      </c>
      <c r="U333" s="36">
        <f t="shared" si="79"/>
        <v>0.33184760362612087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5077027</v>
      </c>
      <c r="E334" s="31">
        <v>6236664</v>
      </c>
      <c r="F334" s="31">
        <v>1640835</v>
      </c>
      <c r="G334" s="36">
        <f t="shared" si="72"/>
        <v>0.32318815716363142</v>
      </c>
      <c r="H334" s="31">
        <v>1321332</v>
      </c>
      <c r="I334" s="36">
        <f t="shared" si="73"/>
        <v>0.26025703625369728</v>
      </c>
      <c r="J334" s="31">
        <v>1421061</v>
      </c>
      <c r="K334" s="36">
        <f t="shared" si="74"/>
        <v>0.22785594991168356</v>
      </c>
      <c r="L334" s="31">
        <v>0</v>
      </c>
      <c r="M334" s="36">
        <f t="shared" si="75"/>
        <v>0</v>
      </c>
      <c r="N334" s="31">
        <f t="shared" si="76"/>
        <v>4383228</v>
      </c>
      <c r="O334" s="36">
        <f t="shared" si="77"/>
        <v>0.7028161209261875</v>
      </c>
      <c r="P334" s="31">
        <v>1252083</v>
      </c>
      <c r="Q334" s="31">
        <v>4963815</v>
      </c>
      <c r="R334" s="31">
        <v>4150156</v>
      </c>
      <c r="S334" s="31">
        <v>4000952</v>
      </c>
      <c r="T334" s="36">
        <f t="shared" si="78"/>
        <v>0.96404858034252205</v>
      </c>
      <c r="U334" s="36">
        <f t="shared" si="79"/>
        <v>0.13495750681065077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16696566</v>
      </c>
      <c r="E335" s="31">
        <v>23308351</v>
      </c>
      <c r="F335" s="31">
        <v>2729298</v>
      </c>
      <c r="G335" s="36">
        <f t="shared" si="72"/>
        <v>0.16346463099058811</v>
      </c>
      <c r="H335" s="31">
        <v>4535171</v>
      </c>
      <c r="I335" s="36">
        <f t="shared" si="73"/>
        <v>0.27162297924016232</v>
      </c>
      <c r="J335" s="31">
        <v>-3492840</v>
      </c>
      <c r="K335" s="36">
        <f t="shared" si="74"/>
        <v>-0.14985358681101035</v>
      </c>
      <c r="L335" s="31">
        <v>0</v>
      </c>
      <c r="M335" s="36">
        <f t="shared" si="75"/>
        <v>0</v>
      </c>
      <c r="N335" s="31">
        <f t="shared" si="76"/>
        <v>3771629</v>
      </c>
      <c r="O335" s="36">
        <f t="shared" si="77"/>
        <v>0.16181449301153908</v>
      </c>
      <c r="P335" s="31">
        <v>4941562</v>
      </c>
      <c r="Q335" s="31">
        <v>17770112</v>
      </c>
      <c r="R335" s="31">
        <v>16350344</v>
      </c>
      <c r="S335" s="31">
        <v>15226592</v>
      </c>
      <c r="T335" s="36">
        <f t="shared" si="78"/>
        <v>0.93127043687888156</v>
      </c>
      <c r="U335" s="36">
        <f t="shared" si="79"/>
        <v>-1.706829136212396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24833119</v>
      </c>
      <c r="E337" s="32">
        <f>SUM(E333:E336)</f>
        <v>34035342</v>
      </c>
      <c r="F337" s="32">
        <f>SUM(F333:F336)</f>
        <v>5097781</v>
      </c>
      <c r="G337" s="37">
        <f t="shared" si="72"/>
        <v>0.20528154357090625</v>
      </c>
      <c r="H337" s="32">
        <f>SUM(H333:H336)</f>
        <v>6650444</v>
      </c>
      <c r="I337" s="37">
        <f t="shared" si="73"/>
        <v>0.26780542548843744</v>
      </c>
      <c r="J337" s="32">
        <f>SUM(J333:J336)</f>
        <v>-1127543</v>
      </c>
      <c r="K337" s="37">
        <f t="shared" si="74"/>
        <v>-3.3128593213489675E-2</v>
      </c>
      <c r="L337" s="32">
        <f>SUM(L333:L336)</f>
        <v>0</v>
      </c>
      <c r="M337" s="37">
        <f t="shared" si="75"/>
        <v>0</v>
      </c>
      <c r="N337" s="32">
        <f t="shared" si="76"/>
        <v>10620682</v>
      </c>
      <c r="O337" s="37">
        <f t="shared" si="77"/>
        <v>0.31204863462221122</v>
      </c>
      <c r="P337" s="32">
        <f>SUM(P333:P336)</f>
        <v>6902612</v>
      </c>
      <c r="Q337" s="32">
        <f>SUM(Q333:Q336)</f>
        <v>26111747</v>
      </c>
      <c r="R337" s="32">
        <f>SUM(R333:R336)</f>
        <v>23654292</v>
      </c>
      <c r="S337" s="32">
        <f>SUM(S333:S336)</f>
        <v>21259155</v>
      </c>
      <c r="T337" s="37">
        <f t="shared" si="78"/>
        <v>0.89874408416028684</v>
      </c>
      <c r="U337" s="37">
        <f t="shared" si="79"/>
        <v>-1.1633501926517091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5518088215</v>
      </c>
      <c r="E338" s="32">
        <f>SUM(E302,E304:E309,E311:E316,E318:E322,E324:E331,E333:E336)</f>
        <v>5690828864</v>
      </c>
      <c r="F338" s="32">
        <f>SUM(F302,F304:F309,F311:F316,F318:F322,F324:F331,F333:F336)</f>
        <v>942950840</v>
      </c>
      <c r="G338" s="37">
        <f t="shared" si="72"/>
        <v>0.17088361100077121</v>
      </c>
      <c r="H338" s="32">
        <f>SUM(H302,H304:H309,H311:H316,H318:H322,H324:H331,H333:H336)</f>
        <v>1354749961</v>
      </c>
      <c r="I338" s="37">
        <f t="shared" si="73"/>
        <v>0.24551074723983912</v>
      </c>
      <c r="J338" s="32">
        <f>SUM(J302,J304:J309,J311:J316,J318:J322,J324:J331,J333:J336)</f>
        <v>1218860387</v>
      </c>
      <c r="K338" s="37">
        <f t="shared" si="74"/>
        <v>0.21417976469306108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3516561188</v>
      </c>
      <c r="O338" s="37">
        <f t="shared" si="77"/>
        <v>0.61793479861003253</v>
      </c>
      <c r="P338" s="32">
        <f>SUM(P302,P304:P309,P311:P316,P318:P322,P324:P331,P333:P336)</f>
        <v>1126151653</v>
      </c>
      <c r="Q338" s="32">
        <f>SUM(Q302,Q304:Q309,Q311:Q316,Q318:Q322,Q324:Q331,Q333:Q336)</f>
        <v>4921281378</v>
      </c>
      <c r="R338" s="32">
        <f>SUM(R302,R304:R309,R311:R316,R318:R322,R324:R331,R333:R336)</f>
        <v>5207896144</v>
      </c>
      <c r="S338" s="32">
        <f>SUM(S302,S304:S309,S311:S316,S318:S322,S324:S331,S333:S336)</f>
        <v>3357823653</v>
      </c>
      <c r="T338" s="37">
        <f t="shared" si="78"/>
        <v>0.64475626244362372</v>
      </c>
      <c r="U338" s="37">
        <f t="shared" si="79"/>
        <v>8.2323489694331675E-2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22454901077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21512390270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3685365800</v>
      </c>
      <c r="G339" s="39">
        <f t="shared" si="72"/>
        <v>0.16412300314138675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4976750939</v>
      </c>
      <c r="I339" s="39">
        <f t="shared" si="73"/>
        <v>0.22163317139248334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4352921925</v>
      </c>
      <c r="K339" s="39">
        <f t="shared" si="74"/>
        <v>0.20234487522617819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13015038664</v>
      </c>
      <c r="O339" s="39">
        <f t="shared" si="77"/>
        <v>0.60500197796011812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4117226958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19857792963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20908015910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11670776542</v>
      </c>
      <c r="T339" s="39">
        <f t="shared" si="78"/>
        <v>0.55819627229277347</v>
      </c>
      <c r="U339" s="39">
        <f t="shared" si="79"/>
        <v>5.7246046769909409E-2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544839918</v>
      </c>
      <c r="E8" s="31">
        <v>608075831</v>
      </c>
      <c r="F8" s="31">
        <v>121725658</v>
      </c>
      <c r="G8" s="36">
        <f>IF(($D8       =0),0,($F8       /$D8       ))</f>
        <v>0.22341545466571339</v>
      </c>
      <c r="H8" s="31">
        <v>178254876</v>
      </c>
      <c r="I8" s="36">
        <f>IF(($D8       =0),0,($H8       /$D8       ))</f>
        <v>0.32716926589068313</v>
      </c>
      <c r="J8" s="31">
        <v>167750378</v>
      </c>
      <c r="K8" s="36">
        <f>IF(($E8       =0),0,($J8       /$E8       ))</f>
        <v>0.27587081980240719</v>
      </c>
      <c r="L8" s="31">
        <v>0</v>
      </c>
      <c r="M8" s="36">
        <f>IF(($E8       =0),0,($L8       /$E8       ))</f>
        <v>0</v>
      </c>
      <c r="N8" s="31">
        <f>$F8       +$H8       +$J8</f>
        <v>467730912</v>
      </c>
      <c r="O8" s="36">
        <f>IF(($E8       =0),0,($N8       /$E8       ))</f>
        <v>0.7691983271737699</v>
      </c>
      <c r="P8" s="31">
        <v>145976328</v>
      </c>
      <c r="Q8" s="31">
        <v>487211548</v>
      </c>
      <c r="R8" s="31">
        <v>651147581</v>
      </c>
      <c r="S8" s="31">
        <v>399049651</v>
      </c>
      <c r="T8" s="36">
        <f>IF(($R8       =0),0,($S8       /$R8       ))</f>
        <v>0.61284056432669143</v>
      </c>
      <c r="U8" s="36">
        <f>IF(($P8       =0),0,(($J8       /$P8       )-1))</f>
        <v>0.14916151336537253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593840320</v>
      </c>
      <c r="E9" s="31">
        <v>561920840</v>
      </c>
      <c r="F9" s="31">
        <v>82968129</v>
      </c>
      <c r="G9" s="36">
        <f>IF(($D9       =0),0,($F9       /$D9       ))</f>
        <v>0.13971454312836151</v>
      </c>
      <c r="H9" s="31">
        <v>102023990</v>
      </c>
      <c r="I9" s="36">
        <f>IF(($D9       =0),0,($H9       /$D9       ))</f>
        <v>0.17180374347097213</v>
      </c>
      <c r="J9" s="31">
        <v>107184602</v>
      </c>
      <c r="K9" s="36">
        <f>IF(($E9       =0),0,($J9       /$E9       ))</f>
        <v>0.19074679985173712</v>
      </c>
      <c r="L9" s="31">
        <v>0</v>
      </c>
      <c r="M9" s="36">
        <f>IF(($E9       =0),0,($L9       /$E9       ))</f>
        <v>0</v>
      </c>
      <c r="N9" s="31">
        <f>$F9       +$H9       +$J9</f>
        <v>292176721</v>
      </c>
      <c r="O9" s="36">
        <f>IF(($E9       =0),0,($N9       /$E9       ))</f>
        <v>0.5199606424990395</v>
      </c>
      <c r="P9" s="31">
        <v>103256073</v>
      </c>
      <c r="Q9" s="31">
        <v>590534220</v>
      </c>
      <c r="R9" s="31">
        <v>575022640</v>
      </c>
      <c r="S9" s="31">
        <v>422848932</v>
      </c>
      <c r="T9" s="36">
        <f>IF(($R9       =0),0,($S9       /$R9       ))</f>
        <v>0.73536049293641725</v>
      </c>
      <c r="U9" s="36">
        <f>IF(($P9       =0),0,(($J9       /$P9       )-1))</f>
        <v>3.804646918927479E-2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1138680238</v>
      </c>
      <c r="E10" s="32">
        <f>SUM(E8:E9)</f>
        <v>1169996671</v>
      </c>
      <c r="F10" s="32">
        <f>SUM(F8:F9)</f>
        <v>204693787</v>
      </c>
      <c r="G10" s="37">
        <f t="shared" ref="G10:G54" si="0">IF(($D10      =0),0,($F10      /$D10      ))</f>
        <v>0.17976406384247795</v>
      </c>
      <c r="H10" s="32">
        <f>SUM(H8:H9)</f>
        <v>280278866</v>
      </c>
      <c r="I10" s="37">
        <f t="shared" ref="I10:I54" si="1">IF(($D10      =0),0,($H10      /$D10      ))</f>
        <v>0.2461436113902242</v>
      </c>
      <c r="J10" s="32">
        <f>SUM(J8:J9)</f>
        <v>274934980</v>
      </c>
      <c r="K10" s="37">
        <f t="shared" ref="K10:K54" si="2">IF(($E10      =0),0,($J10      /$E10      ))</f>
        <v>0.23498783100383711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759907633</v>
      </c>
      <c r="O10" s="37">
        <f t="shared" ref="O10:O54" si="5">IF(($E10      =0),0,($N10      /$E10      ))</f>
        <v>0.6494955514279408</v>
      </c>
      <c r="P10" s="32">
        <f>SUM(P8:P9)</f>
        <v>249232401</v>
      </c>
      <c r="Q10" s="32">
        <f>SUM(Q8:Q9)</f>
        <v>1077745768</v>
      </c>
      <c r="R10" s="32">
        <f>SUM(R8:R9)</f>
        <v>1226170221</v>
      </c>
      <c r="S10" s="32">
        <f>SUM(S8:S9)</f>
        <v>821898583</v>
      </c>
      <c r="T10" s="37">
        <f t="shared" ref="T10:T54" si="6">IF(($R10      =0),0,($S10      /$R10      ))</f>
        <v>0.6702972955334886</v>
      </c>
      <c r="U10" s="37">
        <f t="shared" ref="U10:U54" si="7">IF(($P10      =0),0,(($J10      /$P10      )-1))</f>
        <v>0.10312695659502147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27185557</v>
      </c>
      <c r="E11" s="31">
        <v>30973581</v>
      </c>
      <c r="F11" s="31">
        <v>9505295</v>
      </c>
      <c r="G11" s="36">
        <f t="shared" si="0"/>
        <v>0.34964503394210389</v>
      </c>
      <c r="H11" s="31">
        <v>6189207</v>
      </c>
      <c r="I11" s="36">
        <f t="shared" si="1"/>
        <v>0.22766526358095218</v>
      </c>
      <c r="J11" s="31">
        <v>5971637</v>
      </c>
      <c r="K11" s="36">
        <f t="shared" si="2"/>
        <v>0.19279775883841135</v>
      </c>
      <c r="L11" s="31">
        <v>0</v>
      </c>
      <c r="M11" s="36">
        <f t="shared" si="3"/>
        <v>0</v>
      </c>
      <c r="N11" s="31">
        <f t="shared" si="4"/>
        <v>21666139</v>
      </c>
      <c r="O11" s="36">
        <f t="shared" si="5"/>
        <v>0.69950384490576012</v>
      </c>
      <c r="P11" s="31">
        <v>5115944</v>
      </c>
      <c r="Q11" s="31">
        <v>23030867</v>
      </c>
      <c r="R11" s="31">
        <v>27185556</v>
      </c>
      <c r="S11" s="31">
        <v>14543223</v>
      </c>
      <c r="T11" s="36">
        <f t="shared" si="6"/>
        <v>0.53496139641212415</v>
      </c>
      <c r="U11" s="36">
        <f t="shared" si="7"/>
        <v>0.16726004037573516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19667022</v>
      </c>
      <c r="E12" s="31">
        <v>19640790</v>
      </c>
      <c r="F12" s="31">
        <v>2551401</v>
      </c>
      <c r="G12" s="36">
        <f t="shared" si="0"/>
        <v>0.12972991030365452</v>
      </c>
      <c r="H12" s="31">
        <v>3219805</v>
      </c>
      <c r="I12" s="36">
        <f t="shared" si="1"/>
        <v>0.16371594031877323</v>
      </c>
      <c r="J12" s="31">
        <v>1844564</v>
      </c>
      <c r="K12" s="36">
        <f t="shared" si="2"/>
        <v>9.3914959632479145E-2</v>
      </c>
      <c r="L12" s="31">
        <v>0</v>
      </c>
      <c r="M12" s="36">
        <f t="shared" si="3"/>
        <v>0</v>
      </c>
      <c r="N12" s="31">
        <f t="shared" si="4"/>
        <v>7615770</v>
      </c>
      <c r="O12" s="36">
        <f t="shared" si="5"/>
        <v>0.38775273296033408</v>
      </c>
      <c r="P12" s="31">
        <v>3476231</v>
      </c>
      <c r="Q12" s="31">
        <v>18226826</v>
      </c>
      <c r="R12" s="31">
        <v>18522665</v>
      </c>
      <c r="S12" s="31">
        <v>10274036</v>
      </c>
      <c r="T12" s="36">
        <f t="shared" si="6"/>
        <v>0.55467374700130889</v>
      </c>
      <c r="U12" s="36">
        <f t="shared" si="7"/>
        <v>-0.46937818574197165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39491712</v>
      </c>
      <c r="E13" s="31">
        <v>35350308</v>
      </c>
      <c r="F13" s="31">
        <v>1451826</v>
      </c>
      <c r="G13" s="36">
        <f t="shared" si="0"/>
        <v>3.6762802281146992E-2</v>
      </c>
      <c r="H13" s="31">
        <v>2857551</v>
      </c>
      <c r="I13" s="36">
        <f t="shared" si="1"/>
        <v>7.2358245699755935E-2</v>
      </c>
      <c r="J13" s="31">
        <v>2670507</v>
      </c>
      <c r="K13" s="36">
        <f t="shared" si="2"/>
        <v>7.5544094269277648E-2</v>
      </c>
      <c r="L13" s="31">
        <v>0</v>
      </c>
      <c r="M13" s="36">
        <f t="shared" si="3"/>
        <v>0</v>
      </c>
      <c r="N13" s="31">
        <f t="shared" si="4"/>
        <v>6979884</v>
      </c>
      <c r="O13" s="36">
        <f t="shared" si="5"/>
        <v>0.19744902929841515</v>
      </c>
      <c r="P13" s="31">
        <v>3457753</v>
      </c>
      <c r="Q13" s="31">
        <v>32518688</v>
      </c>
      <c r="R13" s="31">
        <v>33008416</v>
      </c>
      <c r="S13" s="31">
        <v>6699693</v>
      </c>
      <c r="T13" s="36">
        <f t="shared" si="6"/>
        <v>0.20296923669406008</v>
      </c>
      <c r="U13" s="36">
        <f t="shared" si="7"/>
        <v>-0.22767560320242652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47176896</v>
      </c>
      <c r="E14" s="31">
        <v>47120166</v>
      </c>
      <c r="F14" s="31">
        <v>7381893</v>
      </c>
      <c r="G14" s="36">
        <f t="shared" si="0"/>
        <v>0.15647263016201829</v>
      </c>
      <c r="H14" s="31">
        <v>8599250</v>
      </c>
      <c r="I14" s="36">
        <f t="shared" si="1"/>
        <v>0.18227672291114702</v>
      </c>
      <c r="J14" s="31">
        <v>8372225</v>
      </c>
      <c r="K14" s="36">
        <f t="shared" si="2"/>
        <v>0.17767817286552004</v>
      </c>
      <c r="L14" s="31">
        <v>0</v>
      </c>
      <c r="M14" s="36">
        <f t="shared" si="3"/>
        <v>0</v>
      </c>
      <c r="N14" s="31">
        <f t="shared" si="4"/>
        <v>24353368</v>
      </c>
      <c r="O14" s="36">
        <f t="shared" si="5"/>
        <v>0.51683536089410209</v>
      </c>
      <c r="P14" s="31">
        <v>7587229</v>
      </c>
      <c r="Q14" s="31">
        <v>35270216</v>
      </c>
      <c r="R14" s="31">
        <v>35296876</v>
      </c>
      <c r="S14" s="31">
        <v>24007537</v>
      </c>
      <c r="T14" s="36">
        <f t="shared" si="6"/>
        <v>0.68016039153153385</v>
      </c>
      <c r="U14" s="36">
        <f t="shared" si="7"/>
        <v>0.10346280572261635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12062421</v>
      </c>
      <c r="E15" s="31">
        <v>12549409</v>
      </c>
      <c r="F15" s="31">
        <v>1609660</v>
      </c>
      <c r="G15" s="36">
        <f t="shared" si="0"/>
        <v>0.13344419001790769</v>
      </c>
      <c r="H15" s="31">
        <v>1076485</v>
      </c>
      <c r="I15" s="36">
        <f t="shared" si="1"/>
        <v>8.9242864264147306E-2</v>
      </c>
      <c r="J15" s="31">
        <v>1326026</v>
      </c>
      <c r="K15" s="36">
        <f t="shared" si="2"/>
        <v>0.1056644181411252</v>
      </c>
      <c r="L15" s="31">
        <v>0</v>
      </c>
      <c r="M15" s="36">
        <f t="shared" si="3"/>
        <v>0</v>
      </c>
      <c r="N15" s="31">
        <f t="shared" si="4"/>
        <v>4012171</v>
      </c>
      <c r="O15" s="36">
        <f t="shared" si="5"/>
        <v>0.31970995606247277</v>
      </c>
      <c r="P15" s="31">
        <v>679425</v>
      </c>
      <c r="Q15" s="31">
        <v>22538278</v>
      </c>
      <c r="R15" s="31">
        <v>22467853</v>
      </c>
      <c r="S15" s="31">
        <v>3090314</v>
      </c>
      <c r="T15" s="36">
        <f t="shared" si="6"/>
        <v>0.13754380536493629</v>
      </c>
      <c r="U15" s="36">
        <f t="shared" si="7"/>
        <v>0.95168856017956349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63864165</v>
      </c>
      <c r="E16" s="31">
        <v>64133283</v>
      </c>
      <c r="F16" s="31">
        <v>12315846</v>
      </c>
      <c r="G16" s="36">
        <f t="shared" si="0"/>
        <v>0.19284439090372513</v>
      </c>
      <c r="H16" s="31">
        <v>19688702</v>
      </c>
      <c r="I16" s="36">
        <f t="shared" si="1"/>
        <v>0.308290290807059</v>
      </c>
      <c r="J16" s="31">
        <v>60986019</v>
      </c>
      <c r="K16" s="36">
        <f t="shared" si="2"/>
        <v>0.95092619849197491</v>
      </c>
      <c r="L16" s="31">
        <v>0</v>
      </c>
      <c r="M16" s="36">
        <f t="shared" si="3"/>
        <v>0</v>
      </c>
      <c r="N16" s="31">
        <f t="shared" si="4"/>
        <v>92990567</v>
      </c>
      <c r="O16" s="36">
        <f t="shared" si="5"/>
        <v>1.4499580038651694</v>
      </c>
      <c r="P16" s="31">
        <v>13402175</v>
      </c>
      <c r="Q16" s="31">
        <v>61448947</v>
      </c>
      <c r="R16" s="31">
        <v>64370533</v>
      </c>
      <c r="S16" s="31">
        <v>43841896</v>
      </c>
      <c r="T16" s="36">
        <f t="shared" si="6"/>
        <v>0.68108642195024238</v>
      </c>
      <c r="U16" s="36">
        <f t="shared" si="7"/>
        <v>3.5504568474893068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12424078</v>
      </c>
      <c r="E17" s="31">
        <v>14772223</v>
      </c>
      <c r="F17" s="31">
        <v>22420194</v>
      </c>
      <c r="G17" s="36">
        <f t="shared" si="0"/>
        <v>1.8045760820239538</v>
      </c>
      <c r="H17" s="31">
        <v>3136122</v>
      </c>
      <c r="I17" s="36">
        <f t="shared" si="1"/>
        <v>0.2524229162115692</v>
      </c>
      <c r="J17" s="31">
        <v>3634533</v>
      </c>
      <c r="K17" s="36">
        <f t="shared" si="2"/>
        <v>0.24603832476669218</v>
      </c>
      <c r="L17" s="31">
        <v>0</v>
      </c>
      <c r="M17" s="36">
        <f t="shared" si="3"/>
        <v>0</v>
      </c>
      <c r="N17" s="31">
        <f t="shared" si="4"/>
        <v>29190849</v>
      </c>
      <c r="O17" s="36">
        <f t="shared" si="5"/>
        <v>1.9760633859913974</v>
      </c>
      <c r="P17" s="31">
        <v>3011433</v>
      </c>
      <c r="Q17" s="31">
        <v>10820498</v>
      </c>
      <c r="R17" s="31">
        <v>15517308</v>
      </c>
      <c r="S17" s="31">
        <v>7223325</v>
      </c>
      <c r="T17" s="36">
        <f t="shared" si="6"/>
        <v>0.46550116811498488</v>
      </c>
      <c r="U17" s="36">
        <f t="shared" si="7"/>
        <v>0.20691146042432296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221871851</v>
      </c>
      <c r="E19" s="32">
        <f>SUM(E11:E18)</f>
        <v>224539760</v>
      </c>
      <c r="F19" s="32">
        <f>SUM(F11:F18)</f>
        <v>57236115</v>
      </c>
      <c r="G19" s="37">
        <f t="shared" si="0"/>
        <v>0.2579692500063922</v>
      </c>
      <c r="H19" s="32">
        <f>SUM(H11:H18)</f>
        <v>44767122</v>
      </c>
      <c r="I19" s="37">
        <f t="shared" si="1"/>
        <v>0.20177017408125378</v>
      </c>
      <c r="J19" s="32">
        <f>SUM(J11:J18)</f>
        <v>84805511</v>
      </c>
      <c r="K19" s="37">
        <f t="shared" si="2"/>
        <v>0.37768594301517022</v>
      </c>
      <c r="L19" s="32">
        <f>SUM(L11:L18)</f>
        <v>0</v>
      </c>
      <c r="M19" s="37">
        <f t="shared" si="3"/>
        <v>0</v>
      </c>
      <c r="N19" s="32">
        <f t="shared" si="4"/>
        <v>186808748</v>
      </c>
      <c r="O19" s="37">
        <f t="shared" si="5"/>
        <v>0.83196289156094227</v>
      </c>
      <c r="P19" s="32">
        <f>SUM(P11:P18)</f>
        <v>36730190</v>
      </c>
      <c r="Q19" s="32">
        <f>SUM(Q11:Q18)</f>
        <v>203854320</v>
      </c>
      <c r="R19" s="32">
        <f>SUM(R11:R18)</f>
        <v>216369207</v>
      </c>
      <c r="S19" s="32">
        <f>SUM(S11:S18)</f>
        <v>109680024</v>
      </c>
      <c r="T19" s="37">
        <f t="shared" si="6"/>
        <v>0.50691142940686562</v>
      </c>
      <c r="U19" s="37">
        <f t="shared" si="7"/>
        <v>1.3088775473255105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14249238</v>
      </c>
      <c r="E20" s="31">
        <v>14762717</v>
      </c>
      <c r="F20" s="31">
        <v>0</v>
      </c>
      <c r="G20" s="36">
        <f t="shared" si="0"/>
        <v>0</v>
      </c>
      <c r="H20" s="31">
        <v>530168</v>
      </c>
      <c r="I20" s="36">
        <f t="shared" si="1"/>
        <v>3.7206761512440172E-2</v>
      </c>
      <c r="J20" s="31">
        <v>1375972</v>
      </c>
      <c r="K20" s="36">
        <f t="shared" si="2"/>
        <v>9.3205878023672736E-2</v>
      </c>
      <c r="L20" s="31">
        <v>0</v>
      </c>
      <c r="M20" s="36">
        <f t="shared" si="3"/>
        <v>0</v>
      </c>
      <c r="N20" s="31">
        <f t="shared" si="4"/>
        <v>1906140</v>
      </c>
      <c r="O20" s="36">
        <f t="shared" si="5"/>
        <v>0.12911850846968076</v>
      </c>
      <c r="P20" s="31">
        <v>839508</v>
      </c>
      <c r="Q20" s="31">
        <v>12968510</v>
      </c>
      <c r="R20" s="31">
        <v>13768510</v>
      </c>
      <c r="S20" s="31">
        <v>1424464</v>
      </c>
      <c r="T20" s="36">
        <f t="shared" si="6"/>
        <v>0.1034581083937187</v>
      </c>
      <c r="U20" s="36">
        <f t="shared" si="7"/>
        <v>0.63902190330526931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11154000</v>
      </c>
      <c r="E21" s="31">
        <v>11400072</v>
      </c>
      <c r="F21" s="31">
        <v>1973896</v>
      </c>
      <c r="G21" s="36">
        <f t="shared" si="0"/>
        <v>0.17696754527523759</v>
      </c>
      <c r="H21" s="31">
        <v>1855993</v>
      </c>
      <c r="I21" s="36">
        <f t="shared" si="1"/>
        <v>0.16639707728169267</v>
      </c>
      <c r="J21" s="31">
        <v>1984700</v>
      </c>
      <c r="K21" s="36">
        <f t="shared" si="2"/>
        <v>0.17409539167822799</v>
      </c>
      <c r="L21" s="31">
        <v>0</v>
      </c>
      <c r="M21" s="36">
        <f t="shared" si="3"/>
        <v>0</v>
      </c>
      <c r="N21" s="31">
        <f t="shared" si="4"/>
        <v>5814589</v>
      </c>
      <c r="O21" s="36">
        <f t="shared" si="5"/>
        <v>0.5100484453080647</v>
      </c>
      <c r="P21" s="31">
        <v>2053793</v>
      </c>
      <c r="Q21" s="31">
        <v>8015018</v>
      </c>
      <c r="R21" s="31">
        <v>11507733</v>
      </c>
      <c r="S21" s="31">
        <v>6703832</v>
      </c>
      <c r="T21" s="36">
        <f t="shared" si="6"/>
        <v>0.58255018603577269</v>
      </c>
      <c r="U21" s="36">
        <f t="shared" si="7"/>
        <v>-3.3641657167981398E-2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13134555</v>
      </c>
      <c r="E22" s="31">
        <v>11088766</v>
      </c>
      <c r="F22" s="31">
        <v>2384338</v>
      </c>
      <c r="G22" s="36">
        <f t="shared" si="0"/>
        <v>0.18153169254687349</v>
      </c>
      <c r="H22" s="31">
        <v>2233006</v>
      </c>
      <c r="I22" s="36">
        <f t="shared" si="1"/>
        <v>0.17001002317931593</v>
      </c>
      <c r="J22" s="31">
        <v>1967093</v>
      </c>
      <c r="K22" s="36">
        <f t="shared" si="2"/>
        <v>0.17739512223452095</v>
      </c>
      <c r="L22" s="31">
        <v>0</v>
      </c>
      <c r="M22" s="36">
        <f t="shared" si="3"/>
        <v>0</v>
      </c>
      <c r="N22" s="31">
        <f t="shared" si="4"/>
        <v>6584437</v>
      </c>
      <c r="O22" s="36">
        <f t="shared" si="5"/>
        <v>0.59379348432458579</v>
      </c>
      <c r="P22" s="31">
        <v>1954155</v>
      </c>
      <c r="Q22" s="31">
        <v>16553223</v>
      </c>
      <c r="R22" s="31">
        <v>16553223</v>
      </c>
      <c r="S22" s="31">
        <v>7210140</v>
      </c>
      <c r="T22" s="36">
        <f t="shared" si="6"/>
        <v>0.43557318112611665</v>
      </c>
      <c r="U22" s="36">
        <f t="shared" si="7"/>
        <v>6.6207644736471227E-3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22709204</v>
      </c>
      <c r="E23" s="31">
        <v>23303969</v>
      </c>
      <c r="F23" s="31">
        <v>2764018</v>
      </c>
      <c r="G23" s="36">
        <f t="shared" si="0"/>
        <v>0.12171355719909865</v>
      </c>
      <c r="H23" s="31">
        <v>1836051</v>
      </c>
      <c r="I23" s="36">
        <f t="shared" si="1"/>
        <v>8.0850522105486392E-2</v>
      </c>
      <c r="J23" s="31">
        <v>2706589</v>
      </c>
      <c r="K23" s="36">
        <f t="shared" si="2"/>
        <v>0.1161428338666259</v>
      </c>
      <c r="L23" s="31">
        <v>0</v>
      </c>
      <c r="M23" s="36">
        <f t="shared" si="3"/>
        <v>0</v>
      </c>
      <c r="N23" s="31">
        <f t="shared" si="4"/>
        <v>7306658</v>
      </c>
      <c r="O23" s="36">
        <f t="shared" si="5"/>
        <v>0.31353706315005825</v>
      </c>
      <c r="P23" s="31">
        <v>3119357</v>
      </c>
      <c r="Q23" s="31">
        <v>11435587</v>
      </c>
      <c r="R23" s="31">
        <v>13502596</v>
      </c>
      <c r="S23" s="31">
        <v>9198909</v>
      </c>
      <c r="T23" s="36">
        <f t="shared" si="6"/>
        <v>0.68126966103407083</v>
      </c>
      <c r="U23" s="36">
        <f t="shared" si="7"/>
        <v>-0.13232470666230256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13726590</v>
      </c>
      <c r="E24" s="31">
        <v>15185356</v>
      </c>
      <c r="F24" s="31">
        <v>3431537</v>
      </c>
      <c r="G24" s="36">
        <f t="shared" si="0"/>
        <v>0.24999194993075483</v>
      </c>
      <c r="H24" s="31">
        <v>4039173</v>
      </c>
      <c r="I24" s="36">
        <f t="shared" si="1"/>
        <v>0.29425902573035256</v>
      </c>
      <c r="J24" s="31">
        <v>3513979</v>
      </c>
      <c r="K24" s="36">
        <f t="shared" si="2"/>
        <v>0.2314057701380198</v>
      </c>
      <c r="L24" s="31">
        <v>0</v>
      </c>
      <c r="M24" s="36">
        <f t="shared" si="3"/>
        <v>0</v>
      </c>
      <c r="N24" s="31">
        <f t="shared" si="4"/>
        <v>10984689</v>
      </c>
      <c r="O24" s="36">
        <f t="shared" si="5"/>
        <v>0.72337382146325713</v>
      </c>
      <c r="P24" s="31">
        <v>3586410</v>
      </c>
      <c r="Q24" s="31">
        <v>12876004</v>
      </c>
      <c r="R24" s="31">
        <v>15095749</v>
      </c>
      <c r="S24" s="31">
        <v>9566435</v>
      </c>
      <c r="T24" s="36">
        <f t="shared" si="6"/>
        <v>0.63371714778776467</v>
      </c>
      <c r="U24" s="36">
        <f t="shared" si="7"/>
        <v>-2.0195961978691779E-2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39266871</v>
      </c>
      <c r="E25" s="31">
        <v>42515558</v>
      </c>
      <c r="F25" s="31">
        <v>12405970</v>
      </c>
      <c r="G25" s="36">
        <f t="shared" si="0"/>
        <v>0.31593986696826443</v>
      </c>
      <c r="H25" s="31">
        <v>7558331</v>
      </c>
      <c r="I25" s="36">
        <f t="shared" si="1"/>
        <v>0.19248620548349779</v>
      </c>
      <c r="J25" s="31">
        <v>6848433</v>
      </c>
      <c r="K25" s="36">
        <f t="shared" si="2"/>
        <v>0.16108063311788123</v>
      </c>
      <c r="L25" s="31">
        <v>0</v>
      </c>
      <c r="M25" s="36">
        <f t="shared" si="3"/>
        <v>0</v>
      </c>
      <c r="N25" s="31">
        <f t="shared" si="4"/>
        <v>26812734</v>
      </c>
      <c r="O25" s="36">
        <f t="shared" si="5"/>
        <v>0.63065699384681717</v>
      </c>
      <c r="P25" s="31">
        <v>5379396</v>
      </c>
      <c r="Q25" s="31">
        <v>45590738</v>
      </c>
      <c r="R25" s="31">
        <v>45590738</v>
      </c>
      <c r="S25" s="31">
        <v>15546864</v>
      </c>
      <c r="T25" s="36">
        <f t="shared" si="6"/>
        <v>0.34100926376756613</v>
      </c>
      <c r="U25" s="36">
        <f t="shared" si="7"/>
        <v>0.27308586317125561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2727348</v>
      </c>
      <c r="E26" s="31">
        <v>2412150</v>
      </c>
      <c r="F26" s="31">
        <v>594745</v>
      </c>
      <c r="G26" s="36">
        <f t="shared" si="0"/>
        <v>0.21806714801338151</v>
      </c>
      <c r="H26" s="31">
        <v>432171</v>
      </c>
      <c r="I26" s="36">
        <f t="shared" si="1"/>
        <v>0.15845832655018721</v>
      </c>
      <c r="J26" s="31">
        <v>506978</v>
      </c>
      <c r="K26" s="36">
        <f t="shared" si="2"/>
        <v>0.21017681321642517</v>
      </c>
      <c r="L26" s="31">
        <v>0</v>
      </c>
      <c r="M26" s="36">
        <f t="shared" si="3"/>
        <v>0</v>
      </c>
      <c r="N26" s="31">
        <f t="shared" si="4"/>
        <v>1533894</v>
      </c>
      <c r="O26" s="36">
        <f t="shared" si="5"/>
        <v>0.63590323984826813</v>
      </c>
      <c r="P26" s="31">
        <v>336653</v>
      </c>
      <c r="Q26" s="31">
        <v>2388811</v>
      </c>
      <c r="R26" s="31">
        <v>2385984</v>
      </c>
      <c r="S26" s="31">
        <v>1477313</v>
      </c>
      <c r="T26" s="36">
        <f t="shared" si="6"/>
        <v>0.61916299522544993</v>
      </c>
      <c r="U26" s="36">
        <f t="shared" si="7"/>
        <v>0.50593637959560733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116967806</v>
      </c>
      <c r="E27" s="32">
        <f>SUM(E20:E26)</f>
        <v>120668588</v>
      </c>
      <c r="F27" s="32">
        <f>SUM(F20:F26)</f>
        <v>23554504</v>
      </c>
      <c r="G27" s="37">
        <f t="shared" si="0"/>
        <v>0.20137595809910291</v>
      </c>
      <c r="H27" s="32">
        <f>SUM(H20:H26)</f>
        <v>18484893</v>
      </c>
      <c r="I27" s="37">
        <f t="shared" si="1"/>
        <v>0.15803402348164075</v>
      </c>
      <c r="J27" s="32">
        <f>SUM(J20:J26)</f>
        <v>18903744</v>
      </c>
      <c r="K27" s="37">
        <f t="shared" si="2"/>
        <v>0.15665836746179546</v>
      </c>
      <c r="L27" s="32">
        <f>SUM(L20:L26)</f>
        <v>0</v>
      </c>
      <c r="M27" s="37">
        <f t="shared" si="3"/>
        <v>0</v>
      </c>
      <c r="N27" s="32">
        <f t="shared" si="4"/>
        <v>60943141</v>
      </c>
      <c r="O27" s="37">
        <f t="shared" si="5"/>
        <v>0.50504561303062567</v>
      </c>
      <c r="P27" s="32">
        <f>SUM(P20:P26)</f>
        <v>17269272</v>
      </c>
      <c r="Q27" s="32">
        <f>SUM(Q20:Q26)</f>
        <v>109827891</v>
      </c>
      <c r="R27" s="32">
        <f>SUM(R20:R26)</f>
        <v>118404533</v>
      </c>
      <c r="S27" s="32">
        <f>SUM(S20:S26)</f>
        <v>51127957</v>
      </c>
      <c r="T27" s="37">
        <f t="shared" si="6"/>
        <v>0.43180742919698861</v>
      </c>
      <c r="U27" s="37">
        <f t="shared" si="7"/>
        <v>9.46462595528057E-2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48300600</v>
      </c>
      <c r="E28" s="31">
        <v>41314270</v>
      </c>
      <c r="F28" s="31">
        <v>18147491</v>
      </c>
      <c r="G28" s="36">
        <f t="shared" si="0"/>
        <v>0.37571978401924616</v>
      </c>
      <c r="H28" s="31">
        <v>11542814</v>
      </c>
      <c r="I28" s="36">
        <f t="shared" si="1"/>
        <v>0.2389786876353503</v>
      </c>
      <c r="J28" s="31">
        <v>5326581</v>
      </c>
      <c r="K28" s="36">
        <f t="shared" si="2"/>
        <v>0.1289283581677711</v>
      </c>
      <c r="L28" s="31">
        <v>0</v>
      </c>
      <c r="M28" s="36">
        <f t="shared" si="3"/>
        <v>0</v>
      </c>
      <c r="N28" s="31">
        <f t="shared" si="4"/>
        <v>35016886</v>
      </c>
      <c r="O28" s="36">
        <f t="shared" si="5"/>
        <v>0.84757363496922489</v>
      </c>
      <c r="P28" s="31">
        <v>5178285</v>
      </c>
      <c r="Q28" s="31">
        <v>48593348</v>
      </c>
      <c r="R28" s="31">
        <v>48629731</v>
      </c>
      <c r="S28" s="31">
        <v>14320582</v>
      </c>
      <c r="T28" s="36">
        <f t="shared" si="6"/>
        <v>0.29448203198985412</v>
      </c>
      <c r="U28" s="36">
        <f t="shared" si="7"/>
        <v>2.8638052946100778E-2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17242891</v>
      </c>
      <c r="E29" s="31">
        <v>17242891</v>
      </c>
      <c r="F29" s="31">
        <v>5094603</v>
      </c>
      <c r="G29" s="36">
        <f t="shared" si="0"/>
        <v>0.29546106856443038</v>
      </c>
      <c r="H29" s="31">
        <v>3004429</v>
      </c>
      <c r="I29" s="36">
        <f t="shared" si="1"/>
        <v>0.17424160484457044</v>
      </c>
      <c r="J29" s="31">
        <v>2139256</v>
      </c>
      <c r="K29" s="36">
        <f t="shared" si="2"/>
        <v>0.12406597014386972</v>
      </c>
      <c r="L29" s="31">
        <v>0</v>
      </c>
      <c r="M29" s="36">
        <f t="shared" si="3"/>
        <v>0</v>
      </c>
      <c r="N29" s="31">
        <f t="shared" si="4"/>
        <v>10238288</v>
      </c>
      <c r="O29" s="36">
        <f t="shared" si="5"/>
        <v>0.59376864355287062</v>
      </c>
      <c r="P29" s="31">
        <v>2444351</v>
      </c>
      <c r="Q29" s="31">
        <v>18599323</v>
      </c>
      <c r="R29" s="31">
        <v>19099323</v>
      </c>
      <c r="S29" s="31">
        <v>6621366</v>
      </c>
      <c r="T29" s="36">
        <f t="shared" si="6"/>
        <v>0.34668066506859957</v>
      </c>
      <c r="U29" s="36">
        <f t="shared" si="7"/>
        <v>-0.12481636229821336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6504055</v>
      </c>
      <c r="E30" s="31">
        <v>5666940</v>
      </c>
      <c r="F30" s="31">
        <v>2112067</v>
      </c>
      <c r="G30" s="36">
        <f t="shared" si="0"/>
        <v>0.32473080255317643</v>
      </c>
      <c r="H30" s="31">
        <v>2352312</v>
      </c>
      <c r="I30" s="36">
        <f t="shared" si="1"/>
        <v>0.36166852832579061</v>
      </c>
      <c r="J30" s="31">
        <v>2016782</v>
      </c>
      <c r="K30" s="36">
        <f t="shared" si="2"/>
        <v>0.35588553963867625</v>
      </c>
      <c r="L30" s="31">
        <v>0</v>
      </c>
      <c r="M30" s="36">
        <f t="shared" si="3"/>
        <v>0</v>
      </c>
      <c r="N30" s="31">
        <f t="shared" si="4"/>
        <v>6481161</v>
      </c>
      <c r="O30" s="36">
        <f t="shared" si="5"/>
        <v>1.1436791284185115</v>
      </c>
      <c r="P30" s="31">
        <v>2046186</v>
      </c>
      <c r="Q30" s="31">
        <v>8612061</v>
      </c>
      <c r="R30" s="31">
        <v>8402061</v>
      </c>
      <c r="S30" s="31">
        <v>6998759</v>
      </c>
      <c r="T30" s="36">
        <f t="shared" si="6"/>
        <v>0.83298121734655339</v>
      </c>
      <c r="U30" s="36">
        <f t="shared" si="7"/>
        <v>-1.4370150123204861E-2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24316789</v>
      </c>
      <c r="E31" s="31">
        <v>34292421</v>
      </c>
      <c r="F31" s="31">
        <v>6117554</v>
      </c>
      <c r="G31" s="36">
        <f t="shared" si="0"/>
        <v>0.25157737725980184</v>
      </c>
      <c r="H31" s="31">
        <v>7909309</v>
      </c>
      <c r="I31" s="36">
        <f t="shared" si="1"/>
        <v>0.32526124234577186</v>
      </c>
      <c r="J31" s="31">
        <v>7552454</v>
      </c>
      <c r="K31" s="36">
        <f t="shared" si="2"/>
        <v>0.22023682725696153</v>
      </c>
      <c r="L31" s="31">
        <v>0</v>
      </c>
      <c r="M31" s="36">
        <f t="shared" si="3"/>
        <v>0</v>
      </c>
      <c r="N31" s="31">
        <f t="shared" si="4"/>
        <v>21579317</v>
      </c>
      <c r="O31" s="36">
        <f t="shared" si="5"/>
        <v>0.62927365204107344</v>
      </c>
      <c r="P31" s="31">
        <v>7680661</v>
      </c>
      <c r="Q31" s="31">
        <v>26876674</v>
      </c>
      <c r="R31" s="31">
        <v>34169271</v>
      </c>
      <c r="S31" s="31">
        <v>22286734</v>
      </c>
      <c r="T31" s="36">
        <f t="shared" si="6"/>
        <v>0.65224493668594807</v>
      </c>
      <c r="U31" s="36">
        <f t="shared" si="7"/>
        <v>-1.6692183133717231E-2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9672813</v>
      </c>
      <c r="E32" s="31">
        <v>12542842</v>
      </c>
      <c r="F32" s="31">
        <v>1668008</v>
      </c>
      <c r="G32" s="36">
        <f t="shared" si="0"/>
        <v>0.17244290776633436</v>
      </c>
      <c r="H32" s="31">
        <v>3173116</v>
      </c>
      <c r="I32" s="36">
        <f t="shared" si="1"/>
        <v>0.32804479937738895</v>
      </c>
      <c r="J32" s="31">
        <v>2631563</v>
      </c>
      <c r="K32" s="36">
        <f t="shared" si="2"/>
        <v>0.20980595944683031</v>
      </c>
      <c r="L32" s="31">
        <v>0</v>
      </c>
      <c r="M32" s="36">
        <f t="shared" si="3"/>
        <v>0</v>
      </c>
      <c r="N32" s="31">
        <f t="shared" si="4"/>
        <v>7472687</v>
      </c>
      <c r="O32" s="36">
        <f t="shared" si="5"/>
        <v>0.59577303134329529</v>
      </c>
      <c r="P32" s="31">
        <v>2630964</v>
      </c>
      <c r="Q32" s="31">
        <v>8972825</v>
      </c>
      <c r="R32" s="31">
        <v>9052826</v>
      </c>
      <c r="S32" s="31">
        <v>6022677</v>
      </c>
      <c r="T32" s="36">
        <f t="shared" si="6"/>
        <v>0.6652814270372589</v>
      </c>
      <c r="U32" s="36">
        <f t="shared" si="7"/>
        <v>2.2767320267402802E-4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75949506</v>
      </c>
      <c r="E33" s="31">
        <v>74849506</v>
      </c>
      <c r="F33" s="31">
        <v>11325776</v>
      </c>
      <c r="G33" s="36">
        <f t="shared" si="0"/>
        <v>0.14912244458838217</v>
      </c>
      <c r="H33" s="31">
        <v>13100759</v>
      </c>
      <c r="I33" s="36">
        <f t="shared" si="1"/>
        <v>0.17249301134361558</v>
      </c>
      <c r="J33" s="31">
        <v>13152258</v>
      </c>
      <c r="K33" s="36">
        <f t="shared" si="2"/>
        <v>0.17571602944179751</v>
      </c>
      <c r="L33" s="31">
        <v>0</v>
      </c>
      <c r="M33" s="36">
        <f t="shared" si="3"/>
        <v>0</v>
      </c>
      <c r="N33" s="31">
        <f t="shared" si="4"/>
        <v>37578793</v>
      </c>
      <c r="O33" s="36">
        <f t="shared" si="5"/>
        <v>0.50205799621443059</v>
      </c>
      <c r="P33" s="31">
        <v>14629255</v>
      </c>
      <c r="Q33" s="31">
        <v>74831682</v>
      </c>
      <c r="R33" s="31">
        <v>74871682</v>
      </c>
      <c r="S33" s="31">
        <v>38055386</v>
      </c>
      <c r="T33" s="36">
        <f t="shared" si="6"/>
        <v>0.50827475733749372</v>
      </c>
      <c r="U33" s="36">
        <f t="shared" si="7"/>
        <v>-0.10096187399836831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181986654</v>
      </c>
      <c r="E35" s="32">
        <f>SUM(E28:E34)</f>
        <v>185908870</v>
      </c>
      <c r="F35" s="32">
        <f>SUM(F28:F34)</f>
        <v>44465499</v>
      </c>
      <c r="G35" s="37">
        <f t="shared" si="0"/>
        <v>0.24433384549176887</v>
      </c>
      <c r="H35" s="32">
        <f>SUM(H28:H34)</f>
        <v>41082739</v>
      </c>
      <c r="I35" s="37">
        <f t="shared" si="1"/>
        <v>0.22574588903645648</v>
      </c>
      <c r="J35" s="32">
        <f>SUM(J28:J34)</f>
        <v>32818894</v>
      </c>
      <c r="K35" s="37">
        <f t="shared" si="2"/>
        <v>0.17653215793307764</v>
      </c>
      <c r="L35" s="32">
        <f>SUM(L28:L34)</f>
        <v>0</v>
      </c>
      <c r="M35" s="37">
        <f t="shared" si="3"/>
        <v>0</v>
      </c>
      <c r="N35" s="32">
        <f t="shared" si="4"/>
        <v>118367132</v>
      </c>
      <c r="O35" s="37">
        <f t="shared" si="5"/>
        <v>0.6366943761209457</v>
      </c>
      <c r="P35" s="32">
        <f>SUM(P28:P34)</f>
        <v>34609702</v>
      </c>
      <c r="Q35" s="32">
        <f>SUM(Q28:Q34)</f>
        <v>186485913</v>
      </c>
      <c r="R35" s="32">
        <f>SUM(R28:R34)</f>
        <v>194224894</v>
      </c>
      <c r="S35" s="32">
        <f>SUM(S28:S34)</f>
        <v>94305504</v>
      </c>
      <c r="T35" s="37">
        <f t="shared" si="6"/>
        <v>0.48554797512207676</v>
      </c>
      <c r="U35" s="37">
        <f t="shared" si="7"/>
        <v>-5.1742947685594065E-2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27663007</v>
      </c>
      <c r="E36" s="31">
        <v>28683624</v>
      </c>
      <c r="F36" s="31">
        <v>5006514</v>
      </c>
      <c r="G36" s="36">
        <f t="shared" si="0"/>
        <v>0.18098227716169829</v>
      </c>
      <c r="H36" s="31">
        <v>5315656</v>
      </c>
      <c r="I36" s="36">
        <f t="shared" si="1"/>
        <v>0.19215756262506098</v>
      </c>
      <c r="J36" s="31">
        <v>4635211</v>
      </c>
      <c r="K36" s="36">
        <f t="shared" si="2"/>
        <v>0.16159781623131025</v>
      </c>
      <c r="L36" s="31">
        <v>0</v>
      </c>
      <c r="M36" s="36">
        <f t="shared" si="3"/>
        <v>0</v>
      </c>
      <c r="N36" s="31">
        <f t="shared" si="4"/>
        <v>14957381</v>
      </c>
      <c r="O36" s="36">
        <f t="shared" si="5"/>
        <v>0.52146064249064206</v>
      </c>
      <c r="P36" s="31">
        <v>3934334</v>
      </c>
      <c r="Q36" s="31">
        <v>29071992</v>
      </c>
      <c r="R36" s="31">
        <v>20600499</v>
      </c>
      <c r="S36" s="31">
        <v>12146125</v>
      </c>
      <c r="T36" s="36">
        <f t="shared" si="6"/>
        <v>0.58960343630511081</v>
      </c>
      <c r="U36" s="36">
        <f t="shared" si="7"/>
        <v>0.17814374681966494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47678464</v>
      </c>
      <c r="E37" s="31">
        <v>58800835</v>
      </c>
      <c r="F37" s="31">
        <v>3872338</v>
      </c>
      <c r="G37" s="36">
        <f t="shared" si="0"/>
        <v>8.1217759028478775E-2</v>
      </c>
      <c r="H37" s="31">
        <v>7570090</v>
      </c>
      <c r="I37" s="36">
        <f t="shared" si="1"/>
        <v>0.15877378096744058</v>
      </c>
      <c r="J37" s="31">
        <v>6282526</v>
      </c>
      <c r="K37" s="36">
        <f t="shared" si="2"/>
        <v>0.10684416301231096</v>
      </c>
      <c r="L37" s="31">
        <v>0</v>
      </c>
      <c r="M37" s="36">
        <f t="shared" si="3"/>
        <v>0</v>
      </c>
      <c r="N37" s="31">
        <f t="shared" si="4"/>
        <v>17724954</v>
      </c>
      <c r="O37" s="36">
        <f t="shared" si="5"/>
        <v>0.30144051525798909</v>
      </c>
      <c r="P37" s="31">
        <v>5743762</v>
      </c>
      <c r="Q37" s="31">
        <v>40655846</v>
      </c>
      <c r="R37" s="31">
        <v>50072717</v>
      </c>
      <c r="S37" s="31">
        <v>17534941</v>
      </c>
      <c r="T37" s="36">
        <f t="shared" si="6"/>
        <v>0.35018952536567965</v>
      </c>
      <c r="U37" s="36">
        <f t="shared" si="7"/>
        <v>9.3799847556357729E-2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36569443</v>
      </c>
      <c r="E38" s="31">
        <v>23358835</v>
      </c>
      <c r="F38" s="31">
        <v>4687686</v>
      </c>
      <c r="G38" s="36">
        <f t="shared" si="0"/>
        <v>0.1281858736541325</v>
      </c>
      <c r="H38" s="31">
        <v>4492824</v>
      </c>
      <c r="I38" s="36">
        <f t="shared" si="1"/>
        <v>0.12285732653899049</v>
      </c>
      <c r="J38" s="31">
        <v>4168681</v>
      </c>
      <c r="K38" s="36">
        <f t="shared" si="2"/>
        <v>0.17846271014800183</v>
      </c>
      <c r="L38" s="31">
        <v>0</v>
      </c>
      <c r="M38" s="36">
        <f t="shared" si="3"/>
        <v>0</v>
      </c>
      <c r="N38" s="31">
        <f t="shared" si="4"/>
        <v>13349191</v>
      </c>
      <c r="O38" s="36">
        <f t="shared" si="5"/>
        <v>0.57148359496524548</v>
      </c>
      <c r="P38" s="31">
        <v>2411290</v>
      </c>
      <c r="Q38" s="31">
        <v>35752096</v>
      </c>
      <c r="R38" s="31">
        <v>33909733</v>
      </c>
      <c r="S38" s="31">
        <v>6537766</v>
      </c>
      <c r="T38" s="36">
        <f t="shared" si="6"/>
        <v>0.19279909989264735</v>
      </c>
      <c r="U38" s="36">
        <f t="shared" si="7"/>
        <v>0.72881776974150769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111910914</v>
      </c>
      <c r="E40" s="32">
        <f>SUM(E36:E39)</f>
        <v>110843294</v>
      </c>
      <c r="F40" s="32">
        <f>SUM(F36:F39)</f>
        <v>13566538</v>
      </c>
      <c r="G40" s="37">
        <f t="shared" si="0"/>
        <v>0.121226228212201</v>
      </c>
      <c r="H40" s="32">
        <f>SUM(H36:H39)</f>
        <v>17378570</v>
      </c>
      <c r="I40" s="37">
        <f t="shared" si="1"/>
        <v>0.15528932236224968</v>
      </c>
      <c r="J40" s="32">
        <f>SUM(J36:J39)</f>
        <v>15086418</v>
      </c>
      <c r="K40" s="37">
        <f t="shared" si="2"/>
        <v>0.13610582522024292</v>
      </c>
      <c r="L40" s="32">
        <f>SUM(L36:L39)</f>
        <v>0</v>
      </c>
      <c r="M40" s="37">
        <f t="shared" si="3"/>
        <v>0</v>
      </c>
      <c r="N40" s="32">
        <f t="shared" si="4"/>
        <v>46031526</v>
      </c>
      <c r="O40" s="37">
        <f t="shared" si="5"/>
        <v>0.41528471717919174</v>
      </c>
      <c r="P40" s="32">
        <f>SUM(P36:P39)</f>
        <v>12089386</v>
      </c>
      <c r="Q40" s="32">
        <f>SUM(Q36:Q39)</f>
        <v>105479934</v>
      </c>
      <c r="R40" s="32">
        <f>SUM(R36:R39)</f>
        <v>104582949</v>
      </c>
      <c r="S40" s="32">
        <f>SUM(S36:S39)</f>
        <v>36218832</v>
      </c>
      <c r="T40" s="37">
        <f t="shared" si="6"/>
        <v>0.34631679777933971</v>
      </c>
      <c r="U40" s="37">
        <f t="shared" si="7"/>
        <v>0.24790605577487557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91418889</v>
      </c>
      <c r="E41" s="31">
        <v>92148889</v>
      </c>
      <c r="F41" s="31">
        <v>17103975</v>
      </c>
      <c r="G41" s="36">
        <f t="shared" si="0"/>
        <v>0.18709454016663887</v>
      </c>
      <c r="H41" s="31">
        <v>19707521</v>
      </c>
      <c r="I41" s="36">
        <f t="shared" si="1"/>
        <v>0.21557384054404774</v>
      </c>
      <c r="J41" s="31">
        <v>26462849</v>
      </c>
      <c r="K41" s="36">
        <f t="shared" si="2"/>
        <v>0.28717491102904125</v>
      </c>
      <c r="L41" s="31">
        <v>0</v>
      </c>
      <c r="M41" s="36">
        <f t="shared" si="3"/>
        <v>0</v>
      </c>
      <c r="N41" s="31">
        <f t="shared" si="4"/>
        <v>63274345</v>
      </c>
      <c r="O41" s="36">
        <f t="shared" si="5"/>
        <v>0.68665336811602795</v>
      </c>
      <c r="P41" s="31">
        <v>22037067</v>
      </c>
      <c r="Q41" s="31">
        <v>97874559</v>
      </c>
      <c r="R41" s="31">
        <v>86442087</v>
      </c>
      <c r="S41" s="31">
        <v>58171633</v>
      </c>
      <c r="T41" s="36">
        <f t="shared" si="6"/>
        <v>0.67295498083011351</v>
      </c>
      <c r="U41" s="36">
        <f t="shared" si="7"/>
        <v>0.20083353197592047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61516596</v>
      </c>
      <c r="E42" s="31">
        <v>64835327</v>
      </c>
      <c r="F42" s="31">
        <v>13592792</v>
      </c>
      <c r="G42" s="36">
        <f t="shared" si="0"/>
        <v>0.22096138089305201</v>
      </c>
      <c r="H42" s="31">
        <v>14968420</v>
      </c>
      <c r="I42" s="36">
        <f t="shared" si="1"/>
        <v>0.24332328141173482</v>
      </c>
      <c r="J42" s="31">
        <v>15227123</v>
      </c>
      <c r="K42" s="36">
        <f t="shared" si="2"/>
        <v>0.23485842833799542</v>
      </c>
      <c r="L42" s="31">
        <v>0</v>
      </c>
      <c r="M42" s="36">
        <f t="shared" si="3"/>
        <v>0</v>
      </c>
      <c r="N42" s="31">
        <f t="shared" si="4"/>
        <v>43788335</v>
      </c>
      <c r="O42" s="36">
        <f t="shared" si="5"/>
        <v>0.67537771499170507</v>
      </c>
      <c r="P42" s="31">
        <v>0</v>
      </c>
      <c r="Q42" s="31">
        <v>620700</v>
      </c>
      <c r="R42" s="31">
        <v>1761079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24583519</v>
      </c>
      <c r="E43" s="31">
        <v>26617928</v>
      </c>
      <c r="F43" s="31">
        <v>5442020</v>
      </c>
      <c r="G43" s="36">
        <f t="shared" si="0"/>
        <v>0.22136863318876357</v>
      </c>
      <c r="H43" s="31">
        <v>6297579</v>
      </c>
      <c r="I43" s="36">
        <f t="shared" si="1"/>
        <v>0.25617077034414804</v>
      </c>
      <c r="J43" s="31">
        <v>4645645</v>
      </c>
      <c r="K43" s="36">
        <f t="shared" si="2"/>
        <v>0.17453067721875271</v>
      </c>
      <c r="L43" s="31">
        <v>0</v>
      </c>
      <c r="M43" s="36">
        <f t="shared" si="3"/>
        <v>0</v>
      </c>
      <c r="N43" s="31">
        <f t="shared" si="4"/>
        <v>16385244</v>
      </c>
      <c r="O43" s="36">
        <f t="shared" si="5"/>
        <v>0.61557173045174662</v>
      </c>
      <c r="P43" s="31">
        <v>4605132</v>
      </c>
      <c r="Q43" s="31">
        <v>28694597</v>
      </c>
      <c r="R43" s="31">
        <v>25204306</v>
      </c>
      <c r="S43" s="31">
        <v>13847807</v>
      </c>
      <c r="T43" s="36">
        <f t="shared" si="6"/>
        <v>0.54942226935349858</v>
      </c>
      <c r="U43" s="36">
        <f t="shared" si="7"/>
        <v>8.797359120216397E-3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29465116</v>
      </c>
      <c r="E44" s="31">
        <v>25483383</v>
      </c>
      <c r="F44" s="31">
        <v>3615243</v>
      </c>
      <c r="G44" s="36">
        <f t="shared" si="0"/>
        <v>0.12269569887320314</v>
      </c>
      <c r="H44" s="31">
        <v>7414649</v>
      </c>
      <c r="I44" s="36">
        <f t="shared" si="1"/>
        <v>0.2516416022254927</v>
      </c>
      <c r="J44" s="31">
        <v>5179970</v>
      </c>
      <c r="K44" s="36">
        <f t="shared" si="2"/>
        <v>0.20326853777616574</v>
      </c>
      <c r="L44" s="31">
        <v>0</v>
      </c>
      <c r="M44" s="36">
        <f t="shared" si="3"/>
        <v>0</v>
      </c>
      <c r="N44" s="31">
        <f t="shared" si="4"/>
        <v>16209862</v>
      </c>
      <c r="O44" s="36">
        <f t="shared" si="5"/>
        <v>0.6360953724236692</v>
      </c>
      <c r="P44" s="31">
        <v>4245856</v>
      </c>
      <c r="Q44" s="31">
        <v>21405061</v>
      </c>
      <c r="R44" s="31">
        <v>28971771</v>
      </c>
      <c r="S44" s="31">
        <v>14257129</v>
      </c>
      <c r="T44" s="36">
        <f t="shared" si="6"/>
        <v>0.49210415890695808</v>
      </c>
      <c r="U44" s="36">
        <f t="shared" si="7"/>
        <v>0.22000604825034098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88145294</v>
      </c>
      <c r="E45" s="31">
        <v>88868110</v>
      </c>
      <c r="F45" s="31">
        <v>23917182</v>
      </c>
      <c r="G45" s="36">
        <f t="shared" si="0"/>
        <v>0.27133816128629623</v>
      </c>
      <c r="H45" s="31">
        <v>22266139</v>
      </c>
      <c r="I45" s="36">
        <f t="shared" si="1"/>
        <v>0.25260723504989385</v>
      </c>
      <c r="J45" s="31">
        <v>20376606</v>
      </c>
      <c r="K45" s="36">
        <f t="shared" si="2"/>
        <v>0.22929041700110422</v>
      </c>
      <c r="L45" s="31">
        <v>0</v>
      </c>
      <c r="M45" s="36">
        <f t="shared" si="3"/>
        <v>0</v>
      </c>
      <c r="N45" s="31">
        <f t="shared" si="4"/>
        <v>66559927</v>
      </c>
      <c r="O45" s="36">
        <f t="shared" si="5"/>
        <v>0.74897426084565089</v>
      </c>
      <c r="P45" s="31">
        <v>23895243</v>
      </c>
      <c r="Q45" s="31">
        <v>81785827</v>
      </c>
      <c r="R45" s="31">
        <v>106480363</v>
      </c>
      <c r="S45" s="31">
        <v>84753111</v>
      </c>
      <c r="T45" s="36">
        <f t="shared" si="6"/>
        <v>0.79595062049140464</v>
      </c>
      <c r="U45" s="36">
        <f t="shared" si="7"/>
        <v>-0.14725261425464475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295129414</v>
      </c>
      <c r="E47" s="32">
        <f>SUM(E41:E46)</f>
        <v>297953637</v>
      </c>
      <c r="F47" s="32">
        <f>SUM(F41:F46)</f>
        <v>63671212</v>
      </c>
      <c r="G47" s="37">
        <f t="shared" si="0"/>
        <v>0.21573997365101671</v>
      </c>
      <c r="H47" s="32">
        <f>SUM(H41:H46)</f>
        <v>70654308</v>
      </c>
      <c r="I47" s="37">
        <f t="shared" si="1"/>
        <v>0.23940110557736546</v>
      </c>
      <c r="J47" s="32">
        <f>SUM(J41:J46)</f>
        <v>71892193</v>
      </c>
      <c r="K47" s="37">
        <f t="shared" si="2"/>
        <v>0.24128650928332182</v>
      </c>
      <c r="L47" s="32">
        <f>SUM(L41:L46)</f>
        <v>0</v>
      </c>
      <c r="M47" s="37">
        <f t="shared" si="3"/>
        <v>0</v>
      </c>
      <c r="N47" s="32">
        <f t="shared" si="4"/>
        <v>206217713</v>
      </c>
      <c r="O47" s="37">
        <f t="shared" si="5"/>
        <v>0.69211342770083384</v>
      </c>
      <c r="P47" s="32">
        <f>SUM(P41:P46)</f>
        <v>54783298</v>
      </c>
      <c r="Q47" s="32">
        <f>SUM(Q41:Q46)</f>
        <v>230380744</v>
      </c>
      <c r="R47" s="32">
        <f>SUM(R41:R46)</f>
        <v>248859606</v>
      </c>
      <c r="S47" s="32">
        <f>SUM(S41:S46)</f>
        <v>171029680</v>
      </c>
      <c r="T47" s="37">
        <f t="shared" si="6"/>
        <v>0.68725367989210751</v>
      </c>
      <c r="U47" s="37">
        <f t="shared" si="7"/>
        <v>0.31230129664701822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25946268</v>
      </c>
      <c r="E48" s="31">
        <v>24596268</v>
      </c>
      <c r="F48" s="31">
        <v>6218997</v>
      </c>
      <c r="G48" s="36">
        <f t="shared" si="0"/>
        <v>0.23968753425348108</v>
      </c>
      <c r="H48" s="31">
        <v>5319805</v>
      </c>
      <c r="I48" s="36">
        <f t="shared" si="1"/>
        <v>0.20503160608685611</v>
      </c>
      <c r="J48" s="31">
        <v>4351395</v>
      </c>
      <c r="K48" s="36">
        <f t="shared" si="2"/>
        <v>0.17691281457821162</v>
      </c>
      <c r="L48" s="31">
        <v>0</v>
      </c>
      <c r="M48" s="36">
        <f t="shared" si="3"/>
        <v>0</v>
      </c>
      <c r="N48" s="31">
        <f t="shared" si="4"/>
        <v>15890197</v>
      </c>
      <c r="O48" s="36">
        <f t="shared" si="5"/>
        <v>0.64604097662295756</v>
      </c>
      <c r="P48" s="31">
        <v>5547938</v>
      </c>
      <c r="Q48" s="31">
        <v>21348216</v>
      </c>
      <c r="R48" s="31">
        <v>22501198</v>
      </c>
      <c r="S48" s="31">
        <v>15499589</v>
      </c>
      <c r="T48" s="36">
        <f t="shared" si="6"/>
        <v>0.68883394564147205</v>
      </c>
      <c r="U48" s="36">
        <f t="shared" si="7"/>
        <v>-0.21567346282528754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36301923</v>
      </c>
      <c r="E49" s="31">
        <v>37468706</v>
      </c>
      <c r="F49" s="31">
        <v>22896207</v>
      </c>
      <c r="G49" s="36">
        <f t="shared" si="0"/>
        <v>0.63071609181695421</v>
      </c>
      <c r="H49" s="31">
        <v>22778939</v>
      </c>
      <c r="I49" s="36">
        <f t="shared" si="1"/>
        <v>0.627485739529556</v>
      </c>
      <c r="J49" s="31">
        <v>22152389</v>
      </c>
      <c r="K49" s="36">
        <f t="shared" si="2"/>
        <v>0.59122375349711842</v>
      </c>
      <c r="L49" s="31">
        <v>0</v>
      </c>
      <c r="M49" s="36">
        <f t="shared" si="3"/>
        <v>0</v>
      </c>
      <c r="N49" s="31">
        <f t="shared" si="4"/>
        <v>67827535</v>
      </c>
      <c r="O49" s="36">
        <f t="shared" si="5"/>
        <v>1.8102449281274886</v>
      </c>
      <c r="P49" s="31">
        <v>-19748131</v>
      </c>
      <c r="Q49" s="31">
        <v>103221451</v>
      </c>
      <c r="R49" s="31">
        <v>41476030</v>
      </c>
      <c r="S49" s="31">
        <v>32254466</v>
      </c>
      <c r="T49" s="36">
        <f t="shared" si="6"/>
        <v>0.77766522012834882</v>
      </c>
      <c r="U49" s="36">
        <f t="shared" si="7"/>
        <v>-2.1217461034667027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30996252</v>
      </c>
      <c r="E50" s="31">
        <v>36618252</v>
      </c>
      <c r="F50" s="31">
        <v>7447060</v>
      </c>
      <c r="G50" s="36">
        <f t="shared" si="0"/>
        <v>0.24025678975638731</v>
      </c>
      <c r="H50" s="31">
        <v>7993964</v>
      </c>
      <c r="I50" s="36">
        <f t="shared" si="1"/>
        <v>0.25790098751294188</v>
      </c>
      <c r="J50" s="31">
        <v>9273853</v>
      </c>
      <c r="K50" s="36">
        <f t="shared" si="2"/>
        <v>0.25325766505730529</v>
      </c>
      <c r="L50" s="31">
        <v>0</v>
      </c>
      <c r="M50" s="36">
        <f t="shared" si="3"/>
        <v>0</v>
      </c>
      <c r="N50" s="31">
        <f t="shared" si="4"/>
        <v>24714877</v>
      </c>
      <c r="O50" s="36">
        <f t="shared" si="5"/>
        <v>0.6749332819054279</v>
      </c>
      <c r="P50" s="31">
        <v>6271257</v>
      </c>
      <c r="Q50" s="31">
        <v>28732476</v>
      </c>
      <c r="R50" s="31">
        <v>29626476</v>
      </c>
      <c r="S50" s="31">
        <v>18795147</v>
      </c>
      <c r="T50" s="36">
        <f t="shared" si="6"/>
        <v>0.63440373401142947</v>
      </c>
      <c r="U50" s="36">
        <f t="shared" si="7"/>
        <v>0.47878694813495914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10656936</v>
      </c>
      <c r="E51" s="31">
        <v>7062218</v>
      </c>
      <c r="F51" s="31">
        <v>155700</v>
      </c>
      <c r="G51" s="36">
        <f t="shared" si="0"/>
        <v>1.4610203157830732E-2</v>
      </c>
      <c r="H51" s="31">
        <v>1524209</v>
      </c>
      <c r="I51" s="36">
        <f t="shared" si="1"/>
        <v>0.14302506836861928</v>
      </c>
      <c r="J51" s="31">
        <v>1782507</v>
      </c>
      <c r="K51" s="36">
        <f t="shared" si="2"/>
        <v>0.25240044983035076</v>
      </c>
      <c r="L51" s="31">
        <v>0</v>
      </c>
      <c r="M51" s="36">
        <f t="shared" si="3"/>
        <v>0</v>
      </c>
      <c r="N51" s="31">
        <f t="shared" si="4"/>
        <v>3462416</v>
      </c>
      <c r="O51" s="36">
        <f t="shared" si="5"/>
        <v>0.49027316913751456</v>
      </c>
      <c r="P51" s="31">
        <v>43417</v>
      </c>
      <c r="Q51" s="31">
        <v>992600</v>
      </c>
      <c r="R51" s="31">
        <v>2070600</v>
      </c>
      <c r="S51" s="31">
        <v>602685</v>
      </c>
      <c r="T51" s="36">
        <f t="shared" si="6"/>
        <v>0.29106780643291802</v>
      </c>
      <c r="U51" s="36">
        <f t="shared" si="7"/>
        <v>40.055508211069395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103901379</v>
      </c>
      <c r="E53" s="32">
        <f>SUM(E48:E52)</f>
        <v>105745444</v>
      </c>
      <c r="F53" s="32">
        <f>SUM(F48:F52)</f>
        <v>36717964</v>
      </c>
      <c r="G53" s="37">
        <f t="shared" si="0"/>
        <v>0.35339246074876446</v>
      </c>
      <c r="H53" s="32">
        <f>SUM(H48:H52)</f>
        <v>37616917</v>
      </c>
      <c r="I53" s="37">
        <f t="shared" si="1"/>
        <v>0.36204444408769587</v>
      </c>
      <c r="J53" s="32">
        <f>SUM(J48:J52)</f>
        <v>37560144</v>
      </c>
      <c r="K53" s="37">
        <f t="shared" si="2"/>
        <v>0.35519396939692266</v>
      </c>
      <c r="L53" s="32">
        <f>SUM(L48:L52)</f>
        <v>0</v>
      </c>
      <c r="M53" s="37">
        <f t="shared" si="3"/>
        <v>0</v>
      </c>
      <c r="N53" s="32">
        <f t="shared" si="4"/>
        <v>111895025</v>
      </c>
      <c r="O53" s="37">
        <f t="shared" si="5"/>
        <v>1.0581545716522784</v>
      </c>
      <c r="P53" s="32">
        <f>SUM(P48:P52)</f>
        <v>-7885519</v>
      </c>
      <c r="Q53" s="32">
        <f>SUM(Q48:Q52)</f>
        <v>154294743</v>
      </c>
      <c r="R53" s="32">
        <f>SUM(R48:R52)</f>
        <v>95674304</v>
      </c>
      <c r="S53" s="32">
        <f>SUM(S48:S52)</f>
        <v>67151887</v>
      </c>
      <c r="T53" s="37">
        <f t="shared" si="6"/>
        <v>0.70188006802746117</v>
      </c>
      <c r="U53" s="37">
        <f t="shared" si="7"/>
        <v>-5.7631796968595221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2170448256</v>
      </c>
      <c r="E54" s="32">
        <f>SUM(E8:E9,E11:E18,E20:E26,E28:E34,E36:E39,E41:E46,E48:E52)</f>
        <v>2215656264</v>
      </c>
      <c r="F54" s="32">
        <f>SUM(F8:F9,F11:F18,F20:F26,F28:F34,F36:F39,F41:F46,F48:F52)</f>
        <v>443905619</v>
      </c>
      <c r="G54" s="37">
        <f t="shared" si="0"/>
        <v>0.20452255324349</v>
      </c>
      <c r="H54" s="32">
        <f>SUM(H8:H9,H11:H18,H20:H26,H28:H34,H36:H39,H41:H46,H48:H52)</f>
        <v>510263415</v>
      </c>
      <c r="I54" s="37">
        <f t="shared" si="1"/>
        <v>0.23509586721978964</v>
      </c>
      <c r="J54" s="32">
        <f>SUM(J8:J9,J11:J18,J20:J26,J28:J34,J36:J39,J41:J46,J48:J52)</f>
        <v>536001884</v>
      </c>
      <c r="K54" s="37">
        <f t="shared" si="2"/>
        <v>0.24191563136798913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1490170918</v>
      </c>
      <c r="O54" s="37">
        <f t="shared" si="5"/>
        <v>0.672564125677935</v>
      </c>
      <c r="P54" s="32">
        <f>SUM(P8:P9,P11:P18,P20:P26,P28:P34,P36:P39,P41:P46,P48:P52)</f>
        <v>396828730</v>
      </c>
      <c r="Q54" s="32">
        <f>SUM(Q8:Q9,Q11:Q18,Q20:Q26,Q28:Q34,Q36:Q39,Q41:Q46,Q48:Q52)</f>
        <v>2068069313</v>
      </c>
      <c r="R54" s="32">
        <f>SUM(R8:R9,R11:R18,R20:R26,R28:R34,R36:R39,R41:R46,R48:R52)</f>
        <v>2204285714</v>
      </c>
      <c r="S54" s="32">
        <f>SUM(S8:S9,S11:S18,S20:S26,S28:S34,S36:S39,S41:S46,S48:S52)</f>
        <v>1351412467</v>
      </c>
      <c r="T54" s="37">
        <f t="shared" si="6"/>
        <v>0.61308407454479374</v>
      </c>
      <c r="U54" s="37">
        <f t="shared" si="7"/>
        <v>0.35071340222770675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344825528</v>
      </c>
      <c r="E57" s="31">
        <v>392176474</v>
      </c>
      <c r="F57" s="31">
        <v>101480145</v>
      </c>
      <c r="G57" s="36">
        <f t="shared" ref="G57:G85" si="8">IF(($D57      =0),0,($F57      /$D57      ))</f>
        <v>0.2942941770830842</v>
      </c>
      <c r="H57" s="31">
        <v>100362824</v>
      </c>
      <c r="I57" s="36">
        <f t="shared" ref="I57:I85" si="9">IF(($D57      =0),0,($H57      /$D57      ))</f>
        <v>0.29105392684267856</v>
      </c>
      <c r="J57" s="31">
        <v>119526512</v>
      </c>
      <c r="K57" s="36">
        <f t="shared" ref="K57:K85" si="10">IF(($E57      =0),0,($J57      /$E57      ))</f>
        <v>0.30477736408023293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321369481</v>
      </c>
      <c r="O57" s="36">
        <f t="shared" ref="O57:O85" si="13">IF(($E57      =0),0,($N57      /$E57      ))</f>
        <v>0.81945119686093149</v>
      </c>
      <c r="P57" s="31">
        <v>135997548</v>
      </c>
      <c r="Q57" s="31">
        <v>306610639</v>
      </c>
      <c r="R57" s="31">
        <v>358209220</v>
      </c>
      <c r="S57" s="31">
        <v>325536551</v>
      </c>
      <c r="T57" s="36">
        <f t="shared" ref="T57:T85" si="14">IF(($R57      =0),0,($S57      /$R57      ))</f>
        <v>0.90878886646189616</v>
      </c>
      <c r="U57" s="36">
        <f t="shared" ref="U57:U85" si="15">IF(($P57      =0),0,(($J57      /$P57      )-1))</f>
        <v>-0.12111274241503234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344825528</v>
      </c>
      <c r="E58" s="32">
        <f>E57</f>
        <v>392176474</v>
      </c>
      <c r="F58" s="32">
        <f>F57</f>
        <v>101480145</v>
      </c>
      <c r="G58" s="37">
        <f t="shared" si="8"/>
        <v>0.2942941770830842</v>
      </c>
      <c r="H58" s="32">
        <f>H57</f>
        <v>100362824</v>
      </c>
      <c r="I58" s="37">
        <f t="shared" si="9"/>
        <v>0.29105392684267856</v>
      </c>
      <c r="J58" s="32">
        <f>J57</f>
        <v>119526512</v>
      </c>
      <c r="K58" s="37">
        <f t="shared" si="10"/>
        <v>0.30477736408023293</v>
      </c>
      <c r="L58" s="32">
        <f>L57</f>
        <v>0</v>
      </c>
      <c r="M58" s="37">
        <f t="shared" si="11"/>
        <v>0</v>
      </c>
      <c r="N58" s="32">
        <f t="shared" si="12"/>
        <v>321369481</v>
      </c>
      <c r="O58" s="37">
        <f t="shared" si="13"/>
        <v>0.81945119686093149</v>
      </c>
      <c r="P58" s="32">
        <f>P57</f>
        <v>135997548</v>
      </c>
      <c r="Q58" s="32">
        <f>Q57</f>
        <v>306610639</v>
      </c>
      <c r="R58" s="32">
        <f>R57</f>
        <v>358209220</v>
      </c>
      <c r="S58" s="32">
        <f>S57</f>
        <v>325536551</v>
      </c>
      <c r="T58" s="37">
        <f t="shared" si="14"/>
        <v>0.90878886646189616</v>
      </c>
      <c r="U58" s="37">
        <f t="shared" si="15"/>
        <v>-0.12111274241503234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8700000</v>
      </c>
      <c r="E59" s="31">
        <v>9260441</v>
      </c>
      <c r="F59" s="31">
        <v>29950</v>
      </c>
      <c r="G59" s="36">
        <f t="shared" si="8"/>
        <v>3.4425287356321839E-3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29950</v>
      </c>
      <c r="O59" s="36">
        <f t="shared" si="13"/>
        <v>3.2341872271525731E-3</v>
      </c>
      <c r="P59" s="31">
        <v>0</v>
      </c>
      <c r="Q59" s="31">
        <v>40000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10678440</v>
      </c>
      <c r="E60" s="31">
        <v>10678440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25084</v>
      </c>
      <c r="K60" s="36">
        <f t="shared" si="10"/>
        <v>2.3490322556478289E-3</v>
      </c>
      <c r="L60" s="31">
        <v>0</v>
      </c>
      <c r="M60" s="36">
        <f t="shared" si="11"/>
        <v>0</v>
      </c>
      <c r="N60" s="31">
        <f t="shared" si="12"/>
        <v>25084</v>
      </c>
      <c r="O60" s="36">
        <f t="shared" si="13"/>
        <v>2.3490322556478289E-3</v>
      </c>
      <c r="P60" s="31">
        <v>0</v>
      </c>
      <c r="Q60" s="31">
        <v>9989111</v>
      </c>
      <c r="R60" s="31">
        <v>10019111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8807388</v>
      </c>
      <c r="E61" s="31">
        <v>8807388</v>
      </c>
      <c r="F61" s="31">
        <v>529128</v>
      </c>
      <c r="G61" s="36">
        <f t="shared" si="8"/>
        <v>6.0077743821437185E-2</v>
      </c>
      <c r="H61" s="31">
        <v>615557</v>
      </c>
      <c r="I61" s="36">
        <f t="shared" si="9"/>
        <v>6.9890982434292662E-2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1144685</v>
      </c>
      <c r="O61" s="36">
        <f t="shared" si="13"/>
        <v>0.12996872625572986</v>
      </c>
      <c r="P61" s="31">
        <v>1632842</v>
      </c>
      <c r="Q61" s="31">
        <v>16618399</v>
      </c>
      <c r="R61" s="31">
        <v>20566847</v>
      </c>
      <c r="S61" s="31">
        <v>3790398</v>
      </c>
      <c r="T61" s="36">
        <f t="shared" si="14"/>
        <v>0.18429650398041081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28185828</v>
      </c>
      <c r="E63" s="32">
        <f>SUM(E59:E62)</f>
        <v>28746269</v>
      </c>
      <c r="F63" s="32">
        <f>SUM(F59:F62)</f>
        <v>559078</v>
      </c>
      <c r="G63" s="37">
        <f t="shared" si="8"/>
        <v>1.9835429351232826E-2</v>
      </c>
      <c r="H63" s="32">
        <f>SUM(H59:H62)</f>
        <v>615557</v>
      </c>
      <c r="I63" s="37">
        <f t="shared" si="9"/>
        <v>2.1839237789998578E-2</v>
      </c>
      <c r="J63" s="32">
        <f>SUM(J59:J62)</f>
        <v>25084</v>
      </c>
      <c r="K63" s="37">
        <f t="shared" si="10"/>
        <v>8.7260019726386059E-4</v>
      </c>
      <c r="L63" s="32">
        <f>SUM(L59:L62)</f>
        <v>0</v>
      </c>
      <c r="M63" s="37">
        <f t="shared" si="11"/>
        <v>0</v>
      </c>
      <c r="N63" s="32">
        <f t="shared" si="12"/>
        <v>1199719</v>
      </c>
      <c r="O63" s="37">
        <f t="shared" si="13"/>
        <v>4.1734772606490257E-2</v>
      </c>
      <c r="P63" s="32">
        <f>SUM(P59:P62)</f>
        <v>1632842</v>
      </c>
      <c r="Q63" s="32">
        <f>SUM(Q59:Q62)</f>
        <v>26647510</v>
      </c>
      <c r="R63" s="32">
        <f>SUM(R59:R62)</f>
        <v>30585958</v>
      </c>
      <c r="S63" s="32">
        <f>SUM(S59:S62)</f>
        <v>3790398</v>
      </c>
      <c r="T63" s="37">
        <f t="shared" si="14"/>
        <v>0.12392608398926069</v>
      </c>
      <c r="U63" s="37">
        <f t="shared" si="15"/>
        <v>-0.98463782778737929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13375556</v>
      </c>
      <c r="E64" s="31">
        <v>12375556</v>
      </c>
      <c r="F64" s="31">
        <v>58265</v>
      </c>
      <c r="G64" s="36">
        <f t="shared" si="8"/>
        <v>4.3560805995653566E-3</v>
      </c>
      <c r="H64" s="31">
        <v>35977</v>
      </c>
      <c r="I64" s="36">
        <f t="shared" si="9"/>
        <v>2.6897573454142767E-3</v>
      </c>
      <c r="J64" s="31">
        <v>99117</v>
      </c>
      <c r="K64" s="36">
        <f t="shared" si="10"/>
        <v>8.0090947024925585E-3</v>
      </c>
      <c r="L64" s="31">
        <v>0</v>
      </c>
      <c r="M64" s="36">
        <f t="shared" si="11"/>
        <v>0</v>
      </c>
      <c r="N64" s="31">
        <f t="shared" si="12"/>
        <v>193359</v>
      </c>
      <c r="O64" s="36">
        <f t="shared" si="13"/>
        <v>1.5624267709668963E-2</v>
      </c>
      <c r="P64" s="31">
        <v>2306</v>
      </c>
      <c r="Q64" s="31">
        <v>8465673</v>
      </c>
      <c r="R64" s="31">
        <v>8761193</v>
      </c>
      <c r="S64" s="31">
        <v>2306</v>
      </c>
      <c r="T64" s="36">
        <f t="shared" si="14"/>
        <v>2.6320616381810105E-4</v>
      </c>
      <c r="U64" s="36">
        <f t="shared" si="15"/>
        <v>41.982220294882914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23413903</v>
      </c>
      <c r="E65" s="31">
        <v>23469907</v>
      </c>
      <c r="F65" s="31">
        <v>1851295</v>
      </c>
      <c r="G65" s="36">
        <f t="shared" si="8"/>
        <v>7.9068192945020738E-2</v>
      </c>
      <c r="H65" s="31">
        <v>2010576</v>
      </c>
      <c r="I65" s="36">
        <f t="shared" si="9"/>
        <v>8.5871031412404847E-2</v>
      </c>
      <c r="J65" s="31">
        <v>1867784</v>
      </c>
      <c r="K65" s="36">
        <f t="shared" si="10"/>
        <v>7.9582079298396877E-2</v>
      </c>
      <c r="L65" s="31">
        <v>0</v>
      </c>
      <c r="M65" s="36">
        <f t="shared" si="11"/>
        <v>0</v>
      </c>
      <c r="N65" s="31">
        <f t="shared" si="12"/>
        <v>5729655</v>
      </c>
      <c r="O65" s="36">
        <f t="shared" si="13"/>
        <v>0.24412772492025639</v>
      </c>
      <c r="P65" s="31">
        <v>748686</v>
      </c>
      <c r="Q65" s="31">
        <v>7548489</v>
      </c>
      <c r="R65" s="31">
        <v>7678489</v>
      </c>
      <c r="S65" s="31">
        <v>3155757</v>
      </c>
      <c r="T65" s="36">
        <f t="shared" si="14"/>
        <v>0.41098671887138211</v>
      </c>
      <c r="U65" s="36">
        <f t="shared" si="15"/>
        <v>1.4947494677341369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17001665</v>
      </c>
      <c r="E66" s="31">
        <v>13846995</v>
      </c>
      <c r="F66" s="31">
        <v>41020</v>
      </c>
      <c r="G66" s="36">
        <f t="shared" si="8"/>
        <v>2.4127048733168194E-3</v>
      </c>
      <c r="H66" s="31">
        <v>396556</v>
      </c>
      <c r="I66" s="36">
        <f t="shared" si="9"/>
        <v>2.3324539096612008E-2</v>
      </c>
      <c r="J66" s="31">
        <v>6204692</v>
      </c>
      <c r="K66" s="36">
        <f t="shared" si="10"/>
        <v>0.44808942301199645</v>
      </c>
      <c r="L66" s="31">
        <v>0</v>
      </c>
      <c r="M66" s="36">
        <f t="shared" si="11"/>
        <v>0</v>
      </c>
      <c r="N66" s="31">
        <f t="shared" si="12"/>
        <v>6642268</v>
      </c>
      <c r="O66" s="36">
        <f t="shared" si="13"/>
        <v>0.47969021437503229</v>
      </c>
      <c r="P66" s="31">
        <v>6791089</v>
      </c>
      <c r="Q66" s="31">
        <v>9739995</v>
      </c>
      <c r="R66" s="31">
        <v>9824995</v>
      </c>
      <c r="S66" s="31">
        <v>7305498</v>
      </c>
      <c r="T66" s="36">
        <f t="shared" si="14"/>
        <v>0.74356251580789612</v>
      </c>
      <c r="U66" s="36">
        <f t="shared" si="15"/>
        <v>-8.6348006924957144E-2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182786644</v>
      </c>
      <c r="E67" s="31">
        <v>169543077</v>
      </c>
      <c r="F67" s="31">
        <v>26131757</v>
      </c>
      <c r="G67" s="36">
        <f t="shared" si="8"/>
        <v>0.14296316420142818</v>
      </c>
      <c r="H67" s="31">
        <v>24969282</v>
      </c>
      <c r="I67" s="36">
        <f t="shared" si="9"/>
        <v>0.13660342710816442</v>
      </c>
      <c r="J67" s="31">
        <v>26579431</v>
      </c>
      <c r="K67" s="36">
        <f t="shared" si="10"/>
        <v>0.15677096033829799</v>
      </c>
      <c r="L67" s="31">
        <v>0</v>
      </c>
      <c r="M67" s="36">
        <f t="shared" si="11"/>
        <v>0</v>
      </c>
      <c r="N67" s="31">
        <f t="shared" si="12"/>
        <v>77680470</v>
      </c>
      <c r="O67" s="36">
        <f t="shared" si="13"/>
        <v>0.45817541697677222</v>
      </c>
      <c r="P67" s="31">
        <v>20628049</v>
      </c>
      <c r="Q67" s="31">
        <v>174123223</v>
      </c>
      <c r="R67" s="31">
        <v>174123223</v>
      </c>
      <c r="S67" s="31">
        <v>60835001</v>
      </c>
      <c r="T67" s="36">
        <f t="shared" si="14"/>
        <v>0.34937901993693282</v>
      </c>
      <c r="U67" s="36">
        <f t="shared" si="15"/>
        <v>0.28850920414237913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29662303</v>
      </c>
      <c r="E68" s="31">
        <v>29662303</v>
      </c>
      <c r="F68" s="31">
        <v>5387570</v>
      </c>
      <c r="G68" s="36">
        <f t="shared" si="8"/>
        <v>0.18163019911164685</v>
      </c>
      <c r="H68" s="31">
        <v>3866060</v>
      </c>
      <c r="I68" s="36">
        <f t="shared" si="9"/>
        <v>0.13033580029170358</v>
      </c>
      <c r="J68" s="31">
        <v>5657913</v>
      </c>
      <c r="K68" s="36">
        <f t="shared" si="10"/>
        <v>0.19074422508596181</v>
      </c>
      <c r="L68" s="31">
        <v>0</v>
      </c>
      <c r="M68" s="36">
        <f t="shared" si="11"/>
        <v>0</v>
      </c>
      <c r="N68" s="31">
        <f t="shared" si="12"/>
        <v>14911543</v>
      </c>
      <c r="O68" s="36">
        <f t="shared" si="13"/>
        <v>0.50271022448931224</v>
      </c>
      <c r="P68" s="31">
        <v>3578976</v>
      </c>
      <c r="Q68" s="31">
        <v>38558969</v>
      </c>
      <c r="R68" s="31">
        <v>42449478</v>
      </c>
      <c r="S68" s="31">
        <v>11280050</v>
      </c>
      <c r="T68" s="36">
        <f t="shared" si="14"/>
        <v>0.26572882710124257</v>
      </c>
      <c r="U68" s="36">
        <f t="shared" si="15"/>
        <v>0.58087480888388177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266240071</v>
      </c>
      <c r="E70" s="32">
        <f>SUM(E64:E69)</f>
        <v>248897838</v>
      </c>
      <c r="F70" s="32">
        <f>SUM(F64:F69)</f>
        <v>33469907</v>
      </c>
      <c r="G70" s="37">
        <f t="shared" si="8"/>
        <v>0.12571325899323396</v>
      </c>
      <c r="H70" s="32">
        <f>SUM(H64:H69)</f>
        <v>31278451</v>
      </c>
      <c r="I70" s="37">
        <f t="shared" si="9"/>
        <v>0.11748213138059146</v>
      </c>
      <c r="J70" s="32">
        <f>SUM(J64:J69)</f>
        <v>40408937</v>
      </c>
      <c r="K70" s="37">
        <f t="shared" si="10"/>
        <v>0.1623514986096424</v>
      </c>
      <c r="L70" s="32">
        <f>SUM(L64:L69)</f>
        <v>0</v>
      </c>
      <c r="M70" s="37">
        <f t="shared" si="11"/>
        <v>0</v>
      </c>
      <c r="N70" s="32">
        <f t="shared" si="12"/>
        <v>105157295</v>
      </c>
      <c r="O70" s="37">
        <f t="shared" si="13"/>
        <v>0.42249179761858757</v>
      </c>
      <c r="P70" s="32">
        <f>SUM(P64:P69)</f>
        <v>31749106</v>
      </c>
      <c r="Q70" s="32">
        <f>SUM(Q64:Q69)</f>
        <v>238436349</v>
      </c>
      <c r="R70" s="32">
        <f>SUM(R64:R69)</f>
        <v>242837378</v>
      </c>
      <c r="S70" s="32">
        <f>SUM(S64:S69)</f>
        <v>82578612</v>
      </c>
      <c r="T70" s="37">
        <f t="shared" si="14"/>
        <v>0.34005725428315242</v>
      </c>
      <c r="U70" s="37">
        <f t="shared" si="15"/>
        <v>0.27275826286258265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67582824</v>
      </c>
      <c r="E71" s="31">
        <v>93007248</v>
      </c>
      <c r="F71" s="31">
        <v>14472168</v>
      </c>
      <c r="G71" s="36">
        <f t="shared" si="8"/>
        <v>0.21413973467578093</v>
      </c>
      <c r="H71" s="31">
        <v>13211905</v>
      </c>
      <c r="I71" s="36">
        <f t="shared" si="9"/>
        <v>0.19549205283283219</v>
      </c>
      <c r="J71" s="31">
        <v>6340331</v>
      </c>
      <c r="K71" s="36">
        <f t="shared" si="10"/>
        <v>6.8170289266058059E-2</v>
      </c>
      <c r="L71" s="31">
        <v>0</v>
      </c>
      <c r="M71" s="36">
        <f t="shared" si="11"/>
        <v>0</v>
      </c>
      <c r="N71" s="31">
        <f t="shared" si="12"/>
        <v>34024404</v>
      </c>
      <c r="O71" s="36">
        <f t="shared" si="13"/>
        <v>0.36582529568018185</v>
      </c>
      <c r="P71" s="31">
        <v>12045088</v>
      </c>
      <c r="Q71" s="31">
        <v>40924680</v>
      </c>
      <c r="R71" s="31">
        <v>50984228</v>
      </c>
      <c r="S71" s="31">
        <v>38654302</v>
      </c>
      <c r="T71" s="36">
        <f t="shared" si="14"/>
        <v>0.75816195549729615</v>
      </c>
      <c r="U71" s="36">
        <f t="shared" si="15"/>
        <v>-0.4736168801755537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44094001</v>
      </c>
      <c r="E72" s="31">
        <v>44094001</v>
      </c>
      <c r="F72" s="31">
        <v>57591718</v>
      </c>
      <c r="G72" s="36">
        <f t="shared" si="8"/>
        <v>1.3061123212656525</v>
      </c>
      <c r="H72" s="31">
        <v>-22805483</v>
      </c>
      <c r="I72" s="36">
        <f t="shared" si="9"/>
        <v>-0.51720148960852974</v>
      </c>
      <c r="J72" s="31">
        <v>37196445</v>
      </c>
      <c r="K72" s="36">
        <f t="shared" si="10"/>
        <v>0.84357155523264948</v>
      </c>
      <c r="L72" s="31">
        <v>0</v>
      </c>
      <c r="M72" s="36">
        <f t="shared" si="11"/>
        <v>0</v>
      </c>
      <c r="N72" s="31">
        <f t="shared" si="12"/>
        <v>71982680</v>
      </c>
      <c r="O72" s="36">
        <f t="shared" si="13"/>
        <v>1.6324823868897722</v>
      </c>
      <c r="P72" s="31">
        <v>12531434</v>
      </c>
      <c r="Q72" s="31">
        <v>53076311</v>
      </c>
      <c r="R72" s="31">
        <v>40942692</v>
      </c>
      <c r="S72" s="31">
        <v>24686319</v>
      </c>
      <c r="T72" s="36">
        <f t="shared" si="14"/>
        <v>0.60294811586888331</v>
      </c>
      <c r="U72" s="36">
        <f t="shared" si="15"/>
        <v>1.9682512791433129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37456663</v>
      </c>
      <c r="E73" s="31">
        <v>64472375</v>
      </c>
      <c r="F73" s="31">
        <v>26697205</v>
      </c>
      <c r="G73" s="36">
        <f t="shared" si="8"/>
        <v>0.71274915760648516</v>
      </c>
      <c r="H73" s="31">
        <v>15774663</v>
      </c>
      <c r="I73" s="36">
        <f t="shared" si="9"/>
        <v>0.42114437690298251</v>
      </c>
      <c r="J73" s="31">
        <v>8079361</v>
      </c>
      <c r="K73" s="36">
        <f t="shared" si="10"/>
        <v>0.12531508262259611</v>
      </c>
      <c r="L73" s="31">
        <v>0</v>
      </c>
      <c r="M73" s="36">
        <f t="shared" si="11"/>
        <v>0</v>
      </c>
      <c r="N73" s="31">
        <f t="shared" si="12"/>
        <v>50551229</v>
      </c>
      <c r="O73" s="36">
        <f t="shared" si="13"/>
        <v>0.78407579990654908</v>
      </c>
      <c r="P73" s="31">
        <v>358162</v>
      </c>
      <c r="Q73" s="31">
        <v>40611113</v>
      </c>
      <c r="R73" s="31">
        <v>40611113</v>
      </c>
      <c r="S73" s="31">
        <v>3479613</v>
      </c>
      <c r="T73" s="36">
        <f t="shared" si="14"/>
        <v>8.5681301076382707E-2</v>
      </c>
      <c r="U73" s="36">
        <f t="shared" si="15"/>
        <v>21.557839748493699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88126491</v>
      </c>
      <c r="E74" s="31">
        <v>121262830</v>
      </c>
      <c r="F74" s="31">
        <v>21410885</v>
      </c>
      <c r="G74" s="36">
        <f t="shared" si="8"/>
        <v>0.24295628654952345</v>
      </c>
      <c r="H74" s="31">
        <v>23860928</v>
      </c>
      <c r="I74" s="36">
        <f t="shared" si="9"/>
        <v>0.27075772255586578</v>
      </c>
      <c r="J74" s="31">
        <v>32337319</v>
      </c>
      <c r="K74" s="36">
        <f t="shared" si="10"/>
        <v>0.26667132046975978</v>
      </c>
      <c r="L74" s="31">
        <v>0</v>
      </c>
      <c r="M74" s="36">
        <f t="shared" si="11"/>
        <v>0</v>
      </c>
      <c r="N74" s="31">
        <f t="shared" si="12"/>
        <v>77609132</v>
      </c>
      <c r="O74" s="36">
        <f t="shared" si="13"/>
        <v>0.64000759342331037</v>
      </c>
      <c r="P74" s="31">
        <v>30703530</v>
      </c>
      <c r="Q74" s="31">
        <v>161980545</v>
      </c>
      <c r="R74" s="31">
        <v>159914278</v>
      </c>
      <c r="S74" s="31">
        <v>81953725</v>
      </c>
      <c r="T74" s="36">
        <f t="shared" si="14"/>
        <v>0.51248535168323117</v>
      </c>
      <c r="U74" s="36">
        <f t="shared" si="15"/>
        <v>5.3211764249908811E-2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46501598</v>
      </c>
      <c r="E75" s="31">
        <v>19524340</v>
      </c>
      <c r="F75" s="31">
        <v>6382416</v>
      </c>
      <c r="G75" s="36">
        <f t="shared" si="8"/>
        <v>0.13725154133412792</v>
      </c>
      <c r="H75" s="31">
        <v>5064675</v>
      </c>
      <c r="I75" s="36">
        <f t="shared" si="9"/>
        <v>0.1089139990414953</v>
      </c>
      <c r="J75" s="31">
        <v>2944305</v>
      </c>
      <c r="K75" s="36">
        <f t="shared" si="10"/>
        <v>0.15080176845926674</v>
      </c>
      <c r="L75" s="31">
        <v>0</v>
      </c>
      <c r="M75" s="36">
        <f t="shared" si="11"/>
        <v>0</v>
      </c>
      <c r="N75" s="31">
        <f t="shared" si="12"/>
        <v>14391396</v>
      </c>
      <c r="O75" s="36">
        <f t="shared" si="13"/>
        <v>0.73710025537354917</v>
      </c>
      <c r="P75" s="31">
        <v>2638024</v>
      </c>
      <c r="Q75" s="31">
        <v>13563318</v>
      </c>
      <c r="R75" s="31">
        <v>11226982</v>
      </c>
      <c r="S75" s="31">
        <v>8671701</v>
      </c>
      <c r="T75" s="36">
        <f t="shared" si="14"/>
        <v>0.77239822776949318</v>
      </c>
      <c r="U75" s="36">
        <f t="shared" si="15"/>
        <v>0.11610243121366604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20715408</v>
      </c>
      <c r="E76" s="31">
        <v>39716834</v>
      </c>
      <c r="F76" s="31">
        <v>2880574</v>
      </c>
      <c r="G76" s="36">
        <f t="shared" si="8"/>
        <v>0.1390546592179116</v>
      </c>
      <c r="H76" s="31">
        <v>1039707</v>
      </c>
      <c r="I76" s="36">
        <f t="shared" si="9"/>
        <v>5.0190032462792911E-2</v>
      </c>
      <c r="J76" s="31">
        <v>4325519</v>
      </c>
      <c r="K76" s="36">
        <f t="shared" si="10"/>
        <v>0.10890895784895643</v>
      </c>
      <c r="L76" s="31">
        <v>0</v>
      </c>
      <c r="M76" s="36">
        <f t="shared" si="11"/>
        <v>0</v>
      </c>
      <c r="N76" s="31">
        <f t="shared" si="12"/>
        <v>8245800</v>
      </c>
      <c r="O76" s="36">
        <f t="shared" si="13"/>
        <v>0.20761473585734452</v>
      </c>
      <c r="P76" s="31">
        <v>4004713</v>
      </c>
      <c r="Q76" s="31">
        <v>24658275</v>
      </c>
      <c r="R76" s="31">
        <v>24658275</v>
      </c>
      <c r="S76" s="31">
        <v>5645511</v>
      </c>
      <c r="T76" s="36">
        <f t="shared" si="14"/>
        <v>0.22894995696170961</v>
      </c>
      <c r="U76" s="36">
        <f t="shared" si="15"/>
        <v>8.0107113793173257E-2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304476985</v>
      </c>
      <c r="E78" s="32">
        <f>SUM(E71:E77)</f>
        <v>382077628</v>
      </c>
      <c r="F78" s="32">
        <f>SUM(F71:F77)</f>
        <v>129434966</v>
      </c>
      <c r="G78" s="37">
        <f t="shared" si="8"/>
        <v>0.42510591071440096</v>
      </c>
      <c r="H78" s="32">
        <f>SUM(H71:H77)</f>
        <v>36146395</v>
      </c>
      <c r="I78" s="37">
        <f t="shared" si="9"/>
        <v>0.11871634567059314</v>
      </c>
      <c r="J78" s="32">
        <f>SUM(J71:J77)</f>
        <v>91223280</v>
      </c>
      <c r="K78" s="37">
        <f t="shared" si="10"/>
        <v>0.23875587921101729</v>
      </c>
      <c r="L78" s="32">
        <f>SUM(L71:L77)</f>
        <v>0</v>
      </c>
      <c r="M78" s="37">
        <f t="shared" si="11"/>
        <v>0</v>
      </c>
      <c r="N78" s="32">
        <f t="shared" si="12"/>
        <v>256804641</v>
      </c>
      <c r="O78" s="37">
        <f t="shared" si="13"/>
        <v>0.67212687208160748</v>
      </c>
      <c r="P78" s="32">
        <f>SUM(P71:P77)</f>
        <v>62280951</v>
      </c>
      <c r="Q78" s="32">
        <f>SUM(Q71:Q77)</f>
        <v>334814242</v>
      </c>
      <c r="R78" s="32">
        <f>SUM(R71:R77)</f>
        <v>328337568</v>
      </c>
      <c r="S78" s="32">
        <f>SUM(S71:S77)</f>
        <v>163091171</v>
      </c>
      <c r="T78" s="37">
        <f t="shared" si="14"/>
        <v>0.49671797227906617</v>
      </c>
      <c r="U78" s="37">
        <f t="shared" si="15"/>
        <v>0.4647059580063253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74074834</v>
      </c>
      <c r="E79" s="31">
        <v>79584641</v>
      </c>
      <c r="F79" s="31">
        <v>13496331</v>
      </c>
      <c r="G79" s="36">
        <f t="shared" si="8"/>
        <v>0.18219859932456953</v>
      </c>
      <c r="H79" s="31">
        <v>17463428</v>
      </c>
      <c r="I79" s="36">
        <f t="shared" si="9"/>
        <v>0.2357538594011564</v>
      </c>
      <c r="J79" s="31">
        <v>19361009</v>
      </c>
      <c r="K79" s="36">
        <f t="shared" si="10"/>
        <v>0.24327569687724043</v>
      </c>
      <c r="L79" s="31">
        <v>0</v>
      </c>
      <c r="M79" s="36">
        <f t="shared" si="11"/>
        <v>0</v>
      </c>
      <c r="N79" s="31">
        <f t="shared" si="12"/>
        <v>50320768</v>
      </c>
      <c r="O79" s="36">
        <f t="shared" si="13"/>
        <v>0.63229245452021332</v>
      </c>
      <c r="P79" s="31">
        <v>40140047</v>
      </c>
      <c r="Q79" s="31">
        <v>57396404</v>
      </c>
      <c r="R79" s="31">
        <v>61148714</v>
      </c>
      <c r="S79" s="31">
        <v>40140047</v>
      </c>
      <c r="T79" s="36">
        <f t="shared" si="14"/>
        <v>0.65643321624065554</v>
      </c>
      <c r="U79" s="36">
        <f t="shared" si="15"/>
        <v>-0.51766351942736888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54878672</v>
      </c>
      <c r="E80" s="31">
        <v>70435705</v>
      </c>
      <c r="F80" s="31">
        <v>5171081</v>
      </c>
      <c r="G80" s="36">
        <f t="shared" si="8"/>
        <v>9.4227517021548912E-2</v>
      </c>
      <c r="H80" s="31">
        <v>6593174</v>
      </c>
      <c r="I80" s="36">
        <f t="shared" si="9"/>
        <v>0.12014091740412378</v>
      </c>
      <c r="J80" s="31">
        <v>7063484</v>
      </c>
      <c r="K80" s="36">
        <f t="shared" si="10"/>
        <v>0.10028271882846918</v>
      </c>
      <c r="L80" s="31">
        <v>0</v>
      </c>
      <c r="M80" s="36">
        <f t="shared" si="11"/>
        <v>0</v>
      </c>
      <c r="N80" s="31">
        <f t="shared" si="12"/>
        <v>18827739</v>
      </c>
      <c r="O80" s="36">
        <f t="shared" si="13"/>
        <v>0.26730390502941653</v>
      </c>
      <c r="P80" s="31">
        <v>2176407</v>
      </c>
      <c r="Q80" s="31">
        <v>40204175</v>
      </c>
      <c r="R80" s="31">
        <v>40874175</v>
      </c>
      <c r="S80" s="31">
        <v>6497336</v>
      </c>
      <c r="T80" s="36">
        <f t="shared" si="14"/>
        <v>0.15895944077158744</v>
      </c>
      <c r="U80" s="36">
        <f t="shared" si="15"/>
        <v>2.2454793611672819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79344820</v>
      </c>
      <c r="E81" s="31">
        <v>90024480</v>
      </c>
      <c r="F81" s="31">
        <v>15852471</v>
      </c>
      <c r="G81" s="36">
        <f t="shared" si="8"/>
        <v>0.1997921351387526</v>
      </c>
      <c r="H81" s="31">
        <v>19176465</v>
      </c>
      <c r="I81" s="36">
        <f t="shared" si="9"/>
        <v>0.24168515348576</v>
      </c>
      <c r="J81" s="31">
        <v>20976372</v>
      </c>
      <c r="K81" s="36">
        <f t="shared" si="10"/>
        <v>0.2330074219812211</v>
      </c>
      <c r="L81" s="31">
        <v>0</v>
      </c>
      <c r="M81" s="36">
        <f t="shared" si="11"/>
        <v>0</v>
      </c>
      <c r="N81" s="31">
        <f t="shared" si="12"/>
        <v>56005308</v>
      </c>
      <c r="O81" s="36">
        <f t="shared" si="13"/>
        <v>0.62211198553993319</v>
      </c>
      <c r="P81" s="31">
        <v>16353245</v>
      </c>
      <c r="Q81" s="31">
        <v>74245640</v>
      </c>
      <c r="R81" s="31">
        <v>75220130</v>
      </c>
      <c r="S81" s="31">
        <v>43243028</v>
      </c>
      <c r="T81" s="36">
        <f t="shared" si="14"/>
        <v>0.57488637682492705</v>
      </c>
      <c r="U81" s="36">
        <f t="shared" si="15"/>
        <v>0.28270395264059212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208298326</v>
      </c>
      <c r="E84" s="32">
        <f>SUM(E79:E83)</f>
        <v>240044826</v>
      </c>
      <c r="F84" s="32">
        <f>SUM(F79:F83)</f>
        <v>34519883</v>
      </c>
      <c r="G84" s="37">
        <f t="shared" si="8"/>
        <v>0.16572328574546491</v>
      </c>
      <c r="H84" s="32">
        <f>SUM(H79:H83)</f>
        <v>43233067</v>
      </c>
      <c r="I84" s="37">
        <f t="shared" si="9"/>
        <v>0.20755359791033559</v>
      </c>
      <c r="J84" s="32">
        <f>SUM(J79:J83)</f>
        <v>47400865</v>
      </c>
      <c r="K84" s="37">
        <f t="shared" si="10"/>
        <v>0.19746672231960541</v>
      </c>
      <c r="L84" s="32">
        <f>SUM(L79:L83)</f>
        <v>0</v>
      </c>
      <c r="M84" s="37">
        <f t="shared" si="11"/>
        <v>0</v>
      </c>
      <c r="N84" s="32">
        <f t="shared" si="12"/>
        <v>125153815</v>
      </c>
      <c r="O84" s="37">
        <f t="shared" si="13"/>
        <v>0.52137684900569359</v>
      </c>
      <c r="P84" s="32">
        <f>SUM(P79:P83)</f>
        <v>58669699</v>
      </c>
      <c r="Q84" s="32">
        <f>SUM(Q79:Q83)</f>
        <v>171846219</v>
      </c>
      <c r="R84" s="32">
        <f>SUM(R79:R83)</f>
        <v>177243019</v>
      </c>
      <c r="S84" s="32">
        <f>SUM(S79:S83)</f>
        <v>89880411</v>
      </c>
      <c r="T84" s="37">
        <f t="shared" si="14"/>
        <v>0.50710268594556041</v>
      </c>
      <c r="U84" s="37">
        <f t="shared" si="15"/>
        <v>-0.19207246998148053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1152026738</v>
      </c>
      <c r="E85" s="32">
        <f>SUM(E57,E59:E62,E64:E69,E71:E77,E79:E83)</f>
        <v>1291943035</v>
      </c>
      <c r="F85" s="32">
        <f>SUM(F57,F59:F62,F64:F69,F71:F77,F79:F83)</f>
        <v>299463979</v>
      </c>
      <c r="G85" s="37">
        <f t="shared" si="8"/>
        <v>0.25994533731039149</v>
      </c>
      <c r="H85" s="32">
        <f>SUM(H57,H59:H62,H64:H69,H71:H77,H79:H83)</f>
        <v>211636294</v>
      </c>
      <c r="I85" s="37">
        <f t="shared" si="9"/>
        <v>0.18370779689316552</v>
      </c>
      <c r="J85" s="32">
        <f>SUM(J57,J59:J62,J64:J69,J71:J77,J79:J83)</f>
        <v>298584678</v>
      </c>
      <c r="K85" s="37">
        <f t="shared" si="10"/>
        <v>0.23111288184621856</v>
      </c>
      <c r="L85" s="32">
        <f>SUM(L57,L59:L62,L64:L69,L71:L77,L79:L83)</f>
        <v>0</v>
      </c>
      <c r="M85" s="37">
        <f t="shared" si="11"/>
        <v>0</v>
      </c>
      <c r="N85" s="32">
        <f t="shared" si="12"/>
        <v>809684951</v>
      </c>
      <c r="O85" s="37">
        <f t="shared" si="13"/>
        <v>0.62671877092475681</v>
      </c>
      <c r="P85" s="32">
        <f>SUM(P57,P59:P62,P64:P69,P71:P77,P79:P83)</f>
        <v>290330146</v>
      </c>
      <c r="Q85" s="32">
        <f>SUM(Q57,Q59:Q62,Q64:Q69,Q71:Q77,Q79:Q83)</f>
        <v>1078354959</v>
      </c>
      <c r="R85" s="32">
        <f>SUM(R57,R59:R62,R64:R69,R71:R77,R79:R83)</f>
        <v>1137213143</v>
      </c>
      <c r="S85" s="32">
        <f>SUM(S57,S59:S62,S64:S69,S71:S77,S79:S83)</f>
        <v>664877143</v>
      </c>
      <c r="T85" s="37">
        <f t="shared" si="14"/>
        <v>0.58465481786996898</v>
      </c>
      <c r="U85" s="37">
        <f t="shared" si="15"/>
        <v>2.8431536007287317E-2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2121685135</v>
      </c>
      <c r="E88" s="31">
        <v>2430454358</v>
      </c>
      <c r="F88" s="31">
        <v>443203979</v>
      </c>
      <c r="G88" s="36">
        <f t="shared" ref="G88:G99" si="16">IF(($D88      =0),0,($F88      /$D88      ))</f>
        <v>0.20889243728429102</v>
      </c>
      <c r="H88" s="31">
        <v>615231866</v>
      </c>
      <c r="I88" s="36">
        <f t="shared" ref="I88:I99" si="17">IF(($D88      =0),0,($H88      /$D88      ))</f>
        <v>0.28997321791576769</v>
      </c>
      <c r="J88" s="31">
        <v>663470262</v>
      </c>
      <c r="K88" s="36">
        <f t="shared" ref="K88:K99" si="18">IF(($E88      =0),0,($J88      /$E88      ))</f>
        <v>0.27298198783949351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1721906107</v>
      </c>
      <c r="O88" s="36">
        <f t="shared" ref="O88:O99" si="21">IF(($E88      =0),0,($N88      /$E88      ))</f>
        <v>0.70847086732249587</v>
      </c>
      <c r="P88" s="31">
        <v>470579762</v>
      </c>
      <c r="Q88" s="31">
        <v>2034002934</v>
      </c>
      <c r="R88" s="31">
        <v>2044272279</v>
      </c>
      <c r="S88" s="31">
        <v>1405464622</v>
      </c>
      <c r="T88" s="36">
        <f t="shared" ref="T88:T99" si="22">IF(($R88      =0),0,($S88      /$R88      ))</f>
        <v>0.68751341806949196</v>
      </c>
      <c r="U88" s="36">
        <f t="shared" ref="U88:U99" si="23">IF(($P88      =0),0,(($J88      /$P88      )-1))</f>
        <v>0.40989969305139806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3844041000</v>
      </c>
      <c r="E89" s="31">
        <v>3844603000</v>
      </c>
      <c r="F89" s="31">
        <v>1029201962</v>
      </c>
      <c r="G89" s="36">
        <f t="shared" si="16"/>
        <v>0.26773959018647303</v>
      </c>
      <c r="H89" s="31">
        <v>1108502817</v>
      </c>
      <c r="I89" s="36">
        <f t="shared" si="17"/>
        <v>0.28836914512618361</v>
      </c>
      <c r="J89" s="31">
        <v>1051340034</v>
      </c>
      <c r="K89" s="36">
        <f t="shared" si="18"/>
        <v>0.27345867284606501</v>
      </c>
      <c r="L89" s="31">
        <v>0</v>
      </c>
      <c r="M89" s="36">
        <f t="shared" si="19"/>
        <v>0</v>
      </c>
      <c r="N89" s="31">
        <f t="shared" si="20"/>
        <v>3189044813</v>
      </c>
      <c r="O89" s="36">
        <f t="shared" si="21"/>
        <v>0.82948611677200479</v>
      </c>
      <c r="P89" s="31">
        <v>952644219</v>
      </c>
      <c r="Q89" s="31">
        <v>3444394000</v>
      </c>
      <c r="R89" s="31">
        <v>3708367549</v>
      </c>
      <c r="S89" s="31">
        <v>2803037633</v>
      </c>
      <c r="T89" s="36">
        <f t="shared" si="22"/>
        <v>0.75586834259615621</v>
      </c>
      <c r="U89" s="36">
        <f t="shared" si="23"/>
        <v>0.10360196706342473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1549032861</v>
      </c>
      <c r="E90" s="31">
        <v>1715821981</v>
      </c>
      <c r="F90" s="31">
        <v>217677459</v>
      </c>
      <c r="G90" s="36">
        <f t="shared" si="16"/>
        <v>0.14052475223764799</v>
      </c>
      <c r="H90" s="31">
        <v>397189150</v>
      </c>
      <c r="I90" s="36">
        <f t="shared" si="17"/>
        <v>0.25641105492338551</v>
      </c>
      <c r="J90" s="31">
        <v>481526151</v>
      </c>
      <c r="K90" s="36">
        <f t="shared" si="18"/>
        <v>0.280638758759438</v>
      </c>
      <c r="L90" s="31">
        <v>0</v>
      </c>
      <c r="M90" s="36">
        <f t="shared" si="19"/>
        <v>0</v>
      </c>
      <c r="N90" s="31">
        <f t="shared" si="20"/>
        <v>1096392760</v>
      </c>
      <c r="O90" s="36">
        <f t="shared" si="21"/>
        <v>0.63898980904826164</v>
      </c>
      <c r="P90" s="31">
        <v>481144660</v>
      </c>
      <c r="Q90" s="31">
        <v>1563529331</v>
      </c>
      <c r="R90" s="31">
        <v>1658529330</v>
      </c>
      <c r="S90" s="31">
        <v>1907688022</v>
      </c>
      <c r="T90" s="36">
        <f t="shared" si="22"/>
        <v>1.1502286920666034</v>
      </c>
      <c r="U90" s="36">
        <f t="shared" si="23"/>
        <v>7.928821240581474E-4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7514758996</v>
      </c>
      <c r="E91" s="32">
        <f>SUM(E88:E90)</f>
        <v>7990879339</v>
      </c>
      <c r="F91" s="32">
        <f>SUM(F88:F90)</f>
        <v>1690083400</v>
      </c>
      <c r="G91" s="37">
        <f t="shared" si="16"/>
        <v>0.22490187654715307</v>
      </c>
      <c r="H91" s="32">
        <f>SUM(H88:H90)</f>
        <v>2120923833</v>
      </c>
      <c r="I91" s="37">
        <f t="shared" si="17"/>
        <v>0.28223444479442888</v>
      </c>
      <c r="J91" s="32">
        <f>SUM(J88:J90)</f>
        <v>2196336447</v>
      </c>
      <c r="K91" s="37">
        <f t="shared" si="18"/>
        <v>0.2748554137566111</v>
      </c>
      <c r="L91" s="32">
        <f>SUM(L88:L90)</f>
        <v>0</v>
      </c>
      <c r="M91" s="37">
        <f t="shared" si="19"/>
        <v>0</v>
      </c>
      <c r="N91" s="32">
        <f t="shared" si="20"/>
        <v>6007343680</v>
      </c>
      <c r="O91" s="37">
        <f t="shared" si="21"/>
        <v>0.75177504566747411</v>
      </c>
      <c r="P91" s="32">
        <f>SUM(P88:P90)</f>
        <v>1904368641</v>
      </c>
      <c r="Q91" s="32">
        <f>SUM(Q88:Q90)</f>
        <v>7041926265</v>
      </c>
      <c r="R91" s="32">
        <f>SUM(R88:R90)</f>
        <v>7411169158</v>
      </c>
      <c r="S91" s="32">
        <f>SUM(S88:S90)</f>
        <v>6116190277</v>
      </c>
      <c r="T91" s="37">
        <f t="shared" si="22"/>
        <v>0.82526658704016587</v>
      </c>
      <c r="U91" s="37">
        <f t="shared" si="23"/>
        <v>0.15331475204647638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209812511</v>
      </c>
      <c r="E92" s="31">
        <v>204913018</v>
      </c>
      <c r="F92" s="31">
        <v>58314858</v>
      </c>
      <c r="G92" s="36">
        <f t="shared" si="16"/>
        <v>0.27793794432020308</v>
      </c>
      <c r="H92" s="31">
        <v>61943085</v>
      </c>
      <c r="I92" s="36">
        <f t="shared" si="17"/>
        <v>0.29523065476300409</v>
      </c>
      <c r="J92" s="31">
        <v>62183915</v>
      </c>
      <c r="K92" s="36">
        <f t="shared" si="18"/>
        <v>0.30346493164236155</v>
      </c>
      <c r="L92" s="31">
        <v>0</v>
      </c>
      <c r="M92" s="36">
        <f t="shared" si="19"/>
        <v>0</v>
      </c>
      <c r="N92" s="31">
        <f t="shared" si="20"/>
        <v>182441858</v>
      </c>
      <c r="O92" s="36">
        <f t="shared" si="21"/>
        <v>0.89033805553534917</v>
      </c>
      <c r="P92" s="31">
        <v>45224110</v>
      </c>
      <c r="Q92" s="31">
        <v>223104231</v>
      </c>
      <c r="R92" s="31">
        <v>234194282</v>
      </c>
      <c r="S92" s="31">
        <v>139977839</v>
      </c>
      <c r="T92" s="36">
        <f t="shared" si="22"/>
        <v>0.59769964409293308</v>
      </c>
      <c r="U92" s="36">
        <f t="shared" si="23"/>
        <v>0.37501688811565326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129287561</v>
      </c>
      <c r="E93" s="31">
        <v>126256791</v>
      </c>
      <c r="F93" s="31">
        <v>16749348</v>
      </c>
      <c r="G93" s="36">
        <f t="shared" si="16"/>
        <v>0.12955111745050246</v>
      </c>
      <c r="H93" s="31">
        <v>29082204</v>
      </c>
      <c r="I93" s="36">
        <f t="shared" si="17"/>
        <v>0.22494201124267477</v>
      </c>
      <c r="J93" s="31">
        <v>25932827</v>
      </c>
      <c r="K93" s="36">
        <f t="shared" si="18"/>
        <v>0.20539748234215774</v>
      </c>
      <c r="L93" s="31">
        <v>0</v>
      </c>
      <c r="M93" s="36">
        <f t="shared" si="19"/>
        <v>0</v>
      </c>
      <c r="N93" s="31">
        <f t="shared" si="20"/>
        <v>71764379</v>
      </c>
      <c r="O93" s="36">
        <f t="shared" si="21"/>
        <v>0.56840015045210524</v>
      </c>
      <c r="P93" s="31">
        <v>21899479</v>
      </c>
      <c r="Q93" s="31">
        <v>100619328</v>
      </c>
      <c r="R93" s="31">
        <v>113878391</v>
      </c>
      <c r="S93" s="31">
        <v>56556092</v>
      </c>
      <c r="T93" s="36">
        <f t="shared" si="22"/>
        <v>0.49663585429478013</v>
      </c>
      <c r="U93" s="36">
        <f t="shared" si="23"/>
        <v>0.18417552307979568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61128094</v>
      </c>
      <c r="E94" s="31">
        <v>64564216</v>
      </c>
      <c r="F94" s="31">
        <v>19460291</v>
      </c>
      <c r="G94" s="36">
        <f t="shared" si="16"/>
        <v>0.31835265467298884</v>
      </c>
      <c r="H94" s="31">
        <v>20375471</v>
      </c>
      <c r="I94" s="36">
        <f t="shared" si="17"/>
        <v>0.33332416678982335</v>
      </c>
      <c r="J94" s="31">
        <v>-6366238</v>
      </c>
      <c r="K94" s="36">
        <f t="shared" si="18"/>
        <v>-9.8603195305585367E-2</v>
      </c>
      <c r="L94" s="31">
        <v>0</v>
      </c>
      <c r="M94" s="36">
        <f t="shared" si="19"/>
        <v>0</v>
      </c>
      <c r="N94" s="31">
        <f t="shared" si="20"/>
        <v>33469524</v>
      </c>
      <c r="O94" s="36">
        <f t="shared" si="21"/>
        <v>0.51839124012595461</v>
      </c>
      <c r="P94" s="31">
        <v>14032497</v>
      </c>
      <c r="Q94" s="31">
        <v>57440254</v>
      </c>
      <c r="R94" s="31">
        <v>51121775</v>
      </c>
      <c r="S94" s="31">
        <v>39496226</v>
      </c>
      <c r="T94" s="36">
        <f t="shared" si="22"/>
        <v>0.77259105342097378</v>
      </c>
      <c r="U94" s="36">
        <f t="shared" si="23"/>
        <v>-1.4536782013920972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400228166</v>
      </c>
      <c r="E96" s="32">
        <f>SUM(E92:E95)</f>
        <v>395734025</v>
      </c>
      <c r="F96" s="32">
        <f>SUM(F92:F95)</f>
        <v>94524497</v>
      </c>
      <c r="G96" s="37">
        <f t="shared" si="16"/>
        <v>0.23617652386813776</v>
      </c>
      <c r="H96" s="32">
        <f>SUM(H92:H95)</f>
        <v>111400760</v>
      </c>
      <c r="I96" s="37">
        <f t="shared" si="17"/>
        <v>0.27834312890412616</v>
      </c>
      <c r="J96" s="32">
        <f>SUM(J92:J95)</f>
        <v>81750504</v>
      </c>
      <c r="K96" s="37">
        <f t="shared" si="18"/>
        <v>0.20657941656646783</v>
      </c>
      <c r="L96" s="32">
        <f>SUM(L92:L95)</f>
        <v>0</v>
      </c>
      <c r="M96" s="37">
        <f t="shared" si="19"/>
        <v>0</v>
      </c>
      <c r="N96" s="32">
        <f t="shared" si="20"/>
        <v>287675761</v>
      </c>
      <c r="O96" s="37">
        <f t="shared" si="21"/>
        <v>0.7269421955819948</v>
      </c>
      <c r="P96" s="32">
        <f>SUM(P92:P95)</f>
        <v>81156086</v>
      </c>
      <c r="Q96" s="32">
        <f>SUM(Q92:Q95)</f>
        <v>381163813</v>
      </c>
      <c r="R96" s="32">
        <f>SUM(R92:R95)</f>
        <v>399194448</v>
      </c>
      <c r="S96" s="32">
        <f>SUM(S92:S95)</f>
        <v>236030157</v>
      </c>
      <c r="T96" s="37">
        <f t="shared" si="22"/>
        <v>0.59126613153697971</v>
      </c>
      <c r="U96" s="37">
        <f t="shared" si="23"/>
        <v>7.3243798376378955E-3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126582342</v>
      </c>
      <c r="E97" s="31">
        <v>199041279</v>
      </c>
      <c r="F97" s="31">
        <v>17600217</v>
      </c>
      <c r="G97" s="36">
        <f t="shared" si="16"/>
        <v>0.13904164452890277</v>
      </c>
      <c r="H97" s="31">
        <v>38556036</v>
      </c>
      <c r="I97" s="36">
        <f t="shared" si="17"/>
        <v>0.30459253155546767</v>
      </c>
      <c r="J97" s="31">
        <v>40355540</v>
      </c>
      <c r="K97" s="36">
        <f t="shared" si="18"/>
        <v>0.20274960150351526</v>
      </c>
      <c r="L97" s="31">
        <v>0</v>
      </c>
      <c r="M97" s="36">
        <f t="shared" si="19"/>
        <v>0</v>
      </c>
      <c r="N97" s="31">
        <f t="shared" si="20"/>
        <v>96511793</v>
      </c>
      <c r="O97" s="36">
        <f t="shared" si="21"/>
        <v>0.48488330403061769</v>
      </c>
      <c r="P97" s="31">
        <v>68827160</v>
      </c>
      <c r="Q97" s="31">
        <v>114798729</v>
      </c>
      <c r="R97" s="31">
        <v>133372615</v>
      </c>
      <c r="S97" s="31">
        <v>111869308</v>
      </c>
      <c r="T97" s="36">
        <f t="shared" si="22"/>
        <v>0.83877269707878188</v>
      </c>
      <c r="U97" s="36">
        <f t="shared" si="23"/>
        <v>-0.41366838323708255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132990057</v>
      </c>
      <c r="E98" s="31">
        <v>67989489</v>
      </c>
      <c r="F98" s="31">
        <v>11069430</v>
      </c>
      <c r="G98" s="36">
        <f t="shared" si="16"/>
        <v>8.3235019592479753E-2</v>
      </c>
      <c r="H98" s="31">
        <v>8717862</v>
      </c>
      <c r="I98" s="36">
        <f t="shared" si="17"/>
        <v>6.5552735269524695E-2</v>
      </c>
      <c r="J98" s="31">
        <v>35528068</v>
      </c>
      <c r="K98" s="36">
        <f t="shared" si="18"/>
        <v>0.52255236099803604</v>
      </c>
      <c r="L98" s="31">
        <v>0</v>
      </c>
      <c r="M98" s="36">
        <f t="shared" si="19"/>
        <v>0</v>
      </c>
      <c r="N98" s="31">
        <f t="shared" si="20"/>
        <v>55315360</v>
      </c>
      <c r="O98" s="36">
        <f t="shared" si="21"/>
        <v>0.81358693547468786</v>
      </c>
      <c r="P98" s="31">
        <v>0</v>
      </c>
      <c r="Q98" s="31">
        <v>80964929</v>
      </c>
      <c r="R98" s="31">
        <v>110163761</v>
      </c>
      <c r="S98" s="31">
        <v>19416782</v>
      </c>
      <c r="T98" s="36">
        <f t="shared" si="22"/>
        <v>0.17625380455193429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183322089</v>
      </c>
      <c r="E99" s="31">
        <v>185522089</v>
      </c>
      <c r="F99" s="31">
        <v>35713025</v>
      </c>
      <c r="G99" s="36">
        <f t="shared" si="16"/>
        <v>0.19481026642675886</v>
      </c>
      <c r="H99" s="31">
        <v>39291784</v>
      </c>
      <c r="I99" s="36">
        <f t="shared" si="17"/>
        <v>0.21433196738228311</v>
      </c>
      <c r="J99" s="31">
        <v>62456949</v>
      </c>
      <c r="K99" s="36">
        <f t="shared" si="18"/>
        <v>0.33665505459029194</v>
      </c>
      <c r="L99" s="31">
        <v>0</v>
      </c>
      <c r="M99" s="36">
        <f t="shared" si="19"/>
        <v>0</v>
      </c>
      <c r="N99" s="31">
        <f t="shared" si="20"/>
        <v>137461758</v>
      </c>
      <c r="O99" s="36">
        <f t="shared" si="21"/>
        <v>0.74094550541633886</v>
      </c>
      <c r="P99" s="31">
        <v>66528579</v>
      </c>
      <c r="Q99" s="31">
        <v>122546842</v>
      </c>
      <c r="R99" s="31">
        <v>109200070</v>
      </c>
      <c r="S99" s="31">
        <v>158143094</v>
      </c>
      <c r="T99" s="36">
        <f t="shared" si="22"/>
        <v>1.4481959031711242</v>
      </c>
      <c r="U99" s="36">
        <f t="shared" si="23"/>
        <v>-6.1201216998787888E-2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442894488</v>
      </c>
      <c r="E101" s="32">
        <f>SUM(E97:E100)</f>
        <v>452552857</v>
      </c>
      <c r="F101" s="32">
        <f>SUM(F97:F100)</f>
        <v>64382672</v>
      </c>
      <c r="G101" s="37">
        <f>IF(($D101     =0),0,($F101     /$D101     ))</f>
        <v>0.14536796854423711</v>
      </c>
      <c r="H101" s="32">
        <f>SUM(H97:H100)</f>
        <v>86565682</v>
      </c>
      <c r="I101" s="37">
        <f>IF(($D101     =0),0,($H101     /$D101     ))</f>
        <v>0.19545441260944299</v>
      </c>
      <c r="J101" s="32">
        <f>SUM(J97:J100)</f>
        <v>138340557</v>
      </c>
      <c r="K101" s="37">
        <f>IF(($E101     =0),0,($J101     /$E101     ))</f>
        <v>0.30568927995962247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289288911</v>
      </c>
      <c r="O101" s="37">
        <f>IF(($E101     =0),0,($N101     /$E101     ))</f>
        <v>0.63923784045407095</v>
      </c>
      <c r="P101" s="32">
        <f>SUM(P97:P100)</f>
        <v>135355739</v>
      </c>
      <c r="Q101" s="32">
        <f>SUM(Q97:Q100)</f>
        <v>318310500</v>
      </c>
      <c r="R101" s="32">
        <f>SUM(R97:R100)</f>
        <v>352736446</v>
      </c>
      <c r="S101" s="32">
        <f>SUM(S97:S100)</f>
        <v>289429184</v>
      </c>
      <c r="T101" s="37">
        <f>IF(($R101     =0),0,($S101     /$R101     ))</f>
        <v>0.82052531651350824</v>
      </c>
      <c r="U101" s="37">
        <f>IF(($P101     =0),0,(($J101     /$P101     )-1))</f>
        <v>2.2051654566342505E-2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8357881650</v>
      </c>
      <c r="E102" s="32">
        <f>SUM(E88:E90,E92:E95,E97:E100)</f>
        <v>8839166221</v>
      </c>
      <c r="F102" s="32">
        <f>SUM(F88:F90,F92:F95,F97:F100)</f>
        <v>1848990569</v>
      </c>
      <c r="G102" s="37">
        <f>IF(($D102     =0),0,($F102     /$D102     ))</f>
        <v>0.22122717770237868</v>
      </c>
      <c r="H102" s="32">
        <f>SUM(H88:H90,H92:H95,H97:H100)</f>
        <v>2318890275</v>
      </c>
      <c r="I102" s="37">
        <f>IF(($D102     =0),0,($H102     /$D102     ))</f>
        <v>0.27744952275077978</v>
      </c>
      <c r="J102" s="32">
        <f>SUM(J88:J90,J92:J95,J97:J100)</f>
        <v>2416427508</v>
      </c>
      <c r="K102" s="37">
        <f>IF(($E102     =0),0,($J102     /$E102     ))</f>
        <v>0.2733773126993671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6584308352</v>
      </c>
      <c r="O102" s="37">
        <f>IF(($E102     =0),0,($N102     /$E102     ))</f>
        <v>0.74490151982401553</v>
      </c>
      <c r="P102" s="32">
        <f>SUM(P88:P90,P92:P95,P97:P100)</f>
        <v>2120880466</v>
      </c>
      <c r="Q102" s="32">
        <f>SUM(Q88:Q90,Q92:Q95,Q97:Q100)</f>
        <v>7741400578</v>
      </c>
      <c r="R102" s="32">
        <f>SUM(R88:R90,R92:R95,R97:R100)</f>
        <v>8163100052</v>
      </c>
      <c r="S102" s="32">
        <f>SUM(S88:S90,S92:S95,S97:S100)</f>
        <v>6641649618</v>
      </c>
      <c r="T102" s="37">
        <f>IF(($R102     =0),0,($S102     /$R102     ))</f>
        <v>0.81361854879786299</v>
      </c>
      <c r="U102" s="37">
        <f>IF(($P102     =0),0,(($J102     /$P102     )-1))</f>
        <v>0.13935110758854052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1806158810</v>
      </c>
      <c r="E105" s="31">
        <v>1832546302</v>
      </c>
      <c r="F105" s="31">
        <v>301783618</v>
      </c>
      <c r="G105" s="36">
        <f t="shared" ref="G105:G136" si="24">IF(($D105     =0),0,($F105     /$D105     ))</f>
        <v>0.16708587103699923</v>
      </c>
      <c r="H105" s="31">
        <v>414437254</v>
      </c>
      <c r="I105" s="36">
        <f t="shared" ref="I105:I136" si="25">IF(($D105     =0),0,($H105     /$D105     ))</f>
        <v>0.22945781495260653</v>
      </c>
      <c r="J105" s="31">
        <v>346275087</v>
      </c>
      <c r="K105" s="36">
        <f t="shared" ref="K105:K136" si="26">IF(($E105     =0),0,($J105     /$E105     ))</f>
        <v>0.18895843811536064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1062495959</v>
      </c>
      <c r="O105" s="36">
        <f t="shared" ref="O105:O136" si="29">IF(($E105     =0),0,($N105     /$E105     ))</f>
        <v>0.57979214922996258</v>
      </c>
      <c r="P105" s="31">
        <v>310895446</v>
      </c>
      <c r="Q105" s="31">
        <v>1714969630</v>
      </c>
      <c r="R105" s="31">
        <v>1700795418</v>
      </c>
      <c r="S105" s="31">
        <v>967780494</v>
      </c>
      <c r="T105" s="36">
        <f t="shared" ref="T105:T136" si="30">IF(($R105     =0),0,($S105     /$R105     ))</f>
        <v>0.56901640477020621</v>
      </c>
      <c r="U105" s="36">
        <f t="shared" ref="U105:U136" si="31">IF(($P105     =0),0,(($J105     /$P105     )-1))</f>
        <v>0.1137991612781617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1806158810</v>
      </c>
      <c r="E106" s="32">
        <f>E105</f>
        <v>1832546302</v>
      </c>
      <c r="F106" s="32">
        <f>F105</f>
        <v>301783618</v>
      </c>
      <c r="G106" s="37">
        <f t="shared" si="24"/>
        <v>0.16708587103699923</v>
      </c>
      <c r="H106" s="32">
        <f>H105</f>
        <v>414437254</v>
      </c>
      <c r="I106" s="37">
        <f t="shared" si="25"/>
        <v>0.22945781495260653</v>
      </c>
      <c r="J106" s="32">
        <f>J105</f>
        <v>346275087</v>
      </c>
      <c r="K106" s="37">
        <f t="shared" si="26"/>
        <v>0.18895843811536064</v>
      </c>
      <c r="L106" s="32">
        <f>L105</f>
        <v>0</v>
      </c>
      <c r="M106" s="37">
        <f t="shared" si="27"/>
        <v>0</v>
      </c>
      <c r="N106" s="32">
        <f t="shared" si="28"/>
        <v>1062495959</v>
      </c>
      <c r="O106" s="37">
        <f t="shared" si="29"/>
        <v>0.57979214922996258</v>
      </c>
      <c r="P106" s="32">
        <f>P105</f>
        <v>310895446</v>
      </c>
      <c r="Q106" s="32">
        <f>Q105</f>
        <v>1714969630</v>
      </c>
      <c r="R106" s="32">
        <f>R105</f>
        <v>1700795418</v>
      </c>
      <c r="S106" s="32">
        <f>S105</f>
        <v>967780494</v>
      </c>
      <c r="T106" s="37">
        <f t="shared" si="30"/>
        <v>0.56901640477020621</v>
      </c>
      <c r="U106" s="37">
        <f t="shared" si="31"/>
        <v>0.1137991612781617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39113877</v>
      </c>
      <c r="E107" s="31">
        <v>50357715</v>
      </c>
      <c r="F107" s="31">
        <v>2819872</v>
      </c>
      <c r="G107" s="36">
        <f t="shared" si="24"/>
        <v>7.2093901609395564E-2</v>
      </c>
      <c r="H107" s="31">
        <v>11625460</v>
      </c>
      <c r="I107" s="36">
        <f t="shared" si="25"/>
        <v>0.29722085591259595</v>
      </c>
      <c r="J107" s="31">
        <v>6889659</v>
      </c>
      <c r="K107" s="36">
        <f t="shared" si="26"/>
        <v>0.1368143689601484</v>
      </c>
      <c r="L107" s="31">
        <v>0</v>
      </c>
      <c r="M107" s="36">
        <f t="shared" si="27"/>
        <v>0</v>
      </c>
      <c r="N107" s="31">
        <f t="shared" si="28"/>
        <v>21334991</v>
      </c>
      <c r="O107" s="36">
        <f t="shared" si="29"/>
        <v>0.42366876654351771</v>
      </c>
      <c r="P107" s="31">
        <v>13865660</v>
      </c>
      <c r="Q107" s="31">
        <v>38446310</v>
      </c>
      <c r="R107" s="31">
        <v>38596310</v>
      </c>
      <c r="S107" s="31">
        <v>28690705</v>
      </c>
      <c r="T107" s="36">
        <f t="shared" si="30"/>
        <v>0.74335357447382922</v>
      </c>
      <c r="U107" s="36">
        <f t="shared" si="31"/>
        <v>-0.50311351929875681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3226412</v>
      </c>
      <c r="E108" s="31">
        <v>3593215</v>
      </c>
      <c r="F108" s="31">
        <v>664530</v>
      </c>
      <c r="G108" s="36">
        <f t="shared" si="24"/>
        <v>0.20596563613078553</v>
      </c>
      <c r="H108" s="31">
        <v>1053577</v>
      </c>
      <c r="I108" s="36">
        <f t="shared" si="25"/>
        <v>0.32654757049006761</v>
      </c>
      <c r="J108" s="31">
        <v>1029152</v>
      </c>
      <c r="K108" s="36">
        <f t="shared" si="26"/>
        <v>0.28641536896623221</v>
      </c>
      <c r="L108" s="31">
        <v>0</v>
      </c>
      <c r="M108" s="36">
        <f t="shared" si="27"/>
        <v>0</v>
      </c>
      <c r="N108" s="31">
        <f t="shared" si="28"/>
        <v>2747259</v>
      </c>
      <c r="O108" s="36">
        <f t="shared" si="29"/>
        <v>0.76456849924093051</v>
      </c>
      <c r="P108" s="31">
        <v>1017934</v>
      </c>
      <c r="Q108" s="31">
        <v>6856908</v>
      </c>
      <c r="R108" s="31">
        <v>5156908</v>
      </c>
      <c r="S108" s="31">
        <v>2228179</v>
      </c>
      <c r="T108" s="36">
        <f t="shared" si="30"/>
        <v>0.4320765466438416</v>
      </c>
      <c r="U108" s="36">
        <f t="shared" si="31"/>
        <v>1.1020360848542188E-2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12289524</v>
      </c>
      <c r="E109" s="31">
        <v>16391130</v>
      </c>
      <c r="F109" s="31">
        <v>3847187</v>
      </c>
      <c r="G109" s="36">
        <f t="shared" si="24"/>
        <v>0.31304605450951556</v>
      </c>
      <c r="H109" s="31">
        <v>4951744</v>
      </c>
      <c r="I109" s="36">
        <f t="shared" si="25"/>
        <v>0.40292398631549931</v>
      </c>
      <c r="J109" s="31">
        <v>4877501</v>
      </c>
      <c r="K109" s="36">
        <f t="shared" si="26"/>
        <v>0.29756953913488576</v>
      </c>
      <c r="L109" s="31">
        <v>0</v>
      </c>
      <c r="M109" s="36">
        <f t="shared" si="27"/>
        <v>0</v>
      </c>
      <c r="N109" s="31">
        <f t="shared" si="28"/>
        <v>13676432</v>
      </c>
      <c r="O109" s="36">
        <f t="shared" si="29"/>
        <v>0.83438005799478132</v>
      </c>
      <c r="P109" s="31">
        <v>5137573</v>
      </c>
      <c r="Q109" s="31">
        <v>16920072</v>
      </c>
      <c r="R109" s="31">
        <v>16704180</v>
      </c>
      <c r="S109" s="31">
        <v>12263337</v>
      </c>
      <c r="T109" s="36">
        <f t="shared" si="30"/>
        <v>0.73414780013146408</v>
      </c>
      <c r="U109" s="36">
        <f t="shared" si="31"/>
        <v>-5.0621567810326007E-2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179857858</v>
      </c>
      <c r="E110" s="31">
        <v>183496376</v>
      </c>
      <c r="F110" s="31">
        <v>49456898</v>
      </c>
      <c r="G110" s="36">
        <f t="shared" si="24"/>
        <v>0.27497768821421192</v>
      </c>
      <c r="H110" s="31">
        <v>45665801</v>
      </c>
      <c r="I110" s="36">
        <f t="shared" si="25"/>
        <v>0.25389939315300863</v>
      </c>
      <c r="J110" s="31">
        <v>57991542</v>
      </c>
      <c r="K110" s="36">
        <f t="shared" si="26"/>
        <v>0.3160364431393457</v>
      </c>
      <c r="L110" s="31">
        <v>0</v>
      </c>
      <c r="M110" s="36">
        <f t="shared" si="27"/>
        <v>0</v>
      </c>
      <c r="N110" s="31">
        <f t="shared" si="28"/>
        <v>153114241</v>
      </c>
      <c r="O110" s="36">
        <f t="shared" si="29"/>
        <v>0.83442651205275031</v>
      </c>
      <c r="P110" s="31">
        <v>50266765</v>
      </c>
      <c r="Q110" s="31">
        <v>180919640</v>
      </c>
      <c r="R110" s="31">
        <v>193858118</v>
      </c>
      <c r="S110" s="31">
        <v>138784588</v>
      </c>
      <c r="T110" s="36">
        <f t="shared" si="30"/>
        <v>0.71590805395108603</v>
      </c>
      <c r="U110" s="36">
        <f t="shared" si="31"/>
        <v>0.15367563438785048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234487671</v>
      </c>
      <c r="E112" s="32">
        <f>SUM(E107:E111)</f>
        <v>253838436</v>
      </c>
      <c r="F112" s="32">
        <f>SUM(F107:F111)</f>
        <v>56788487</v>
      </c>
      <c r="G112" s="37">
        <f t="shared" si="24"/>
        <v>0.24218112089995555</v>
      </c>
      <c r="H112" s="32">
        <f>SUM(H107:H111)</f>
        <v>63296582</v>
      </c>
      <c r="I112" s="37">
        <f t="shared" si="25"/>
        <v>0.26993565047605422</v>
      </c>
      <c r="J112" s="32">
        <f>SUM(J107:J111)</f>
        <v>70787854</v>
      </c>
      <c r="K112" s="37">
        <f t="shared" si="26"/>
        <v>0.27886972168391394</v>
      </c>
      <c r="L112" s="32">
        <f>SUM(L107:L111)</f>
        <v>0</v>
      </c>
      <c r="M112" s="37">
        <f t="shared" si="27"/>
        <v>0</v>
      </c>
      <c r="N112" s="32">
        <f t="shared" si="28"/>
        <v>190872923</v>
      </c>
      <c r="O112" s="37">
        <f t="shared" si="29"/>
        <v>0.75194649796849522</v>
      </c>
      <c r="P112" s="32">
        <f>SUM(P107:P111)</f>
        <v>70287932</v>
      </c>
      <c r="Q112" s="32">
        <f>SUM(Q107:Q111)</f>
        <v>243142930</v>
      </c>
      <c r="R112" s="32">
        <f>SUM(R107:R111)</f>
        <v>254315516</v>
      </c>
      <c r="S112" s="32">
        <f>SUM(S107:S111)</f>
        <v>181966809</v>
      </c>
      <c r="T112" s="37">
        <f t="shared" si="30"/>
        <v>0.71551595381227151</v>
      </c>
      <c r="U112" s="37">
        <f t="shared" si="31"/>
        <v>7.1124869629113352E-3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17125035</v>
      </c>
      <c r="E113" s="31">
        <v>16235535</v>
      </c>
      <c r="F113" s="31">
        <v>2878944</v>
      </c>
      <c r="G113" s="36">
        <f t="shared" si="24"/>
        <v>0.16811317465920508</v>
      </c>
      <c r="H113" s="31">
        <v>3734909</v>
      </c>
      <c r="I113" s="36">
        <f t="shared" si="25"/>
        <v>0.21809643016787994</v>
      </c>
      <c r="J113" s="31">
        <v>3476916</v>
      </c>
      <c r="K113" s="36">
        <f t="shared" si="26"/>
        <v>0.21415469216136088</v>
      </c>
      <c r="L113" s="31">
        <v>0</v>
      </c>
      <c r="M113" s="36">
        <f t="shared" si="27"/>
        <v>0</v>
      </c>
      <c r="N113" s="31">
        <f t="shared" si="28"/>
        <v>10090769</v>
      </c>
      <c r="O113" s="36">
        <f t="shared" si="29"/>
        <v>0.6215236516690088</v>
      </c>
      <c r="P113" s="31">
        <v>3113789</v>
      </c>
      <c r="Q113" s="31">
        <v>12191995</v>
      </c>
      <c r="R113" s="31">
        <v>13348070</v>
      </c>
      <c r="S113" s="31">
        <v>7607342</v>
      </c>
      <c r="T113" s="36">
        <f t="shared" si="30"/>
        <v>0.56992074509648216</v>
      </c>
      <c r="U113" s="36">
        <f t="shared" si="31"/>
        <v>0.11661901304166733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25201553</v>
      </c>
      <c r="E114" s="31">
        <v>25222267</v>
      </c>
      <c r="F114" s="31">
        <v>3224339</v>
      </c>
      <c r="G114" s="36">
        <f t="shared" si="24"/>
        <v>0.1279420756331961</v>
      </c>
      <c r="H114" s="31">
        <v>3854617</v>
      </c>
      <c r="I114" s="36">
        <f t="shared" si="25"/>
        <v>0.15295156611975461</v>
      </c>
      <c r="J114" s="31">
        <v>4078565</v>
      </c>
      <c r="K114" s="36">
        <f t="shared" si="26"/>
        <v>0.16170493318463403</v>
      </c>
      <c r="L114" s="31">
        <v>0</v>
      </c>
      <c r="M114" s="36">
        <f t="shared" si="27"/>
        <v>0</v>
      </c>
      <c r="N114" s="31">
        <f t="shared" si="28"/>
        <v>11157521</v>
      </c>
      <c r="O114" s="36">
        <f t="shared" si="29"/>
        <v>0.44236788865965143</v>
      </c>
      <c r="P114" s="31">
        <v>3495477</v>
      </c>
      <c r="Q114" s="31">
        <v>27075426</v>
      </c>
      <c r="R114" s="31">
        <v>23395548</v>
      </c>
      <c r="S114" s="31">
        <v>10533825</v>
      </c>
      <c r="T114" s="36">
        <f t="shared" si="30"/>
        <v>0.45024912432057584</v>
      </c>
      <c r="U114" s="36">
        <f t="shared" si="31"/>
        <v>0.16681214037454684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19482338</v>
      </c>
      <c r="E115" s="31">
        <v>11961650</v>
      </c>
      <c r="F115" s="31">
        <v>999082</v>
      </c>
      <c r="G115" s="36">
        <f t="shared" si="24"/>
        <v>5.1281422178385369E-2</v>
      </c>
      <c r="H115" s="31">
        <v>1510369</v>
      </c>
      <c r="I115" s="36">
        <f t="shared" si="25"/>
        <v>7.7525038319322864E-2</v>
      </c>
      <c r="J115" s="31">
        <v>992806</v>
      </c>
      <c r="K115" s="36">
        <f t="shared" si="26"/>
        <v>8.2999084574452528E-2</v>
      </c>
      <c r="L115" s="31">
        <v>0</v>
      </c>
      <c r="M115" s="36">
        <f t="shared" si="27"/>
        <v>0</v>
      </c>
      <c r="N115" s="31">
        <f t="shared" si="28"/>
        <v>3502257</v>
      </c>
      <c r="O115" s="36">
        <f t="shared" si="29"/>
        <v>0.29279045951018462</v>
      </c>
      <c r="P115" s="31">
        <v>19650</v>
      </c>
      <c r="Q115" s="31">
        <v>13073796</v>
      </c>
      <c r="R115" s="31">
        <v>15274756</v>
      </c>
      <c r="S115" s="31">
        <v>2101587</v>
      </c>
      <c r="T115" s="36">
        <f t="shared" si="30"/>
        <v>0.13758563475580232</v>
      </c>
      <c r="U115" s="36">
        <f t="shared" si="31"/>
        <v>49.524478371501274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-180916</v>
      </c>
      <c r="E116" s="31">
        <v>-180916</v>
      </c>
      <c r="F116" s="31">
        <v>0</v>
      </c>
      <c r="G116" s="36">
        <f t="shared" si="24"/>
        <v>0</v>
      </c>
      <c r="H116" s="31">
        <v>35900</v>
      </c>
      <c r="I116" s="36">
        <f t="shared" si="25"/>
        <v>-0.19843463264719538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35900</v>
      </c>
      <c r="O116" s="36">
        <f t="shared" si="29"/>
        <v>-0.19843463264719538</v>
      </c>
      <c r="P116" s="31">
        <v>91019</v>
      </c>
      <c r="Q116" s="31">
        <v>309084</v>
      </c>
      <c r="R116" s="31">
        <v>309084</v>
      </c>
      <c r="S116" s="31">
        <v>91019</v>
      </c>
      <c r="T116" s="36">
        <f t="shared" si="30"/>
        <v>0.29447981778416221</v>
      </c>
      <c r="U116" s="36">
        <f t="shared" si="31"/>
        <v>-1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124979605</v>
      </c>
      <c r="E117" s="31">
        <v>114429531</v>
      </c>
      <c r="F117" s="31">
        <v>26686069</v>
      </c>
      <c r="G117" s="36">
        <f t="shared" si="24"/>
        <v>0.21352339047639013</v>
      </c>
      <c r="H117" s="31">
        <v>34398164</v>
      </c>
      <c r="I117" s="36">
        <f t="shared" si="25"/>
        <v>0.27523021856246066</v>
      </c>
      <c r="J117" s="31">
        <v>31328453</v>
      </c>
      <c r="K117" s="36">
        <f t="shared" si="26"/>
        <v>0.27377944072846022</v>
      </c>
      <c r="L117" s="31">
        <v>0</v>
      </c>
      <c r="M117" s="36">
        <f t="shared" si="27"/>
        <v>0</v>
      </c>
      <c r="N117" s="31">
        <f t="shared" si="28"/>
        <v>92412686</v>
      </c>
      <c r="O117" s="36">
        <f t="shared" si="29"/>
        <v>0.80759472832235935</v>
      </c>
      <c r="P117" s="31">
        <v>32121683</v>
      </c>
      <c r="Q117" s="31">
        <v>142301054</v>
      </c>
      <c r="R117" s="31">
        <v>147009483</v>
      </c>
      <c r="S117" s="31">
        <v>102160630</v>
      </c>
      <c r="T117" s="36">
        <f t="shared" si="30"/>
        <v>0.69492544232673747</v>
      </c>
      <c r="U117" s="36">
        <f t="shared" si="31"/>
        <v>-2.4694534218521524E-2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1040800</v>
      </c>
      <c r="E118" s="31">
        <v>951600</v>
      </c>
      <c r="F118" s="31">
        <v>325640</v>
      </c>
      <c r="G118" s="36">
        <f t="shared" si="24"/>
        <v>0.3128747117601845</v>
      </c>
      <c r="H118" s="31">
        <v>24200</v>
      </c>
      <c r="I118" s="36">
        <f t="shared" si="25"/>
        <v>2.3251345119139125E-2</v>
      </c>
      <c r="J118" s="31">
        <v>352733</v>
      </c>
      <c r="K118" s="36">
        <f t="shared" si="26"/>
        <v>0.37067360235393021</v>
      </c>
      <c r="L118" s="31">
        <v>0</v>
      </c>
      <c r="M118" s="36">
        <f t="shared" si="27"/>
        <v>0</v>
      </c>
      <c r="N118" s="31">
        <f t="shared" si="28"/>
        <v>702573</v>
      </c>
      <c r="O118" s="36">
        <f t="shared" si="29"/>
        <v>0.7383070617906683</v>
      </c>
      <c r="P118" s="31">
        <v>116801</v>
      </c>
      <c r="Q118" s="31">
        <v>556800</v>
      </c>
      <c r="R118" s="31">
        <v>1370000</v>
      </c>
      <c r="S118" s="31">
        <v>530726</v>
      </c>
      <c r="T118" s="36">
        <f t="shared" si="30"/>
        <v>0.38739124087591242</v>
      </c>
      <c r="U118" s="36">
        <f t="shared" si="31"/>
        <v>2.0199484593453825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7428768</v>
      </c>
      <c r="E119" s="31">
        <v>6859305</v>
      </c>
      <c r="F119" s="31">
        <v>1418950</v>
      </c>
      <c r="G119" s="36">
        <f t="shared" si="24"/>
        <v>0.19100744564913053</v>
      </c>
      <c r="H119" s="31">
        <v>1291727</v>
      </c>
      <c r="I119" s="36">
        <f t="shared" si="25"/>
        <v>0.17388172574510335</v>
      </c>
      <c r="J119" s="31">
        <v>1412603</v>
      </c>
      <c r="K119" s="36">
        <f t="shared" si="26"/>
        <v>0.20593966881484349</v>
      </c>
      <c r="L119" s="31">
        <v>0</v>
      </c>
      <c r="M119" s="36">
        <f t="shared" si="27"/>
        <v>0</v>
      </c>
      <c r="N119" s="31">
        <f t="shared" si="28"/>
        <v>4123280</v>
      </c>
      <c r="O119" s="36">
        <f t="shared" si="29"/>
        <v>0.60112212534651832</v>
      </c>
      <c r="P119" s="31">
        <v>1859154</v>
      </c>
      <c r="Q119" s="31">
        <v>8193504</v>
      </c>
      <c r="R119" s="31">
        <v>6955864</v>
      </c>
      <c r="S119" s="31">
        <v>5071994</v>
      </c>
      <c r="T119" s="36">
        <f t="shared" si="30"/>
        <v>0.72916808034199632</v>
      </c>
      <c r="U119" s="36">
        <f t="shared" si="31"/>
        <v>-0.24019043070127599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195077183</v>
      </c>
      <c r="E121" s="32">
        <f>SUM(E113:E120)</f>
        <v>175478972</v>
      </c>
      <c r="F121" s="32">
        <f>SUM(F113:F120)</f>
        <v>35533024</v>
      </c>
      <c r="G121" s="37">
        <f t="shared" si="24"/>
        <v>0.18214853963725733</v>
      </c>
      <c r="H121" s="32">
        <f>SUM(H113:H120)</f>
        <v>44849886</v>
      </c>
      <c r="I121" s="37">
        <f t="shared" si="25"/>
        <v>0.22990841527581418</v>
      </c>
      <c r="J121" s="32">
        <f>SUM(J113:J120)</f>
        <v>41642076</v>
      </c>
      <c r="K121" s="37">
        <f t="shared" si="26"/>
        <v>0.23730521968182033</v>
      </c>
      <c r="L121" s="32">
        <f>SUM(L113:L120)</f>
        <v>0</v>
      </c>
      <c r="M121" s="37">
        <f t="shared" si="27"/>
        <v>0</v>
      </c>
      <c r="N121" s="32">
        <f t="shared" si="28"/>
        <v>122024986</v>
      </c>
      <c r="O121" s="37">
        <f t="shared" si="29"/>
        <v>0.69538238461985058</v>
      </c>
      <c r="P121" s="32">
        <f>SUM(P113:P120)</f>
        <v>40817573</v>
      </c>
      <c r="Q121" s="32">
        <f>SUM(Q113:Q120)</f>
        <v>203701659</v>
      </c>
      <c r="R121" s="32">
        <f>SUM(R113:R120)</f>
        <v>207662805</v>
      </c>
      <c r="S121" s="32">
        <f>SUM(S113:S120)</f>
        <v>128097123</v>
      </c>
      <c r="T121" s="37">
        <f t="shared" si="30"/>
        <v>0.61685154931813624</v>
      </c>
      <c r="U121" s="37">
        <f t="shared" si="31"/>
        <v>2.019970663125914E-2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15017342</v>
      </c>
      <c r="E122" s="31">
        <v>15190740</v>
      </c>
      <c r="F122" s="31">
        <v>3295453</v>
      </c>
      <c r="G122" s="36">
        <f t="shared" si="24"/>
        <v>0.21944316111333151</v>
      </c>
      <c r="H122" s="31">
        <v>3687588</v>
      </c>
      <c r="I122" s="36">
        <f t="shared" si="25"/>
        <v>0.24555530532633538</v>
      </c>
      <c r="J122" s="31">
        <v>3583113</v>
      </c>
      <c r="K122" s="36">
        <f t="shared" si="26"/>
        <v>0.23587481584175624</v>
      </c>
      <c r="L122" s="31">
        <v>0</v>
      </c>
      <c r="M122" s="36">
        <f t="shared" si="27"/>
        <v>0</v>
      </c>
      <c r="N122" s="31">
        <f t="shared" si="28"/>
        <v>10566154</v>
      </c>
      <c r="O122" s="36">
        <f t="shared" si="29"/>
        <v>0.69556545632405009</v>
      </c>
      <c r="P122" s="31">
        <v>2978888</v>
      </c>
      <c r="Q122" s="31">
        <v>14161155</v>
      </c>
      <c r="R122" s="31">
        <v>14583950</v>
      </c>
      <c r="S122" s="31">
        <v>9812089</v>
      </c>
      <c r="T122" s="36">
        <f t="shared" si="30"/>
        <v>0.67280051014985653</v>
      </c>
      <c r="U122" s="36">
        <f t="shared" si="31"/>
        <v>0.20283575616135963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47214163</v>
      </c>
      <c r="E123" s="31">
        <v>43205561</v>
      </c>
      <c r="F123" s="31">
        <v>8555972</v>
      </c>
      <c r="G123" s="36">
        <f t="shared" si="24"/>
        <v>0.1812162168373079</v>
      </c>
      <c r="H123" s="31">
        <v>11332854</v>
      </c>
      <c r="I123" s="36">
        <f t="shared" si="25"/>
        <v>0.24003081448251026</v>
      </c>
      <c r="J123" s="31">
        <v>5352275</v>
      </c>
      <c r="K123" s="36">
        <f t="shared" si="26"/>
        <v>0.12387930803629653</v>
      </c>
      <c r="L123" s="31">
        <v>0</v>
      </c>
      <c r="M123" s="36">
        <f t="shared" si="27"/>
        <v>0</v>
      </c>
      <c r="N123" s="31">
        <f t="shared" si="28"/>
        <v>25241101</v>
      </c>
      <c r="O123" s="36">
        <f t="shared" si="29"/>
        <v>0.58420954191521779</v>
      </c>
      <c r="P123" s="31">
        <v>6965688</v>
      </c>
      <c r="Q123" s="31">
        <v>29418838</v>
      </c>
      <c r="R123" s="31">
        <v>51217454</v>
      </c>
      <c r="S123" s="31">
        <v>21255488</v>
      </c>
      <c r="T123" s="36">
        <f t="shared" si="30"/>
        <v>0.41500477552047005</v>
      </c>
      <c r="U123" s="36">
        <f t="shared" si="31"/>
        <v>-0.23162292080839686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64418628</v>
      </c>
      <c r="E124" s="31">
        <v>62873837</v>
      </c>
      <c r="F124" s="31">
        <v>7522388</v>
      </c>
      <c r="G124" s="36">
        <f t="shared" si="24"/>
        <v>0.11677348980484341</v>
      </c>
      <c r="H124" s="31">
        <v>8723457</v>
      </c>
      <c r="I124" s="36">
        <f t="shared" si="25"/>
        <v>0.13541823647656701</v>
      </c>
      <c r="J124" s="31">
        <v>24257521</v>
      </c>
      <c r="K124" s="36">
        <f t="shared" si="26"/>
        <v>0.38581263936540089</v>
      </c>
      <c r="L124" s="31">
        <v>0</v>
      </c>
      <c r="M124" s="36">
        <f t="shared" si="27"/>
        <v>0</v>
      </c>
      <c r="N124" s="31">
        <f t="shared" si="28"/>
        <v>40503366</v>
      </c>
      <c r="O124" s="36">
        <f t="shared" si="29"/>
        <v>0.64420063944880601</v>
      </c>
      <c r="P124" s="31">
        <v>10607461</v>
      </c>
      <c r="Q124" s="31">
        <v>61405828</v>
      </c>
      <c r="R124" s="31">
        <v>66654696</v>
      </c>
      <c r="S124" s="31">
        <v>25049542</v>
      </c>
      <c r="T124" s="36">
        <f t="shared" si="30"/>
        <v>0.37581061055323095</v>
      </c>
      <c r="U124" s="36">
        <f t="shared" si="31"/>
        <v>1.2868357470274931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126650133</v>
      </c>
      <c r="E126" s="32">
        <f>SUM(E122:E125)</f>
        <v>121270138</v>
      </c>
      <c r="F126" s="32">
        <f>SUM(F122:F125)</f>
        <v>19373813</v>
      </c>
      <c r="G126" s="37">
        <f t="shared" si="24"/>
        <v>0.15297112242274549</v>
      </c>
      <c r="H126" s="32">
        <f>SUM(H122:H125)</f>
        <v>23743899</v>
      </c>
      <c r="I126" s="37">
        <f t="shared" si="25"/>
        <v>0.18747630529531303</v>
      </c>
      <c r="J126" s="32">
        <f>SUM(J122:J125)</f>
        <v>33192909</v>
      </c>
      <c r="K126" s="37">
        <f t="shared" si="26"/>
        <v>0.27371049087121513</v>
      </c>
      <c r="L126" s="32">
        <f>SUM(L122:L125)</f>
        <v>0</v>
      </c>
      <c r="M126" s="37">
        <f t="shared" si="27"/>
        <v>0</v>
      </c>
      <c r="N126" s="32">
        <f t="shared" si="28"/>
        <v>76310621</v>
      </c>
      <c r="O126" s="37">
        <f t="shared" si="29"/>
        <v>0.62926143450088268</v>
      </c>
      <c r="P126" s="32">
        <f>SUM(P122:P125)</f>
        <v>20552037</v>
      </c>
      <c r="Q126" s="32">
        <f>SUM(Q122:Q125)</f>
        <v>104985821</v>
      </c>
      <c r="R126" s="32">
        <f>SUM(R122:R125)</f>
        <v>132456100</v>
      </c>
      <c r="S126" s="32">
        <f>SUM(S122:S125)</f>
        <v>56117119</v>
      </c>
      <c r="T126" s="37">
        <f t="shared" si="30"/>
        <v>0.42366579568626889</v>
      </c>
      <c r="U126" s="37">
        <f t="shared" si="31"/>
        <v>0.61506662332303108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18087372</v>
      </c>
      <c r="E127" s="31">
        <v>17926822</v>
      </c>
      <c r="F127" s="31">
        <v>3237564</v>
      </c>
      <c r="G127" s="36">
        <f t="shared" si="24"/>
        <v>0.1789958209517668</v>
      </c>
      <c r="H127" s="31">
        <v>4973510</v>
      </c>
      <c r="I127" s="36">
        <f t="shared" si="25"/>
        <v>0.27497139993582265</v>
      </c>
      <c r="J127" s="31">
        <v>3675053</v>
      </c>
      <c r="K127" s="36">
        <f t="shared" si="26"/>
        <v>0.20500303957946367</v>
      </c>
      <c r="L127" s="31">
        <v>0</v>
      </c>
      <c r="M127" s="36">
        <f t="shared" si="27"/>
        <v>0</v>
      </c>
      <c r="N127" s="31">
        <f t="shared" si="28"/>
        <v>11886127</v>
      </c>
      <c r="O127" s="36">
        <f t="shared" si="29"/>
        <v>0.66303592460504157</v>
      </c>
      <c r="P127" s="31">
        <v>3659322</v>
      </c>
      <c r="Q127" s="31">
        <v>18851525</v>
      </c>
      <c r="R127" s="31">
        <v>18520057</v>
      </c>
      <c r="S127" s="31">
        <v>12079878</v>
      </c>
      <c r="T127" s="36">
        <f t="shared" si="30"/>
        <v>0.65225922360822108</v>
      </c>
      <c r="U127" s="36">
        <f t="shared" si="31"/>
        <v>4.2988837822963699E-3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15837250</v>
      </c>
      <c r="E128" s="31">
        <v>16267294</v>
      </c>
      <c r="F128" s="31">
        <v>3276182</v>
      </c>
      <c r="G128" s="36">
        <f t="shared" si="24"/>
        <v>0.20686558588138723</v>
      </c>
      <c r="H128" s="31">
        <v>3410999</v>
      </c>
      <c r="I128" s="36">
        <f t="shared" si="25"/>
        <v>0.21537823801480685</v>
      </c>
      <c r="J128" s="31">
        <v>2071026</v>
      </c>
      <c r="K128" s="36">
        <f t="shared" si="26"/>
        <v>0.12731226226070544</v>
      </c>
      <c r="L128" s="31">
        <v>0</v>
      </c>
      <c r="M128" s="36">
        <f t="shared" si="27"/>
        <v>0</v>
      </c>
      <c r="N128" s="31">
        <f t="shared" si="28"/>
        <v>8758207</v>
      </c>
      <c r="O128" s="36">
        <f t="shared" si="29"/>
        <v>0.53839360129595004</v>
      </c>
      <c r="P128" s="31">
        <v>0</v>
      </c>
      <c r="Q128" s="31">
        <v>11633448</v>
      </c>
      <c r="R128" s="31">
        <v>12047919</v>
      </c>
      <c r="S128" s="31">
        <v>153764</v>
      </c>
      <c r="T128" s="36">
        <f t="shared" si="30"/>
        <v>1.2762702006877702E-2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6623070</v>
      </c>
      <c r="E129" s="31">
        <v>7238343</v>
      </c>
      <c r="F129" s="31">
        <v>877408</v>
      </c>
      <c r="G129" s="36">
        <f t="shared" si="24"/>
        <v>0.13247753685224525</v>
      </c>
      <c r="H129" s="31">
        <v>3029449</v>
      </c>
      <c r="I129" s="36">
        <f t="shared" si="25"/>
        <v>0.45740857336552382</v>
      </c>
      <c r="J129" s="31">
        <v>926490</v>
      </c>
      <c r="K129" s="36">
        <f t="shared" si="26"/>
        <v>0.12799752650572099</v>
      </c>
      <c r="L129" s="31">
        <v>0</v>
      </c>
      <c r="M129" s="36">
        <f t="shared" si="27"/>
        <v>0</v>
      </c>
      <c r="N129" s="31">
        <f t="shared" si="28"/>
        <v>4833347</v>
      </c>
      <c r="O129" s="36">
        <f t="shared" si="29"/>
        <v>0.6677421890617784</v>
      </c>
      <c r="P129" s="31">
        <v>3071892</v>
      </c>
      <c r="Q129" s="31">
        <v>14720244</v>
      </c>
      <c r="R129" s="31">
        <v>14772528</v>
      </c>
      <c r="S129" s="31">
        <v>6656779</v>
      </c>
      <c r="T129" s="36">
        <f t="shared" si="30"/>
        <v>0.45061881080882027</v>
      </c>
      <c r="U129" s="36">
        <f t="shared" si="31"/>
        <v>-0.698397599915622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16930185</v>
      </c>
      <c r="E130" s="31">
        <v>16932145</v>
      </c>
      <c r="F130" s="31">
        <v>2528193</v>
      </c>
      <c r="G130" s="36">
        <f t="shared" si="24"/>
        <v>0.14933050052317798</v>
      </c>
      <c r="H130" s="31">
        <v>2638463</v>
      </c>
      <c r="I130" s="36">
        <f t="shared" si="25"/>
        <v>0.15584371936868971</v>
      </c>
      <c r="J130" s="31">
        <v>2377903</v>
      </c>
      <c r="K130" s="36">
        <f t="shared" si="26"/>
        <v>0.14043719800415128</v>
      </c>
      <c r="L130" s="31">
        <v>0</v>
      </c>
      <c r="M130" s="36">
        <f t="shared" si="27"/>
        <v>0</v>
      </c>
      <c r="N130" s="31">
        <f t="shared" si="28"/>
        <v>7544559</v>
      </c>
      <c r="O130" s="36">
        <f t="shared" si="29"/>
        <v>0.44557609210173904</v>
      </c>
      <c r="P130" s="31">
        <v>2397448</v>
      </c>
      <c r="Q130" s="31">
        <v>11392845</v>
      </c>
      <c r="R130" s="31">
        <v>10457266</v>
      </c>
      <c r="S130" s="31">
        <v>7417378</v>
      </c>
      <c r="T130" s="36">
        <f t="shared" si="30"/>
        <v>0.70930375109517152</v>
      </c>
      <c r="U130" s="36">
        <f t="shared" si="31"/>
        <v>-8.152418738592071E-3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57477877</v>
      </c>
      <c r="E132" s="32">
        <f>SUM(E127:E131)</f>
        <v>58364604</v>
      </c>
      <c r="F132" s="32">
        <f>SUM(F127:F131)</f>
        <v>9919347</v>
      </c>
      <c r="G132" s="37">
        <f t="shared" si="24"/>
        <v>0.17257678115007624</v>
      </c>
      <c r="H132" s="32">
        <f>SUM(H127:H131)</f>
        <v>14052421</v>
      </c>
      <c r="I132" s="37">
        <f t="shared" si="25"/>
        <v>0.24448399512041824</v>
      </c>
      <c r="J132" s="32">
        <f>SUM(J127:J131)</f>
        <v>9050472</v>
      </c>
      <c r="K132" s="37">
        <f t="shared" si="26"/>
        <v>0.15506782158583651</v>
      </c>
      <c r="L132" s="32">
        <f>SUM(L127:L131)</f>
        <v>0</v>
      </c>
      <c r="M132" s="37">
        <f t="shared" si="27"/>
        <v>0</v>
      </c>
      <c r="N132" s="32">
        <f t="shared" si="28"/>
        <v>33022240</v>
      </c>
      <c r="O132" s="37">
        <f t="shared" si="29"/>
        <v>0.56579223941963175</v>
      </c>
      <c r="P132" s="32">
        <f>SUM(P127:P131)</f>
        <v>9128662</v>
      </c>
      <c r="Q132" s="32">
        <f>SUM(Q127:Q131)</f>
        <v>56598062</v>
      </c>
      <c r="R132" s="32">
        <f>SUM(R127:R131)</f>
        <v>55797770</v>
      </c>
      <c r="S132" s="32">
        <f>SUM(S127:S131)</f>
        <v>26307799</v>
      </c>
      <c r="T132" s="37">
        <f t="shared" si="30"/>
        <v>0.47148477439152137</v>
      </c>
      <c r="U132" s="37">
        <f t="shared" si="31"/>
        <v>-8.5653297274014273E-3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128131841</v>
      </c>
      <c r="E133" s="31">
        <v>131492643</v>
      </c>
      <c r="F133" s="31">
        <v>22394835</v>
      </c>
      <c r="G133" s="36">
        <f t="shared" si="24"/>
        <v>0.17477962405925315</v>
      </c>
      <c r="H133" s="31">
        <v>22368055</v>
      </c>
      <c r="I133" s="36">
        <f t="shared" si="25"/>
        <v>0.17457062058446501</v>
      </c>
      <c r="J133" s="31">
        <v>21841337</v>
      </c>
      <c r="K133" s="36">
        <f t="shared" si="26"/>
        <v>0.1661031104226873</v>
      </c>
      <c r="L133" s="31">
        <v>0</v>
      </c>
      <c r="M133" s="36">
        <f t="shared" si="27"/>
        <v>0</v>
      </c>
      <c r="N133" s="31">
        <f t="shared" si="28"/>
        <v>66604227</v>
      </c>
      <c r="O133" s="36">
        <f t="shared" si="29"/>
        <v>0.50652436121464228</v>
      </c>
      <c r="P133" s="31">
        <v>24269037</v>
      </c>
      <c r="Q133" s="31">
        <v>101570253</v>
      </c>
      <c r="R133" s="31">
        <v>148242931</v>
      </c>
      <c r="S133" s="31">
        <v>65254735</v>
      </c>
      <c r="T133" s="36">
        <f t="shared" si="30"/>
        <v>0.44018783600548211</v>
      </c>
      <c r="U133" s="36">
        <f t="shared" si="31"/>
        <v>-0.10003281135547326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3607874</v>
      </c>
      <c r="E134" s="31">
        <v>2871599</v>
      </c>
      <c r="F134" s="31">
        <v>756851</v>
      </c>
      <c r="G134" s="36">
        <f t="shared" si="24"/>
        <v>0.20977755875066589</v>
      </c>
      <c r="H134" s="31">
        <v>695801</v>
      </c>
      <c r="I134" s="36">
        <f t="shared" si="25"/>
        <v>0.19285623611024111</v>
      </c>
      <c r="J134" s="31">
        <v>588953</v>
      </c>
      <c r="K134" s="36">
        <f t="shared" si="26"/>
        <v>0.20509583684908653</v>
      </c>
      <c r="L134" s="31">
        <v>0</v>
      </c>
      <c r="M134" s="36">
        <f t="shared" si="27"/>
        <v>0</v>
      </c>
      <c r="N134" s="31">
        <f t="shared" si="28"/>
        <v>2041605</v>
      </c>
      <c r="O134" s="36">
        <f t="shared" si="29"/>
        <v>0.71096451837460595</v>
      </c>
      <c r="P134" s="31">
        <v>1144526</v>
      </c>
      <c r="Q134" s="31">
        <v>3246227</v>
      </c>
      <c r="R134" s="31">
        <v>2633891</v>
      </c>
      <c r="S134" s="31">
        <v>2230955</v>
      </c>
      <c r="T134" s="36">
        <f t="shared" si="30"/>
        <v>0.84701872628745833</v>
      </c>
      <c r="U134" s="36">
        <f t="shared" si="31"/>
        <v>-0.48541754403132831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19673210</v>
      </c>
      <c r="E135" s="31">
        <v>23129845</v>
      </c>
      <c r="F135" s="31">
        <v>7108743</v>
      </c>
      <c r="G135" s="36">
        <f t="shared" si="24"/>
        <v>0.3613412859416435</v>
      </c>
      <c r="H135" s="31">
        <v>6353547</v>
      </c>
      <c r="I135" s="36">
        <f t="shared" si="25"/>
        <v>0.32295426115006143</v>
      </c>
      <c r="J135" s="31">
        <v>18280504</v>
      </c>
      <c r="K135" s="36">
        <f t="shared" si="26"/>
        <v>0.79034269360646381</v>
      </c>
      <c r="L135" s="31">
        <v>0</v>
      </c>
      <c r="M135" s="36">
        <f t="shared" si="27"/>
        <v>0</v>
      </c>
      <c r="N135" s="31">
        <f t="shared" si="28"/>
        <v>31742794</v>
      </c>
      <c r="O135" s="36">
        <f t="shared" si="29"/>
        <v>1.3723738312989127</v>
      </c>
      <c r="P135" s="31">
        <v>5247866</v>
      </c>
      <c r="Q135" s="31">
        <v>22397337</v>
      </c>
      <c r="R135" s="31">
        <v>22104574</v>
      </c>
      <c r="S135" s="31">
        <v>16720724</v>
      </c>
      <c r="T135" s="36">
        <f t="shared" si="30"/>
        <v>0.75643728759486606</v>
      </c>
      <c r="U135" s="36">
        <f t="shared" si="31"/>
        <v>2.4834166878498802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151412925</v>
      </c>
      <c r="E137" s="32">
        <f>SUM(E133:E136)</f>
        <v>157494087</v>
      </c>
      <c r="F137" s="32">
        <f>SUM(F133:F136)</f>
        <v>30260429</v>
      </c>
      <c r="G137" s="37">
        <f t="shared" ref="G137:G170" si="32">IF(($D137     =0),0,($F137     /$D137     ))</f>
        <v>0.19985367167300941</v>
      </c>
      <c r="H137" s="32">
        <f>SUM(H133:H136)</f>
        <v>29417403</v>
      </c>
      <c r="I137" s="37">
        <f t="shared" ref="I137:I170" si="33">IF(($D137     =0),0,($H137     /$D137     ))</f>
        <v>0.19428594355468662</v>
      </c>
      <c r="J137" s="32">
        <f>SUM(J133:J136)</f>
        <v>40710794</v>
      </c>
      <c r="K137" s="37">
        <f t="shared" ref="K137:K170" si="34">IF(($E137     =0),0,($J137     /$E137     ))</f>
        <v>0.25849093623432351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100388626</v>
      </c>
      <c r="O137" s="37">
        <f t="shared" ref="O137:O170" si="37">IF(($E137     =0),0,($N137     /$E137     ))</f>
        <v>0.63741203185615469</v>
      </c>
      <c r="P137" s="32">
        <f>SUM(P133:P136)</f>
        <v>30661429</v>
      </c>
      <c r="Q137" s="32">
        <f>SUM(Q133:Q136)</f>
        <v>127213817</v>
      </c>
      <c r="R137" s="32">
        <f>SUM(R133:R136)</f>
        <v>172981396</v>
      </c>
      <c r="S137" s="32">
        <f>SUM(S133:S136)</f>
        <v>84206414</v>
      </c>
      <c r="T137" s="37">
        <f t="shared" ref="T137:T170" si="38">IF(($R137     =0),0,($S137     /$R137     ))</f>
        <v>0.48679462616893204</v>
      </c>
      <c r="U137" s="37">
        <f t="shared" ref="U137:U170" si="39">IF(($P137     =0),0,(($J137     /$P137     )-1))</f>
        <v>0.32775266279989745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1462171</v>
      </c>
      <c r="E139" s="31">
        <v>1424640</v>
      </c>
      <c r="F139" s="31">
        <v>1464912</v>
      </c>
      <c r="G139" s="36">
        <f t="shared" si="32"/>
        <v>1.0018746097412683</v>
      </c>
      <c r="H139" s="31">
        <v>1939552</v>
      </c>
      <c r="I139" s="36">
        <f t="shared" si="33"/>
        <v>1.3264878047779638</v>
      </c>
      <c r="J139" s="31">
        <v>1464912</v>
      </c>
      <c r="K139" s="36">
        <f t="shared" si="34"/>
        <v>1.0282681940700809</v>
      </c>
      <c r="L139" s="31">
        <v>0</v>
      </c>
      <c r="M139" s="36">
        <f t="shared" si="35"/>
        <v>0</v>
      </c>
      <c r="N139" s="31">
        <f t="shared" si="36"/>
        <v>4869376</v>
      </c>
      <c r="O139" s="36">
        <f t="shared" si="37"/>
        <v>3.4179694519317159</v>
      </c>
      <c r="P139" s="31">
        <v>1315109</v>
      </c>
      <c r="Q139" s="31">
        <v>5910144</v>
      </c>
      <c r="R139" s="31">
        <v>7188404</v>
      </c>
      <c r="S139" s="31">
        <v>3390777</v>
      </c>
      <c r="T139" s="36">
        <f t="shared" si="38"/>
        <v>0.47170095058652795</v>
      </c>
      <c r="U139" s="36">
        <f t="shared" si="39"/>
        <v>0.11390918927632621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26738872</v>
      </c>
      <c r="E140" s="31">
        <v>25228563</v>
      </c>
      <c r="F140" s="31">
        <v>5540487</v>
      </c>
      <c r="G140" s="36">
        <f t="shared" si="32"/>
        <v>0.20720720754413274</v>
      </c>
      <c r="H140" s="31">
        <v>6880723</v>
      </c>
      <c r="I140" s="36">
        <f t="shared" si="33"/>
        <v>0.25733033914070869</v>
      </c>
      <c r="J140" s="31">
        <v>6992323</v>
      </c>
      <c r="K140" s="36">
        <f t="shared" si="34"/>
        <v>0.27715898840532455</v>
      </c>
      <c r="L140" s="31">
        <v>0</v>
      </c>
      <c r="M140" s="36">
        <f t="shared" si="35"/>
        <v>0</v>
      </c>
      <c r="N140" s="31">
        <f t="shared" si="36"/>
        <v>19413533</v>
      </c>
      <c r="O140" s="36">
        <f t="shared" si="37"/>
        <v>0.76950609513510537</v>
      </c>
      <c r="P140" s="31">
        <v>6764080</v>
      </c>
      <c r="Q140" s="31">
        <v>26230658</v>
      </c>
      <c r="R140" s="31">
        <v>22692171</v>
      </c>
      <c r="S140" s="31">
        <v>16264124</v>
      </c>
      <c r="T140" s="36">
        <f t="shared" si="38"/>
        <v>0.71672842585224661</v>
      </c>
      <c r="U140" s="36">
        <f t="shared" si="39"/>
        <v>3.3743391562488956E-2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11419505</v>
      </c>
      <c r="E141" s="31">
        <v>17123590</v>
      </c>
      <c r="F141" s="31">
        <v>4583694</v>
      </c>
      <c r="G141" s="36">
        <f t="shared" si="32"/>
        <v>0.40139165401652699</v>
      </c>
      <c r="H141" s="31">
        <v>4556919</v>
      </c>
      <c r="I141" s="36">
        <f t="shared" si="33"/>
        <v>0.39904698145847828</v>
      </c>
      <c r="J141" s="31">
        <v>4519520</v>
      </c>
      <c r="K141" s="36">
        <f t="shared" si="34"/>
        <v>0.26393530795820269</v>
      </c>
      <c r="L141" s="31">
        <v>0</v>
      </c>
      <c r="M141" s="36">
        <f t="shared" si="35"/>
        <v>0</v>
      </c>
      <c r="N141" s="31">
        <f t="shared" si="36"/>
        <v>13660133</v>
      </c>
      <c r="O141" s="36">
        <f t="shared" si="37"/>
        <v>0.79773768234348053</v>
      </c>
      <c r="P141" s="31">
        <v>4380639</v>
      </c>
      <c r="Q141" s="31">
        <v>8464699</v>
      </c>
      <c r="R141" s="31">
        <v>16250074</v>
      </c>
      <c r="S141" s="31">
        <v>12600420</v>
      </c>
      <c r="T141" s="36">
        <f t="shared" si="38"/>
        <v>0.77540693045459363</v>
      </c>
      <c r="U141" s="36">
        <f t="shared" si="39"/>
        <v>3.170336565053633E-2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6770277</v>
      </c>
      <c r="E142" s="31">
        <v>10856295</v>
      </c>
      <c r="F142" s="31">
        <v>3037918</v>
      </c>
      <c r="G142" s="36">
        <f t="shared" si="32"/>
        <v>0.44871398910266153</v>
      </c>
      <c r="H142" s="31">
        <v>2283552</v>
      </c>
      <c r="I142" s="36">
        <f t="shared" si="33"/>
        <v>0.33729077850138184</v>
      </c>
      <c r="J142" s="31">
        <v>4455843</v>
      </c>
      <c r="K142" s="36">
        <f t="shared" si="34"/>
        <v>0.41043864412306408</v>
      </c>
      <c r="L142" s="31">
        <v>0</v>
      </c>
      <c r="M142" s="36">
        <f t="shared" si="35"/>
        <v>0</v>
      </c>
      <c r="N142" s="31">
        <f t="shared" si="36"/>
        <v>9777313</v>
      </c>
      <c r="O142" s="36">
        <f t="shared" si="37"/>
        <v>0.90061231755400895</v>
      </c>
      <c r="P142" s="31">
        <v>2994765</v>
      </c>
      <c r="Q142" s="31">
        <v>10914630</v>
      </c>
      <c r="R142" s="31">
        <v>11915271</v>
      </c>
      <c r="S142" s="31">
        <v>8194289</v>
      </c>
      <c r="T142" s="36">
        <f t="shared" si="38"/>
        <v>0.68771318755570054</v>
      </c>
      <c r="U142" s="36">
        <f t="shared" si="39"/>
        <v>0.48787734596871535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46390825</v>
      </c>
      <c r="E144" s="32">
        <f>SUM(E138:E143)</f>
        <v>54633088</v>
      </c>
      <c r="F144" s="32">
        <f>SUM(F138:F143)</f>
        <v>14627011</v>
      </c>
      <c r="G144" s="37">
        <f t="shared" si="32"/>
        <v>0.31529965246360675</v>
      </c>
      <c r="H144" s="32">
        <f>SUM(H138:H143)</f>
        <v>15660746</v>
      </c>
      <c r="I144" s="37">
        <f t="shared" si="33"/>
        <v>0.33758283022558877</v>
      </c>
      <c r="J144" s="32">
        <f>SUM(J138:J143)</f>
        <v>17432598</v>
      </c>
      <c r="K144" s="37">
        <f t="shared" si="34"/>
        <v>0.31908498381054351</v>
      </c>
      <c r="L144" s="32">
        <f>SUM(L138:L143)</f>
        <v>0</v>
      </c>
      <c r="M144" s="37">
        <f t="shared" si="35"/>
        <v>0</v>
      </c>
      <c r="N144" s="32">
        <f t="shared" si="36"/>
        <v>47720355</v>
      </c>
      <c r="O144" s="37">
        <f t="shared" si="37"/>
        <v>0.87346984669803029</v>
      </c>
      <c r="P144" s="32">
        <f>SUM(P138:P143)</f>
        <v>15454593</v>
      </c>
      <c r="Q144" s="32">
        <f>SUM(Q138:Q143)</f>
        <v>51520131</v>
      </c>
      <c r="R144" s="32">
        <f>SUM(R138:R143)</f>
        <v>58045920</v>
      </c>
      <c r="S144" s="32">
        <f>SUM(S138:S143)</f>
        <v>40449610</v>
      </c>
      <c r="T144" s="37">
        <f t="shared" si="38"/>
        <v>0.69685535176288016</v>
      </c>
      <c r="U144" s="37">
        <f t="shared" si="39"/>
        <v>0.12798816507170385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3906189</v>
      </c>
      <c r="E145" s="31">
        <v>3327644</v>
      </c>
      <c r="F145" s="31">
        <v>448482</v>
      </c>
      <c r="G145" s="36">
        <f t="shared" si="32"/>
        <v>0.11481318492269575</v>
      </c>
      <c r="H145" s="31">
        <v>460141</v>
      </c>
      <c r="I145" s="36">
        <f t="shared" si="33"/>
        <v>0.11779793553256128</v>
      </c>
      <c r="J145" s="31">
        <v>2426965</v>
      </c>
      <c r="K145" s="36">
        <f t="shared" si="34"/>
        <v>0.72933432783074148</v>
      </c>
      <c r="L145" s="31">
        <v>0</v>
      </c>
      <c r="M145" s="36">
        <f t="shared" si="35"/>
        <v>0</v>
      </c>
      <c r="N145" s="31">
        <f t="shared" si="36"/>
        <v>3335588</v>
      </c>
      <c r="O145" s="36">
        <f t="shared" si="37"/>
        <v>1.0023872746002878</v>
      </c>
      <c r="P145" s="31">
        <v>5231</v>
      </c>
      <c r="Q145" s="31">
        <v>4940351</v>
      </c>
      <c r="R145" s="31">
        <v>6804507</v>
      </c>
      <c r="S145" s="31">
        <v>1299037</v>
      </c>
      <c r="T145" s="36">
        <f t="shared" si="38"/>
        <v>0.19090832002965094</v>
      </c>
      <c r="U145" s="36">
        <f t="shared" si="39"/>
        <v>462.95813419996176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4563643</v>
      </c>
      <c r="E146" s="31">
        <v>6107121</v>
      </c>
      <c r="F146" s="31">
        <v>551162</v>
      </c>
      <c r="G146" s="36">
        <f t="shared" si="32"/>
        <v>0.12077237417563118</v>
      </c>
      <c r="H146" s="31">
        <v>964789</v>
      </c>
      <c r="I146" s="36">
        <f t="shared" si="33"/>
        <v>0.21140764078171759</v>
      </c>
      <c r="J146" s="31">
        <v>776119</v>
      </c>
      <c r="K146" s="36">
        <f t="shared" si="34"/>
        <v>0.1270842676934025</v>
      </c>
      <c r="L146" s="31">
        <v>0</v>
      </c>
      <c r="M146" s="36">
        <f t="shared" si="35"/>
        <v>0</v>
      </c>
      <c r="N146" s="31">
        <f t="shared" si="36"/>
        <v>2292070</v>
      </c>
      <c r="O146" s="36">
        <f t="shared" si="37"/>
        <v>0.37531105082083688</v>
      </c>
      <c r="P146" s="31">
        <v>693225</v>
      </c>
      <c r="Q146" s="31">
        <v>2960499</v>
      </c>
      <c r="R146" s="31">
        <v>3201748</v>
      </c>
      <c r="S146" s="31">
        <v>2804668</v>
      </c>
      <c r="T146" s="36">
        <f t="shared" si="38"/>
        <v>0.87598024579073686</v>
      </c>
      <c r="U146" s="36">
        <f t="shared" si="39"/>
        <v>0.11957733780518587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21836791</v>
      </c>
      <c r="E147" s="31">
        <v>20385332</v>
      </c>
      <c r="F147" s="31">
        <v>3007987</v>
      </c>
      <c r="G147" s="36">
        <f t="shared" si="32"/>
        <v>0.13774858219781469</v>
      </c>
      <c r="H147" s="31">
        <v>6902595</v>
      </c>
      <c r="I147" s="36">
        <f t="shared" si="33"/>
        <v>0.31609932979621408</v>
      </c>
      <c r="J147" s="31">
        <v>4784837</v>
      </c>
      <c r="K147" s="36">
        <f t="shared" si="34"/>
        <v>0.23471960132903402</v>
      </c>
      <c r="L147" s="31">
        <v>0</v>
      </c>
      <c r="M147" s="36">
        <f t="shared" si="35"/>
        <v>0</v>
      </c>
      <c r="N147" s="31">
        <f t="shared" si="36"/>
        <v>14695419</v>
      </c>
      <c r="O147" s="36">
        <f t="shared" si="37"/>
        <v>0.72088200476695696</v>
      </c>
      <c r="P147" s="31">
        <v>4253379</v>
      </c>
      <c r="Q147" s="31">
        <v>18803799</v>
      </c>
      <c r="R147" s="31">
        <v>15499799</v>
      </c>
      <c r="S147" s="31">
        <v>14047661</v>
      </c>
      <c r="T147" s="36">
        <f t="shared" si="38"/>
        <v>0.90631246250354602</v>
      </c>
      <c r="U147" s="36">
        <f t="shared" si="39"/>
        <v>0.12494959889537238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11194866</v>
      </c>
      <c r="E148" s="31">
        <v>11177475</v>
      </c>
      <c r="F148" s="31">
        <v>2583851</v>
      </c>
      <c r="G148" s="36">
        <f t="shared" si="32"/>
        <v>0.23080678232325424</v>
      </c>
      <c r="H148" s="31">
        <v>2885874</v>
      </c>
      <c r="I148" s="36">
        <f t="shared" si="33"/>
        <v>0.25778548845515437</v>
      </c>
      <c r="J148" s="31">
        <v>3767964</v>
      </c>
      <c r="K148" s="36">
        <f t="shared" si="34"/>
        <v>0.33710332610898258</v>
      </c>
      <c r="L148" s="31">
        <v>0</v>
      </c>
      <c r="M148" s="36">
        <f t="shared" si="35"/>
        <v>0</v>
      </c>
      <c r="N148" s="31">
        <f t="shared" si="36"/>
        <v>9237689</v>
      </c>
      <c r="O148" s="36">
        <f t="shared" si="37"/>
        <v>0.82645579614358344</v>
      </c>
      <c r="P148" s="31">
        <v>2332560</v>
      </c>
      <c r="Q148" s="31">
        <v>10612626</v>
      </c>
      <c r="R148" s="31">
        <v>10525670</v>
      </c>
      <c r="S148" s="31">
        <v>8196710</v>
      </c>
      <c r="T148" s="36">
        <f t="shared" si="38"/>
        <v>0.77873522540607865</v>
      </c>
      <c r="U148" s="36">
        <f t="shared" si="39"/>
        <v>0.61537709640909566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41501489</v>
      </c>
      <c r="E150" s="32">
        <f>SUM(E145:E149)</f>
        <v>40997572</v>
      </c>
      <c r="F150" s="32">
        <f>SUM(F145:F149)</f>
        <v>6591482</v>
      </c>
      <c r="G150" s="37">
        <f t="shared" si="32"/>
        <v>0.15882519299488265</v>
      </c>
      <c r="H150" s="32">
        <f>SUM(H145:H149)</f>
        <v>11213399</v>
      </c>
      <c r="I150" s="37">
        <f t="shared" si="33"/>
        <v>0.27019269115862327</v>
      </c>
      <c r="J150" s="32">
        <f>SUM(J145:J149)</f>
        <v>11755885</v>
      </c>
      <c r="K150" s="37">
        <f t="shared" si="34"/>
        <v>0.28674588339036272</v>
      </c>
      <c r="L150" s="32">
        <f>SUM(L145:L149)</f>
        <v>0</v>
      </c>
      <c r="M150" s="37">
        <f t="shared" si="35"/>
        <v>0</v>
      </c>
      <c r="N150" s="32">
        <f t="shared" si="36"/>
        <v>29560766</v>
      </c>
      <c r="O150" s="37">
        <f t="shared" si="37"/>
        <v>0.72103699214187611</v>
      </c>
      <c r="P150" s="32">
        <f>SUM(P145:P149)</f>
        <v>7284395</v>
      </c>
      <c r="Q150" s="32">
        <f>SUM(Q145:Q149)</f>
        <v>37317275</v>
      </c>
      <c r="R150" s="32">
        <f>SUM(R145:R149)</f>
        <v>36031724</v>
      </c>
      <c r="S150" s="32">
        <f>SUM(S145:S149)</f>
        <v>26348076</v>
      </c>
      <c r="T150" s="37">
        <f t="shared" si="38"/>
        <v>0.73124660923801477</v>
      </c>
      <c r="U150" s="37">
        <f t="shared" si="39"/>
        <v>0.61384507567203594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8649328</v>
      </c>
      <c r="E151" s="31">
        <v>5833499</v>
      </c>
      <c r="F151" s="31">
        <v>1185129</v>
      </c>
      <c r="G151" s="36">
        <f t="shared" si="32"/>
        <v>0.13701977772145998</v>
      </c>
      <c r="H151" s="31">
        <v>1772939</v>
      </c>
      <c r="I151" s="36">
        <f t="shared" si="33"/>
        <v>0.20497997069830165</v>
      </c>
      <c r="J151" s="31">
        <v>1677752</v>
      </c>
      <c r="K151" s="36">
        <f t="shared" si="34"/>
        <v>0.28760646054794903</v>
      </c>
      <c r="L151" s="31">
        <v>0</v>
      </c>
      <c r="M151" s="36">
        <f t="shared" si="35"/>
        <v>0</v>
      </c>
      <c r="N151" s="31">
        <f t="shared" si="36"/>
        <v>4635820</v>
      </c>
      <c r="O151" s="36">
        <f t="shared" si="37"/>
        <v>0.79468943082016474</v>
      </c>
      <c r="P151" s="31">
        <v>2271311</v>
      </c>
      <c r="Q151" s="31">
        <v>9989268</v>
      </c>
      <c r="R151" s="31">
        <v>9200288</v>
      </c>
      <c r="S151" s="31">
        <v>5229644</v>
      </c>
      <c r="T151" s="36">
        <f t="shared" si="38"/>
        <v>0.5684217711445555</v>
      </c>
      <c r="U151" s="36">
        <f t="shared" si="39"/>
        <v>-0.26132880966102834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148947400</v>
      </c>
      <c r="E152" s="31">
        <v>141592817</v>
      </c>
      <c r="F152" s="31">
        <v>33597269</v>
      </c>
      <c r="G152" s="36">
        <f t="shared" si="32"/>
        <v>0.22556465571067369</v>
      </c>
      <c r="H152" s="31">
        <v>38061526</v>
      </c>
      <c r="I152" s="36">
        <f t="shared" si="33"/>
        <v>0.25553669281907571</v>
      </c>
      <c r="J152" s="31">
        <v>37009606</v>
      </c>
      <c r="K152" s="36">
        <f t="shared" si="34"/>
        <v>0.26138053316645293</v>
      </c>
      <c r="L152" s="31">
        <v>0</v>
      </c>
      <c r="M152" s="36">
        <f t="shared" si="35"/>
        <v>0</v>
      </c>
      <c r="N152" s="31">
        <f t="shared" si="36"/>
        <v>108668401</v>
      </c>
      <c r="O152" s="36">
        <f t="shared" si="37"/>
        <v>0.76747114226846691</v>
      </c>
      <c r="P152" s="31">
        <v>35272824</v>
      </c>
      <c r="Q152" s="31">
        <v>145370000</v>
      </c>
      <c r="R152" s="31">
        <v>150555200</v>
      </c>
      <c r="S152" s="31">
        <v>106593568</v>
      </c>
      <c r="T152" s="36">
        <f t="shared" si="38"/>
        <v>0.70800323070873672</v>
      </c>
      <c r="U152" s="36">
        <f t="shared" si="39"/>
        <v>4.9238529923206542E-2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30116060</v>
      </c>
      <c r="E153" s="31">
        <v>34939390</v>
      </c>
      <c r="F153" s="31">
        <v>7316561</v>
      </c>
      <c r="G153" s="36">
        <f t="shared" si="32"/>
        <v>0.24294549154172226</v>
      </c>
      <c r="H153" s="31">
        <v>7710637</v>
      </c>
      <c r="I153" s="36">
        <f t="shared" si="33"/>
        <v>0.25603073576025548</v>
      </c>
      <c r="J153" s="31">
        <v>8043514</v>
      </c>
      <c r="K153" s="36">
        <f t="shared" si="34"/>
        <v>0.23021334946030828</v>
      </c>
      <c r="L153" s="31">
        <v>0</v>
      </c>
      <c r="M153" s="36">
        <f t="shared" si="35"/>
        <v>0</v>
      </c>
      <c r="N153" s="31">
        <f t="shared" si="36"/>
        <v>23070712</v>
      </c>
      <c r="O153" s="36">
        <f t="shared" si="37"/>
        <v>0.66030666248036962</v>
      </c>
      <c r="P153" s="31">
        <v>6361093</v>
      </c>
      <c r="Q153" s="31">
        <v>29699720</v>
      </c>
      <c r="R153" s="31">
        <v>29324330</v>
      </c>
      <c r="S153" s="31">
        <v>19989511</v>
      </c>
      <c r="T153" s="36">
        <f t="shared" si="38"/>
        <v>0.68166982843256774</v>
      </c>
      <c r="U153" s="36">
        <f t="shared" si="39"/>
        <v>0.26448615041471646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2822862</v>
      </c>
      <c r="E154" s="31">
        <v>4163392</v>
      </c>
      <c r="F154" s="31">
        <v>550633</v>
      </c>
      <c r="G154" s="36">
        <f t="shared" si="32"/>
        <v>0.19506196193791975</v>
      </c>
      <c r="H154" s="31">
        <v>1212464</v>
      </c>
      <c r="I154" s="36">
        <f t="shared" si="33"/>
        <v>0.42951586014477505</v>
      </c>
      <c r="J154" s="31">
        <v>1221388</v>
      </c>
      <c r="K154" s="36">
        <f t="shared" si="34"/>
        <v>0.29336368038368715</v>
      </c>
      <c r="L154" s="31">
        <v>0</v>
      </c>
      <c r="M154" s="36">
        <f t="shared" si="35"/>
        <v>0</v>
      </c>
      <c r="N154" s="31">
        <f t="shared" si="36"/>
        <v>2984485</v>
      </c>
      <c r="O154" s="36">
        <f t="shared" si="37"/>
        <v>0.71683977871889071</v>
      </c>
      <c r="P154" s="31">
        <v>327446</v>
      </c>
      <c r="Q154" s="31">
        <v>3249801</v>
      </c>
      <c r="R154" s="31">
        <v>2775887</v>
      </c>
      <c r="S154" s="31">
        <v>2216565</v>
      </c>
      <c r="T154" s="36">
        <f t="shared" si="38"/>
        <v>0.79850692769554377</v>
      </c>
      <c r="U154" s="36">
        <f t="shared" si="39"/>
        <v>2.7300440377955448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6776192</v>
      </c>
      <c r="E155" s="31">
        <v>9986073</v>
      </c>
      <c r="F155" s="31">
        <v>2348955</v>
      </c>
      <c r="G155" s="36">
        <f t="shared" si="32"/>
        <v>0.34664823546912482</v>
      </c>
      <c r="H155" s="31">
        <v>3138465</v>
      </c>
      <c r="I155" s="36">
        <f t="shared" si="33"/>
        <v>0.4631605775042974</v>
      </c>
      <c r="J155" s="31">
        <v>2831988</v>
      </c>
      <c r="K155" s="36">
        <f t="shared" si="34"/>
        <v>0.28359376103098788</v>
      </c>
      <c r="L155" s="31">
        <v>0</v>
      </c>
      <c r="M155" s="36">
        <f t="shared" si="35"/>
        <v>0</v>
      </c>
      <c r="N155" s="31">
        <f t="shared" si="36"/>
        <v>8319408</v>
      </c>
      <c r="O155" s="36">
        <f t="shared" si="37"/>
        <v>0.83310105984604754</v>
      </c>
      <c r="P155" s="31">
        <v>2678443</v>
      </c>
      <c r="Q155" s="31">
        <v>9349895</v>
      </c>
      <c r="R155" s="31">
        <v>11104904</v>
      </c>
      <c r="S155" s="31">
        <v>7488988</v>
      </c>
      <c r="T155" s="36">
        <f t="shared" si="38"/>
        <v>0.67438565880443446</v>
      </c>
      <c r="U155" s="36">
        <f t="shared" si="39"/>
        <v>5.7326215267601288E-2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36336730</v>
      </c>
      <c r="E156" s="31">
        <v>31418596</v>
      </c>
      <c r="F156" s="31">
        <v>9641776</v>
      </c>
      <c r="G156" s="36">
        <f t="shared" si="32"/>
        <v>0.26534517552900327</v>
      </c>
      <c r="H156" s="31">
        <v>9996961</v>
      </c>
      <c r="I156" s="36">
        <f t="shared" si="33"/>
        <v>0.27511999566279077</v>
      </c>
      <c r="J156" s="31">
        <v>3597079</v>
      </c>
      <c r="K156" s="36">
        <f t="shared" si="34"/>
        <v>0.11448885239811479</v>
      </c>
      <c r="L156" s="31">
        <v>0</v>
      </c>
      <c r="M156" s="36">
        <f t="shared" si="35"/>
        <v>0</v>
      </c>
      <c r="N156" s="31">
        <f t="shared" si="36"/>
        <v>23235816</v>
      </c>
      <c r="O156" s="36">
        <f t="shared" si="37"/>
        <v>0.73955615330487712</v>
      </c>
      <c r="P156" s="31">
        <v>2206163</v>
      </c>
      <c r="Q156" s="31">
        <v>27250090</v>
      </c>
      <c r="R156" s="31">
        <v>42107298</v>
      </c>
      <c r="S156" s="31">
        <v>14722698</v>
      </c>
      <c r="T156" s="36">
        <f t="shared" si="38"/>
        <v>0.34964717992591215</v>
      </c>
      <c r="U156" s="36">
        <f t="shared" si="39"/>
        <v>0.63046837427696856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233648572</v>
      </c>
      <c r="E157" s="32">
        <f>SUM(E151:E156)</f>
        <v>227933767</v>
      </c>
      <c r="F157" s="32">
        <f>SUM(F151:F156)</f>
        <v>54640323</v>
      </c>
      <c r="G157" s="37">
        <f t="shared" si="32"/>
        <v>0.23385686688468182</v>
      </c>
      <c r="H157" s="32">
        <f>SUM(H151:H156)</f>
        <v>61892992</v>
      </c>
      <c r="I157" s="37">
        <f t="shared" si="33"/>
        <v>0.2648977970214173</v>
      </c>
      <c r="J157" s="32">
        <f>SUM(J151:J156)</f>
        <v>54381327</v>
      </c>
      <c r="K157" s="37">
        <f t="shared" si="34"/>
        <v>0.23858389968170007</v>
      </c>
      <c r="L157" s="32">
        <f>SUM(L151:L156)</f>
        <v>0</v>
      </c>
      <c r="M157" s="37">
        <f t="shared" si="35"/>
        <v>0</v>
      </c>
      <c r="N157" s="32">
        <f t="shared" si="36"/>
        <v>170914642</v>
      </c>
      <c r="O157" s="37">
        <f t="shared" si="37"/>
        <v>0.74984344904017664</v>
      </c>
      <c r="P157" s="32">
        <f>SUM(P151:P156)</f>
        <v>49117280</v>
      </c>
      <c r="Q157" s="32">
        <f>SUM(Q151:Q156)</f>
        <v>224908774</v>
      </c>
      <c r="R157" s="32">
        <f>SUM(R151:R156)</f>
        <v>245067907</v>
      </c>
      <c r="S157" s="32">
        <f>SUM(S151:S156)</f>
        <v>156240974</v>
      </c>
      <c r="T157" s="37">
        <f t="shared" si="38"/>
        <v>0.63754155292149295</v>
      </c>
      <c r="U157" s="37">
        <f t="shared" si="39"/>
        <v>0.10717301528097645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20123878</v>
      </c>
      <c r="E158" s="31">
        <v>21299311</v>
      </c>
      <c r="F158" s="31">
        <v>2019258</v>
      </c>
      <c r="G158" s="36">
        <f t="shared" si="32"/>
        <v>0.10034139543084092</v>
      </c>
      <c r="H158" s="31">
        <v>17432451</v>
      </c>
      <c r="I158" s="36">
        <f t="shared" si="33"/>
        <v>0.86625704051674335</v>
      </c>
      <c r="J158" s="31">
        <v>2440404</v>
      </c>
      <c r="K158" s="36">
        <f t="shared" si="34"/>
        <v>0.11457666400570422</v>
      </c>
      <c r="L158" s="31">
        <v>0</v>
      </c>
      <c r="M158" s="36">
        <f t="shared" si="35"/>
        <v>0</v>
      </c>
      <c r="N158" s="31">
        <f t="shared" si="36"/>
        <v>21892113</v>
      </c>
      <c r="O158" s="36">
        <f t="shared" si="37"/>
        <v>1.0278319801048963</v>
      </c>
      <c r="P158" s="31">
        <v>2457472</v>
      </c>
      <c r="Q158" s="31">
        <v>17596908</v>
      </c>
      <c r="R158" s="31">
        <v>18827625</v>
      </c>
      <c r="S158" s="31">
        <v>6295634</v>
      </c>
      <c r="T158" s="36">
        <f t="shared" si="38"/>
        <v>0.33438280186693753</v>
      </c>
      <c r="U158" s="36">
        <f t="shared" si="39"/>
        <v>-6.9453487160789917E-3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187589770</v>
      </c>
      <c r="E159" s="31">
        <v>200914157</v>
      </c>
      <c r="F159" s="31">
        <v>34253930</v>
      </c>
      <c r="G159" s="36">
        <f t="shared" si="32"/>
        <v>0.18260020255902015</v>
      </c>
      <c r="H159" s="31">
        <v>58915927</v>
      </c>
      <c r="I159" s="36">
        <f t="shared" si="33"/>
        <v>0.31406790999317286</v>
      </c>
      <c r="J159" s="31">
        <v>38210648</v>
      </c>
      <c r="K159" s="36">
        <f t="shared" si="34"/>
        <v>0.19018395005385311</v>
      </c>
      <c r="L159" s="31">
        <v>0</v>
      </c>
      <c r="M159" s="36">
        <f t="shared" si="35"/>
        <v>0</v>
      </c>
      <c r="N159" s="31">
        <f t="shared" si="36"/>
        <v>131380505</v>
      </c>
      <c r="O159" s="36">
        <f t="shared" si="37"/>
        <v>0.65391362640513184</v>
      </c>
      <c r="P159" s="31">
        <v>34599877</v>
      </c>
      <c r="Q159" s="31">
        <v>165897310</v>
      </c>
      <c r="R159" s="31">
        <v>181994531</v>
      </c>
      <c r="S159" s="31">
        <v>116908122</v>
      </c>
      <c r="T159" s="36">
        <f t="shared" si="38"/>
        <v>0.64237162159559624</v>
      </c>
      <c r="U159" s="36">
        <f t="shared" si="39"/>
        <v>0.10435791433593833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7834348</v>
      </c>
      <c r="E160" s="31">
        <v>7886538</v>
      </c>
      <c r="F160" s="31">
        <v>1799510</v>
      </c>
      <c r="G160" s="36">
        <f t="shared" si="32"/>
        <v>0.22969492802719513</v>
      </c>
      <c r="H160" s="31">
        <v>2475283</v>
      </c>
      <c r="I160" s="36">
        <f t="shared" si="33"/>
        <v>0.31595264851650706</v>
      </c>
      <c r="J160" s="31">
        <v>1846034</v>
      </c>
      <c r="K160" s="36">
        <f t="shared" si="34"/>
        <v>0.23407406393020613</v>
      </c>
      <c r="L160" s="31">
        <v>0</v>
      </c>
      <c r="M160" s="36">
        <f t="shared" si="35"/>
        <v>0</v>
      </c>
      <c r="N160" s="31">
        <f t="shared" si="36"/>
        <v>6120827</v>
      </c>
      <c r="O160" s="36">
        <f t="shared" si="37"/>
        <v>0.77611075987968359</v>
      </c>
      <c r="P160" s="31">
        <v>1352714</v>
      </c>
      <c r="Q160" s="31">
        <v>5930646</v>
      </c>
      <c r="R160" s="31">
        <v>5615646</v>
      </c>
      <c r="S160" s="31">
        <v>4047187</v>
      </c>
      <c r="T160" s="36">
        <f t="shared" si="38"/>
        <v>0.72069838447793899</v>
      </c>
      <c r="U160" s="36">
        <f t="shared" si="39"/>
        <v>0.36468906213730312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2500648</v>
      </c>
      <c r="E161" s="31">
        <v>1915548</v>
      </c>
      <c r="F161" s="31">
        <v>726743</v>
      </c>
      <c r="G161" s="36">
        <f t="shared" si="32"/>
        <v>0.29062187081108576</v>
      </c>
      <c r="H161" s="31">
        <v>255170</v>
      </c>
      <c r="I161" s="36">
        <f t="shared" si="33"/>
        <v>0.10204155083002486</v>
      </c>
      <c r="J161" s="31">
        <v>507073</v>
      </c>
      <c r="K161" s="36">
        <f t="shared" si="34"/>
        <v>0.26471432717948074</v>
      </c>
      <c r="L161" s="31">
        <v>0</v>
      </c>
      <c r="M161" s="36">
        <f t="shared" si="35"/>
        <v>0</v>
      </c>
      <c r="N161" s="31">
        <f t="shared" si="36"/>
        <v>1488986</v>
      </c>
      <c r="O161" s="36">
        <f t="shared" si="37"/>
        <v>0.77731594300952001</v>
      </c>
      <c r="P161" s="31">
        <v>844053</v>
      </c>
      <c r="Q161" s="31">
        <v>1883343</v>
      </c>
      <c r="R161" s="31">
        <v>2363967</v>
      </c>
      <c r="S161" s="31">
        <v>2016358</v>
      </c>
      <c r="T161" s="36">
        <f t="shared" si="38"/>
        <v>0.85295522314820804</v>
      </c>
      <c r="U161" s="36">
        <f t="shared" si="39"/>
        <v>-0.39924033206445564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218048644</v>
      </c>
      <c r="E163" s="32">
        <f>SUM(E158:E162)</f>
        <v>232015554</v>
      </c>
      <c r="F163" s="32">
        <f>SUM(F158:F162)</f>
        <v>38799441</v>
      </c>
      <c r="G163" s="37">
        <f t="shared" si="32"/>
        <v>0.17793938218666475</v>
      </c>
      <c r="H163" s="32">
        <f>SUM(H158:H162)</f>
        <v>79078831</v>
      </c>
      <c r="I163" s="37">
        <f t="shared" si="33"/>
        <v>0.36266600676498589</v>
      </c>
      <c r="J163" s="32">
        <f>SUM(J158:J162)</f>
        <v>43004159</v>
      </c>
      <c r="K163" s="37">
        <f t="shared" si="34"/>
        <v>0.18535032784914066</v>
      </c>
      <c r="L163" s="32">
        <f>SUM(L158:L162)</f>
        <v>0</v>
      </c>
      <c r="M163" s="37">
        <f t="shared" si="35"/>
        <v>0</v>
      </c>
      <c r="N163" s="32">
        <f t="shared" si="36"/>
        <v>160882431</v>
      </c>
      <c r="O163" s="37">
        <f t="shared" si="37"/>
        <v>0.69341226580007653</v>
      </c>
      <c r="P163" s="32">
        <f>SUM(P158:P162)</f>
        <v>39254116</v>
      </c>
      <c r="Q163" s="32">
        <f>SUM(Q158:Q162)</f>
        <v>191308207</v>
      </c>
      <c r="R163" s="32">
        <f>SUM(R158:R162)</f>
        <v>208801769</v>
      </c>
      <c r="S163" s="32">
        <f>SUM(S158:S162)</f>
        <v>129267301</v>
      </c>
      <c r="T163" s="37">
        <f t="shared" si="38"/>
        <v>0.61909102408035632</v>
      </c>
      <c r="U163" s="37">
        <f t="shared" si="39"/>
        <v>9.553247868325454E-2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28289016</v>
      </c>
      <c r="E164" s="31">
        <v>28053631</v>
      </c>
      <c r="F164" s="31">
        <v>6656587</v>
      </c>
      <c r="G164" s="36">
        <f t="shared" si="32"/>
        <v>0.23530641716205328</v>
      </c>
      <c r="H164" s="31">
        <v>7093545</v>
      </c>
      <c r="I164" s="36">
        <f t="shared" si="33"/>
        <v>0.25075262426943379</v>
      </c>
      <c r="J164" s="31">
        <v>7374972</v>
      </c>
      <c r="K164" s="36">
        <f t="shared" si="34"/>
        <v>0.26288832272727902</v>
      </c>
      <c r="L164" s="31">
        <v>0</v>
      </c>
      <c r="M164" s="36">
        <f t="shared" si="35"/>
        <v>0</v>
      </c>
      <c r="N164" s="31">
        <f t="shared" si="36"/>
        <v>21125104</v>
      </c>
      <c r="O164" s="36">
        <f t="shared" si="37"/>
        <v>0.75302566002953419</v>
      </c>
      <c r="P164" s="31">
        <v>6879256</v>
      </c>
      <c r="Q164" s="31">
        <v>23842718</v>
      </c>
      <c r="R164" s="31">
        <v>25616139</v>
      </c>
      <c r="S164" s="31">
        <v>18747611</v>
      </c>
      <c r="T164" s="36">
        <f t="shared" si="38"/>
        <v>0.731867163900071</v>
      </c>
      <c r="U164" s="36">
        <f t="shared" si="39"/>
        <v>7.2059536670826096E-2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17659577</v>
      </c>
      <c r="E165" s="31">
        <v>18674143</v>
      </c>
      <c r="F165" s="31">
        <v>3225095</v>
      </c>
      <c r="G165" s="36">
        <f t="shared" si="32"/>
        <v>0.18262583526207904</v>
      </c>
      <c r="H165" s="31">
        <v>4751667</v>
      </c>
      <c r="I165" s="36">
        <f t="shared" si="33"/>
        <v>0.26907026142245649</v>
      </c>
      <c r="J165" s="31">
        <v>3569546</v>
      </c>
      <c r="K165" s="36">
        <f t="shared" si="34"/>
        <v>0.19114911993551725</v>
      </c>
      <c r="L165" s="31">
        <v>0</v>
      </c>
      <c r="M165" s="36">
        <f t="shared" si="35"/>
        <v>0</v>
      </c>
      <c r="N165" s="31">
        <f t="shared" si="36"/>
        <v>11546308</v>
      </c>
      <c r="O165" s="36">
        <f t="shared" si="37"/>
        <v>0.61830457226336977</v>
      </c>
      <c r="P165" s="31">
        <v>1878911</v>
      </c>
      <c r="Q165" s="31">
        <v>14505931</v>
      </c>
      <c r="R165" s="31">
        <v>17051019</v>
      </c>
      <c r="S165" s="31">
        <v>6897229</v>
      </c>
      <c r="T165" s="36">
        <f t="shared" si="38"/>
        <v>0.40450538469284447</v>
      </c>
      <c r="U165" s="36">
        <f t="shared" si="39"/>
        <v>0.89979514729542798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25886789</v>
      </c>
      <c r="E166" s="31">
        <v>19055084</v>
      </c>
      <c r="F166" s="31">
        <v>3325389</v>
      </c>
      <c r="G166" s="36">
        <f t="shared" si="32"/>
        <v>0.12845892165304859</v>
      </c>
      <c r="H166" s="31">
        <v>3390363</v>
      </c>
      <c r="I166" s="36">
        <f t="shared" si="33"/>
        <v>0.13096885055925631</v>
      </c>
      <c r="J166" s="31">
        <v>4955989</v>
      </c>
      <c r="K166" s="36">
        <f t="shared" si="34"/>
        <v>0.26008749161116268</v>
      </c>
      <c r="L166" s="31">
        <v>0</v>
      </c>
      <c r="M166" s="36">
        <f t="shared" si="35"/>
        <v>0</v>
      </c>
      <c r="N166" s="31">
        <f t="shared" si="36"/>
        <v>11671741</v>
      </c>
      <c r="O166" s="36">
        <f t="shared" si="37"/>
        <v>0.61252634729922995</v>
      </c>
      <c r="P166" s="31">
        <v>4261724</v>
      </c>
      <c r="Q166" s="31">
        <v>17334990</v>
      </c>
      <c r="R166" s="31">
        <v>21869215</v>
      </c>
      <c r="S166" s="31">
        <v>11195888</v>
      </c>
      <c r="T166" s="36">
        <f t="shared" si="38"/>
        <v>0.51194741100675079</v>
      </c>
      <c r="U166" s="36">
        <f t="shared" si="39"/>
        <v>0.16290707704206087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10941811</v>
      </c>
      <c r="E167" s="31">
        <v>10228811</v>
      </c>
      <c r="F167" s="31">
        <v>1983709</v>
      </c>
      <c r="G167" s="36">
        <f t="shared" si="32"/>
        <v>0.18129622235295417</v>
      </c>
      <c r="H167" s="31">
        <v>2771535</v>
      </c>
      <c r="I167" s="36">
        <f t="shared" si="33"/>
        <v>0.25329764880786187</v>
      </c>
      <c r="J167" s="31">
        <v>2080914</v>
      </c>
      <c r="K167" s="36">
        <f t="shared" si="34"/>
        <v>0.20343654800152236</v>
      </c>
      <c r="L167" s="31">
        <v>0</v>
      </c>
      <c r="M167" s="36">
        <f t="shared" si="35"/>
        <v>0</v>
      </c>
      <c r="N167" s="31">
        <f t="shared" si="36"/>
        <v>6836158</v>
      </c>
      <c r="O167" s="36">
        <f t="shared" si="37"/>
        <v>0.66832381593520496</v>
      </c>
      <c r="P167" s="31">
        <v>3170721</v>
      </c>
      <c r="Q167" s="31">
        <v>10485448</v>
      </c>
      <c r="R167" s="31">
        <v>10668398</v>
      </c>
      <c r="S167" s="31">
        <v>5550657</v>
      </c>
      <c r="T167" s="36">
        <f t="shared" si="38"/>
        <v>0.52028964423711976</v>
      </c>
      <c r="U167" s="36">
        <f t="shared" si="39"/>
        <v>-0.34370952221907891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82777193</v>
      </c>
      <c r="E169" s="32">
        <f>SUM(E164:E168)</f>
        <v>76011669</v>
      </c>
      <c r="F169" s="32">
        <f>SUM(F164:F168)</f>
        <v>15190780</v>
      </c>
      <c r="G169" s="37">
        <f t="shared" si="32"/>
        <v>0.18351407494574018</v>
      </c>
      <c r="H169" s="32">
        <f>SUM(H164:H168)</f>
        <v>18007110</v>
      </c>
      <c r="I169" s="37">
        <f t="shared" si="33"/>
        <v>0.21753709382244937</v>
      </c>
      <c r="J169" s="32">
        <f>SUM(J164:J168)</f>
        <v>17981421</v>
      </c>
      <c r="K169" s="37">
        <f t="shared" si="34"/>
        <v>0.23656132323577844</v>
      </c>
      <c r="L169" s="32">
        <f>SUM(L164:L168)</f>
        <v>0</v>
      </c>
      <c r="M169" s="37">
        <f t="shared" si="35"/>
        <v>0</v>
      </c>
      <c r="N169" s="32">
        <f t="shared" si="36"/>
        <v>51179311</v>
      </c>
      <c r="O169" s="37">
        <f t="shared" si="37"/>
        <v>0.67330860739289911</v>
      </c>
      <c r="P169" s="32">
        <f>SUM(P164:P168)</f>
        <v>16190612</v>
      </c>
      <c r="Q169" s="32">
        <f>SUM(Q164:Q168)</f>
        <v>66169087</v>
      </c>
      <c r="R169" s="32">
        <f>SUM(R164:R168)</f>
        <v>75204771</v>
      </c>
      <c r="S169" s="32">
        <f>SUM(S164:S168)</f>
        <v>42391385</v>
      </c>
      <c r="T169" s="37">
        <f t="shared" si="38"/>
        <v>0.56367946389996981</v>
      </c>
      <c r="U169" s="37">
        <f t="shared" si="39"/>
        <v>0.11060786337168715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3193631322</v>
      </c>
      <c r="E170" s="32">
        <f>SUM(E105,E107:E111,E113:E120,E122:E125,E127:E131,E133:E136,E138:E143,E145:E149,E151:E156,E158:E162,E164:E168)</f>
        <v>3230584189</v>
      </c>
      <c r="F170" s="32">
        <f>SUM(F105,F107:F111,F113:F120,F122:F125,F127:F131,F133:F136,F138:F143,F145:F149,F151:F156,F158:F162,F164:F168)</f>
        <v>583507755</v>
      </c>
      <c r="G170" s="37">
        <f t="shared" si="32"/>
        <v>0.18270980466041409</v>
      </c>
      <c r="H170" s="32">
        <f>SUM(H105,H107:H111,H113:H120,H122:H125,H127:H131,H133:H136,H138:H143,H145:H149,H151:H156,H158:H162,H164:H168)</f>
        <v>775650523</v>
      </c>
      <c r="I170" s="37">
        <f t="shared" si="33"/>
        <v>0.24287415947381544</v>
      </c>
      <c r="J170" s="32">
        <f>SUM(J105,J107:J111,J113:J120,J122:J125,J127:J131,J133:J136,J138:J143,J145:J149,J151:J156,J158:J162,J164:J168)</f>
        <v>686214582</v>
      </c>
      <c r="K170" s="37">
        <f t="shared" si="34"/>
        <v>0.2124119174285973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2045372860</v>
      </c>
      <c r="O170" s="37">
        <f t="shared" si="37"/>
        <v>0.63312786181657377</v>
      </c>
      <c r="P170" s="32">
        <f>SUM(P105,P107:P111,P113:P120,P122:P125,P127:P131,P133:P136,P138:P143,P145:P149,P151:P156,P158:P162,P164:P168)</f>
        <v>609644075</v>
      </c>
      <c r="Q170" s="32">
        <f>SUM(Q105,Q107:Q111,Q113:Q120,Q122:Q125,Q127:Q131,Q133:Q136,Q138:Q143,Q145:Q149,Q151:Q156,Q158:Q162,Q164:Q168)</f>
        <v>3021835393</v>
      </c>
      <c r="R170" s="32">
        <f>SUM(R105,R107:R111,R113:R120,R122:R125,R127:R131,R133:R136,R138:R143,R145:R149,R151:R156,R158:R162,R164:R168)</f>
        <v>3147161096</v>
      </c>
      <c r="S170" s="32">
        <f>SUM(S105,S107:S111,S113:S120,S122:S125,S127:S131,S133:S136,S138:S143,S145:S149,S151:S156,S158:S162,S164:S168)</f>
        <v>1839173104</v>
      </c>
      <c r="T170" s="37">
        <f t="shared" si="38"/>
        <v>0.58439115377270157</v>
      </c>
      <c r="U170" s="37">
        <f t="shared" si="39"/>
        <v>0.12559870609748813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25427361</v>
      </c>
      <c r="E173" s="31">
        <v>26762069</v>
      </c>
      <c r="F173" s="31">
        <v>3843997</v>
      </c>
      <c r="G173" s="36">
        <f t="shared" ref="G173:G205" si="40">IF(($D173     =0),0,($F173     /$D173     ))</f>
        <v>0.15117561747756678</v>
      </c>
      <c r="H173" s="31">
        <v>5338268</v>
      </c>
      <c r="I173" s="36">
        <f t="shared" ref="I173:I205" si="41">IF(($D173     =0),0,($H173     /$D173     ))</f>
        <v>0.20994188110988002</v>
      </c>
      <c r="J173" s="31">
        <v>4480938</v>
      </c>
      <c r="K173" s="36">
        <f t="shared" ref="K173:K205" si="42">IF(($E173     =0),0,($J173     /$E173     ))</f>
        <v>0.16743615749589466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13663203</v>
      </c>
      <c r="O173" s="36">
        <f t="shared" ref="O173:O205" si="45">IF(($E173     =0),0,($N173     /$E173     ))</f>
        <v>0.51054359810521377</v>
      </c>
      <c r="P173" s="31">
        <v>3515431</v>
      </c>
      <c r="Q173" s="31">
        <v>22167662</v>
      </c>
      <c r="R173" s="31">
        <v>17721883</v>
      </c>
      <c r="S173" s="31">
        <v>9793039</v>
      </c>
      <c r="T173" s="36">
        <f t="shared" ref="T173:T205" si="46">IF(($R173     =0),0,($S173     /$R173     ))</f>
        <v>0.55259585000081535</v>
      </c>
      <c r="U173" s="36">
        <f t="shared" ref="U173:U205" si="47">IF(($P173     =0),0,(($J173     /$P173     )-1))</f>
        <v>0.27464825792342396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6978300</v>
      </c>
      <c r="E174" s="31">
        <v>8070200</v>
      </c>
      <c r="F174" s="31">
        <v>1837074</v>
      </c>
      <c r="G174" s="36">
        <f t="shared" si="40"/>
        <v>0.26325523408279955</v>
      </c>
      <c r="H174" s="31">
        <v>2185780</v>
      </c>
      <c r="I174" s="36">
        <f t="shared" si="41"/>
        <v>0.31322528409498013</v>
      </c>
      <c r="J174" s="31">
        <v>2122656</v>
      </c>
      <c r="K174" s="36">
        <f t="shared" si="42"/>
        <v>0.2630239647096726</v>
      </c>
      <c r="L174" s="31">
        <v>0</v>
      </c>
      <c r="M174" s="36">
        <f t="shared" si="43"/>
        <v>0</v>
      </c>
      <c r="N174" s="31">
        <f t="shared" si="44"/>
        <v>6145510</v>
      </c>
      <c r="O174" s="36">
        <f t="shared" si="45"/>
        <v>0.7615065301975168</v>
      </c>
      <c r="P174" s="31">
        <v>2545438</v>
      </c>
      <c r="Q174" s="31">
        <v>6389338</v>
      </c>
      <c r="R174" s="31">
        <v>6652338</v>
      </c>
      <c r="S174" s="31">
        <v>4955498</v>
      </c>
      <c r="T174" s="36">
        <f t="shared" si="46"/>
        <v>0.74492576895521545</v>
      </c>
      <c r="U174" s="36">
        <f t="shared" si="47"/>
        <v>-0.16609400818248177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118792654</v>
      </c>
      <c r="E175" s="31">
        <v>115525654</v>
      </c>
      <c r="F175" s="31">
        <v>20220649</v>
      </c>
      <c r="G175" s="36">
        <f t="shared" si="40"/>
        <v>0.17021800859841046</v>
      </c>
      <c r="H175" s="31">
        <v>22723505</v>
      </c>
      <c r="I175" s="36">
        <f t="shared" si="41"/>
        <v>0.1912871228552567</v>
      </c>
      <c r="J175" s="31">
        <v>23939660</v>
      </c>
      <c r="K175" s="36">
        <f t="shared" si="42"/>
        <v>0.207223756551943</v>
      </c>
      <c r="L175" s="31">
        <v>0</v>
      </c>
      <c r="M175" s="36">
        <f t="shared" si="43"/>
        <v>0</v>
      </c>
      <c r="N175" s="31">
        <f t="shared" si="44"/>
        <v>66883814</v>
      </c>
      <c r="O175" s="36">
        <f t="shared" si="45"/>
        <v>0.57895204817451196</v>
      </c>
      <c r="P175" s="31">
        <v>22128492</v>
      </c>
      <c r="Q175" s="31">
        <v>96321521</v>
      </c>
      <c r="R175" s="31">
        <v>96033921</v>
      </c>
      <c r="S175" s="31">
        <v>60770103</v>
      </c>
      <c r="T175" s="36">
        <f t="shared" si="46"/>
        <v>0.63279831092182526</v>
      </c>
      <c r="U175" s="36">
        <f t="shared" si="47"/>
        <v>8.1847782487844079E-2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10454242</v>
      </c>
      <c r="E176" s="31">
        <v>10733641</v>
      </c>
      <c r="F176" s="31">
        <v>963194</v>
      </c>
      <c r="G176" s="36">
        <f t="shared" si="40"/>
        <v>9.2134274297457436E-2</v>
      </c>
      <c r="H176" s="31">
        <v>1475771</v>
      </c>
      <c r="I176" s="36">
        <f t="shared" si="41"/>
        <v>0.14116480180963861</v>
      </c>
      <c r="J176" s="31">
        <v>719530</v>
      </c>
      <c r="K176" s="36">
        <f t="shared" si="42"/>
        <v>6.7035034989524983E-2</v>
      </c>
      <c r="L176" s="31">
        <v>0</v>
      </c>
      <c r="M176" s="36">
        <f t="shared" si="43"/>
        <v>0</v>
      </c>
      <c r="N176" s="31">
        <f t="shared" si="44"/>
        <v>3158495</v>
      </c>
      <c r="O176" s="36">
        <f t="shared" si="45"/>
        <v>0.29426128561594339</v>
      </c>
      <c r="P176" s="31">
        <v>597833</v>
      </c>
      <c r="Q176" s="31">
        <v>9770781</v>
      </c>
      <c r="R176" s="31">
        <v>10823942</v>
      </c>
      <c r="S176" s="31">
        <v>2539742</v>
      </c>
      <c r="T176" s="36">
        <f t="shared" si="46"/>
        <v>0.23464113166903519</v>
      </c>
      <c r="U176" s="36">
        <f t="shared" si="47"/>
        <v>0.20356353697437246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11219560</v>
      </c>
      <c r="E177" s="31">
        <v>9950000</v>
      </c>
      <c r="F177" s="31">
        <v>2097473</v>
      </c>
      <c r="G177" s="36">
        <f t="shared" si="40"/>
        <v>0.18694788387423392</v>
      </c>
      <c r="H177" s="31">
        <v>2917235</v>
      </c>
      <c r="I177" s="36">
        <f t="shared" si="41"/>
        <v>0.26001331603021866</v>
      </c>
      <c r="J177" s="31">
        <v>2459286</v>
      </c>
      <c r="K177" s="36">
        <f t="shared" si="42"/>
        <v>0.24716442211055276</v>
      </c>
      <c r="L177" s="31">
        <v>0</v>
      </c>
      <c r="M177" s="36">
        <f t="shared" si="43"/>
        <v>0</v>
      </c>
      <c r="N177" s="31">
        <f t="shared" si="44"/>
        <v>7473994</v>
      </c>
      <c r="O177" s="36">
        <f t="shared" si="45"/>
        <v>0.75115517587939695</v>
      </c>
      <c r="P177" s="31">
        <v>2412093</v>
      </c>
      <c r="Q177" s="31">
        <v>9000000</v>
      </c>
      <c r="R177" s="31">
        <v>9500000</v>
      </c>
      <c r="S177" s="31">
        <v>7416279</v>
      </c>
      <c r="T177" s="36">
        <f t="shared" si="46"/>
        <v>0.78066094736842107</v>
      </c>
      <c r="U177" s="36">
        <f t="shared" si="47"/>
        <v>1.956516601971825E-2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172872117</v>
      </c>
      <c r="E179" s="32">
        <f>SUM(E173:E178)</f>
        <v>171041564</v>
      </c>
      <c r="F179" s="32">
        <f>SUM(F173:F178)</f>
        <v>28962387</v>
      </c>
      <c r="G179" s="37">
        <f t="shared" si="40"/>
        <v>0.16753648594469403</v>
      </c>
      <c r="H179" s="32">
        <f>SUM(H173:H178)</f>
        <v>34640559</v>
      </c>
      <c r="I179" s="37">
        <f t="shared" si="41"/>
        <v>0.20038256950367536</v>
      </c>
      <c r="J179" s="32">
        <f>SUM(J173:J178)</f>
        <v>33722070</v>
      </c>
      <c r="K179" s="37">
        <f t="shared" si="42"/>
        <v>0.19715716584537313</v>
      </c>
      <c r="L179" s="32">
        <f>SUM(L173:L178)</f>
        <v>0</v>
      </c>
      <c r="M179" s="37">
        <f t="shared" si="43"/>
        <v>0</v>
      </c>
      <c r="N179" s="32">
        <f t="shared" si="44"/>
        <v>97325016</v>
      </c>
      <c r="O179" s="37">
        <f t="shared" si="45"/>
        <v>0.56901383338613531</v>
      </c>
      <c r="P179" s="32">
        <f>SUM(P173:P178)</f>
        <v>31199287</v>
      </c>
      <c r="Q179" s="32">
        <f>SUM(Q173:Q178)</f>
        <v>143649302</v>
      </c>
      <c r="R179" s="32">
        <f>SUM(R173:R178)</f>
        <v>140732084</v>
      </c>
      <c r="S179" s="32">
        <f>SUM(S173:S178)</f>
        <v>85474661</v>
      </c>
      <c r="T179" s="37">
        <f t="shared" si="46"/>
        <v>0.6073573173264456</v>
      </c>
      <c r="U179" s="37">
        <f t="shared" si="47"/>
        <v>8.0860277351850973E-2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10454589</v>
      </c>
      <c r="E180" s="31">
        <v>10831703</v>
      </c>
      <c r="F180" s="31">
        <v>3681118</v>
      </c>
      <c r="G180" s="36">
        <f t="shared" si="40"/>
        <v>0.35210547253459701</v>
      </c>
      <c r="H180" s="31">
        <v>4454153</v>
      </c>
      <c r="I180" s="36">
        <f t="shared" si="41"/>
        <v>0.42604764281025298</v>
      </c>
      <c r="J180" s="31">
        <v>4952032</v>
      </c>
      <c r="K180" s="36">
        <f t="shared" si="42"/>
        <v>0.45717944814402683</v>
      </c>
      <c r="L180" s="31">
        <v>0</v>
      </c>
      <c r="M180" s="36">
        <f t="shared" si="43"/>
        <v>0</v>
      </c>
      <c r="N180" s="31">
        <f t="shared" si="44"/>
        <v>13087303</v>
      </c>
      <c r="O180" s="36">
        <f t="shared" si="45"/>
        <v>1.2082405693730709</v>
      </c>
      <c r="P180" s="31">
        <v>831342</v>
      </c>
      <c r="Q180" s="31">
        <v>9788572</v>
      </c>
      <c r="R180" s="31">
        <v>9788572</v>
      </c>
      <c r="S180" s="31">
        <v>3458193</v>
      </c>
      <c r="T180" s="36">
        <f t="shared" si="46"/>
        <v>0.3532888147525502</v>
      </c>
      <c r="U180" s="36">
        <f t="shared" si="47"/>
        <v>4.9566724645212199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116963306</v>
      </c>
      <c r="E181" s="31">
        <v>120371595</v>
      </c>
      <c r="F181" s="31">
        <v>21904243</v>
      </c>
      <c r="G181" s="36">
        <f t="shared" si="40"/>
        <v>0.1872744858973121</v>
      </c>
      <c r="H181" s="31">
        <v>28308016</v>
      </c>
      <c r="I181" s="36">
        <f t="shared" si="41"/>
        <v>0.2420247594574661</v>
      </c>
      <c r="J181" s="31">
        <v>35761834</v>
      </c>
      <c r="K181" s="36">
        <f t="shared" si="42"/>
        <v>0.29709529062898932</v>
      </c>
      <c r="L181" s="31">
        <v>0</v>
      </c>
      <c r="M181" s="36">
        <f t="shared" si="43"/>
        <v>0</v>
      </c>
      <c r="N181" s="31">
        <f t="shared" si="44"/>
        <v>85974093</v>
      </c>
      <c r="O181" s="36">
        <f t="shared" si="45"/>
        <v>0.71423904451876707</v>
      </c>
      <c r="P181" s="31">
        <v>41587383</v>
      </c>
      <c r="Q181" s="31">
        <v>91575388</v>
      </c>
      <c r="R181" s="31">
        <v>124736425</v>
      </c>
      <c r="S181" s="31">
        <v>76189917</v>
      </c>
      <c r="T181" s="36">
        <f t="shared" si="46"/>
        <v>0.61080728423954755</v>
      </c>
      <c r="U181" s="36">
        <f t="shared" si="47"/>
        <v>-0.14007972081340148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50260146</v>
      </c>
      <c r="E182" s="31">
        <v>49200066</v>
      </c>
      <c r="F182" s="31">
        <v>11067271</v>
      </c>
      <c r="G182" s="36">
        <f t="shared" si="40"/>
        <v>0.2201997383772025</v>
      </c>
      <c r="H182" s="31">
        <v>12675302</v>
      </c>
      <c r="I182" s="36">
        <f t="shared" si="41"/>
        <v>0.25219389533806769</v>
      </c>
      <c r="J182" s="31">
        <v>3629894</v>
      </c>
      <c r="K182" s="36">
        <f t="shared" si="42"/>
        <v>7.3778234362531142E-2</v>
      </c>
      <c r="L182" s="31">
        <v>0</v>
      </c>
      <c r="M182" s="36">
        <f t="shared" si="43"/>
        <v>0</v>
      </c>
      <c r="N182" s="31">
        <f t="shared" si="44"/>
        <v>27372467</v>
      </c>
      <c r="O182" s="36">
        <f t="shared" si="45"/>
        <v>0.55635020896110177</v>
      </c>
      <c r="P182" s="31">
        <v>4236838</v>
      </c>
      <c r="Q182" s="31">
        <v>67962033</v>
      </c>
      <c r="R182" s="31">
        <v>68654033</v>
      </c>
      <c r="S182" s="31">
        <v>28047703</v>
      </c>
      <c r="T182" s="36">
        <f t="shared" si="46"/>
        <v>0.40853685900724873</v>
      </c>
      <c r="U182" s="36">
        <f t="shared" si="47"/>
        <v>-0.1432540021591574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17326712</v>
      </c>
      <c r="E183" s="31">
        <v>16942162</v>
      </c>
      <c r="F183" s="31">
        <v>3554663</v>
      </c>
      <c r="G183" s="36">
        <f t="shared" si="40"/>
        <v>0.20515508077931924</v>
      </c>
      <c r="H183" s="31">
        <v>3824691</v>
      </c>
      <c r="I183" s="36">
        <f t="shared" si="41"/>
        <v>0.22073957251670137</v>
      </c>
      <c r="J183" s="31">
        <v>4488834</v>
      </c>
      <c r="K183" s="36">
        <f t="shared" si="42"/>
        <v>0.26495048270698862</v>
      </c>
      <c r="L183" s="31">
        <v>0</v>
      </c>
      <c r="M183" s="36">
        <f t="shared" si="43"/>
        <v>0</v>
      </c>
      <c r="N183" s="31">
        <f t="shared" si="44"/>
        <v>11868188</v>
      </c>
      <c r="O183" s="36">
        <f t="shared" si="45"/>
        <v>0.70051201257549067</v>
      </c>
      <c r="P183" s="31">
        <v>3380263</v>
      </c>
      <c r="Q183" s="31">
        <v>17315235</v>
      </c>
      <c r="R183" s="31">
        <v>15040106</v>
      </c>
      <c r="S183" s="31">
        <v>10699855</v>
      </c>
      <c r="T183" s="36">
        <f t="shared" si="46"/>
        <v>0.71142151524729946</v>
      </c>
      <c r="U183" s="36">
        <f t="shared" si="47"/>
        <v>0.32795406747936484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195004753</v>
      </c>
      <c r="E185" s="32">
        <f>SUM(E180:E184)</f>
        <v>197345526</v>
      </c>
      <c r="F185" s="32">
        <f>SUM(F180:F184)</f>
        <v>40207295</v>
      </c>
      <c r="G185" s="37">
        <f t="shared" si="40"/>
        <v>0.20618623075305245</v>
      </c>
      <c r="H185" s="32">
        <f>SUM(H180:H184)</f>
        <v>49262162</v>
      </c>
      <c r="I185" s="37">
        <f t="shared" si="41"/>
        <v>0.25262031433664595</v>
      </c>
      <c r="J185" s="32">
        <f>SUM(J180:J184)</f>
        <v>48832594</v>
      </c>
      <c r="K185" s="37">
        <f t="shared" si="42"/>
        <v>0.24744718053552428</v>
      </c>
      <c r="L185" s="32">
        <f>SUM(L180:L184)</f>
        <v>0</v>
      </c>
      <c r="M185" s="37">
        <f t="shared" si="43"/>
        <v>0</v>
      </c>
      <c r="N185" s="32">
        <f t="shared" si="44"/>
        <v>138302051</v>
      </c>
      <c r="O185" s="37">
        <f t="shared" si="45"/>
        <v>0.70081168701032526</v>
      </c>
      <c r="P185" s="32">
        <f>SUM(P180:P184)</f>
        <v>50035826</v>
      </c>
      <c r="Q185" s="32">
        <f>SUM(Q180:Q184)</f>
        <v>186641228</v>
      </c>
      <c r="R185" s="32">
        <f>SUM(R180:R184)</f>
        <v>218219136</v>
      </c>
      <c r="S185" s="32">
        <f>SUM(S180:S184)</f>
        <v>118395668</v>
      </c>
      <c r="T185" s="37">
        <f t="shared" si="46"/>
        <v>0.54255401322824415</v>
      </c>
      <c r="U185" s="37">
        <f t="shared" si="47"/>
        <v>-2.40474095501092E-2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38912287</v>
      </c>
      <c r="E186" s="31">
        <v>37354993</v>
      </c>
      <c r="F186" s="31">
        <v>5610513</v>
      </c>
      <c r="G186" s="36">
        <f t="shared" si="40"/>
        <v>0.14418358396667871</v>
      </c>
      <c r="H186" s="31">
        <v>4049574</v>
      </c>
      <c r="I186" s="36">
        <f t="shared" si="41"/>
        <v>0.10406928793468243</v>
      </c>
      <c r="J186" s="31">
        <v>5506376</v>
      </c>
      <c r="K186" s="36">
        <f t="shared" si="42"/>
        <v>0.14740669339705137</v>
      </c>
      <c r="L186" s="31">
        <v>0</v>
      </c>
      <c r="M186" s="36">
        <f t="shared" si="43"/>
        <v>0</v>
      </c>
      <c r="N186" s="31">
        <f t="shared" si="44"/>
        <v>15166463</v>
      </c>
      <c r="O186" s="36">
        <f t="shared" si="45"/>
        <v>0.40600899055181189</v>
      </c>
      <c r="P186" s="31">
        <v>12836973</v>
      </c>
      <c r="Q186" s="31">
        <v>35911016</v>
      </c>
      <c r="R186" s="31">
        <v>34205016</v>
      </c>
      <c r="S186" s="31">
        <v>21087028</v>
      </c>
      <c r="T186" s="36">
        <f t="shared" si="46"/>
        <v>0.61648934764421681</v>
      </c>
      <c r="U186" s="36">
        <f t="shared" si="47"/>
        <v>-0.5710533939737974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11276920</v>
      </c>
      <c r="E187" s="31">
        <v>11349717</v>
      </c>
      <c r="F187" s="31">
        <v>3289010</v>
      </c>
      <c r="G187" s="36">
        <f t="shared" si="40"/>
        <v>0.29165853796958746</v>
      </c>
      <c r="H187" s="31">
        <v>1901731</v>
      </c>
      <c r="I187" s="36">
        <f t="shared" si="41"/>
        <v>0.1686392206382594</v>
      </c>
      <c r="J187" s="31">
        <v>2503024</v>
      </c>
      <c r="K187" s="36">
        <f t="shared" si="42"/>
        <v>0.2205362477319919</v>
      </c>
      <c r="L187" s="31">
        <v>0</v>
      </c>
      <c r="M187" s="36">
        <f t="shared" si="43"/>
        <v>0</v>
      </c>
      <c r="N187" s="31">
        <f t="shared" si="44"/>
        <v>7693765</v>
      </c>
      <c r="O187" s="36">
        <f t="shared" si="45"/>
        <v>0.67788165995680771</v>
      </c>
      <c r="P187" s="31">
        <v>2496303</v>
      </c>
      <c r="Q187" s="31">
        <v>10765117</v>
      </c>
      <c r="R187" s="31">
        <v>10708217</v>
      </c>
      <c r="S187" s="31">
        <v>7436070</v>
      </c>
      <c r="T187" s="36">
        <f t="shared" si="46"/>
        <v>0.69442653244699837</v>
      </c>
      <c r="U187" s="36">
        <f t="shared" si="47"/>
        <v>2.6923814937529489E-3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178696227</v>
      </c>
      <c r="E188" s="31">
        <v>200095228</v>
      </c>
      <c r="F188" s="31">
        <v>40096298</v>
      </c>
      <c r="G188" s="36">
        <f t="shared" si="40"/>
        <v>0.2243824543648591</v>
      </c>
      <c r="H188" s="31">
        <v>49936036</v>
      </c>
      <c r="I188" s="36">
        <f t="shared" si="41"/>
        <v>0.279446504486074</v>
      </c>
      <c r="J188" s="31">
        <v>28870121</v>
      </c>
      <c r="K188" s="36">
        <f t="shared" si="42"/>
        <v>0.14428190661298529</v>
      </c>
      <c r="L188" s="31">
        <v>0</v>
      </c>
      <c r="M188" s="36">
        <f t="shared" si="43"/>
        <v>0</v>
      </c>
      <c r="N188" s="31">
        <f t="shared" si="44"/>
        <v>118902455</v>
      </c>
      <c r="O188" s="36">
        <f t="shared" si="45"/>
        <v>0.59422933864269867</v>
      </c>
      <c r="P188" s="31">
        <v>39659557</v>
      </c>
      <c r="Q188" s="31">
        <v>143394708</v>
      </c>
      <c r="R188" s="31">
        <v>157820095</v>
      </c>
      <c r="S188" s="31">
        <v>126394650</v>
      </c>
      <c r="T188" s="36">
        <f t="shared" si="46"/>
        <v>0.8008780504155697</v>
      </c>
      <c r="U188" s="36">
        <f t="shared" si="47"/>
        <v>-0.27205134943892595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21652702</v>
      </c>
      <c r="E189" s="31">
        <v>21646541</v>
      </c>
      <c r="F189" s="31">
        <v>3437129</v>
      </c>
      <c r="G189" s="36">
        <f t="shared" si="40"/>
        <v>0.15873903404757522</v>
      </c>
      <c r="H189" s="31">
        <v>4881103</v>
      </c>
      <c r="I189" s="36">
        <f t="shared" si="41"/>
        <v>0.22542696980727855</v>
      </c>
      <c r="J189" s="31">
        <v>5758784</v>
      </c>
      <c r="K189" s="36">
        <f t="shared" si="42"/>
        <v>0.26603714653532867</v>
      </c>
      <c r="L189" s="31">
        <v>0</v>
      </c>
      <c r="M189" s="36">
        <f t="shared" si="43"/>
        <v>0</v>
      </c>
      <c r="N189" s="31">
        <f t="shared" si="44"/>
        <v>14077016</v>
      </c>
      <c r="O189" s="36">
        <f t="shared" si="45"/>
        <v>0.65031249103494182</v>
      </c>
      <c r="P189" s="31">
        <v>2660569</v>
      </c>
      <c r="Q189" s="31">
        <v>29714800</v>
      </c>
      <c r="R189" s="31">
        <v>30715984</v>
      </c>
      <c r="S189" s="31">
        <v>10674216</v>
      </c>
      <c r="T189" s="36">
        <f t="shared" si="46"/>
        <v>0.34751339888704202</v>
      </c>
      <c r="U189" s="36">
        <f t="shared" si="47"/>
        <v>1.1644933846857572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250538136</v>
      </c>
      <c r="E191" s="32">
        <f>SUM(E186:E190)</f>
        <v>270446479</v>
      </c>
      <c r="F191" s="32">
        <f>SUM(F186:F190)</f>
        <v>52432950</v>
      </c>
      <c r="G191" s="37">
        <f t="shared" si="40"/>
        <v>0.20928131276589365</v>
      </c>
      <c r="H191" s="32">
        <f>SUM(H186:H190)</f>
        <v>60768444</v>
      </c>
      <c r="I191" s="37">
        <f t="shared" si="41"/>
        <v>0.24255167285191265</v>
      </c>
      <c r="J191" s="32">
        <f>SUM(J186:J190)</f>
        <v>42638305</v>
      </c>
      <c r="K191" s="37">
        <f t="shared" si="42"/>
        <v>0.15765893923876895</v>
      </c>
      <c r="L191" s="32">
        <f>SUM(L186:L190)</f>
        <v>0</v>
      </c>
      <c r="M191" s="37">
        <f t="shared" si="43"/>
        <v>0</v>
      </c>
      <c r="N191" s="32">
        <f t="shared" si="44"/>
        <v>155839699</v>
      </c>
      <c r="O191" s="37">
        <f t="shared" si="45"/>
        <v>0.57623119951951751</v>
      </c>
      <c r="P191" s="32">
        <f>SUM(P186:P190)</f>
        <v>57653402</v>
      </c>
      <c r="Q191" s="32">
        <f>SUM(Q186:Q190)</f>
        <v>219785641</v>
      </c>
      <c r="R191" s="32">
        <f>SUM(R186:R190)</f>
        <v>233449312</v>
      </c>
      <c r="S191" s="32">
        <f>SUM(S186:S190)</f>
        <v>165591964</v>
      </c>
      <c r="T191" s="37">
        <f t="shared" si="46"/>
        <v>0.70932727357962833</v>
      </c>
      <c r="U191" s="37">
        <f t="shared" si="47"/>
        <v>-0.26043731122753178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10424136</v>
      </c>
      <c r="E192" s="31">
        <v>10043052</v>
      </c>
      <c r="F192" s="31">
        <v>2562629</v>
      </c>
      <c r="G192" s="36">
        <f t="shared" si="40"/>
        <v>0.24583610574535866</v>
      </c>
      <c r="H192" s="31">
        <v>1778801</v>
      </c>
      <c r="I192" s="36">
        <f t="shared" si="41"/>
        <v>0.1706425357458882</v>
      </c>
      <c r="J192" s="31">
        <v>2180553</v>
      </c>
      <c r="K192" s="36">
        <f t="shared" si="42"/>
        <v>0.21712055259695956</v>
      </c>
      <c r="L192" s="31">
        <v>0</v>
      </c>
      <c r="M192" s="36">
        <f t="shared" si="43"/>
        <v>0</v>
      </c>
      <c r="N192" s="31">
        <f t="shared" si="44"/>
        <v>6521983</v>
      </c>
      <c r="O192" s="36">
        <f t="shared" si="45"/>
        <v>0.64940249238976355</v>
      </c>
      <c r="P192" s="31">
        <v>-1597763</v>
      </c>
      <c r="Q192" s="31">
        <v>15656863</v>
      </c>
      <c r="R192" s="31">
        <v>9948373</v>
      </c>
      <c r="S192" s="31">
        <v>-591652</v>
      </c>
      <c r="T192" s="36">
        <f t="shared" si="46"/>
        <v>-5.9472237319609947E-2</v>
      </c>
      <c r="U192" s="36">
        <f t="shared" si="47"/>
        <v>-2.3647537212965881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23899638</v>
      </c>
      <c r="E193" s="31">
        <v>31294452</v>
      </c>
      <c r="F193" s="31">
        <v>4400351</v>
      </c>
      <c r="G193" s="36">
        <f t="shared" si="40"/>
        <v>0.18411789333378187</v>
      </c>
      <c r="H193" s="31">
        <v>5522231</v>
      </c>
      <c r="I193" s="36">
        <f t="shared" si="41"/>
        <v>0.23105919010154044</v>
      </c>
      <c r="J193" s="31">
        <v>6126727</v>
      </c>
      <c r="K193" s="36">
        <f t="shared" si="42"/>
        <v>0.19577677858043335</v>
      </c>
      <c r="L193" s="31">
        <v>0</v>
      </c>
      <c r="M193" s="36">
        <f t="shared" si="43"/>
        <v>0</v>
      </c>
      <c r="N193" s="31">
        <f t="shared" si="44"/>
        <v>16049309</v>
      </c>
      <c r="O193" s="36">
        <f t="shared" si="45"/>
        <v>0.51284837964250019</v>
      </c>
      <c r="P193" s="31">
        <v>6432470</v>
      </c>
      <c r="Q193" s="31">
        <v>23886088</v>
      </c>
      <c r="R193" s="31">
        <v>21177363</v>
      </c>
      <c r="S193" s="31">
        <v>23636556</v>
      </c>
      <c r="T193" s="36">
        <f t="shared" si="46"/>
        <v>1.1161236646885639</v>
      </c>
      <c r="U193" s="36">
        <f t="shared" si="47"/>
        <v>-4.7531197191747476E-2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21199299</v>
      </c>
      <c r="E194" s="31">
        <v>28130975</v>
      </c>
      <c r="F194" s="31">
        <v>4982004</v>
      </c>
      <c r="G194" s="36">
        <f t="shared" si="40"/>
        <v>0.23500795946130104</v>
      </c>
      <c r="H194" s="31">
        <v>5828853</v>
      </c>
      <c r="I194" s="36">
        <f t="shared" si="41"/>
        <v>0.2749549878984206</v>
      </c>
      <c r="J194" s="31">
        <v>6710940</v>
      </c>
      <c r="K194" s="36">
        <f t="shared" si="42"/>
        <v>0.23856051914304427</v>
      </c>
      <c r="L194" s="31">
        <v>0</v>
      </c>
      <c r="M194" s="36">
        <f t="shared" si="43"/>
        <v>0</v>
      </c>
      <c r="N194" s="31">
        <f t="shared" si="44"/>
        <v>17521797</v>
      </c>
      <c r="O194" s="36">
        <f t="shared" si="45"/>
        <v>0.62286490247849569</v>
      </c>
      <c r="P194" s="31">
        <v>4372871</v>
      </c>
      <c r="Q194" s="31">
        <v>18733234</v>
      </c>
      <c r="R194" s="31">
        <v>21106554</v>
      </c>
      <c r="S194" s="31">
        <v>11130694</v>
      </c>
      <c r="T194" s="36">
        <f t="shared" si="46"/>
        <v>0.52735723699851711</v>
      </c>
      <c r="U194" s="36">
        <f t="shared" si="47"/>
        <v>0.53467596002717666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98591139</v>
      </c>
      <c r="E195" s="31">
        <v>132599245</v>
      </c>
      <c r="F195" s="31">
        <v>27348511</v>
      </c>
      <c r="G195" s="36">
        <f t="shared" si="40"/>
        <v>0.27739319453444999</v>
      </c>
      <c r="H195" s="31">
        <v>43746971</v>
      </c>
      <c r="I195" s="36">
        <f t="shared" si="41"/>
        <v>0.44372112386286561</v>
      </c>
      <c r="J195" s="31">
        <v>29413998</v>
      </c>
      <c r="K195" s="36">
        <f t="shared" si="42"/>
        <v>0.22182628566248624</v>
      </c>
      <c r="L195" s="31">
        <v>0</v>
      </c>
      <c r="M195" s="36">
        <f t="shared" si="43"/>
        <v>0</v>
      </c>
      <c r="N195" s="31">
        <f t="shared" si="44"/>
        <v>100509480</v>
      </c>
      <c r="O195" s="36">
        <f t="shared" si="45"/>
        <v>0.75799436112928098</v>
      </c>
      <c r="P195" s="31">
        <v>18665805</v>
      </c>
      <c r="Q195" s="31">
        <v>53483896</v>
      </c>
      <c r="R195" s="31">
        <v>99144393</v>
      </c>
      <c r="S195" s="31">
        <v>73708075</v>
      </c>
      <c r="T195" s="36">
        <f t="shared" si="46"/>
        <v>0.74344168913314135</v>
      </c>
      <c r="U195" s="36">
        <f t="shared" si="47"/>
        <v>0.57582263395551392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30206656</v>
      </c>
      <c r="E196" s="31">
        <v>29902831</v>
      </c>
      <c r="F196" s="31">
        <v>7056332</v>
      </c>
      <c r="G196" s="36">
        <f t="shared" si="40"/>
        <v>0.23360189224520583</v>
      </c>
      <c r="H196" s="31">
        <v>7003591</v>
      </c>
      <c r="I196" s="36">
        <f t="shared" si="41"/>
        <v>0.23185588633180715</v>
      </c>
      <c r="J196" s="31">
        <v>6928944</v>
      </c>
      <c r="K196" s="36">
        <f t="shared" si="42"/>
        <v>0.23171531819177923</v>
      </c>
      <c r="L196" s="31">
        <v>0</v>
      </c>
      <c r="M196" s="36">
        <f t="shared" si="43"/>
        <v>0</v>
      </c>
      <c r="N196" s="31">
        <f t="shared" si="44"/>
        <v>20988867</v>
      </c>
      <c r="O196" s="36">
        <f t="shared" si="45"/>
        <v>0.70190233827693438</v>
      </c>
      <c r="P196" s="31">
        <v>6342387</v>
      </c>
      <c r="Q196" s="31">
        <v>37126341</v>
      </c>
      <c r="R196" s="31">
        <v>36728243</v>
      </c>
      <c r="S196" s="31">
        <v>18532367</v>
      </c>
      <c r="T196" s="36">
        <f t="shared" si="46"/>
        <v>0.5045808208141076</v>
      </c>
      <c r="U196" s="36">
        <f t="shared" si="47"/>
        <v>9.2482057622784497E-2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184320868</v>
      </c>
      <c r="E198" s="32">
        <f>SUM(E192:E197)</f>
        <v>231970555</v>
      </c>
      <c r="F198" s="32">
        <f>SUM(F192:F197)</f>
        <v>46349827</v>
      </c>
      <c r="G198" s="37">
        <f t="shared" si="40"/>
        <v>0.25146272097633571</v>
      </c>
      <c r="H198" s="32">
        <f>SUM(H192:H197)</f>
        <v>63880447</v>
      </c>
      <c r="I198" s="37">
        <f t="shared" si="41"/>
        <v>0.34657197360854441</v>
      </c>
      <c r="J198" s="32">
        <f>SUM(J192:J197)</f>
        <v>51361162</v>
      </c>
      <c r="K198" s="37">
        <f t="shared" si="42"/>
        <v>0.22141242020997018</v>
      </c>
      <c r="L198" s="32">
        <f>SUM(L192:L197)</f>
        <v>0</v>
      </c>
      <c r="M198" s="37">
        <f t="shared" si="43"/>
        <v>0</v>
      </c>
      <c r="N198" s="32">
        <f t="shared" si="44"/>
        <v>161591436</v>
      </c>
      <c r="O198" s="37">
        <f t="shared" si="45"/>
        <v>0.69660322190460766</v>
      </c>
      <c r="P198" s="32">
        <f>SUM(P192:P197)</f>
        <v>34215770</v>
      </c>
      <c r="Q198" s="32">
        <f>SUM(Q192:Q197)</f>
        <v>148886422</v>
      </c>
      <c r="R198" s="32">
        <f>SUM(R192:R197)</f>
        <v>188104926</v>
      </c>
      <c r="S198" s="32">
        <f>SUM(S192:S197)</f>
        <v>126416040</v>
      </c>
      <c r="T198" s="37">
        <f t="shared" si="46"/>
        <v>0.6720506617673585</v>
      </c>
      <c r="U198" s="37">
        <f t="shared" si="47"/>
        <v>0.50109619044084064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25926942</v>
      </c>
      <c r="E199" s="31">
        <v>6975468</v>
      </c>
      <c r="F199" s="31">
        <v>457223</v>
      </c>
      <c r="G199" s="36">
        <f t="shared" si="40"/>
        <v>1.7635053142788688E-2</v>
      </c>
      <c r="H199" s="31">
        <v>2516031</v>
      </c>
      <c r="I199" s="36">
        <f t="shared" si="41"/>
        <v>9.7043106742013774E-2</v>
      </c>
      <c r="J199" s="31">
        <v>1785639</v>
      </c>
      <c r="K199" s="36">
        <f t="shared" si="42"/>
        <v>0.25598841540094514</v>
      </c>
      <c r="L199" s="31">
        <v>0</v>
      </c>
      <c r="M199" s="36">
        <f t="shared" si="43"/>
        <v>0</v>
      </c>
      <c r="N199" s="31">
        <f t="shared" si="44"/>
        <v>4758893</v>
      </c>
      <c r="O199" s="36">
        <f t="shared" si="45"/>
        <v>0.68223279068873943</v>
      </c>
      <c r="P199" s="31">
        <v>3348244</v>
      </c>
      <c r="Q199" s="31">
        <v>7659556</v>
      </c>
      <c r="R199" s="31">
        <v>9088212</v>
      </c>
      <c r="S199" s="31">
        <v>6324199</v>
      </c>
      <c r="T199" s="36">
        <f t="shared" si="46"/>
        <v>0.69586834021917621</v>
      </c>
      <c r="U199" s="36">
        <f t="shared" si="47"/>
        <v>-0.46669388491400265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51363891</v>
      </c>
      <c r="E200" s="31">
        <v>62115470</v>
      </c>
      <c r="F200" s="31">
        <v>10464925</v>
      </c>
      <c r="G200" s="36">
        <f t="shared" si="40"/>
        <v>0.20374089260488462</v>
      </c>
      <c r="H200" s="31">
        <v>12002037</v>
      </c>
      <c r="I200" s="36">
        <f t="shared" si="41"/>
        <v>0.2336668185827277</v>
      </c>
      <c r="J200" s="31">
        <v>11150321</v>
      </c>
      <c r="K200" s="36">
        <f t="shared" si="42"/>
        <v>0.17950956500852364</v>
      </c>
      <c r="L200" s="31">
        <v>0</v>
      </c>
      <c r="M200" s="36">
        <f t="shared" si="43"/>
        <v>0</v>
      </c>
      <c r="N200" s="31">
        <f t="shared" si="44"/>
        <v>33617283</v>
      </c>
      <c r="O200" s="36">
        <f t="shared" si="45"/>
        <v>0.54120628886813538</v>
      </c>
      <c r="P200" s="31">
        <v>7072108</v>
      </c>
      <c r="Q200" s="31">
        <v>46601741</v>
      </c>
      <c r="R200" s="31">
        <v>62604251</v>
      </c>
      <c r="S200" s="31">
        <v>30574570</v>
      </c>
      <c r="T200" s="36">
        <f t="shared" si="46"/>
        <v>0.4883784968531929</v>
      </c>
      <c r="U200" s="36">
        <f t="shared" si="47"/>
        <v>0.57666158378803045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30379748</v>
      </c>
      <c r="E201" s="31">
        <v>27313541</v>
      </c>
      <c r="F201" s="31">
        <v>6122926</v>
      </c>
      <c r="G201" s="36">
        <f t="shared" si="40"/>
        <v>0.20154630644072491</v>
      </c>
      <c r="H201" s="31">
        <v>4076223</v>
      </c>
      <c r="I201" s="36">
        <f t="shared" si="41"/>
        <v>0.13417566860659938</v>
      </c>
      <c r="J201" s="31">
        <v>6765745</v>
      </c>
      <c r="K201" s="36">
        <f t="shared" si="42"/>
        <v>0.24770662287983825</v>
      </c>
      <c r="L201" s="31">
        <v>0</v>
      </c>
      <c r="M201" s="36">
        <f t="shared" si="43"/>
        <v>0</v>
      </c>
      <c r="N201" s="31">
        <f t="shared" si="44"/>
        <v>16964894</v>
      </c>
      <c r="O201" s="36">
        <f t="shared" si="45"/>
        <v>0.62111661025569698</v>
      </c>
      <c r="P201" s="31">
        <v>6689125</v>
      </c>
      <c r="Q201" s="31">
        <v>26341046</v>
      </c>
      <c r="R201" s="31">
        <v>24430266</v>
      </c>
      <c r="S201" s="31">
        <v>23405111</v>
      </c>
      <c r="T201" s="36">
        <f t="shared" si="46"/>
        <v>0.95803750151553813</v>
      </c>
      <c r="U201" s="36">
        <f t="shared" si="47"/>
        <v>1.1454412946386938E-2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55070624</v>
      </c>
      <c r="E202" s="31">
        <v>51760164</v>
      </c>
      <c r="F202" s="31">
        <v>11261083</v>
      </c>
      <c r="G202" s="36">
        <f t="shared" si="40"/>
        <v>0.20448439080697542</v>
      </c>
      <c r="H202" s="31">
        <v>12954162</v>
      </c>
      <c r="I202" s="36">
        <f t="shared" si="41"/>
        <v>0.23522816810646635</v>
      </c>
      <c r="J202" s="31">
        <v>11110655</v>
      </c>
      <c r="K202" s="36">
        <f t="shared" si="42"/>
        <v>0.21465648756445208</v>
      </c>
      <c r="L202" s="31">
        <v>0</v>
      </c>
      <c r="M202" s="36">
        <f t="shared" si="43"/>
        <v>0</v>
      </c>
      <c r="N202" s="31">
        <f t="shared" si="44"/>
        <v>35325900</v>
      </c>
      <c r="O202" s="36">
        <f t="shared" si="45"/>
        <v>0.68249204156308318</v>
      </c>
      <c r="P202" s="31">
        <v>12027479</v>
      </c>
      <c r="Q202" s="31">
        <v>58314157</v>
      </c>
      <c r="R202" s="31">
        <v>54266343</v>
      </c>
      <c r="S202" s="31">
        <v>31927672</v>
      </c>
      <c r="T202" s="36">
        <f t="shared" si="46"/>
        <v>0.58835127327448622</v>
      </c>
      <c r="U202" s="36">
        <f t="shared" si="47"/>
        <v>-7.6227445502087376E-2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162741205</v>
      </c>
      <c r="E204" s="32">
        <f>SUM(E199:E203)</f>
        <v>148164643</v>
      </c>
      <c r="F204" s="32">
        <f>SUM(F199:F203)</f>
        <v>28306157</v>
      </c>
      <c r="G204" s="37">
        <f t="shared" si="40"/>
        <v>0.17393355911307157</v>
      </c>
      <c r="H204" s="32">
        <f>SUM(H199:H203)</f>
        <v>31548453</v>
      </c>
      <c r="I204" s="37">
        <f t="shared" si="41"/>
        <v>0.1938565773800188</v>
      </c>
      <c r="J204" s="32">
        <f>SUM(J199:J203)</f>
        <v>30812360</v>
      </c>
      <c r="K204" s="37">
        <f t="shared" si="42"/>
        <v>0.20796027565091896</v>
      </c>
      <c r="L204" s="32">
        <f>SUM(L199:L203)</f>
        <v>0</v>
      </c>
      <c r="M204" s="37">
        <f t="shared" si="43"/>
        <v>0</v>
      </c>
      <c r="N204" s="32">
        <f t="shared" si="44"/>
        <v>90666970</v>
      </c>
      <c r="O204" s="37">
        <f t="shared" si="45"/>
        <v>0.61193391462496216</v>
      </c>
      <c r="P204" s="32">
        <f>SUM(P199:P203)</f>
        <v>29136956</v>
      </c>
      <c r="Q204" s="32">
        <f>SUM(Q199:Q203)</f>
        <v>138916500</v>
      </c>
      <c r="R204" s="32">
        <f>SUM(R199:R203)</f>
        <v>150389072</v>
      </c>
      <c r="S204" s="32">
        <f>SUM(S199:S203)</f>
        <v>92231552</v>
      </c>
      <c r="T204" s="37">
        <f t="shared" si="46"/>
        <v>0.6132862632465742</v>
      </c>
      <c r="U204" s="37">
        <f t="shared" si="47"/>
        <v>5.7500996329197918E-2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965477079</v>
      </c>
      <c r="E205" s="32">
        <f>SUM(E173:E178,E180:E184,E186:E190,E192:E197,E199:E203)</f>
        <v>1018968767</v>
      </c>
      <c r="F205" s="32">
        <f>SUM(F173:F178,F180:F184,F186:F190,F192:F197,F199:F203)</f>
        <v>196258616</v>
      </c>
      <c r="G205" s="37">
        <f t="shared" si="40"/>
        <v>0.20327630791947573</v>
      </c>
      <c r="H205" s="32">
        <f>SUM(H173:H178,H180:H184,H186:H190,H192:H197,H199:H203)</f>
        <v>240100065</v>
      </c>
      <c r="I205" s="37">
        <f t="shared" si="41"/>
        <v>0.24868541182633297</v>
      </c>
      <c r="J205" s="32">
        <f>SUM(J173:J178,J180:J184,J186:J190,J192:J197,J199:J203)</f>
        <v>207366491</v>
      </c>
      <c r="K205" s="37">
        <f t="shared" si="42"/>
        <v>0.2035062287635358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643725172</v>
      </c>
      <c r="O205" s="37">
        <f t="shared" si="45"/>
        <v>0.63174180882425413</v>
      </c>
      <c r="P205" s="32">
        <f>SUM(P173:P178,P180:P184,P186:P190,P192:P197,P199:P203)</f>
        <v>202241241</v>
      </c>
      <c r="Q205" s="32">
        <f>SUM(Q173:Q178,Q180:Q184,Q186:Q190,Q192:Q197,Q199:Q203)</f>
        <v>837879093</v>
      </c>
      <c r="R205" s="32">
        <f>SUM(R173:R178,R180:R184,R186:R190,R192:R197,R199:R203)</f>
        <v>930894530</v>
      </c>
      <c r="S205" s="32">
        <f>SUM(S173:S178,S180:S184,S186:S190,S192:S197,S199:S203)</f>
        <v>588109885</v>
      </c>
      <c r="T205" s="37">
        <f t="shared" si="46"/>
        <v>0.63176854739924193</v>
      </c>
      <c r="U205" s="37">
        <f t="shared" si="47"/>
        <v>2.5342259445490622E-2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21796547</v>
      </c>
      <c r="E208" s="31">
        <v>14529386</v>
      </c>
      <c r="F208" s="31">
        <v>1446443</v>
      </c>
      <c r="G208" s="36">
        <f t="shared" ref="G208:G231" si="48">IF(($D208     =0),0,($F208     /$D208     ))</f>
        <v>6.6361107564422928E-2</v>
      </c>
      <c r="H208" s="31">
        <v>1938157</v>
      </c>
      <c r="I208" s="36">
        <f t="shared" ref="I208:I231" si="49">IF(($D208     =0),0,($H208     /$D208     ))</f>
        <v>8.8920368900633664E-2</v>
      </c>
      <c r="J208" s="31">
        <v>1517562</v>
      </c>
      <c r="K208" s="36">
        <f t="shared" ref="K208:K231" si="50">IF(($E208     =0),0,($J208     /$E208     ))</f>
        <v>0.10444777225961235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4902162</v>
      </c>
      <c r="O208" s="36">
        <f t="shared" ref="O208:O231" si="53">IF(($E208     =0),0,($N208     /$E208     ))</f>
        <v>0.33739636348019109</v>
      </c>
      <c r="P208" s="31">
        <v>1465889</v>
      </c>
      <c r="Q208" s="31">
        <v>10455021</v>
      </c>
      <c r="R208" s="31">
        <v>12126139</v>
      </c>
      <c r="S208" s="31">
        <v>2994074</v>
      </c>
      <c r="T208" s="36">
        <f t="shared" ref="T208:T231" si="54">IF(($R208     =0),0,($S208     /$R208     ))</f>
        <v>0.24691074380724154</v>
      </c>
      <c r="U208" s="36">
        <f t="shared" ref="U208:U231" si="55">IF(($P208     =0),0,(($J208     /$P208     )-1))</f>
        <v>3.5250281569750408E-2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46286096</v>
      </c>
      <c r="E209" s="31">
        <v>39670803</v>
      </c>
      <c r="F209" s="31">
        <v>6932592</v>
      </c>
      <c r="G209" s="36">
        <f t="shared" si="48"/>
        <v>0.14977698702435394</v>
      </c>
      <c r="H209" s="31">
        <v>8366076</v>
      </c>
      <c r="I209" s="36">
        <f t="shared" si="49"/>
        <v>0.18074706495013104</v>
      </c>
      <c r="J209" s="31">
        <v>8843831</v>
      </c>
      <c r="K209" s="36">
        <f t="shared" si="50"/>
        <v>0.222930476098505</v>
      </c>
      <c r="L209" s="31">
        <v>0</v>
      </c>
      <c r="M209" s="36">
        <f t="shared" si="51"/>
        <v>0</v>
      </c>
      <c r="N209" s="31">
        <f t="shared" si="52"/>
        <v>24142499</v>
      </c>
      <c r="O209" s="36">
        <f t="shared" si="53"/>
        <v>0.60857096842733438</v>
      </c>
      <c r="P209" s="31">
        <v>7142001</v>
      </c>
      <c r="Q209" s="31">
        <v>33425573</v>
      </c>
      <c r="R209" s="31">
        <v>45475573</v>
      </c>
      <c r="S209" s="31">
        <v>21727954</v>
      </c>
      <c r="T209" s="36">
        <f t="shared" si="54"/>
        <v>0.47779395764842808</v>
      </c>
      <c r="U209" s="36">
        <f t="shared" si="55"/>
        <v>0.23828476081143091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46016220</v>
      </c>
      <c r="E210" s="31">
        <v>33100599</v>
      </c>
      <c r="F210" s="31">
        <v>3966893</v>
      </c>
      <c r="G210" s="36">
        <f t="shared" si="48"/>
        <v>8.6206407219019732E-2</v>
      </c>
      <c r="H210" s="31">
        <v>4637826</v>
      </c>
      <c r="I210" s="36">
        <f t="shared" si="49"/>
        <v>0.10078676605770748</v>
      </c>
      <c r="J210" s="31">
        <v>4067364</v>
      </c>
      <c r="K210" s="36">
        <f t="shared" si="50"/>
        <v>0.12287886391421497</v>
      </c>
      <c r="L210" s="31">
        <v>0</v>
      </c>
      <c r="M210" s="36">
        <f t="shared" si="51"/>
        <v>0</v>
      </c>
      <c r="N210" s="31">
        <f t="shared" si="52"/>
        <v>12672083</v>
      </c>
      <c r="O210" s="36">
        <f t="shared" si="53"/>
        <v>0.38283545865740981</v>
      </c>
      <c r="P210" s="31">
        <v>7022164</v>
      </c>
      <c r="Q210" s="31">
        <v>38064456</v>
      </c>
      <c r="R210" s="31">
        <v>59169234</v>
      </c>
      <c r="S210" s="31">
        <v>24334888</v>
      </c>
      <c r="T210" s="36">
        <f t="shared" si="54"/>
        <v>0.41127603578575989</v>
      </c>
      <c r="U210" s="36">
        <f t="shared" si="55"/>
        <v>-0.42078196977455951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56868488</v>
      </c>
      <c r="E211" s="31">
        <v>59615245</v>
      </c>
      <c r="F211" s="31">
        <v>3628242</v>
      </c>
      <c r="G211" s="36">
        <f t="shared" si="48"/>
        <v>6.3800570889101182E-2</v>
      </c>
      <c r="H211" s="31">
        <v>8557276</v>
      </c>
      <c r="I211" s="36">
        <f t="shared" si="49"/>
        <v>0.15047482887183497</v>
      </c>
      <c r="J211" s="31">
        <v>6261263</v>
      </c>
      <c r="K211" s="36">
        <f t="shared" si="50"/>
        <v>0.10502788338788174</v>
      </c>
      <c r="L211" s="31">
        <v>0</v>
      </c>
      <c r="M211" s="36">
        <f t="shared" si="51"/>
        <v>0</v>
      </c>
      <c r="N211" s="31">
        <f t="shared" si="52"/>
        <v>18446781</v>
      </c>
      <c r="O211" s="36">
        <f t="shared" si="53"/>
        <v>0.30943059950521046</v>
      </c>
      <c r="P211" s="31">
        <v>8320501</v>
      </c>
      <c r="Q211" s="31">
        <v>47117406</v>
      </c>
      <c r="R211" s="31">
        <v>50188116</v>
      </c>
      <c r="S211" s="31">
        <v>21986541</v>
      </c>
      <c r="T211" s="36">
        <f t="shared" si="54"/>
        <v>0.43808261302336993</v>
      </c>
      <c r="U211" s="36">
        <f t="shared" si="55"/>
        <v>-0.24748966438439224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52660657</v>
      </c>
      <c r="E212" s="31">
        <v>90597201</v>
      </c>
      <c r="F212" s="31">
        <v>1430553</v>
      </c>
      <c r="G212" s="36">
        <f t="shared" si="48"/>
        <v>2.716549852387903E-2</v>
      </c>
      <c r="H212" s="31">
        <v>7769289</v>
      </c>
      <c r="I212" s="36">
        <f t="shared" si="49"/>
        <v>0.14753498043140631</v>
      </c>
      <c r="J212" s="31">
        <v>4202875</v>
      </c>
      <c r="K212" s="36">
        <f t="shared" si="50"/>
        <v>4.6390781984533939E-2</v>
      </c>
      <c r="L212" s="31">
        <v>0</v>
      </c>
      <c r="M212" s="36">
        <f t="shared" si="51"/>
        <v>0</v>
      </c>
      <c r="N212" s="31">
        <f t="shared" si="52"/>
        <v>13402717</v>
      </c>
      <c r="O212" s="36">
        <f t="shared" si="53"/>
        <v>0.14793742910445987</v>
      </c>
      <c r="P212" s="31">
        <v>5036085</v>
      </c>
      <c r="Q212" s="31">
        <v>53118593</v>
      </c>
      <c r="R212" s="31">
        <v>53594860</v>
      </c>
      <c r="S212" s="31">
        <v>22569659</v>
      </c>
      <c r="T212" s="36">
        <f t="shared" si="54"/>
        <v>0.42111611076136779</v>
      </c>
      <c r="U212" s="36">
        <f t="shared" si="55"/>
        <v>-0.16544796205782863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11545532</v>
      </c>
      <c r="E213" s="31">
        <v>11545532</v>
      </c>
      <c r="F213" s="31">
        <v>2466372</v>
      </c>
      <c r="G213" s="36">
        <f t="shared" si="48"/>
        <v>0.21362133854031151</v>
      </c>
      <c r="H213" s="31">
        <v>923549</v>
      </c>
      <c r="I213" s="36">
        <f t="shared" si="49"/>
        <v>7.9991896432316842E-2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3389921</v>
      </c>
      <c r="O213" s="36">
        <f t="shared" si="53"/>
        <v>0.29361323497262837</v>
      </c>
      <c r="P213" s="31">
        <v>5324478</v>
      </c>
      <c r="Q213" s="31">
        <v>10505310</v>
      </c>
      <c r="R213" s="31">
        <v>10505310</v>
      </c>
      <c r="S213" s="31">
        <v>5324478</v>
      </c>
      <c r="T213" s="36">
        <f t="shared" si="54"/>
        <v>0.50683682823257947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109184716</v>
      </c>
      <c r="E214" s="31">
        <v>117197432</v>
      </c>
      <c r="F214" s="31">
        <v>20307719</v>
      </c>
      <c r="G214" s="36">
        <f t="shared" si="48"/>
        <v>0.1859941550793611</v>
      </c>
      <c r="H214" s="31">
        <v>24371833</v>
      </c>
      <c r="I214" s="36">
        <f t="shared" si="49"/>
        <v>0.22321652601999717</v>
      </c>
      <c r="J214" s="31">
        <v>39762048</v>
      </c>
      <c r="K214" s="36">
        <f t="shared" si="50"/>
        <v>0.33927405508339126</v>
      </c>
      <c r="L214" s="31">
        <v>0</v>
      </c>
      <c r="M214" s="36">
        <f t="shared" si="51"/>
        <v>0</v>
      </c>
      <c r="N214" s="31">
        <f t="shared" si="52"/>
        <v>84441600</v>
      </c>
      <c r="O214" s="36">
        <f t="shared" si="53"/>
        <v>0.72050725480060007</v>
      </c>
      <c r="P214" s="31">
        <v>21383397</v>
      </c>
      <c r="Q214" s="31">
        <v>119651492</v>
      </c>
      <c r="R214" s="31">
        <v>119685923</v>
      </c>
      <c r="S214" s="31">
        <v>63104895</v>
      </c>
      <c r="T214" s="36">
        <f t="shared" si="54"/>
        <v>0.52725411158002267</v>
      </c>
      <c r="U214" s="36">
        <f t="shared" si="55"/>
        <v>0.85948228899271717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344358256</v>
      </c>
      <c r="E216" s="32">
        <f>SUM(E208:E215)</f>
        <v>366256198</v>
      </c>
      <c r="F216" s="32">
        <f>SUM(F208:F215)</f>
        <v>40178814</v>
      </c>
      <c r="G216" s="37">
        <f t="shared" si="48"/>
        <v>0.11667736521467341</v>
      </c>
      <c r="H216" s="32">
        <f>SUM(H208:H215)</f>
        <v>56564006</v>
      </c>
      <c r="I216" s="37">
        <f t="shared" si="49"/>
        <v>0.16425918361022249</v>
      </c>
      <c r="J216" s="32">
        <f>SUM(J208:J215)</f>
        <v>64654943</v>
      </c>
      <c r="K216" s="37">
        <f t="shared" si="50"/>
        <v>0.17652928019528014</v>
      </c>
      <c r="L216" s="32">
        <f>SUM(L208:L215)</f>
        <v>0</v>
      </c>
      <c r="M216" s="37">
        <f t="shared" si="51"/>
        <v>0</v>
      </c>
      <c r="N216" s="32">
        <f t="shared" si="52"/>
        <v>161397763</v>
      </c>
      <c r="O216" s="37">
        <f t="shared" si="53"/>
        <v>0.44066902862351015</v>
      </c>
      <c r="P216" s="32">
        <f>SUM(P208:P215)</f>
        <v>55694515</v>
      </c>
      <c r="Q216" s="32">
        <f>SUM(Q208:Q215)</f>
        <v>312337851</v>
      </c>
      <c r="R216" s="32">
        <f>SUM(R208:R215)</f>
        <v>350745155</v>
      </c>
      <c r="S216" s="32">
        <f>SUM(S208:S215)</f>
        <v>162042489</v>
      </c>
      <c r="T216" s="37">
        <f t="shared" si="54"/>
        <v>0.46199494615969822</v>
      </c>
      <c r="U216" s="37">
        <f t="shared" si="55"/>
        <v>0.16088528645953737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30472528</v>
      </c>
      <c r="E217" s="31">
        <v>30472528</v>
      </c>
      <c r="F217" s="31">
        <v>422886</v>
      </c>
      <c r="G217" s="36">
        <f t="shared" si="48"/>
        <v>1.3877614617336638E-2</v>
      </c>
      <c r="H217" s="31">
        <v>1790765</v>
      </c>
      <c r="I217" s="36">
        <f t="shared" si="49"/>
        <v>5.8766538831304053E-2</v>
      </c>
      <c r="J217" s="31">
        <v>394610</v>
      </c>
      <c r="K217" s="36">
        <f t="shared" si="50"/>
        <v>1.2949696854819528E-2</v>
      </c>
      <c r="L217" s="31">
        <v>0</v>
      </c>
      <c r="M217" s="36">
        <f t="shared" si="51"/>
        <v>0</v>
      </c>
      <c r="N217" s="31">
        <f t="shared" si="52"/>
        <v>2608261</v>
      </c>
      <c r="O217" s="36">
        <f t="shared" si="53"/>
        <v>8.5593850303460214E-2</v>
      </c>
      <c r="P217" s="31">
        <v>1935709</v>
      </c>
      <c r="Q217" s="31">
        <v>25534187</v>
      </c>
      <c r="R217" s="31">
        <v>25334187</v>
      </c>
      <c r="S217" s="31">
        <v>6922278</v>
      </c>
      <c r="T217" s="36">
        <f t="shared" si="54"/>
        <v>0.2732386083674207</v>
      </c>
      <c r="U217" s="36">
        <f t="shared" si="55"/>
        <v>-0.79614187876380182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204567920</v>
      </c>
      <c r="E218" s="31">
        <v>214567920</v>
      </c>
      <c r="F218" s="31">
        <v>33478476</v>
      </c>
      <c r="G218" s="36">
        <f t="shared" si="48"/>
        <v>0.16365457496952601</v>
      </c>
      <c r="H218" s="31">
        <v>38505434</v>
      </c>
      <c r="I218" s="36">
        <f t="shared" si="49"/>
        <v>0.1882281151414161</v>
      </c>
      <c r="J218" s="31">
        <v>35593980</v>
      </c>
      <c r="K218" s="36">
        <f t="shared" si="50"/>
        <v>0.16588677375443636</v>
      </c>
      <c r="L218" s="31">
        <v>0</v>
      </c>
      <c r="M218" s="36">
        <f t="shared" si="51"/>
        <v>0</v>
      </c>
      <c r="N218" s="31">
        <f t="shared" si="52"/>
        <v>107577890</v>
      </c>
      <c r="O218" s="36">
        <f t="shared" si="53"/>
        <v>0.50136986927029914</v>
      </c>
      <c r="P218" s="31">
        <v>42432370</v>
      </c>
      <c r="Q218" s="31">
        <v>203173801</v>
      </c>
      <c r="R218" s="31">
        <v>196416385</v>
      </c>
      <c r="S218" s="31">
        <v>107311488</v>
      </c>
      <c r="T218" s="36">
        <f t="shared" si="54"/>
        <v>0.54634692518142003</v>
      </c>
      <c r="U218" s="36">
        <f t="shared" si="55"/>
        <v>-0.1611597466745317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142105929</v>
      </c>
      <c r="E219" s="31">
        <v>144879283</v>
      </c>
      <c r="F219" s="31">
        <v>35340200</v>
      </c>
      <c r="G219" s="36">
        <f t="shared" si="48"/>
        <v>0.2486891310495567</v>
      </c>
      <c r="H219" s="31">
        <v>37975819</v>
      </c>
      <c r="I219" s="36">
        <f t="shared" si="49"/>
        <v>0.26723599266572473</v>
      </c>
      <c r="J219" s="31">
        <v>39408369</v>
      </c>
      <c r="K219" s="36">
        <f t="shared" si="50"/>
        <v>0.27200831053256935</v>
      </c>
      <c r="L219" s="31">
        <v>0</v>
      </c>
      <c r="M219" s="36">
        <f t="shared" si="51"/>
        <v>0</v>
      </c>
      <c r="N219" s="31">
        <f t="shared" si="52"/>
        <v>112724388</v>
      </c>
      <c r="O219" s="36">
        <f t="shared" si="53"/>
        <v>0.77805732928703131</v>
      </c>
      <c r="P219" s="31">
        <v>43347326</v>
      </c>
      <c r="Q219" s="31">
        <v>139388737</v>
      </c>
      <c r="R219" s="31">
        <v>141463737</v>
      </c>
      <c r="S219" s="31">
        <v>112106991</v>
      </c>
      <c r="T219" s="36">
        <f t="shared" si="54"/>
        <v>0.79247864772581256</v>
      </c>
      <c r="U219" s="36">
        <f t="shared" si="55"/>
        <v>-9.0869665178424208E-2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21094368</v>
      </c>
      <c r="E220" s="31">
        <v>17862793</v>
      </c>
      <c r="F220" s="31">
        <v>5548511</v>
      </c>
      <c r="G220" s="36">
        <f t="shared" si="48"/>
        <v>0.26303281520451338</v>
      </c>
      <c r="H220" s="31">
        <v>2040648</v>
      </c>
      <c r="I220" s="36">
        <f t="shared" si="49"/>
        <v>9.673899687347827E-2</v>
      </c>
      <c r="J220" s="31">
        <v>1341462</v>
      </c>
      <c r="K220" s="36">
        <f t="shared" si="50"/>
        <v>7.5098110357098125E-2</v>
      </c>
      <c r="L220" s="31">
        <v>0</v>
      </c>
      <c r="M220" s="36">
        <f t="shared" si="51"/>
        <v>0</v>
      </c>
      <c r="N220" s="31">
        <f t="shared" si="52"/>
        <v>8930621</v>
      </c>
      <c r="O220" s="36">
        <f t="shared" si="53"/>
        <v>0.49995658573662027</v>
      </c>
      <c r="P220" s="31">
        <v>276303</v>
      </c>
      <c r="Q220" s="31">
        <v>9416934</v>
      </c>
      <c r="R220" s="31">
        <v>18958311</v>
      </c>
      <c r="S220" s="31">
        <v>5421651</v>
      </c>
      <c r="T220" s="36">
        <f t="shared" si="54"/>
        <v>0.28597753249221408</v>
      </c>
      <c r="U220" s="36">
        <f t="shared" si="55"/>
        <v>3.8550395761175231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45299032</v>
      </c>
      <c r="E221" s="31">
        <v>35280176</v>
      </c>
      <c r="F221" s="31">
        <v>3398671</v>
      </c>
      <c r="G221" s="36">
        <f t="shared" si="48"/>
        <v>7.5027453125267665E-2</v>
      </c>
      <c r="H221" s="31">
        <v>4526162</v>
      </c>
      <c r="I221" s="36">
        <f t="shared" si="49"/>
        <v>9.9917411038717124E-2</v>
      </c>
      <c r="J221" s="31">
        <v>4395595</v>
      </c>
      <c r="K221" s="36">
        <f t="shared" si="50"/>
        <v>0.12459107346856774</v>
      </c>
      <c r="L221" s="31">
        <v>0</v>
      </c>
      <c r="M221" s="36">
        <f t="shared" si="51"/>
        <v>0</v>
      </c>
      <c r="N221" s="31">
        <f t="shared" si="52"/>
        <v>12320428</v>
      </c>
      <c r="O221" s="36">
        <f t="shared" si="53"/>
        <v>0.34921673860130403</v>
      </c>
      <c r="P221" s="31">
        <v>3242253</v>
      </c>
      <c r="Q221" s="31">
        <v>39214423</v>
      </c>
      <c r="R221" s="31">
        <v>43649126</v>
      </c>
      <c r="S221" s="31">
        <v>11193814</v>
      </c>
      <c r="T221" s="36">
        <f t="shared" si="54"/>
        <v>0.25644990005069057</v>
      </c>
      <c r="U221" s="36">
        <f t="shared" si="55"/>
        <v>0.35572239427336494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42649272</v>
      </c>
      <c r="E222" s="31">
        <v>42905011</v>
      </c>
      <c r="F222" s="31">
        <v>4131087</v>
      </c>
      <c r="G222" s="36">
        <f t="shared" si="48"/>
        <v>9.6861840924271816E-2</v>
      </c>
      <c r="H222" s="31">
        <v>3417000</v>
      </c>
      <c r="I222" s="36">
        <f t="shared" si="49"/>
        <v>8.0118600852084887E-2</v>
      </c>
      <c r="J222" s="31">
        <v>3430566</v>
      </c>
      <c r="K222" s="36">
        <f t="shared" si="50"/>
        <v>7.9957233899788538E-2</v>
      </c>
      <c r="L222" s="31">
        <v>0</v>
      </c>
      <c r="M222" s="36">
        <f t="shared" si="51"/>
        <v>0</v>
      </c>
      <c r="N222" s="31">
        <f t="shared" si="52"/>
        <v>10978653</v>
      </c>
      <c r="O222" s="36">
        <f t="shared" si="53"/>
        <v>0.2558827685651916</v>
      </c>
      <c r="P222" s="31">
        <v>6160816</v>
      </c>
      <c r="Q222" s="31">
        <v>36926545</v>
      </c>
      <c r="R222" s="31">
        <v>36726044</v>
      </c>
      <c r="S222" s="31">
        <v>12637957</v>
      </c>
      <c r="T222" s="36">
        <f t="shared" si="54"/>
        <v>0.34411430210125543</v>
      </c>
      <c r="U222" s="36">
        <f t="shared" si="55"/>
        <v>-0.44316369779587639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486189049</v>
      </c>
      <c r="E224" s="32">
        <f>SUM(E217:E223)</f>
        <v>485967711</v>
      </c>
      <c r="F224" s="32">
        <f>SUM(F217:F223)</f>
        <v>82319831</v>
      </c>
      <c r="G224" s="37">
        <f t="shared" si="48"/>
        <v>0.16931650593388828</v>
      </c>
      <c r="H224" s="32">
        <f>SUM(H217:H223)</f>
        <v>88255828</v>
      </c>
      <c r="I224" s="37">
        <f t="shared" si="49"/>
        <v>0.18152574226327339</v>
      </c>
      <c r="J224" s="32">
        <f>SUM(J217:J223)</f>
        <v>84564582</v>
      </c>
      <c r="K224" s="37">
        <f t="shared" si="50"/>
        <v>0.17401275863778529</v>
      </c>
      <c r="L224" s="32">
        <f>SUM(L217:L223)</f>
        <v>0</v>
      </c>
      <c r="M224" s="37">
        <f t="shared" si="51"/>
        <v>0</v>
      </c>
      <c r="N224" s="32">
        <f t="shared" si="52"/>
        <v>255140241</v>
      </c>
      <c r="O224" s="37">
        <f t="shared" si="53"/>
        <v>0.52501480082902052</v>
      </c>
      <c r="P224" s="32">
        <f>SUM(P217:P223)</f>
        <v>97394777</v>
      </c>
      <c r="Q224" s="32">
        <f>SUM(Q217:Q223)</f>
        <v>453654627</v>
      </c>
      <c r="R224" s="32">
        <f>SUM(R217:R223)</f>
        <v>462547790</v>
      </c>
      <c r="S224" s="32">
        <f>SUM(S217:S223)</f>
        <v>255594179</v>
      </c>
      <c r="T224" s="37">
        <f t="shared" si="54"/>
        <v>0.5525789648676086</v>
      </c>
      <c r="U224" s="37">
        <f t="shared" si="55"/>
        <v>-0.13173391217888408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59353163</v>
      </c>
      <c r="E225" s="31">
        <v>48484000</v>
      </c>
      <c r="F225" s="31">
        <v>6564411</v>
      </c>
      <c r="G225" s="36">
        <f t="shared" si="48"/>
        <v>0.11059917733449184</v>
      </c>
      <c r="H225" s="31">
        <v>7043306</v>
      </c>
      <c r="I225" s="36">
        <f t="shared" si="49"/>
        <v>0.11866774480072781</v>
      </c>
      <c r="J225" s="31">
        <v>6431001</v>
      </c>
      <c r="K225" s="36">
        <f t="shared" si="50"/>
        <v>0.13264171685504497</v>
      </c>
      <c r="L225" s="31">
        <v>0</v>
      </c>
      <c r="M225" s="36">
        <f t="shared" si="51"/>
        <v>0</v>
      </c>
      <c r="N225" s="31">
        <f t="shared" si="52"/>
        <v>20038718</v>
      </c>
      <c r="O225" s="36">
        <f t="shared" si="53"/>
        <v>0.413305791601353</v>
      </c>
      <c r="P225" s="31">
        <v>6724715</v>
      </c>
      <c r="Q225" s="31">
        <v>44617949</v>
      </c>
      <c r="R225" s="31">
        <v>45949447</v>
      </c>
      <c r="S225" s="31">
        <v>20085546</v>
      </c>
      <c r="T225" s="36">
        <f t="shared" si="54"/>
        <v>0.43712269268441906</v>
      </c>
      <c r="U225" s="36">
        <f t="shared" si="55"/>
        <v>-4.3676795224779075E-2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112308852</v>
      </c>
      <c r="E226" s="31">
        <v>116163295</v>
      </c>
      <c r="F226" s="31">
        <v>30108514</v>
      </c>
      <c r="G226" s="36">
        <f t="shared" si="48"/>
        <v>0.26808673994815652</v>
      </c>
      <c r="H226" s="31">
        <v>36650218</v>
      </c>
      <c r="I226" s="36">
        <f t="shared" si="49"/>
        <v>0.32633418779848272</v>
      </c>
      <c r="J226" s="31">
        <v>32431916</v>
      </c>
      <c r="K226" s="36">
        <f t="shared" si="50"/>
        <v>0.27919245920150593</v>
      </c>
      <c r="L226" s="31">
        <v>0</v>
      </c>
      <c r="M226" s="36">
        <f t="shared" si="51"/>
        <v>0</v>
      </c>
      <c r="N226" s="31">
        <f t="shared" si="52"/>
        <v>99190648</v>
      </c>
      <c r="O226" s="36">
        <f t="shared" si="53"/>
        <v>0.85388975923935351</v>
      </c>
      <c r="P226" s="31">
        <v>34313456</v>
      </c>
      <c r="Q226" s="31">
        <v>110880577</v>
      </c>
      <c r="R226" s="31">
        <v>110224209</v>
      </c>
      <c r="S226" s="31">
        <v>100889541</v>
      </c>
      <c r="T226" s="36">
        <f t="shared" si="54"/>
        <v>0.91531199829249854</v>
      </c>
      <c r="U226" s="36">
        <f t="shared" si="55"/>
        <v>-5.4833882078214491E-2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176985170</v>
      </c>
      <c r="E227" s="31">
        <v>186224107</v>
      </c>
      <c r="F227" s="31">
        <v>2724973</v>
      </c>
      <c r="G227" s="36">
        <f t="shared" si="48"/>
        <v>1.5396617694013572E-2</v>
      </c>
      <c r="H227" s="31">
        <v>13936115</v>
      </c>
      <c r="I227" s="36">
        <f t="shared" si="49"/>
        <v>7.8741710393023329E-2</v>
      </c>
      <c r="J227" s="31">
        <v>9355438</v>
      </c>
      <c r="K227" s="36">
        <f t="shared" si="50"/>
        <v>5.0237523759477605E-2</v>
      </c>
      <c r="L227" s="31">
        <v>0</v>
      </c>
      <c r="M227" s="36">
        <f t="shared" si="51"/>
        <v>0</v>
      </c>
      <c r="N227" s="31">
        <f t="shared" si="52"/>
        <v>26016526</v>
      </c>
      <c r="O227" s="36">
        <f t="shared" si="53"/>
        <v>0.13970546788552998</v>
      </c>
      <c r="P227" s="31">
        <v>10393153</v>
      </c>
      <c r="Q227" s="31">
        <v>55387260</v>
      </c>
      <c r="R227" s="31">
        <v>190385068</v>
      </c>
      <c r="S227" s="31">
        <v>34861055</v>
      </c>
      <c r="T227" s="36">
        <f t="shared" si="54"/>
        <v>0.18310813640069715</v>
      </c>
      <c r="U227" s="36">
        <f t="shared" si="55"/>
        <v>-9.9846023627286118E-2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256327096</v>
      </c>
      <c r="E228" s="31">
        <v>250550646</v>
      </c>
      <c r="F228" s="31">
        <v>53245565</v>
      </c>
      <c r="G228" s="36">
        <f t="shared" si="48"/>
        <v>0.20772507405927931</v>
      </c>
      <c r="H228" s="31">
        <v>78798362</v>
      </c>
      <c r="I228" s="36">
        <f t="shared" si="49"/>
        <v>0.30741331380744857</v>
      </c>
      <c r="J228" s="31">
        <v>73860776</v>
      </c>
      <c r="K228" s="36">
        <f t="shared" si="50"/>
        <v>0.29479379590184734</v>
      </c>
      <c r="L228" s="31">
        <v>0</v>
      </c>
      <c r="M228" s="36">
        <f t="shared" si="51"/>
        <v>0</v>
      </c>
      <c r="N228" s="31">
        <f t="shared" si="52"/>
        <v>205904703</v>
      </c>
      <c r="O228" s="36">
        <f t="shared" si="53"/>
        <v>0.82180870928586625</v>
      </c>
      <c r="P228" s="31">
        <v>75683340</v>
      </c>
      <c r="Q228" s="31">
        <v>309144646</v>
      </c>
      <c r="R228" s="31">
        <v>346473918</v>
      </c>
      <c r="S228" s="31">
        <v>215958147</v>
      </c>
      <c r="T228" s="36">
        <f t="shared" si="54"/>
        <v>0.62330275319598516</v>
      </c>
      <c r="U228" s="36">
        <f t="shared" si="55"/>
        <v>-2.4081442494477634E-2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604974281</v>
      </c>
      <c r="E230" s="32">
        <f>SUM(E225:E229)</f>
        <v>601422048</v>
      </c>
      <c r="F230" s="32">
        <f>SUM(F225:F229)</f>
        <v>92643463</v>
      </c>
      <c r="G230" s="37">
        <f t="shared" si="48"/>
        <v>0.1531362008428917</v>
      </c>
      <c r="H230" s="32">
        <f>SUM(H225:H229)</f>
        <v>136428001</v>
      </c>
      <c r="I230" s="37">
        <f t="shared" si="49"/>
        <v>0.22551041471463809</v>
      </c>
      <c r="J230" s="32">
        <f>SUM(J225:J229)</f>
        <v>122079131</v>
      </c>
      <c r="K230" s="37">
        <f t="shared" si="50"/>
        <v>0.2029841297071969</v>
      </c>
      <c r="L230" s="32">
        <f>SUM(L225:L229)</f>
        <v>0</v>
      </c>
      <c r="M230" s="37">
        <f t="shared" si="51"/>
        <v>0</v>
      </c>
      <c r="N230" s="32">
        <f t="shared" si="52"/>
        <v>351150595</v>
      </c>
      <c r="O230" s="37">
        <f t="shared" si="53"/>
        <v>0.58386717974130542</v>
      </c>
      <c r="P230" s="32">
        <f>SUM(P225:P229)</f>
        <v>127114664</v>
      </c>
      <c r="Q230" s="32">
        <f>SUM(Q225:Q229)</f>
        <v>520030432</v>
      </c>
      <c r="R230" s="32">
        <f>SUM(R225:R229)</f>
        <v>693032642</v>
      </c>
      <c r="S230" s="32">
        <f>SUM(S225:S229)</f>
        <v>371794289</v>
      </c>
      <c r="T230" s="37">
        <f t="shared" si="54"/>
        <v>0.53647442626519171</v>
      </c>
      <c r="U230" s="37">
        <f t="shared" si="55"/>
        <v>-3.961409991218634E-2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1435521586</v>
      </c>
      <c r="E231" s="32">
        <f>SUM(E208:E215,E217:E223,E225:E229)</f>
        <v>1453645957</v>
      </c>
      <c r="F231" s="32">
        <f>SUM(F208:F215,F217:F223,F225:F229)</f>
        <v>215142108</v>
      </c>
      <c r="G231" s="37">
        <f t="shared" si="48"/>
        <v>0.14987033988076862</v>
      </c>
      <c r="H231" s="32">
        <f>SUM(H208:H215,H217:H223,H225:H229)</f>
        <v>281247835</v>
      </c>
      <c r="I231" s="37">
        <f t="shared" si="49"/>
        <v>0.19592031059851997</v>
      </c>
      <c r="J231" s="32">
        <f>SUM(J208:J215,J217:J223,J225:J229)</f>
        <v>271298656</v>
      </c>
      <c r="K231" s="37">
        <f t="shared" si="50"/>
        <v>0.18663324084765434</v>
      </c>
      <c r="L231" s="32">
        <f>SUM(L208:L215,L217:L223,L225:L229)</f>
        <v>0</v>
      </c>
      <c r="M231" s="37">
        <f t="shared" si="51"/>
        <v>0</v>
      </c>
      <c r="N231" s="32">
        <f t="shared" si="52"/>
        <v>767688599</v>
      </c>
      <c r="O231" s="37">
        <f t="shared" si="53"/>
        <v>0.52811249899138957</v>
      </c>
      <c r="P231" s="32">
        <f>SUM(P208:P215,P217:P223,P225:P229)</f>
        <v>280203956</v>
      </c>
      <c r="Q231" s="32">
        <f>SUM(Q208:Q215,Q217:Q223,Q225:Q229)</f>
        <v>1286022910</v>
      </c>
      <c r="R231" s="32">
        <f>SUM(R208:R215,R217:R223,R225:R229)</f>
        <v>1506325587</v>
      </c>
      <c r="S231" s="32">
        <f>SUM(S208:S215,S217:S223,S225:S229)</f>
        <v>789430957</v>
      </c>
      <c r="T231" s="37">
        <f t="shared" si="54"/>
        <v>0.52407724054680083</v>
      </c>
      <c r="U231" s="37">
        <f t="shared" si="55"/>
        <v>-3.1781492763792385E-2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28039129</v>
      </c>
      <c r="E234" s="31">
        <v>27383183</v>
      </c>
      <c r="F234" s="31">
        <v>82263</v>
      </c>
      <c r="G234" s="36">
        <f t="shared" ref="G234:G260" si="56">IF(($D234     =0),0,($F234     /$D234     ))</f>
        <v>2.9338643151147811E-3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82263</v>
      </c>
      <c r="O234" s="36">
        <f t="shared" ref="O234:O260" si="61">IF(($E234     =0),0,($N234     /$E234     ))</f>
        <v>3.0041430903047319E-3</v>
      </c>
      <c r="P234" s="31">
        <v>0</v>
      </c>
      <c r="Q234" s="31">
        <v>1447086</v>
      </c>
      <c r="R234" s="31">
        <v>36919642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89211708</v>
      </c>
      <c r="E235" s="31">
        <v>89908223</v>
      </c>
      <c r="F235" s="31">
        <v>15619838</v>
      </c>
      <c r="G235" s="36">
        <f t="shared" si="56"/>
        <v>0.17508731028891408</v>
      </c>
      <c r="H235" s="31">
        <v>19056730</v>
      </c>
      <c r="I235" s="36">
        <f t="shared" si="57"/>
        <v>0.21361243302280458</v>
      </c>
      <c r="J235" s="31">
        <v>17572059</v>
      </c>
      <c r="K235" s="36">
        <f t="shared" si="58"/>
        <v>0.19544440334450833</v>
      </c>
      <c r="L235" s="31">
        <v>0</v>
      </c>
      <c r="M235" s="36">
        <f t="shared" si="59"/>
        <v>0</v>
      </c>
      <c r="N235" s="31">
        <f t="shared" si="60"/>
        <v>52248627</v>
      </c>
      <c r="O235" s="36">
        <f t="shared" si="61"/>
        <v>0.58113290705345155</v>
      </c>
      <c r="P235" s="31">
        <v>21291300</v>
      </c>
      <c r="Q235" s="31">
        <v>84706940</v>
      </c>
      <c r="R235" s="31">
        <v>85437668</v>
      </c>
      <c r="S235" s="31">
        <v>60280098</v>
      </c>
      <c r="T235" s="36">
        <f t="shared" si="62"/>
        <v>0.70554474871669015</v>
      </c>
      <c r="U235" s="36">
        <f t="shared" si="63"/>
        <v>-0.17468360316185483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348527850</v>
      </c>
      <c r="E236" s="31">
        <v>347027850</v>
      </c>
      <c r="F236" s="31">
        <v>53242694</v>
      </c>
      <c r="G236" s="36">
        <f t="shared" si="56"/>
        <v>0.15276453230351605</v>
      </c>
      <c r="H236" s="31">
        <v>73829555</v>
      </c>
      <c r="I236" s="36">
        <f t="shared" si="57"/>
        <v>0.21183258382364567</v>
      </c>
      <c r="J236" s="31">
        <v>59623553</v>
      </c>
      <c r="K236" s="36">
        <f t="shared" si="58"/>
        <v>0.17181201162961415</v>
      </c>
      <c r="L236" s="31">
        <v>0</v>
      </c>
      <c r="M236" s="36">
        <f t="shared" si="59"/>
        <v>0</v>
      </c>
      <c r="N236" s="31">
        <f t="shared" si="60"/>
        <v>186695802</v>
      </c>
      <c r="O236" s="36">
        <f t="shared" si="61"/>
        <v>0.53798506949802449</v>
      </c>
      <c r="P236" s="31">
        <v>50791078</v>
      </c>
      <c r="Q236" s="31">
        <v>330006624</v>
      </c>
      <c r="R236" s="31">
        <v>330540243</v>
      </c>
      <c r="S236" s="31">
        <v>175775098</v>
      </c>
      <c r="T236" s="36">
        <f t="shared" si="62"/>
        <v>0.53178123306456215</v>
      </c>
      <c r="U236" s="36">
        <f t="shared" si="63"/>
        <v>0.17389815983035439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10405146</v>
      </c>
      <c r="E237" s="31">
        <v>9759369</v>
      </c>
      <c r="F237" s="31">
        <v>1649736</v>
      </c>
      <c r="G237" s="36">
        <f t="shared" si="56"/>
        <v>0.1585500097740099</v>
      </c>
      <c r="H237" s="31">
        <v>2604848</v>
      </c>
      <c r="I237" s="36">
        <f t="shared" si="57"/>
        <v>0.25034228255903379</v>
      </c>
      <c r="J237" s="31">
        <v>103816</v>
      </c>
      <c r="K237" s="36">
        <f t="shared" si="58"/>
        <v>1.0637572982433598E-2</v>
      </c>
      <c r="L237" s="31">
        <v>0</v>
      </c>
      <c r="M237" s="36">
        <f t="shared" si="59"/>
        <v>0</v>
      </c>
      <c r="N237" s="31">
        <f t="shared" si="60"/>
        <v>4358400</v>
      </c>
      <c r="O237" s="36">
        <f t="shared" si="61"/>
        <v>0.44658624958232446</v>
      </c>
      <c r="P237" s="31">
        <v>1376230</v>
      </c>
      <c r="Q237" s="31">
        <v>5727712</v>
      </c>
      <c r="R237" s="31">
        <v>5967712</v>
      </c>
      <c r="S237" s="31">
        <v>3300160</v>
      </c>
      <c r="T237" s="36">
        <f t="shared" si="62"/>
        <v>0.55300255776418161</v>
      </c>
      <c r="U237" s="36">
        <f t="shared" si="63"/>
        <v>-0.92456493464028544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84671413</v>
      </c>
      <c r="E238" s="31">
        <v>89492381</v>
      </c>
      <c r="F238" s="31">
        <v>10672524</v>
      </c>
      <c r="G238" s="36">
        <f t="shared" si="56"/>
        <v>0.12604636703062932</v>
      </c>
      <c r="H238" s="31">
        <v>10433156</v>
      </c>
      <c r="I238" s="36">
        <f t="shared" si="57"/>
        <v>0.12321934440848413</v>
      </c>
      <c r="J238" s="31">
        <v>21164048</v>
      </c>
      <c r="K238" s="36">
        <f t="shared" si="58"/>
        <v>0.23648994208791918</v>
      </c>
      <c r="L238" s="31">
        <v>0</v>
      </c>
      <c r="M238" s="36">
        <f t="shared" si="59"/>
        <v>0</v>
      </c>
      <c r="N238" s="31">
        <f t="shared" si="60"/>
        <v>42269728</v>
      </c>
      <c r="O238" s="36">
        <f t="shared" si="61"/>
        <v>0.47232767222943817</v>
      </c>
      <c r="P238" s="31">
        <v>-85873615</v>
      </c>
      <c r="Q238" s="31">
        <v>62144424</v>
      </c>
      <c r="R238" s="31">
        <v>62144424</v>
      </c>
      <c r="S238" s="31">
        <v>41936564</v>
      </c>
      <c r="T238" s="36">
        <f t="shared" si="62"/>
        <v>0.67482424489122306</v>
      </c>
      <c r="U238" s="36">
        <f t="shared" si="63"/>
        <v>-1.2464557710770647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560855246</v>
      </c>
      <c r="E240" s="32">
        <f>SUM(E234:E239)</f>
        <v>563571006</v>
      </c>
      <c r="F240" s="32">
        <f>SUM(F234:F239)</f>
        <v>81267055</v>
      </c>
      <c r="G240" s="37">
        <f t="shared" si="56"/>
        <v>0.14489844853835956</v>
      </c>
      <c r="H240" s="32">
        <f>SUM(H234:H239)</f>
        <v>105924289</v>
      </c>
      <c r="I240" s="37">
        <f t="shared" si="57"/>
        <v>0.18886208117949921</v>
      </c>
      <c r="J240" s="32">
        <f>SUM(J234:J239)</f>
        <v>98463476</v>
      </c>
      <c r="K240" s="37">
        <f t="shared" si="58"/>
        <v>0.1747135231438787</v>
      </c>
      <c r="L240" s="32">
        <f>SUM(L234:L239)</f>
        <v>0</v>
      </c>
      <c r="M240" s="37">
        <f t="shared" si="59"/>
        <v>0</v>
      </c>
      <c r="N240" s="32">
        <f t="shared" si="60"/>
        <v>285654820</v>
      </c>
      <c r="O240" s="37">
        <f t="shared" si="61"/>
        <v>0.50686571338625608</v>
      </c>
      <c r="P240" s="32">
        <f>SUM(P234:P239)</f>
        <v>-12415007</v>
      </c>
      <c r="Q240" s="32">
        <f>SUM(Q234:Q239)</f>
        <v>484032786</v>
      </c>
      <c r="R240" s="32">
        <f>SUM(R234:R239)</f>
        <v>521009689</v>
      </c>
      <c r="S240" s="32">
        <f>SUM(S234:S239)</f>
        <v>281291920</v>
      </c>
      <c r="T240" s="37">
        <f t="shared" si="62"/>
        <v>0.53989767549217305</v>
      </c>
      <c r="U240" s="37">
        <f t="shared" si="63"/>
        <v>-8.9310044690268811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13245068</v>
      </c>
      <c r="E242" s="31">
        <v>12243316</v>
      </c>
      <c r="F242" s="31">
        <v>1569010</v>
      </c>
      <c r="G242" s="36">
        <f t="shared" si="56"/>
        <v>0.1184599429765102</v>
      </c>
      <c r="H242" s="31">
        <v>2016021</v>
      </c>
      <c r="I242" s="36">
        <f t="shared" si="57"/>
        <v>0.15220918458100782</v>
      </c>
      <c r="J242" s="31">
        <v>1752309</v>
      </c>
      <c r="K242" s="36">
        <f t="shared" si="58"/>
        <v>0.14312372563119338</v>
      </c>
      <c r="L242" s="31">
        <v>0</v>
      </c>
      <c r="M242" s="36">
        <f t="shared" si="59"/>
        <v>0</v>
      </c>
      <c r="N242" s="31">
        <f t="shared" si="60"/>
        <v>5337340</v>
      </c>
      <c r="O242" s="36">
        <f t="shared" si="61"/>
        <v>0.4359390870904582</v>
      </c>
      <c r="P242" s="31">
        <v>1368677</v>
      </c>
      <c r="Q242" s="31">
        <v>9383305</v>
      </c>
      <c r="R242" s="31">
        <v>6174942</v>
      </c>
      <c r="S242" s="31">
        <v>3476422</v>
      </c>
      <c r="T242" s="36">
        <f t="shared" si="62"/>
        <v>0.56298860782821925</v>
      </c>
      <c r="U242" s="36">
        <f t="shared" si="63"/>
        <v>0.2802940357732322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30626052</v>
      </c>
      <c r="E243" s="31">
        <v>630663746</v>
      </c>
      <c r="F243" s="31">
        <v>569316455</v>
      </c>
      <c r="G243" s="36">
        <f t="shared" si="56"/>
        <v>18.589286500264546</v>
      </c>
      <c r="H243" s="31">
        <v>34472635</v>
      </c>
      <c r="I243" s="36">
        <f t="shared" si="57"/>
        <v>1.1255983957710252</v>
      </c>
      <c r="J243" s="31">
        <v>-43238746</v>
      </c>
      <c r="K243" s="36">
        <f t="shared" si="58"/>
        <v>-6.8560697002551338E-2</v>
      </c>
      <c r="L243" s="31">
        <v>0</v>
      </c>
      <c r="M243" s="36">
        <f t="shared" si="59"/>
        <v>0</v>
      </c>
      <c r="N243" s="31">
        <f t="shared" si="60"/>
        <v>560550344</v>
      </c>
      <c r="O243" s="36">
        <f t="shared" si="61"/>
        <v>0.88882601474288647</v>
      </c>
      <c r="P243" s="31">
        <v>7456833</v>
      </c>
      <c r="Q243" s="31">
        <v>41554209</v>
      </c>
      <c r="R243" s="31">
        <v>45524209</v>
      </c>
      <c r="S243" s="31">
        <v>28594791</v>
      </c>
      <c r="T243" s="36">
        <f t="shared" si="62"/>
        <v>0.62812274234133314</v>
      </c>
      <c r="U243" s="36">
        <f t="shared" si="63"/>
        <v>-6.7985402113739166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3000000</v>
      </c>
      <c r="E244" s="31">
        <v>2599367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10728</v>
      </c>
      <c r="K244" s="36">
        <f t="shared" si="58"/>
        <v>4.1271586505483831E-3</v>
      </c>
      <c r="L244" s="31">
        <v>0</v>
      </c>
      <c r="M244" s="36">
        <f t="shared" si="59"/>
        <v>0</v>
      </c>
      <c r="N244" s="31">
        <f t="shared" si="60"/>
        <v>10728</v>
      </c>
      <c r="O244" s="36">
        <f t="shared" si="61"/>
        <v>4.1271586505483831E-3</v>
      </c>
      <c r="P244" s="31">
        <v>0</v>
      </c>
      <c r="Q244" s="31">
        <v>2873418</v>
      </c>
      <c r="R244" s="31">
        <v>2873418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16925748</v>
      </c>
      <c r="E245" s="31">
        <v>22011266</v>
      </c>
      <c r="F245" s="31">
        <v>1947922</v>
      </c>
      <c r="G245" s="36">
        <f t="shared" si="56"/>
        <v>0.11508631701240028</v>
      </c>
      <c r="H245" s="31">
        <v>1415950</v>
      </c>
      <c r="I245" s="36">
        <f t="shared" si="57"/>
        <v>8.3656568678678184E-2</v>
      </c>
      <c r="J245" s="31">
        <v>1117102</v>
      </c>
      <c r="K245" s="36">
        <f t="shared" si="58"/>
        <v>5.0751374318951034E-2</v>
      </c>
      <c r="L245" s="31">
        <v>0</v>
      </c>
      <c r="M245" s="36">
        <f t="shared" si="59"/>
        <v>0</v>
      </c>
      <c r="N245" s="31">
        <f t="shared" si="60"/>
        <v>4480974</v>
      </c>
      <c r="O245" s="36">
        <f t="shared" si="61"/>
        <v>0.20357638674667783</v>
      </c>
      <c r="P245" s="31">
        <v>2514334</v>
      </c>
      <c r="Q245" s="31">
        <v>12744144</v>
      </c>
      <c r="R245" s="31">
        <v>12475248</v>
      </c>
      <c r="S245" s="31">
        <v>8511608</v>
      </c>
      <c r="T245" s="36">
        <f t="shared" si="62"/>
        <v>0.6822796628972827</v>
      </c>
      <c r="U245" s="36">
        <f t="shared" si="63"/>
        <v>-0.55570660063460142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1500</v>
      </c>
      <c r="Q246" s="31">
        <v>-90000000</v>
      </c>
      <c r="R246" s="31">
        <v>0</v>
      </c>
      <c r="S246" s="31">
        <v>1500</v>
      </c>
      <c r="T246" s="36">
        <f t="shared" si="62"/>
        <v>0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63796868</v>
      </c>
      <c r="E247" s="32">
        <f>SUM(E241:E246)</f>
        <v>667517695</v>
      </c>
      <c r="F247" s="32">
        <f>SUM(F241:F246)</f>
        <v>572833387</v>
      </c>
      <c r="G247" s="37">
        <f t="shared" si="56"/>
        <v>8.9790205218224823</v>
      </c>
      <c r="H247" s="32">
        <f>SUM(H241:H246)</f>
        <v>37904606</v>
      </c>
      <c r="I247" s="37">
        <f t="shared" si="57"/>
        <v>0.59414524863508977</v>
      </c>
      <c r="J247" s="32">
        <f>SUM(J241:J246)</f>
        <v>-40358607</v>
      </c>
      <c r="K247" s="37">
        <f t="shared" si="58"/>
        <v>-6.0460729808818024E-2</v>
      </c>
      <c r="L247" s="32">
        <f>SUM(L241:L246)</f>
        <v>0</v>
      </c>
      <c r="M247" s="37">
        <f t="shared" si="59"/>
        <v>0</v>
      </c>
      <c r="N247" s="32">
        <f t="shared" si="60"/>
        <v>570379386</v>
      </c>
      <c r="O247" s="37">
        <f t="shared" si="61"/>
        <v>0.85447830113327561</v>
      </c>
      <c r="P247" s="32">
        <f>SUM(P241:P246)</f>
        <v>11341344</v>
      </c>
      <c r="Q247" s="32">
        <f>SUM(Q241:Q246)</f>
        <v>-23444924</v>
      </c>
      <c r="R247" s="32">
        <f>SUM(R241:R246)</f>
        <v>67047817</v>
      </c>
      <c r="S247" s="32">
        <f>SUM(S241:S246)</f>
        <v>40584321</v>
      </c>
      <c r="T247" s="37">
        <f t="shared" si="62"/>
        <v>0.60530413689680607</v>
      </c>
      <c r="U247" s="37">
        <f t="shared" si="63"/>
        <v>-4.5585383002226187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38668050</v>
      </c>
      <c r="E248" s="31">
        <v>37787558</v>
      </c>
      <c r="F248" s="31">
        <v>6185635</v>
      </c>
      <c r="G248" s="36">
        <f t="shared" si="56"/>
        <v>0.15996759598686772</v>
      </c>
      <c r="H248" s="31">
        <v>6239011</v>
      </c>
      <c r="I248" s="36">
        <f t="shared" si="57"/>
        <v>0.16134796039624444</v>
      </c>
      <c r="J248" s="31">
        <v>5444314</v>
      </c>
      <c r="K248" s="36">
        <f t="shared" si="58"/>
        <v>0.14407689430473386</v>
      </c>
      <c r="L248" s="31">
        <v>0</v>
      </c>
      <c r="M248" s="36">
        <f t="shared" si="59"/>
        <v>0</v>
      </c>
      <c r="N248" s="31">
        <f t="shared" si="60"/>
        <v>17868960</v>
      </c>
      <c r="O248" s="36">
        <f t="shared" si="61"/>
        <v>0.47287945942418402</v>
      </c>
      <c r="P248" s="31">
        <v>5748516</v>
      </c>
      <c r="Q248" s="31">
        <v>22849884</v>
      </c>
      <c r="R248" s="31">
        <v>29358331</v>
      </c>
      <c r="S248" s="31">
        <v>15453768</v>
      </c>
      <c r="T248" s="36">
        <f t="shared" si="62"/>
        <v>0.52638441878729414</v>
      </c>
      <c r="U248" s="36">
        <f t="shared" si="63"/>
        <v>-5.2918353188892597E-2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18374320</v>
      </c>
      <c r="E249" s="31">
        <v>18454320</v>
      </c>
      <c r="F249" s="31">
        <v>-85957</v>
      </c>
      <c r="G249" s="36">
        <f t="shared" si="56"/>
        <v>-4.6781050945014563E-3</v>
      </c>
      <c r="H249" s="31">
        <v>5853259</v>
      </c>
      <c r="I249" s="36">
        <f t="shared" si="57"/>
        <v>0.31855649624040511</v>
      </c>
      <c r="J249" s="31">
        <v>1028914</v>
      </c>
      <c r="K249" s="36">
        <f t="shared" si="58"/>
        <v>5.5754641731583718E-2</v>
      </c>
      <c r="L249" s="31">
        <v>0</v>
      </c>
      <c r="M249" s="36">
        <f t="shared" si="59"/>
        <v>0</v>
      </c>
      <c r="N249" s="31">
        <f t="shared" si="60"/>
        <v>6796216</v>
      </c>
      <c r="O249" s="36">
        <f t="shared" si="61"/>
        <v>0.36827236115988016</v>
      </c>
      <c r="P249" s="31">
        <v>2091674</v>
      </c>
      <c r="Q249" s="31">
        <v>17352744</v>
      </c>
      <c r="R249" s="31">
        <v>17410120</v>
      </c>
      <c r="S249" s="31">
        <v>6092084</v>
      </c>
      <c r="T249" s="36">
        <f t="shared" si="62"/>
        <v>0.34991625560306305</v>
      </c>
      <c r="U249" s="36">
        <f t="shared" si="63"/>
        <v>-0.50809064892521494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16629236</v>
      </c>
      <c r="E250" s="31">
        <v>21389448</v>
      </c>
      <c r="F250" s="31">
        <v>4676149</v>
      </c>
      <c r="G250" s="36">
        <f t="shared" si="56"/>
        <v>0.28120047126638892</v>
      </c>
      <c r="H250" s="31">
        <v>4918526</v>
      </c>
      <c r="I250" s="36">
        <f t="shared" si="57"/>
        <v>0.29577582517922052</v>
      </c>
      <c r="J250" s="31">
        <v>4547411</v>
      </c>
      <c r="K250" s="36">
        <f t="shared" si="58"/>
        <v>0.21260067113466416</v>
      </c>
      <c r="L250" s="31">
        <v>0</v>
      </c>
      <c r="M250" s="36">
        <f t="shared" si="59"/>
        <v>0</v>
      </c>
      <c r="N250" s="31">
        <f t="shared" si="60"/>
        <v>14142086</v>
      </c>
      <c r="O250" s="36">
        <f t="shared" si="61"/>
        <v>0.66117115317795949</v>
      </c>
      <c r="P250" s="31">
        <v>8898430</v>
      </c>
      <c r="Q250" s="31">
        <v>10343091</v>
      </c>
      <c r="R250" s="31">
        <v>11115091</v>
      </c>
      <c r="S250" s="31">
        <v>17723751</v>
      </c>
      <c r="T250" s="36">
        <f t="shared" si="62"/>
        <v>1.5945664322496325</v>
      </c>
      <c r="U250" s="36">
        <f t="shared" si="63"/>
        <v>-0.48896479491325995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10393709</v>
      </c>
      <c r="E251" s="31">
        <v>13121318</v>
      </c>
      <c r="F251" s="31">
        <v>3218875</v>
      </c>
      <c r="G251" s="36">
        <f t="shared" si="56"/>
        <v>0.30969454696105114</v>
      </c>
      <c r="H251" s="31">
        <v>3069805</v>
      </c>
      <c r="I251" s="36">
        <f t="shared" si="57"/>
        <v>0.29535221738457368</v>
      </c>
      <c r="J251" s="31">
        <v>3268509</v>
      </c>
      <c r="K251" s="36">
        <f t="shared" si="58"/>
        <v>0.24909913775430181</v>
      </c>
      <c r="L251" s="31">
        <v>0</v>
      </c>
      <c r="M251" s="36">
        <f t="shared" si="59"/>
        <v>0</v>
      </c>
      <c r="N251" s="31">
        <f t="shared" si="60"/>
        <v>9557189</v>
      </c>
      <c r="O251" s="36">
        <f t="shared" si="61"/>
        <v>0.72837111332870674</v>
      </c>
      <c r="P251" s="31">
        <v>2476036</v>
      </c>
      <c r="Q251" s="31">
        <v>8907695</v>
      </c>
      <c r="R251" s="31">
        <v>9015224</v>
      </c>
      <c r="S251" s="31">
        <v>7375347</v>
      </c>
      <c r="T251" s="36">
        <f t="shared" si="62"/>
        <v>0.81809913985498306</v>
      </c>
      <c r="U251" s="36">
        <f t="shared" si="63"/>
        <v>0.32005713971848548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84065315</v>
      </c>
      <c r="E254" s="32">
        <f>SUM(E248:E253)</f>
        <v>90752644</v>
      </c>
      <c r="F254" s="32">
        <f>SUM(F248:F253)</f>
        <v>13994702</v>
      </c>
      <c r="G254" s="37">
        <f t="shared" si="56"/>
        <v>0.16647415167599147</v>
      </c>
      <c r="H254" s="32">
        <f>SUM(H248:H253)</f>
        <v>20080601</v>
      </c>
      <c r="I254" s="37">
        <f t="shared" si="57"/>
        <v>0.23886903891337349</v>
      </c>
      <c r="J254" s="32">
        <f>SUM(J248:J253)</f>
        <v>14289148</v>
      </c>
      <c r="K254" s="37">
        <f t="shared" si="58"/>
        <v>0.1574515889586644</v>
      </c>
      <c r="L254" s="32">
        <f>SUM(L248:L253)</f>
        <v>0</v>
      </c>
      <c r="M254" s="37">
        <f t="shared" si="59"/>
        <v>0</v>
      </c>
      <c r="N254" s="32">
        <f t="shared" si="60"/>
        <v>48364451</v>
      </c>
      <c r="O254" s="37">
        <f t="shared" si="61"/>
        <v>0.53292608202136793</v>
      </c>
      <c r="P254" s="32">
        <f>SUM(P248:P253)</f>
        <v>19214656</v>
      </c>
      <c r="Q254" s="32">
        <f>SUM(Q248:Q253)</f>
        <v>59453414</v>
      </c>
      <c r="R254" s="32">
        <f>SUM(R248:R253)</f>
        <v>66898766</v>
      </c>
      <c r="S254" s="32">
        <f>SUM(S248:S253)</f>
        <v>46644950</v>
      </c>
      <c r="T254" s="37">
        <f t="shared" si="62"/>
        <v>0.69724679226519659</v>
      </c>
      <c r="U254" s="37">
        <f t="shared" si="63"/>
        <v>-0.2563412012164048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219816772</v>
      </c>
      <c r="E255" s="31">
        <v>358489709</v>
      </c>
      <c r="F255" s="31">
        <v>27905028</v>
      </c>
      <c r="G255" s="36">
        <f t="shared" si="56"/>
        <v>0.12694676455352552</v>
      </c>
      <c r="H255" s="31">
        <v>38176522</v>
      </c>
      <c r="I255" s="36">
        <f t="shared" si="57"/>
        <v>0.17367429087713107</v>
      </c>
      <c r="J255" s="31">
        <v>84496592</v>
      </c>
      <c r="K255" s="36">
        <f t="shared" si="58"/>
        <v>0.23570158327752722</v>
      </c>
      <c r="L255" s="31">
        <v>0</v>
      </c>
      <c r="M255" s="36">
        <f t="shared" si="59"/>
        <v>0</v>
      </c>
      <c r="N255" s="31">
        <f t="shared" si="60"/>
        <v>150578142</v>
      </c>
      <c r="O255" s="36">
        <f t="shared" si="61"/>
        <v>0.42003476869680517</v>
      </c>
      <c r="P255" s="31">
        <v>61744559</v>
      </c>
      <c r="Q255" s="31">
        <v>201822971</v>
      </c>
      <c r="R255" s="31">
        <v>184807025</v>
      </c>
      <c r="S255" s="31">
        <v>131333500</v>
      </c>
      <c r="T255" s="36">
        <f t="shared" si="62"/>
        <v>0.71065209777604499</v>
      </c>
      <c r="U255" s="36">
        <f t="shared" si="63"/>
        <v>0.3684864442873419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11338720</v>
      </c>
      <c r="E256" s="31">
        <v>11338720</v>
      </c>
      <c r="F256" s="31">
        <v>2605889</v>
      </c>
      <c r="G256" s="36">
        <f t="shared" si="56"/>
        <v>0.22982214923730368</v>
      </c>
      <c r="H256" s="31">
        <v>3125495</v>
      </c>
      <c r="I256" s="36">
        <f t="shared" si="57"/>
        <v>0.27564795673585729</v>
      </c>
      <c r="J256" s="31">
        <v>2942199</v>
      </c>
      <c r="K256" s="36">
        <f t="shared" si="58"/>
        <v>0.25948246362905159</v>
      </c>
      <c r="L256" s="31">
        <v>0</v>
      </c>
      <c r="M256" s="36">
        <f t="shared" si="59"/>
        <v>0</v>
      </c>
      <c r="N256" s="31">
        <f t="shared" si="60"/>
        <v>8673583</v>
      </c>
      <c r="O256" s="36">
        <f t="shared" si="61"/>
        <v>0.76495256960221258</v>
      </c>
      <c r="P256" s="31">
        <v>2467615</v>
      </c>
      <c r="Q256" s="31">
        <v>10446481</v>
      </c>
      <c r="R256" s="31">
        <v>10946481</v>
      </c>
      <c r="S256" s="31">
        <v>7128234</v>
      </c>
      <c r="T256" s="36">
        <f t="shared" si="62"/>
        <v>0.65118954666801143</v>
      </c>
      <c r="U256" s="36">
        <f t="shared" si="63"/>
        <v>0.19232497776192803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84384737</v>
      </c>
      <c r="E257" s="31">
        <v>76585987</v>
      </c>
      <c r="F257" s="31">
        <v>11130628</v>
      </c>
      <c r="G257" s="36">
        <f t="shared" si="56"/>
        <v>0.1319033322341219</v>
      </c>
      <c r="H257" s="31">
        <v>16236991</v>
      </c>
      <c r="I257" s="36">
        <f t="shared" si="57"/>
        <v>0.1924162067365334</v>
      </c>
      <c r="J257" s="31">
        <v>13659203</v>
      </c>
      <c r="K257" s="36">
        <f t="shared" si="58"/>
        <v>0.17835120411779767</v>
      </c>
      <c r="L257" s="31">
        <v>0</v>
      </c>
      <c r="M257" s="36">
        <f t="shared" si="59"/>
        <v>0</v>
      </c>
      <c r="N257" s="31">
        <f t="shared" si="60"/>
        <v>41026822</v>
      </c>
      <c r="O257" s="36">
        <f t="shared" si="61"/>
        <v>0.53569619726909046</v>
      </c>
      <c r="P257" s="31">
        <v>16576735</v>
      </c>
      <c r="Q257" s="31">
        <v>80873229</v>
      </c>
      <c r="R257" s="31">
        <v>79667821</v>
      </c>
      <c r="S257" s="31">
        <v>42705329</v>
      </c>
      <c r="T257" s="36">
        <f t="shared" si="62"/>
        <v>0.5360423878042303</v>
      </c>
      <c r="U257" s="36">
        <f t="shared" si="63"/>
        <v>-0.17600160707159762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315540229</v>
      </c>
      <c r="E259" s="32">
        <f>SUM(E255:E258)</f>
        <v>446414416</v>
      </c>
      <c r="F259" s="32">
        <f>SUM(F255:F258)</f>
        <v>41641545</v>
      </c>
      <c r="G259" s="37">
        <f t="shared" si="56"/>
        <v>0.13196905235180012</v>
      </c>
      <c r="H259" s="32">
        <f>SUM(H255:H258)</f>
        <v>57539008</v>
      </c>
      <c r="I259" s="37">
        <f t="shared" si="57"/>
        <v>0.18235078355096204</v>
      </c>
      <c r="J259" s="32">
        <f>SUM(J255:J258)</f>
        <v>101097994</v>
      </c>
      <c r="K259" s="37">
        <f t="shared" si="58"/>
        <v>0.2264666874019588</v>
      </c>
      <c r="L259" s="32">
        <f>SUM(L255:L258)</f>
        <v>0</v>
      </c>
      <c r="M259" s="37">
        <f t="shared" si="59"/>
        <v>0</v>
      </c>
      <c r="N259" s="32">
        <f t="shared" si="60"/>
        <v>200278547</v>
      </c>
      <c r="O259" s="37">
        <f t="shared" si="61"/>
        <v>0.4486381707709009</v>
      </c>
      <c r="P259" s="32">
        <f>SUM(P255:P258)</f>
        <v>80788909</v>
      </c>
      <c r="Q259" s="32">
        <f>SUM(Q255:Q258)</f>
        <v>293142681</v>
      </c>
      <c r="R259" s="32">
        <f>SUM(R255:R258)</f>
        <v>275421327</v>
      </c>
      <c r="S259" s="32">
        <f>SUM(S255:S258)</f>
        <v>181167063</v>
      </c>
      <c r="T259" s="37">
        <f t="shared" si="62"/>
        <v>0.65778153410756024</v>
      </c>
      <c r="U259" s="37">
        <f t="shared" si="63"/>
        <v>0.25138456814660048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1024257658</v>
      </c>
      <c r="E260" s="32">
        <f>SUM(E234:E239,E241:E246,E248:E253,E255:E258)</f>
        <v>1768255761</v>
      </c>
      <c r="F260" s="32">
        <f>SUM(F234:F239,F241:F246,F248:F253,F255:F258)</f>
        <v>709736689</v>
      </c>
      <c r="G260" s="37">
        <f t="shared" si="56"/>
        <v>0.69292788143352113</v>
      </c>
      <c r="H260" s="32">
        <f>SUM(H234:H239,H241:H246,H248:H253,H255:H258)</f>
        <v>221448504</v>
      </c>
      <c r="I260" s="37">
        <f t="shared" si="57"/>
        <v>0.21620390364706454</v>
      </c>
      <c r="J260" s="32">
        <f>SUM(J234:J239,J241:J246,J248:J253,J255:J258)</f>
        <v>173492011</v>
      </c>
      <c r="K260" s="37">
        <f t="shared" si="58"/>
        <v>9.8114772097157049E-2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1104677204</v>
      </c>
      <c r="O260" s="37">
        <f t="shared" si="61"/>
        <v>0.62472704931286238</v>
      </c>
      <c r="P260" s="32">
        <f>SUM(P234:P239,P241:P246,P248:P253,P255:P258)</f>
        <v>98929902</v>
      </c>
      <c r="Q260" s="32">
        <f>SUM(Q234:Q239,Q241:Q246,Q248:Q253,Q255:Q258)</f>
        <v>813183957</v>
      </c>
      <c r="R260" s="32">
        <f>SUM(R234:R239,R241:R246,R248:R253,R255:R258)</f>
        <v>930377599</v>
      </c>
      <c r="S260" s="32">
        <f>SUM(S234:S239,S241:S246,S248:S253,S255:S258)</f>
        <v>549688254</v>
      </c>
      <c r="T260" s="37">
        <f t="shared" si="62"/>
        <v>0.59082275260154882</v>
      </c>
      <c r="U260" s="37">
        <f t="shared" si="63"/>
        <v>0.75368627171994973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5794401</v>
      </c>
      <c r="E263" s="31">
        <v>5396092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121095</v>
      </c>
      <c r="K263" s="36">
        <f t="shared" ref="K263:K299" si="66">IF(($E263     =0),0,($J263     /$E263     ))</f>
        <v>2.2441240809089245E-2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121095</v>
      </c>
      <c r="O263" s="36">
        <f t="shared" ref="O263:O299" si="69">IF(($E263     =0),0,($N263     /$E263     ))</f>
        <v>2.2441240809089245E-2</v>
      </c>
      <c r="P263" s="31">
        <v>240778</v>
      </c>
      <c r="Q263" s="31">
        <v>4534265</v>
      </c>
      <c r="R263" s="31">
        <v>4217125</v>
      </c>
      <c r="S263" s="31">
        <v>761239</v>
      </c>
      <c r="T263" s="36">
        <f t="shared" ref="T263:T299" si="70">IF(($R263     =0),0,($S263     /$R263     ))</f>
        <v>0.18051136734149451</v>
      </c>
      <c r="U263" s="36">
        <f t="shared" ref="U263:U299" si="71">IF(($P263     =0),0,(($J263     /$P263     )-1))</f>
        <v>-0.49706783842377622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27755727</v>
      </c>
      <c r="E264" s="31">
        <v>27519080</v>
      </c>
      <c r="F264" s="31">
        <v>5993048</v>
      </c>
      <c r="G264" s="36">
        <f t="shared" si="64"/>
        <v>0.21592113224056425</v>
      </c>
      <c r="H264" s="31">
        <v>7855764</v>
      </c>
      <c r="I264" s="36">
        <f t="shared" si="65"/>
        <v>0.28303218287166465</v>
      </c>
      <c r="J264" s="31">
        <v>2838315</v>
      </c>
      <c r="K264" s="36">
        <f t="shared" si="66"/>
        <v>0.10313989421157975</v>
      </c>
      <c r="L264" s="31">
        <v>0</v>
      </c>
      <c r="M264" s="36">
        <f t="shared" si="67"/>
        <v>0</v>
      </c>
      <c r="N264" s="31">
        <f t="shared" si="68"/>
        <v>16687127</v>
      </c>
      <c r="O264" s="36">
        <f t="shared" si="69"/>
        <v>0.60638389800821835</v>
      </c>
      <c r="P264" s="31">
        <v>6455456</v>
      </c>
      <c r="Q264" s="31">
        <v>26119288</v>
      </c>
      <c r="R264" s="31">
        <v>27477148</v>
      </c>
      <c r="S264" s="31">
        <v>19203753</v>
      </c>
      <c r="T264" s="36">
        <f t="shared" si="70"/>
        <v>0.69889906332345697</v>
      </c>
      <c r="U264" s="36">
        <f t="shared" si="71"/>
        <v>-0.56032308174666512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28865618</v>
      </c>
      <c r="E265" s="31">
        <v>26710329</v>
      </c>
      <c r="F265" s="31">
        <v>4812071</v>
      </c>
      <c r="G265" s="36">
        <f t="shared" si="64"/>
        <v>0.1667059752540202</v>
      </c>
      <c r="H265" s="31">
        <v>4042105</v>
      </c>
      <c r="I265" s="36">
        <f t="shared" si="65"/>
        <v>0.14003181916978186</v>
      </c>
      <c r="J265" s="31">
        <v>6836844</v>
      </c>
      <c r="K265" s="36">
        <f t="shared" si="66"/>
        <v>0.25596255291351894</v>
      </c>
      <c r="L265" s="31">
        <v>0</v>
      </c>
      <c r="M265" s="36">
        <f t="shared" si="67"/>
        <v>0</v>
      </c>
      <c r="N265" s="31">
        <f t="shared" si="68"/>
        <v>15691020</v>
      </c>
      <c r="O265" s="36">
        <f t="shared" si="69"/>
        <v>0.58745139380349831</v>
      </c>
      <c r="P265" s="31">
        <v>5463516</v>
      </c>
      <c r="Q265" s="31">
        <v>32000528</v>
      </c>
      <c r="R265" s="31">
        <v>25026724</v>
      </c>
      <c r="S265" s="31">
        <v>13938863</v>
      </c>
      <c r="T265" s="36">
        <f t="shared" si="70"/>
        <v>0.55695915294386911</v>
      </c>
      <c r="U265" s="36">
        <f t="shared" si="71"/>
        <v>0.25136340773963139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62415746</v>
      </c>
      <c r="E267" s="32">
        <f>SUM(E263:E266)</f>
        <v>59625501</v>
      </c>
      <c r="F267" s="32">
        <f>SUM(F263:F266)</f>
        <v>10805119</v>
      </c>
      <c r="G267" s="37">
        <f t="shared" si="64"/>
        <v>0.17311527446936226</v>
      </c>
      <c r="H267" s="32">
        <f>SUM(H263:H266)</f>
        <v>11897869</v>
      </c>
      <c r="I267" s="37">
        <f t="shared" si="65"/>
        <v>0.19062287583649165</v>
      </c>
      <c r="J267" s="32">
        <f>SUM(J263:J266)</f>
        <v>9796254</v>
      </c>
      <c r="K267" s="37">
        <f t="shared" si="66"/>
        <v>0.16429638050336884</v>
      </c>
      <c r="L267" s="32">
        <f>SUM(L263:L266)</f>
        <v>0</v>
      </c>
      <c r="M267" s="37">
        <f t="shared" si="67"/>
        <v>0</v>
      </c>
      <c r="N267" s="32">
        <f t="shared" si="68"/>
        <v>32499242</v>
      </c>
      <c r="O267" s="37">
        <f t="shared" si="69"/>
        <v>0.54505608263149019</v>
      </c>
      <c r="P267" s="32">
        <f>SUM(P263:P266)</f>
        <v>12159750</v>
      </c>
      <c r="Q267" s="32">
        <f>SUM(Q263:Q266)</f>
        <v>62654081</v>
      </c>
      <c r="R267" s="32">
        <f>SUM(R263:R266)</f>
        <v>56720997</v>
      </c>
      <c r="S267" s="32">
        <f>SUM(S263:S266)</f>
        <v>33903855</v>
      </c>
      <c r="T267" s="37">
        <f t="shared" si="70"/>
        <v>0.59773023735813391</v>
      </c>
      <c r="U267" s="37">
        <f t="shared" si="71"/>
        <v>-0.19437044347128851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8456797</v>
      </c>
      <c r="E268" s="31">
        <v>7981686</v>
      </c>
      <c r="F268" s="31">
        <v>260315</v>
      </c>
      <c r="G268" s="36">
        <f t="shared" si="64"/>
        <v>3.078174869279705E-2</v>
      </c>
      <c r="H268" s="31">
        <v>240822</v>
      </c>
      <c r="I268" s="36">
        <f t="shared" si="65"/>
        <v>2.8476738888257577E-2</v>
      </c>
      <c r="J268" s="31">
        <v>375285</v>
      </c>
      <c r="K268" s="36">
        <f t="shared" si="66"/>
        <v>4.7018261555265388E-2</v>
      </c>
      <c r="L268" s="31">
        <v>0</v>
      </c>
      <c r="M268" s="36">
        <f t="shared" si="67"/>
        <v>0</v>
      </c>
      <c r="N268" s="31">
        <f t="shared" si="68"/>
        <v>876422</v>
      </c>
      <c r="O268" s="36">
        <f t="shared" si="69"/>
        <v>0.10980411907960298</v>
      </c>
      <c r="P268" s="31">
        <v>377204</v>
      </c>
      <c r="Q268" s="31">
        <v>6888377</v>
      </c>
      <c r="R268" s="31">
        <v>7797416</v>
      </c>
      <c r="S268" s="31">
        <v>952751</v>
      </c>
      <c r="T268" s="36">
        <f t="shared" si="70"/>
        <v>0.12218804280802768</v>
      </c>
      <c r="U268" s="36">
        <f t="shared" si="71"/>
        <v>-5.0874327949862463E-3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40659860</v>
      </c>
      <c r="E269" s="31">
        <v>46707806</v>
      </c>
      <c r="F269" s="31">
        <v>1510589</v>
      </c>
      <c r="G269" s="36">
        <f t="shared" si="64"/>
        <v>3.715184951448431E-2</v>
      </c>
      <c r="H269" s="31">
        <v>1567315</v>
      </c>
      <c r="I269" s="36">
        <f t="shared" si="65"/>
        <v>3.8546984667433677E-2</v>
      </c>
      <c r="J269" s="31">
        <v>1604158</v>
      </c>
      <c r="K269" s="36">
        <f t="shared" si="66"/>
        <v>3.4344537613263185E-2</v>
      </c>
      <c r="L269" s="31">
        <v>0</v>
      </c>
      <c r="M269" s="36">
        <f t="shared" si="67"/>
        <v>0</v>
      </c>
      <c r="N269" s="31">
        <f t="shared" si="68"/>
        <v>4682062</v>
      </c>
      <c r="O269" s="36">
        <f t="shared" si="69"/>
        <v>0.10024153136201687</v>
      </c>
      <c r="P269" s="31">
        <v>1501746</v>
      </c>
      <c r="Q269" s="31">
        <v>42301138</v>
      </c>
      <c r="R269" s="31">
        <v>40454802</v>
      </c>
      <c r="S269" s="31">
        <v>5178516</v>
      </c>
      <c r="T269" s="36">
        <f t="shared" si="70"/>
        <v>0.1280074489055712</v>
      </c>
      <c r="U269" s="36">
        <f t="shared" si="71"/>
        <v>6.8195287352188716E-2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8793642</v>
      </c>
      <c r="E270" s="31">
        <v>7202913</v>
      </c>
      <c r="F270" s="31">
        <v>1397726</v>
      </c>
      <c r="G270" s="36">
        <f t="shared" si="64"/>
        <v>0.1589473394527546</v>
      </c>
      <c r="H270" s="31">
        <v>1810087</v>
      </c>
      <c r="I270" s="36">
        <f t="shared" si="65"/>
        <v>0.2058404242519766</v>
      </c>
      <c r="J270" s="31">
        <v>1291562</v>
      </c>
      <c r="K270" s="36">
        <f t="shared" si="66"/>
        <v>0.17931106484279347</v>
      </c>
      <c r="L270" s="31">
        <v>0</v>
      </c>
      <c r="M270" s="36">
        <f t="shared" si="67"/>
        <v>0</v>
      </c>
      <c r="N270" s="31">
        <f t="shared" si="68"/>
        <v>4499375</v>
      </c>
      <c r="O270" s="36">
        <f t="shared" si="69"/>
        <v>0.6246604672304108</v>
      </c>
      <c r="P270" s="31">
        <v>1424167</v>
      </c>
      <c r="Q270" s="31">
        <v>7546108</v>
      </c>
      <c r="R270" s="31">
        <v>7546108</v>
      </c>
      <c r="S270" s="31">
        <v>3367696</v>
      </c>
      <c r="T270" s="36">
        <f t="shared" si="70"/>
        <v>0.4462825074859782</v>
      </c>
      <c r="U270" s="36">
        <f t="shared" si="71"/>
        <v>-9.3110569195887893E-2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14195312</v>
      </c>
      <c r="E271" s="31">
        <v>12471609</v>
      </c>
      <c r="F271" s="31">
        <v>2409381</v>
      </c>
      <c r="G271" s="36">
        <f t="shared" si="64"/>
        <v>0.16973075336420926</v>
      </c>
      <c r="H271" s="31">
        <v>3475108</v>
      </c>
      <c r="I271" s="36">
        <f t="shared" si="65"/>
        <v>0.24480673619572432</v>
      </c>
      <c r="J271" s="31">
        <v>3013063</v>
      </c>
      <c r="K271" s="36">
        <f t="shared" si="66"/>
        <v>0.24159376709131916</v>
      </c>
      <c r="L271" s="31">
        <v>0</v>
      </c>
      <c r="M271" s="36">
        <f t="shared" si="67"/>
        <v>0</v>
      </c>
      <c r="N271" s="31">
        <f t="shared" si="68"/>
        <v>8897552</v>
      </c>
      <c r="O271" s="36">
        <f t="shared" si="69"/>
        <v>0.7134245469048941</v>
      </c>
      <c r="P271" s="31">
        <v>2242593</v>
      </c>
      <c r="Q271" s="31">
        <v>13977028</v>
      </c>
      <c r="R271" s="31">
        <v>13864457</v>
      </c>
      <c r="S271" s="31">
        <v>8178975</v>
      </c>
      <c r="T271" s="36">
        <f t="shared" si="70"/>
        <v>0.58992393283054645</v>
      </c>
      <c r="U271" s="36">
        <f t="shared" si="71"/>
        <v>0.34356211760225763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4361970</v>
      </c>
      <c r="E272" s="31">
        <v>5579970</v>
      </c>
      <c r="F272" s="31">
        <v>738698</v>
      </c>
      <c r="G272" s="36">
        <f t="shared" si="64"/>
        <v>0.16934962872280185</v>
      </c>
      <c r="H272" s="31">
        <v>1269269</v>
      </c>
      <c r="I272" s="36">
        <f t="shared" si="65"/>
        <v>0.29098526583172285</v>
      </c>
      <c r="J272" s="31">
        <v>833460</v>
      </c>
      <c r="K272" s="36">
        <f t="shared" si="66"/>
        <v>0.14936639444298089</v>
      </c>
      <c r="L272" s="31">
        <v>0</v>
      </c>
      <c r="M272" s="36">
        <f t="shared" si="67"/>
        <v>0</v>
      </c>
      <c r="N272" s="31">
        <f t="shared" si="68"/>
        <v>2841427</v>
      </c>
      <c r="O272" s="36">
        <f t="shared" si="69"/>
        <v>0.50921904598053391</v>
      </c>
      <c r="P272" s="31">
        <v>852441</v>
      </c>
      <c r="Q272" s="31">
        <v>3626437</v>
      </c>
      <c r="R272" s="31">
        <v>4277033</v>
      </c>
      <c r="S272" s="31">
        <v>2449674</v>
      </c>
      <c r="T272" s="36">
        <f t="shared" si="70"/>
        <v>0.5727507830778954</v>
      </c>
      <c r="U272" s="36">
        <f t="shared" si="71"/>
        <v>-2.2266643673872988E-2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5653049</v>
      </c>
      <c r="E273" s="31">
        <v>5095549</v>
      </c>
      <c r="F273" s="31">
        <v>506050</v>
      </c>
      <c r="G273" s="36">
        <f t="shared" si="64"/>
        <v>8.9518063614874022E-2</v>
      </c>
      <c r="H273" s="31">
        <v>518944</v>
      </c>
      <c r="I273" s="36">
        <f t="shared" si="65"/>
        <v>9.1798956633844853E-2</v>
      </c>
      <c r="J273" s="31">
        <v>485762</v>
      </c>
      <c r="K273" s="36">
        <f t="shared" si="66"/>
        <v>9.5330650338167677E-2</v>
      </c>
      <c r="L273" s="31">
        <v>0</v>
      </c>
      <c r="M273" s="36">
        <f t="shared" si="67"/>
        <v>0</v>
      </c>
      <c r="N273" s="31">
        <f t="shared" si="68"/>
        <v>1510756</v>
      </c>
      <c r="O273" s="36">
        <f t="shared" si="69"/>
        <v>0.29648542286611312</v>
      </c>
      <c r="P273" s="31">
        <v>506138</v>
      </c>
      <c r="Q273" s="31">
        <v>5385919</v>
      </c>
      <c r="R273" s="31">
        <v>5385919</v>
      </c>
      <c r="S273" s="31">
        <v>1287641</v>
      </c>
      <c r="T273" s="36">
        <f t="shared" si="70"/>
        <v>0.23907544840536962</v>
      </c>
      <c r="U273" s="36">
        <f t="shared" si="71"/>
        <v>-4.0257795304837862E-2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82120630</v>
      </c>
      <c r="E275" s="32">
        <f>SUM(E268:E274)</f>
        <v>85039533</v>
      </c>
      <c r="F275" s="32">
        <f>SUM(F268:F274)</f>
        <v>6822759</v>
      </c>
      <c r="G275" s="37">
        <f t="shared" si="64"/>
        <v>8.3082156091593556E-2</v>
      </c>
      <c r="H275" s="32">
        <f>SUM(H268:H274)</f>
        <v>8881545</v>
      </c>
      <c r="I275" s="37">
        <f t="shared" si="65"/>
        <v>0.10815242162657544</v>
      </c>
      <c r="J275" s="32">
        <f>SUM(J268:J274)</f>
        <v>7603290</v>
      </c>
      <c r="K275" s="37">
        <f t="shared" si="66"/>
        <v>8.9408887040807239E-2</v>
      </c>
      <c r="L275" s="32">
        <f>SUM(L268:L274)</f>
        <v>0</v>
      </c>
      <c r="M275" s="37">
        <f t="shared" si="67"/>
        <v>0</v>
      </c>
      <c r="N275" s="32">
        <f t="shared" si="68"/>
        <v>23307594</v>
      </c>
      <c r="O275" s="37">
        <f t="shared" si="69"/>
        <v>0.27407951546488385</v>
      </c>
      <c r="P275" s="32">
        <f>SUM(P268:P274)</f>
        <v>6904289</v>
      </c>
      <c r="Q275" s="32">
        <f>SUM(Q268:Q274)</f>
        <v>79725007</v>
      </c>
      <c r="R275" s="32">
        <f>SUM(R268:R274)</f>
        <v>79325735</v>
      </c>
      <c r="S275" s="32">
        <f>SUM(S268:S274)</f>
        <v>21415253</v>
      </c>
      <c r="T275" s="37">
        <f t="shared" si="70"/>
        <v>0.26996602048502921</v>
      </c>
      <c r="U275" s="37">
        <f t="shared" si="71"/>
        <v>0.10124156158584907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6565812</v>
      </c>
      <c r="E276" s="31">
        <v>6463284</v>
      </c>
      <c r="F276" s="31">
        <v>740526</v>
      </c>
      <c r="G276" s="36">
        <f t="shared" si="64"/>
        <v>0.11278513609588578</v>
      </c>
      <c r="H276" s="31">
        <v>629891</v>
      </c>
      <c r="I276" s="36">
        <f t="shared" si="65"/>
        <v>9.5934973465582024E-2</v>
      </c>
      <c r="J276" s="31">
        <v>570678</v>
      </c>
      <c r="K276" s="36">
        <f t="shared" si="66"/>
        <v>8.8295361924371568E-2</v>
      </c>
      <c r="L276" s="31">
        <v>0</v>
      </c>
      <c r="M276" s="36">
        <f t="shared" si="67"/>
        <v>0</v>
      </c>
      <c r="N276" s="31">
        <f t="shared" si="68"/>
        <v>1941095</v>
      </c>
      <c r="O276" s="36">
        <f t="shared" si="69"/>
        <v>0.30032642848434327</v>
      </c>
      <c r="P276" s="31">
        <v>596154</v>
      </c>
      <c r="Q276" s="31">
        <v>6658659</v>
      </c>
      <c r="R276" s="31">
        <v>6521048</v>
      </c>
      <c r="S276" s="31">
        <v>1809411</v>
      </c>
      <c r="T276" s="36">
        <f t="shared" si="70"/>
        <v>0.27747242467775118</v>
      </c>
      <c r="U276" s="36">
        <f t="shared" si="71"/>
        <v>-4.2733924455761407E-2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9965705</v>
      </c>
      <c r="E277" s="31">
        <v>10090666</v>
      </c>
      <c r="F277" s="31">
        <v>1063289</v>
      </c>
      <c r="G277" s="36">
        <f t="shared" si="64"/>
        <v>0.10669480985038189</v>
      </c>
      <c r="H277" s="31">
        <v>947746</v>
      </c>
      <c r="I277" s="36">
        <f t="shared" si="65"/>
        <v>9.5100748015318537E-2</v>
      </c>
      <c r="J277" s="31">
        <v>1210497</v>
      </c>
      <c r="K277" s="36">
        <f t="shared" si="66"/>
        <v>0.11996205205880366</v>
      </c>
      <c r="L277" s="31">
        <v>0</v>
      </c>
      <c r="M277" s="36">
        <f t="shared" si="67"/>
        <v>0</v>
      </c>
      <c r="N277" s="31">
        <f t="shared" si="68"/>
        <v>3221532</v>
      </c>
      <c r="O277" s="36">
        <f t="shared" si="69"/>
        <v>0.31925860988759314</v>
      </c>
      <c r="P277" s="31">
        <v>997436</v>
      </c>
      <c r="Q277" s="31">
        <v>10197222</v>
      </c>
      <c r="R277" s="31">
        <v>9896522</v>
      </c>
      <c r="S277" s="31">
        <v>2778583</v>
      </c>
      <c r="T277" s="36">
        <f t="shared" si="70"/>
        <v>0.28076358542930535</v>
      </c>
      <c r="U277" s="36">
        <f t="shared" si="71"/>
        <v>0.21360869268805227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6728813</v>
      </c>
      <c r="F278" s="31">
        <v>4303</v>
      </c>
      <c r="G278" s="36">
        <f t="shared" si="64"/>
        <v>0</v>
      </c>
      <c r="H278" s="31">
        <v>40313</v>
      </c>
      <c r="I278" s="36">
        <f t="shared" si="65"/>
        <v>0</v>
      </c>
      <c r="J278" s="31">
        <v>11234</v>
      </c>
      <c r="K278" s="36">
        <f t="shared" si="66"/>
        <v>1.6695366627070777E-3</v>
      </c>
      <c r="L278" s="31">
        <v>0</v>
      </c>
      <c r="M278" s="36">
        <f t="shared" si="67"/>
        <v>0</v>
      </c>
      <c r="N278" s="31">
        <f t="shared" si="68"/>
        <v>55850</v>
      </c>
      <c r="O278" s="36">
        <f t="shared" si="69"/>
        <v>8.300126634519343E-3</v>
      </c>
      <c r="P278" s="31">
        <v>143857</v>
      </c>
      <c r="Q278" s="31">
        <v>12337427</v>
      </c>
      <c r="R278" s="31">
        <v>12976734</v>
      </c>
      <c r="S278" s="31">
        <v>790504</v>
      </c>
      <c r="T278" s="36">
        <f t="shared" si="70"/>
        <v>6.0917022726981997E-2</v>
      </c>
      <c r="U278" s="36">
        <f t="shared" si="71"/>
        <v>-0.9219085619747388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6780495</v>
      </c>
      <c r="E279" s="31">
        <v>6780495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182591</v>
      </c>
      <c r="K279" s="36">
        <f t="shared" si="66"/>
        <v>2.6928859913619877E-2</v>
      </c>
      <c r="L279" s="31">
        <v>0</v>
      </c>
      <c r="M279" s="36">
        <f t="shared" si="67"/>
        <v>0</v>
      </c>
      <c r="N279" s="31">
        <f t="shared" si="68"/>
        <v>182591</v>
      </c>
      <c r="O279" s="36">
        <f t="shared" si="69"/>
        <v>2.6928859913619877E-2</v>
      </c>
      <c r="P279" s="31">
        <v>439316</v>
      </c>
      <c r="Q279" s="31">
        <v>8336899</v>
      </c>
      <c r="R279" s="31">
        <v>8336899</v>
      </c>
      <c r="S279" s="31">
        <v>787486</v>
      </c>
      <c r="T279" s="36">
        <f t="shared" si="70"/>
        <v>9.4457903352313619E-2</v>
      </c>
      <c r="U279" s="36">
        <f t="shared" si="71"/>
        <v>-0.58437434557357348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7925258</v>
      </c>
      <c r="E280" s="31">
        <v>8477173</v>
      </c>
      <c r="F280" s="31">
        <v>829408</v>
      </c>
      <c r="G280" s="36">
        <f t="shared" si="64"/>
        <v>0.10465375385886491</v>
      </c>
      <c r="H280" s="31">
        <v>916376</v>
      </c>
      <c r="I280" s="36">
        <f t="shared" si="65"/>
        <v>0.11562727673976039</v>
      </c>
      <c r="J280" s="31">
        <v>974093</v>
      </c>
      <c r="K280" s="36">
        <f t="shared" si="66"/>
        <v>0.11490776465220186</v>
      </c>
      <c r="L280" s="31">
        <v>0</v>
      </c>
      <c r="M280" s="36">
        <f t="shared" si="67"/>
        <v>0</v>
      </c>
      <c r="N280" s="31">
        <f t="shared" si="68"/>
        <v>2719877</v>
      </c>
      <c r="O280" s="36">
        <f t="shared" si="69"/>
        <v>0.32084717393404616</v>
      </c>
      <c r="P280" s="31">
        <v>4600848</v>
      </c>
      <c r="Q280" s="31">
        <v>5616129</v>
      </c>
      <c r="R280" s="31">
        <v>7308285</v>
      </c>
      <c r="S280" s="31">
        <v>4623969</v>
      </c>
      <c r="T280" s="36">
        <f t="shared" si="70"/>
        <v>0.6327023371420244</v>
      </c>
      <c r="U280" s="36">
        <f t="shared" si="71"/>
        <v>-0.78827968235420953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4365228</v>
      </c>
      <c r="E281" s="31">
        <v>3465348</v>
      </c>
      <c r="F281" s="31">
        <v>720950</v>
      </c>
      <c r="G281" s="36">
        <f t="shared" si="64"/>
        <v>0.1651574671471914</v>
      </c>
      <c r="H281" s="31">
        <v>934979</v>
      </c>
      <c r="I281" s="36">
        <f t="shared" si="65"/>
        <v>0.21418789579834088</v>
      </c>
      <c r="J281" s="31">
        <v>821484</v>
      </c>
      <c r="K281" s="36">
        <f t="shared" si="66"/>
        <v>0.23705671118744784</v>
      </c>
      <c r="L281" s="31">
        <v>0</v>
      </c>
      <c r="M281" s="36">
        <f t="shared" si="67"/>
        <v>0</v>
      </c>
      <c r="N281" s="31">
        <f t="shared" si="68"/>
        <v>2477413</v>
      </c>
      <c r="O281" s="36">
        <f t="shared" si="69"/>
        <v>0.7149103062664991</v>
      </c>
      <c r="P281" s="31">
        <v>824080</v>
      </c>
      <c r="Q281" s="31">
        <v>3302416</v>
      </c>
      <c r="R281" s="31">
        <v>4169067</v>
      </c>
      <c r="S281" s="31">
        <v>2149112</v>
      </c>
      <c r="T281" s="36">
        <f t="shared" si="70"/>
        <v>0.515489916568863</v>
      </c>
      <c r="U281" s="36">
        <f t="shared" si="71"/>
        <v>-3.1501795942141531E-3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3260920</v>
      </c>
      <c r="E282" s="31">
        <v>3045126</v>
      </c>
      <c r="F282" s="31">
        <v>679996</v>
      </c>
      <c r="G282" s="36">
        <f t="shared" si="64"/>
        <v>0.20852888141996737</v>
      </c>
      <c r="H282" s="31">
        <v>502805</v>
      </c>
      <c r="I282" s="36">
        <f t="shared" si="65"/>
        <v>0.15419114851023638</v>
      </c>
      <c r="J282" s="31">
        <v>682891</v>
      </c>
      <c r="K282" s="36">
        <f t="shared" si="66"/>
        <v>0.22425705865701451</v>
      </c>
      <c r="L282" s="31">
        <v>0</v>
      </c>
      <c r="M282" s="36">
        <f t="shared" si="67"/>
        <v>0</v>
      </c>
      <c r="N282" s="31">
        <f t="shared" si="68"/>
        <v>1865692</v>
      </c>
      <c r="O282" s="36">
        <f t="shared" si="69"/>
        <v>0.61268138001514549</v>
      </c>
      <c r="P282" s="31">
        <v>399767</v>
      </c>
      <c r="Q282" s="31">
        <v>4122283</v>
      </c>
      <c r="R282" s="31">
        <v>4522283</v>
      </c>
      <c r="S282" s="31">
        <v>1416518</v>
      </c>
      <c r="T282" s="36">
        <f t="shared" si="70"/>
        <v>0.31323072881551201</v>
      </c>
      <c r="U282" s="36">
        <f t="shared" si="71"/>
        <v>0.70822253962933401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9803878</v>
      </c>
      <c r="E283" s="31">
        <v>9803878</v>
      </c>
      <c r="F283" s="31">
        <v>523633</v>
      </c>
      <c r="G283" s="36">
        <f t="shared" si="64"/>
        <v>5.3410803357610122E-2</v>
      </c>
      <c r="H283" s="31">
        <v>397693</v>
      </c>
      <c r="I283" s="36">
        <f t="shared" si="65"/>
        <v>4.0564866270265704E-2</v>
      </c>
      <c r="J283" s="31">
        <v>469308</v>
      </c>
      <c r="K283" s="36">
        <f t="shared" si="66"/>
        <v>4.7869628732630086E-2</v>
      </c>
      <c r="L283" s="31">
        <v>0</v>
      </c>
      <c r="M283" s="36">
        <f t="shared" si="67"/>
        <v>0</v>
      </c>
      <c r="N283" s="31">
        <f t="shared" si="68"/>
        <v>1390634</v>
      </c>
      <c r="O283" s="36">
        <f t="shared" si="69"/>
        <v>0.14184529836050591</v>
      </c>
      <c r="P283" s="31">
        <v>319269</v>
      </c>
      <c r="Q283" s="31">
        <v>8595869</v>
      </c>
      <c r="R283" s="31">
        <v>8393677</v>
      </c>
      <c r="S283" s="31">
        <v>694063</v>
      </c>
      <c r="T283" s="36">
        <f t="shared" si="70"/>
        <v>8.268879062179782E-2</v>
      </c>
      <c r="U283" s="36">
        <f t="shared" si="71"/>
        <v>0.46994540653806038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48667296</v>
      </c>
      <c r="E285" s="32">
        <f>SUM(E276:E284)</f>
        <v>54854783</v>
      </c>
      <c r="F285" s="32">
        <f>SUM(F276:F284)</f>
        <v>4562105</v>
      </c>
      <c r="G285" s="37">
        <f t="shared" si="64"/>
        <v>9.3740671353510163E-2</v>
      </c>
      <c r="H285" s="32">
        <f>SUM(H276:H284)</f>
        <v>4369803</v>
      </c>
      <c r="I285" s="37">
        <f t="shared" si="65"/>
        <v>8.9789311491643181E-2</v>
      </c>
      <c r="J285" s="32">
        <f>SUM(J276:J284)</f>
        <v>4922776</v>
      </c>
      <c r="K285" s="37">
        <f t="shared" si="66"/>
        <v>8.9741964707070299E-2</v>
      </c>
      <c r="L285" s="32">
        <f>SUM(L276:L284)</f>
        <v>0</v>
      </c>
      <c r="M285" s="37">
        <f t="shared" si="67"/>
        <v>0</v>
      </c>
      <c r="N285" s="32">
        <f t="shared" si="68"/>
        <v>13854684</v>
      </c>
      <c r="O285" s="37">
        <f t="shared" si="69"/>
        <v>0.25257020887312598</v>
      </c>
      <c r="P285" s="32">
        <f>SUM(P276:P284)</f>
        <v>8320727</v>
      </c>
      <c r="Q285" s="32">
        <f>SUM(Q276:Q284)</f>
        <v>59166904</v>
      </c>
      <c r="R285" s="32">
        <f>SUM(R276:R284)</f>
        <v>62124515</v>
      </c>
      <c r="S285" s="32">
        <f>SUM(S276:S284)</f>
        <v>15049646</v>
      </c>
      <c r="T285" s="37">
        <f t="shared" si="70"/>
        <v>0.24224971414263757</v>
      </c>
      <c r="U285" s="37">
        <f t="shared" si="71"/>
        <v>-0.40837188865828666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15341160</v>
      </c>
      <c r="E286" s="31">
        <v>15341160</v>
      </c>
      <c r="F286" s="31">
        <v>5888125</v>
      </c>
      <c r="G286" s="36">
        <f t="shared" si="64"/>
        <v>0.38381224105608702</v>
      </c>
      <c r="H286" s="31">
        <v>7478193</v>
      </c>
      <c r="I286" s="36">
        <f t="shared" si="65"/>
        <v>0.48745942288588345</v>
      </c>
      <c r="J286" s="31">
        <v>5721813</v>
      </c>
      <c r="K286" s="36">
        <f t="shared" si="66"/>
        <v>0.37297133984653053</v>
      </c>
      <c r="L286" s="31">
        <v>0</v>
      </c>
      <c r="M286" s="36">
        <f t="shared" si="67"/>
        <v>0</v>
      </c>
      <c r="N286" s="31">
        <f t="shared" si="68"/>
        <v>19088131</v>
      </c>
      <c r="O286" s="36">
        <f t="shared" si="69"/>
        <v>1.2442430037885011</v>
      </c>
      <c r="P286" s="31">
        <v>2421155</v>
      </c>
      <c r="Q286" s="31">
        <v>15196797</v>
      </c>
      <c r="R286" s="31">
        <v>15196797</v>
      </c>
      <c r="S286" s="31">
        <v>8019177</v>
      </c>
      <c r="T286" s="36">
        <f t="shared" si="70"/>
        <v>0.52768863070290406</v>
      </c>
      <c r="U286" s="36">
        <f t="shared" si="71"/>
        <v>1.3632576187811187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6388486</v>
      </c>
      <c r="E287" s="31">
        <v>6388486</v>
      </c>
      <c r="F287" s="31">
        <v>535987</v>
      </c>
      <c r="G287" s="36">
        <f t="shared" si="64"/>
        <v>8.3898908129406563E-2</v>
      </c>
      <c r="H287" s="31">
        <v>399856</v>
      </c>
      <c r="I287" s="36">
        <f t="shared" si="65"/>
        <v>6.2590103508092534E-2</v>
      </c>
      <c r="J287" s="31">
        <v>224893</v>
      </c>
      <c r="K287" s="36">
        <f t="shared" si="66"/>
        <v>3.5202863401438148E-2</v>
      </c>
      <c r="L287" s="31">
        <v>0</v>
      </c>
      <c r="M287" s="36">
        <f t="shared" si="67"/>
        <v>0</v>
      </c>
      <c r="N287" s="31">
        <f t="shared" si="68"/>
        <v>1160736</v>
      </c>
      <c r="O287" s="36">
        <f t="shared" si="69"/>
        <v>0.18169187503893725</v>
      </c>
      <c r="P287" s="31">
        <v>532073</v>
      </c>
      <c r="Q287" s="31">
        <v>4524875</v>
      </c>
      <c r="R287" s="31">
        <v>4534875</v>
      </c>
      <c r="S287" s="31">
        <v>1125434</v>
      </c>
      <c r="T287" s="36">
        <f t="shared" si="70"/>
        <v>0.24817310289699276</v>
      </c>
      <c r="U287" s="36">
        <f t="shared" si="71"/>
        <v>-0.57732679538334031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6210702</v>
      </c>
      <c r="E288" s="31">
        <v>6981072</v>
      </c>
      <c r="F288" s="31">
        <v>2142577</v>
      </c>
      <c r="G288" s="36">
        <f t="shared" si="64"/>
        <v>0.34498145298228766</v>
      </c>
      <c r="H288" s="31">
        <v>2266369</v>
      </c>
      <c r="I288" s="36">
        <f t="shared" si="65"/>
        <v>0.36491349931134998</v>
      </c>
      <c r="J288" s="31">
        <v>2400194</v>
      </c>
      <c r="K288" s="36">
        <f t="shared" si="66"/>
        <v>0.34381453163640197</v>
      </c>
      <c r="L288" s="31">
        <v>0</v>
      </c>
      <c r="M288" s="36">
        <f t="shared" si="67"/>
        <v>0</v>
      </c>
      <c r="N288" s="31">
        <f t="shared" si="68"/>
        <v>6809140</v>
      </c>
      <c r="O288" s="36">
        <f t="shared" si="69"/>
        <v>0.97537169076611729</v>
      </c>
      <c r="P288" s="31">
        <v>1636479</v>
      </c>
      <c r="Q288" s="31">
        <v>6243223</v>
      </c>
      <c r="R288" s="31">
        <v>6043226</v>
      </c>
      <c r="S288" s="31">
        <v>3866620</v>
      </c>
      <c r="T288" s="36">
        <f t="shared" si="70"/>
        <v>0.63982713868387509</v>
      </c>
      <c r="U288" s="36">
        <f t="shared" si="71"/>
        <v>0.46668182115383083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12090687</v>
      </c>
      <c r="E289" s="31">
        <v>11818274</v>
      </c>
      <c r="F289" s="31">
        <v>150768</v>
      </c>
      <c r="G289" s="36">
        <f t="shared" si="64"/>
        <v>1.2469762884441554E-2</v>
      </c>
      <c r="H289" s="31">
        <v>1188606</v>
      </c>
      <c r="I289" s="36">
        <f t="shared" si="65"/>
        <v>9.8307565153245638E-2</v>
      </c>
      <c r="J289" s="31">
        <v>1418504</v>
      </c>
      <c r="K289" s="36">
        <f t="shared" si="66"/>
        <v>0.12002632533312393</v>
      </c>
      <c r="L289" s="31">
        <v>0</v>
      </c>
      <c r="M289" s="36">
        <f t="shared" si="67"/>
        <v>0</v>
      </c>
      <c r="N289" s="31">
        <f t="shared" si="68"/>
        <v>2757878</v>
      </c>
      <c r="O289" s="36">
        <f t="shared" si="69"/>
        <v>0.23335708750702513</v>
      </c>
      <c r="P289" s="31">
        <v>1379157</v>
      </c>
      <c r="Q289" s="31">
        <v>11015947</v>
      </c>
      <c r="R289" s="31">
        <v>10860199</v>
      </c>
      <c r="S289" s="31">
        <v>4041874</v>
      </c>
      <c r="T289" s="36">
        <f t="shared" si="70"/>
        <v>0.37217310658856251</v>
      </c>
      <c r="U289" s="36">
        <f t="shared" si="71"/>
        <v>2.8529746794599964E-2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32072265</v>
      </c>
      <c r="E290" s="31">
        <v>32072265</v>
      </c>
      <c r="F290" s="31">
        <v>4799098</v>
      </c>
      <c r="G290" s="36">
        <f t="shared" si="64"/>
        <v>0.14963389707586913</v>
      </c>
      <c r="H290" s="31">
        <v>5606062</v>
      </c>
      <c r="I290" s="36">
        <f t="shared" si="65"/>
        <v>0.17479470190209515</v>
      </c>
      <c r="J290" s="31">
        <v>6258726</v>
      </c>
      <c r="K290" s="36">
        <f t="shared" si="66"/>
        <v>0.19514449634286821</v>
      </c>
      <c r="L290" s="31">
        <v>0</v>
      </c>
      <c r="M290" s="36">
        <f t="shared" si="67"/>
        <v>0</v>
      </c>
      <c r="N290" s="31">
        <f t="shared" si="68"/>
        <v>16663886</v>
      </c>
      <c r="O290" s="36">
        <f t="shared" si="69"/>
        <v>0.51957309532083251</v>
      </c>
      <c r="P290" s="31">
        <v>4746157</v>
      </c>
      <c r="Q290" s="31">
        <v>30159861</v>
      </c>
      <c r="R290" s="31">
        <v>30919531</v>
      </c>
      <c r="S290" s="31">
        <v>15440544</v>
      </c>
      <c r="T290" s="36">
        <f t="shared" si="70"/>
        <v>0.49937833791851499</v>
      </c>
      <c r="U290" s="36">
        <f t="shared" si="71"/>
        <v>0.31869341869643164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72103300</v>
      </c>
      <c r="E292" s="32">
        <f>SUM(E286:E291)</f>
        <v>72601257</v>
      </c>
      <c r="F292" s="32">
        <f>SUM(F286:F291)</f>
        <v>13516555</v>
      </c>
      <c r="G292" s="37">
        <f t="shared" si="64"/>
        <v>0.18746097612730625</v>
      </c>
      <c r="H292" s="32">
        <f>SUM(H286:H291)</f>
        <v>16939086</v>
      </c>
      <c r="I292" s="37">
        <f t="shared" si="65"/>
        <v>0.23492802687255646</v>
      </c>
      <c r="J292" s="32">
        <f>SUM(J286:J291)</f>
        <v>16024130</v>
      </c>
      <c r="K292" s="37">
        <f t="shared" si="66"/>
        <v>0.22071422262014004</v>
      </c>
      <c r="L292" s="32">
        <f>SUM(L286:L291)</f>
        <v>0</v>
      </c>
      <c r="M292" s="37">
        <f t="shared" si="67"/>
        <v>0</v>
      </c>
      <c r="N292" s="32">
        <f t="shared" si="68"/>
        <v>46479771</v>
      </c>
      <c r="O292" s="37">
        <f t="shared" si="69"/>
        <v>0.64020614684398647</v>
      </c>
      <c r="P292" s="32">
        <f>SUM(P286:P291)</f>
        <v>10715021</v>
      </c>
      <c r="Q292" s="32">
        <f>SUM(Q286:Q291)</f>
        <v>67140703</v>
      </c>
      <c r="R292" s="32">
        <f>SUM(R286:R291)</f>
        <v>67554628</v>
      </c>
      <c r="S292" s="32">
        <f>SUM(S286:S291)</f>
        <v>32493649</v>
      </c>
      <c r="T292" s="37">
        <f t="shared" si="70"/>
        <v>0.48099811903338435</v>
      </c>
      <c r="U292" s="37">
        <f t="shared" si="71"/>
        <v>0.49548283666452919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87169535</v>
      </c>
      <c r="E293" s="31">
        <v>87169535</v>
      </c>
      <c r="F293" s="31">
        <v>18351861</v>
      </c>
      <c r="G293" s="36">
        <f t="shared" si="64"/>
        <v>0.21053067450686758</v>
      </c>
      <c r="H293" s="31">
        <v>20626320</v>
      </c>
      <c r="I293" s="36">
        <f t="shared" si="65"/>
        <v>0.23662303578882232</v>
      </c>
      <c r="J293" s="31">
        <v>19925183</v>
      </c>
      <c r="K293" s="36">
        <f t="shared" si="66"/>
        <v>0.22857966375523284</v>
      </c>
      <c r="L293" s="31">
        <v>0</v>
      </c>
      <c r="M293" s="36">
        <f t="shared" si="67"/>
        <v>0</v>
      </c>
      <c r="N293" s="31">
        <f t="shared" si="68"/>
        <v>58903364</v>
      </c>
      <c r="O293" s="36">
        <f t="shared" si="69"/>
        <v>0.67573337405092271</v>
      </c>
      <c r="P293" s="31">
        <v>19025612</v>
      </c>
      <c r="Q293" s="31">
        <v>76412609</v>
      </c>
      <c r="R293" s="31">
        <v>77066109</v>
      </c>
      <c r="S293" s="31">
        <v>57546114</v>
      </c>
      <c r="T293" s="36">
        <f t="shared" si="70"/>
        <v>0.74671103480779077</v>
      </c>
      <c r="U293" s="36">
        <f t="shared" si="71"/>
        <v>4.7282105826608856E-2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13364687</v>
      </c>
      <c r="E294" s="31">
        <v>13101941</v>
      </c>
      <c r="F294" s="31">
        <v>3926529</v>
      </c>
      <c r="G294" s="36">
        <f t="shared" si="64"/>
        <v>0.29379879977735357</v>
      </c>
      <c r="H294" s="31">
        <v>2926093</v>
      </c>
      <c r="I294" s="36">
        <f t="shared" si="65"/>
        <v>0.21894212711453698</v>
      </c>
      <c r="J294" s="31">
        <v>2794859</v>
      </c>
      <c r="K294" s="36">
        <f t="shared" si="66"/>
        <v>0.21331640861457093</v>
      </c>
      <c r="L294" s="31">
        <v>0</v>
      </c>
      <c r="M294" s="36">
        <f t="shared" si="67"/>
        <v>0</v>
      </c>
      <c r="N294" s="31">
        <f t="shared" si="68"/>
        <v>9647481</v>
      </c>
      <c r="O294" s="36">
        <f t="shared" si="69"/>
        <v>0.73633982934284314</v>
      </c>
      <c r="P294" s="31">
        <v>2572032</v>
      </c>
      <c r="Q294" s="31">
        <v>15167797</v>
      </c>
      <c r="R294" s="31">
        <v>13659700</v>
      </c>
      <c r="S294" s="31">
        <v>8106618</v>
      </c>
      <c r="T294" s="36">
        <f t="shared" si="70"/>
        <v>0.59346969552772022</v>
      </c>
      <c r="U294" s="36">
        <f t="shared" si="71"/>
        <v>8.6634614188314973E-2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3659529</v>
      </c>
      <c r="E295" s="31">
        <v>6328443</v>
      </c>
      <c r="F295" s="31">
        <v>639135</v>
      </c>
      <c r="G295" s="36">
        <f t="shared" si="64"/>
        <v>0.17464952456996516</v>
      </c>
      <c r="H295" s="31">
        <v>687635</v>
      </c>
      <c r="I295" s="36">
        <f t="shared" si="65"/>
        <v>0.18790259620841918</v>
      </c>
      <c r="J295" s="31">
        <v>4589923</v>
      </c>
      <c r="K295" s="36">
        <f t="shared" si="66"/>
        <v>0.72528471853187271</v>
      </c>
      <c r="L295" s="31">
        <v>0</v>
      </c>
      <c r="M295" s="36">
        <f t="shared" si="67"/>
        <v>0</v>
      </c>
      <c r="N295" s="31">
        <f t="shared" si="68"/>
        <v>5916693</v>
      </c>
      <c r="O295" s="36">
        <f t="shared" si="69"/>
        <v>0.93493660288952596</v>
      </c>
      <c r="P295" s="31">
        <v>828922</v>
      </c>
      <c r="Q295" s="31">
        <v>4498307</v>
      </c>
      <c r="R295" s="31">
        <v>3955374</v>
      </c>
      <c r="S295" s="31">
        <v>3048662</v>
      </c>
      <c r="T295" s="36">
        <f t="shared" si="70"/>
        <v>0.77076453452947813</v>
      </c>
      <c r="U295" s="36">
        <f t="shared" si="71"/>
        <v>4.5372194247468398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32158621</v>
      </c>
      <c r="E296" s="31">
        <v>32158621</v>
      </c>
      <c r="F296" s="31">
        <v>5123502</v>
      </c>
      <c r="G296" s="36">
        <f t="shared" si="64"/>
        <v>0.15931970466022161</v>
      </c>
      <c r="H296" s="31">
        <v>3875274</v>
      </c>
      <c r="I296" s="36">
        <f t="shared" si="65"/>
        <v>0.12050498060846576</v>
      </c>
      <c r="J296" s="31">
        <v>2939650</v>
      </c>
      <c r="K296" s="36">
        <f t="shared" si="66"/>
        <v>9.1410947005470172E-2</v>
      </c>
      <c r="L296" s="31">
        <v>0</v>
      </c>
      <c r="M296" s="36">
        <f t="shared" si="67"/>
        <v>0</v>
      </c>
      <c r="N296" s="31">
        <f t="shared" si="68"/>
        <v>11938426</v>
      </c>
      <c r="O296" s="36">
        <f t="shared" si="69"/>
        <v>0.37123563227415751</v>
      </c>
      <c r="P296" s="31">
        <v>4422379</v>
      </c>
      <c r="Q296" s="31">
        <v>24597698</v>
      </c>
      <c r="R296" s="31">
        <v>35283275</v>
      </c>
      <c r="S296" s="31">
        <v>22915018</v>
      </c>
      <c r="T296" s="36">
        <f t="shared" si="70"/>
        <v>0.64945836235440157</v>
      </c>
      <c r="U296" s="36">
        <f t="shared" si="71"/>
        <v>-0.33527859100271595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136352372</v>
      </c>
      <c r="E298" s="32">
        <f>SUM(E293:E297)</f>
        <v>138758540</v>
      </c>
      <c r="F298" s="32">
        <f>SUM(F293:F297)</f>
        <v>28041027</v>
      </c>
      <c r="G298" s="37">
        <f t="shared" si="64"/>
        <v>0.20565118588476042</v>
      </c>
      <c r="H298" s="32">
        <f>SUM(H293:H297)</f>
        <v>28115322</v>
      </c>
      <c r="I298" s="37">
        <f t="shared" si="65"/>
        <v>0.2061960608943422</v>
      </c>
      <c r="J298" s="32">
        <f>SUM(J293:J297)</f>
        <v>30249615</v>
      </c>
      <c r="K298" s="37">
        <f t="shared" si="66"/>
        <v>0.21800182532909326</v>
      </c>
      <c r="L298" s="32">
        <f>SUM(L293:L297)</f>
        <v>0</v>
      </c>
      <c r="M298" s="37">
        <f t="shared" si="67"/>
        <v>0</v>
      </c>
      <c r="N298" s="32">
        <f t="shared" si="68"/>
        <v>86405964</v>
      </c>
      <c r="O298" s="37">
        <f t="shared" si="69"/>
        <v>0.62270735912903086</v>
      </c>
      <c r="P298" s="32">
        <f>SUM(P293:P297)</f>
        <v>26848945</v>
      </c>
      <c r="Q298" s="32">
        <f>SUM(Q293:Q297)</f>
        <v>120676411</v>
      </c>
      <c r="R298" s="32">
        <f>SUM(R293:R297)</f>
        <v>129964458</v>
      </c>
      <c r="S298" s="32">
        <f>SUM(S293:S297)</f>
        <v>91616412</v>
      </c>
      <c r="T298" s="37">
        <f t="shared" si="70"/>
        <v>0.7049343598232064</v>
      </c>
      <c r="U298" s="37">
        <f t="shared" si="71"/>
        <v>0.12665935290939734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401659344</v>
      </c>
      <c r="E299" s="32">
        <f>SUM(E263:E266,E268:E274,E276:E284,E286:E291,E293:E297)</f>
        <v>410879614</v>
      </c>
      <c r="F299" s="32">
        <f>SUM(F263:F266,F268:F274,F276:F284,F286:F291,F293:F297)</f>
        <v>63747565</v>
      </c>
      <c r="G299" s="37">
        <f t="shared" si="64"/>
        <v>0.1587105241102022</v>
      </c>
      <c r="H299" s="32">
        <f>SUM(H263:H266,H268:H274,H276:H284,H286:H291,H293:H297)</f>
        <v>70203625</v>
      </c>
      <c r="I299" s="37">
        <f t="shared" si="65"/>
        <v>0.17478399556416147</v>
      </c>
      <c r="J299" s="32">
        <f>SUM(J263:J266,J268:J274,J276:J284,J286:J291,J293:J297)</f>
        <v>68596065</v>
      </c>
      <c r="K299" s="37">
        <f t="shared" si="66"/>
        <v>0.16694930257600954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202547255</v>
      </c>
      <c r="O299" s="37">
        <f t="shared" si="69"/>
        <v>0.4929600985265723</v>
      </c>
      <c r="P299" s="32">
        <f>SUM(P263:P266,P268:P274,P276:P284,P286:P291,P293:P297)</f>
        <v>64948732</v>
      </c>
      <c r="Q299" s="32">
        <f>SUM(Q263:Q266,Q268:Q274,Q276:Q284,Q286:Q291,Q293:Q297)</f>
        <v>389363106</v>
      </c>
      <c r="R299" s="32">
        <f>SUM(R263:R266,R268:R274,R276:R284,R286:R291,R293:R297)</f>
        <v>395690333</v>
      </c>
      <c r="S299" s="32">
        <f>SUM(S263:S266,S268:S274,S276:S284,S286:S291,S293:S297)</f>
        <v>194478815</v>
      </c>
      <c r="T299" s="37">
        <f t="shared" si="70"/>
        <v>0.49149245958455096</v>
      </c>
      <c r="U299" s="37">
        <f t="shared" si="71"/>
        <v>5.615710865610124E-2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2900255514</v>
      </c>
      <c r="E302" s="31">
        <v>3010521627</v>
      </c>
      <c r="F302" s="31">
        <v>576542063</v>
      </c>
      <c r="G302" s="36">
        <f t="shared" ref="G302:G339" si="72">IF(($D302     =0),0,($F302     /$D302     ))</f>
        <v>0.19879009287869248</v>
      </c>
      <c r="H302" s="31">
        <v>814805853</v>
      </c>
      <c r="I302" s="36">
        <f t="shared" ref="I302:I339" si="73">IF(($D302     =0),0,($H302     /$D302     ))</f>
        <v>0.28094278213309176</v>
      </c>
      <c r="J302" s="31">
        <v>713976506</v>
      </c>
      <c r="K302" s="36">
        <f t="shared" ref="K302:K339" si="74">IF(($E302     =0),0,($J302     /$E302     ))</f>
        <v>0.23716039758581015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2105324422</v>
      </c>
      <c r="O302" s="36">
        <f t="shared" ref="O302:O339" si="77">IF(($E302     =0),0,($N302     /$E302     ))</f>
        <v>0.69932213843551305</v>
      </c>
      <c r="P302" s="31">
        <v>686049679</v>
      </c>
      <c r="Q302" s="31">
        <v>2771569192</v>
      </c>
      <c r="R302" s="31">
        <v>2772149817</v>
      </c>
      <c r="S302" s="31">
        <v>1901107311</v>
      </c>
      <c r="T302" s="36">
        <f t="shared" ref="T302:T339" si="78">IF(($R302     =0),0,($S302     /$R302     ))</f>
        <v>0.68578808379749268</v>
      </c>
      <c r="U302" s="36">
        <f t="shared" ref="U302:U339" si="79">IF(($P302     =0),0,(($J302     /$P302     )-1))</f>
        <v>4.0706712436199499E-2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2900255514</v>
      </c>
      <c r="E303" s="32">
        <f>E302</f>
        <v>3010521627</v>
      </c>
      <c r="F303" s="32">
        <f>F302</f>
        <v>576542063</v>
      </c>
      <c r="G303" s="37">
        <f t="shared" si="72"/>
        <v>0.19879009287869248</v>
      </c>
      <c r="H303" s="32">
        <f>H302</f>
        <v>814805853</v>
      </c>
      <c r="I303" s="37">
        <f t="shared" si="73"/>
        <v>0.28094278213309176</v>
      </c>
      <c r="J303" s="32">
        <f>J302</f>
        <v>713976506</v>
      </c>
      <c r="K303" s="37">
        <f t="shared" si="74"/>
        <v>0.23716039758581015</v>
      </c>
      <c r="L303" s="32">
        <f>L302</f>
        <v>0</v>
      </c>
      <c r="M303" s="37">
        <f t="shared" si="75"/>
        <v>0</v>
      </c>
      <c r="N303" s="32">
        <f t="shared" si="76"/>
        <v>2105324422</v>
      </c>
      <c r="O303" s="37">
        <f t="shared" si="77"/>
        <v>0.69932213843551305</v>
      </c>
      <c r="P303" s="32">
        <f>P302</f>
        <v>686049679</v>
      </c>
      <c r="Q303" s="32">
        <f>Q302</f>
        <v>2771569192</v>
      </c>
      <c r="R303" s="32">
        <f>R302</f>
        <v>2772149817</v>
      </c>
      <c r="S303" s="32">
        <f>S302</f>
        <v>1901107311</v>
      </c>
      <c r="T303" s="37">
        <f t="shared" si="78"/>
        <v>0.68578808379749268</v>
      </c>
      <c r="U303" s="37">
        <f t="shared" si="79"/>
        <v>4.0706712436199499E-2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47398404</v>
      </c>
      <c r="E304" s="31">
        <v>46557105</v>
      </c>
      <c r="F304" s="31">
        <v>4732435</v>
      </c>
      <c r="G304" s="36">
        <f t="shared" si="72"/>
        <v>9.9843762671840169E-2</v>
      </c>
      <c r="H304" s="31">
        <v>6071132</v>
      </c>
      <c r="I304" s="36">
        <f t="shared" si="73"/>
        <v>0.12808726639825257</v>
      </c>
      <c r="J304" s="31">
        <v>5049119</v>
      </c>
      <c r="K304" s="36">
        <f t="shared" si="74"/>
        <v>0.10845002067890605</v>
      </c>
      <c r="L304" s="31">
        <v>0</v>
      </c>
      <c r="M304" s="36">
        <f t="shared" si="75"/>
        <v>0</v>
      </c>
      <c r="N304" s="31">
        <f t="shared" si="76"/>
        <v>15852686</v>
      </c>
      <c r="O304" s="36">
        <f t="shared" si="77"/>
        <v>0.34049982274456281</v>
      </c>
      <c r="P304" s="31">
        <v>5199454</v>
      </c>
      <c r="Q304" s="31">
        <v>30184435</v>
      </c>
      <c r="R304" s="31">
        <v>39161075</v>
      </c>
      <c r="S304" s="31">
        <v>14942102</v>
      </c>
      <c r="T304" s="36">
        <f t="shared" si="78"/>
        <v>0.38155494965345055</v>
      </c>
      <c r="U304" s="36">
        <f t="shared" si="79"/>
        <v>-2.891361285242644E-2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26191637</v>
      </c>
      <c r="E305" s="31">
        <v>30314882</v>
      </c>
      <c r="F305" s="31">
        <v>3757881</v>
      </c>
      <c r="G305" s="36">
        <f t="shared" si="72"/>
        <v>0.14347636995732646</v>
      </c>
      <c r="H305" s="31">
        <v>4856483</v>
      </c>
      <c r="I305" s="36">
        <f t="shared" si="73"/>
        <v>0.18542113270735999</v>
      </c>
      <c r="J305" s="31">
        <v>5237107</v>
      </c>
      <c r="K305" s="36">
        <f t="shared" si="74"/>
        <v>0.17275696471455834</v>
      </c>
      <c r="L305" s="31">
        <v>0</v>
      </c>
      <c r="M305" s="36">
        <f t="shared" si="75"/>
        <v>0</v>
      </c>
      <c r="N305" s="31">
        <f t="shared" si="76"/>
        <v>13851471</v>
      </c>
      <c r="O305" s="36">
        <f t="shared" si="77"/>
        <v>0.45691983890948346</v>
      </c>
      <c r="P305" s="31">
        <v>4029033</v>
      </c>
      <c r="Q305" s="31">
        <v>16908559</v>
      </c>
      <c r="R305" s="31">
        <v>18012056</v>
      </c>
      <c r="S305" s="31">
        <v>12595053</v>
      </c>
      <c r="T305" s="36">
        <f t="shared" si="78"/>
        <v>0.69925681998767941</v>
      </c>
      <c r="U305" s="36">
        <f t="shared" si="79"/>
        <v>0.299842170565493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51467353</v>
      </c>
      <c r="E306" s="31">
        <v>54505100</v>
      </c>
      <c r="F306" s="31">
        <v>10825877</v>
      </c>
      <c r="G306" s="36">
        <f t="shared" si="72"/>
        <v>0.2103445459882112</v>
      </c>
      <c r="H306" s="31">
        <v>13221970</v>
      </c>
      <c r="I306" s="36">
        <f t="shared" si="73"/>
        <v>0.25690013628639496</v>
      </c>
      <c r="J306" s="31">
        <v>12556783</v>
      </c>
      <c r="K306" s="36">
        <f t="shared" si="74"/>
        <v>0.2303781297529956</v>
      </c>
      <c r="L306" s="31">
        <v>0</v>
      </c>
      <c r="M306" s="36">
        <f t="shared" si="75"/>
        <v>0</v>
      </c>
      <c r="N306" s="31">
        <f t="shared" si="76"/>
        <v>36604630</v>
      </c>
      <c r="O306" s="36">
        <f t="shared" si="77"/>
        <v>0.67158174189204312</v>
      </c>
      <c r="P306" s="31">
        <v>14976931</v>
      </c>
      <c r="Q306" s="31">
        <v>55306643</v>
      </c>
      <c r="R306" s="31">
        <v>51799756</v>
      </c>
      <c r="S306" s="31">
        <v>40310599</v>
      </c>
      <c r="T306" s="36">
        <f t="shared" si="78"/>
        <v>0.77820055754702788</v>
      </c>
      <c r="U306" s="36">
        <f t="shared" si="79"/>
        <v>-0.16159171728840838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108124817</v>
      </c>
      <c r="E307" s="31">
        <v>107227143</v>
      </c>
      <c r="F307" s="31">
        <v>19941345</v>
      </c>
      <c r="G307" s="36">
        <f t="shared" si="72"/>
        <v>0.18442893642076638</v>
      </c>
      <c r="H307" s="31">
        <v>24514840</v>
      </c>
      <c r="I307" s="36">
        <f t="shared" si="73"/>
        <v>0.22672722766319225</v>
      </c>
      <c r="J307" s="31">
        <v>23001039</v>
      </c>
      <c r="K307" s="36">
        <f t="shared" si="74"/>
        <v>0.21450761772138235</v>
      </c>
      <c r="L307" s="31">
        <v>0</v>
      </c>
      <c r="M307" s="36">
        <f t="shared" si="75"/>
        <v>0</v>
      </c>
      <c r="N307" s="31">
        <f t="shared" si="76"/>
        <v>67457224</v>
      </c>
      <c r="O307" s="36">
        <f t="shared" si="77"/>
        <v>0.62910585988474954</v>
      </c>
      <c r="P307" s="31">
        <v>23280214</v>
      </c>
      <c r="Q307" s="31">
        <v>93018866</v>
      </c>
      <c r="R307" s="31">
        <v>99472482</v>
      </c>
      <c r="S307" s="31">
        <v>64755144</v>
      </c>
      <c r="T307" s="36">
        <f t="shared" si="78"/>
        <v>0.65098550572006442</v>
      </c>
      <c r="U307" s="36">
        <f t="shared" si="79"/>
        <v>-1.1991943029389662E-2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65559047</v>
      </c>
      <c r="E308" s="31">
        <v>65848602</v>
      </c>
      <c r="F308" s="31">
        <v>11517796</v>
      </c>
      <c r="G308" s="36">
        <f t="shared" si="72"/>
        <v>0.17568583631180607</v>
      </c>
      <c r="H308" s="31">
        <v>14443709</v>
      </c>
      <c r="I308" s="36">
        <f t="shared" si="73"/>
        <v>0.22031603052436075</v>
      </c>
      <c r="J308" s="31">
        <v>13640671</v>
      </c>
      <c r="K308" s="36">
        <f t="shared" si="74"/>
        <v>0.20715202123805149</v>
      </c>
      <c r="L308" s="31">
        <v>0</v>
      </c>
      <c r="M308" s="36">
        <f t="shared" si="75"/>
        <v>0</v>
      </c>
      <c r="N308" s="31">
        <f t="shared" si="76"/>
        <v>39602176</v>
      </c>
      <c r="O308" s="36">
        <f t="shared" si="77"/>
        <v>0.60141255542524652</v>
      </c>
      <c r="P308" s="31">
        <v>13475936</v>
      </c>
      <c r="Q308" s="31">
        <v>58190030</v>
      </c>
      <c r="R308" s="31">
        <v>63797159</v>
      </c>
      <c r="S308" s="31">
        <v>37721328</v>
      </c>
      <c r="T308" s="36">
        <f t="shared" si="78"/>
        <v>0.59126971469058676</v>
      </c>
      <c r="U308" s="36">
        <f t="shared" si="79"/>
        <v>1.2224382781277576E-2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14130618</v>
      </c>
      <c r="E309" s="31">
        <v>14130618</v>
      </c>
      <c r="F309" s="31">
        <v>0</v>
      </c>
      <c r="G309" s="36">
        <f t="shared" si="72"/>
        <v>0</v>
      </c>
      <c r="H309" s="31">
        <v>4579456</v>
      </c>
      <c r="I309" s="36">
        <f t="shared" si="73"/>
        <v>0.32408037638551973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4579456</v>
      </c>
      <c r="O309" s="36">
        <f t="shared" si="77"/>
        <v>0.32408037638551973</v>
      </c>
      <c r="P309" s="31">
        <v>0</v>
      </c>
      <c r="Q309" s="31">
        <v>4168</v>
      </c>
      <c r="R309" s="31">
        <v>9604168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312871876</v>
      </c>
      <c r="E310" s="32">
        <f>SUM(E304:E309)</f>
        <v>318583450</v>
      </c>
      <c r="F310" s="32">
        <f>SUM(F304:F309)</f>
        <v>50775334</v>
      </c>
      <c r="G310" s="37">
        <f t="shared" si="72"/>
        <v>0.16228794562538437</v>
      </c>
      <c r="H310" s="32">
        <f>SUM(H304:H309)</f>
        <v>67687590</v>
      </c>
      <c r="I310" s="37">
        <f t="shared" si="73"/>
        <v>0.21634283932890153</v>
      </c>
      <c r="J310" s="32">
        <f>SUM(J304:J309)</f>
        <v>59484719</v>
      </c>
      <c r="K310" s="37">
        <f t="shared" si="74"/>
        <v>0.18671628736520995</v>
      </c>
      <c r="L310" s="32">
        <f>SUM(L304:L309)</f>
        <v>0</v>
      </c>
      <c r="M310" s="37">
        <f t="shared" si="75"/>
        <v>0</v>
      </c>
      <c r="N310" s="32">
        <f t="shared" si="76"/>
        <v>177947643</v>
      </c>
      <c r="O310" s="37">
        <f t="shared" si="77"/>
        <v>0.55855896783087755</v>
      </c>
      <c r="P310" s="32">
        <f>SUM(P304:P309)</f>
        <v>60961568</v>
      </c>
      <c r="Q310" s="32">
        <f>SUM(Q304:Q309)</f>
        <v>253612701</v>
      </c>
      <c r="R310" s="32">
        <f>SUM(R304:R309)</f>
        <v>281846696</v>
      </c>
      <c r="S310" s="32">
        <f>SUM(S304:S309)</f>
        <v>170324226</v>
      </c>
      <c r="T310" s="37">
        <f t="shared" si="78"/>
        <v>0.60431514159030619</v>
      </c>
      <c r="U310" s="37">
        <f t="shared" si="79"/>
        <v>-2.42259024571021E-2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76652331</v>
      </c>
      <c r="E311" s="31">
        <v>76481288</v>
      </c>
      <c r="F311" s="31">
        <v>11428952</v>
      </c>
      <c r="G311" s="36">
        <f t="shared" si="72"/>
        <v>0.1491011669299398</v>
      </c>
      <c r="H311" s="31">
        <v>9154841</v>
      </c>
      <c r="I311" s="36">
        <f t="shared" si="73"/>
        <v>0.11943330203487224</v>
      </c>
      <c r="J311" s="31">
        <v>11900512</v>
      </c>
      <c r="K311" s="36">
        <f t="shared" si="74"/>
        <v>0.15560030840484798</v>
      </c>
      <c r="L311" s="31">
        <v>0</v>
      </c>
      <c r="M311" s="36">
        <f t="shared" si="75"/>
        <v>0</v>
      </c>
      <c r="N311" s="31">
        <f t="shared" si="76"/>
        <v>32484305</v>
      </c>
      <c r="O311" s="36">
        <f t="shared" si="77"/>
        <v>0.42473532872511249</v>
      </c>
      <c r="P311" s="31">
        <v>7457257</v>
      </c>
      <c r="Q311" s="31">
        <v>70940921</v>
      </c>
      <c r="R311" s="31">
        <v>71645914</v>
      </c>
      <c r="S311" s="31">
        <v>27794272</v>
      </c>
      <c r="T311" s="36">
        <f t="shared" si="78"/>
        <v>0.38793938758321933</v>
      </c>
      <c r="U311" s="36">
        <f t="shared" si="79"/>
        <v>0.59582967302856793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117119330</v>
      </c>
      <c r="E312" s="31">
        <v>139147952</v>
      </c>
      <c r="F312" s="31">
        <v>28242079</v>
      </c>
      <c r="G312" s="36">
        <f t="shared" si="72"/>
        <v>0.24113934907243748</v>
      </c>
      <c r="H312" s="31">
        <v>29087085</v>
      </c>
      <c r="I312" s="36">
        <f t="shared" si="73"/>
        <v>0.2483542639801645</v>
      </c>
      <c r="J312" s="31">
        <v>32985396</v>
      </c>
      <c r="K312" s="36">
        <f t="shared" si="74"/>
        <v>0.23705268763136378</v>
      </c>
      <c r="L312" s="31">
        <v>0</v>
      </c>
      <c r="M312" s="36">
        <f t="shared" si="75"/>
        <v>0</v>
      </c>
      <c r="N312" s="31">
        <f t="shared" si="76"/>
        <v>90314560</v>
      </c>
      <c r="O312" s="36">
        <f t="shared" si="77"/>
        <v>0.64905418083336219</v>
      </c>
      <c r="P312" s="31">
        <v>23322900</v>
      </c>
      <c r="Q312" s="31">
        <v>100694888</v>
      </c>
      <c r="R312" s="31">
        <v>129883808</v>
      </c>
      <c r="S312" s="31">
        <v>71446557</v>
      </c>
      <c r="T312" s="36">
        <f t="shared" si="78"/>
        <v>0.55008055353597274</v>
      </c>
      <c r="U312" s="36">
        <f t="shared" si="79"/>
        <v>0.41429221923517234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161114065</v>
      </c>
      <c r="E313" s="31">
        <v>167635869</v>
      </c>
      <c r="F313" s="31">
        <v>12393355</v>
      </c>
      <c r="G313" s="36">
        <f t="shared" si="72"/>
        <v>7.6922862072904691E-2</v>
      </c>
      <c r="H313" s="31">
        <v>25226753</v>
      </c>
      <c r="I313" s="36">
        <f t="shared" si="73"/>
        <v>0.15657697544903978</v>
      </c>
      <c r="J313" s="31">
        <v>55328561</v>
      </c>
      <c r="K313" s="36">
        <f t="shared" si="74"/>
        <v>0.33005204274032784</v>
      </c>
      <c r="L313" s="31">
        <v>0</v>
      </c>
      <c r="M313" s="36">
        <f t="shared" si="75"/>
        <v>0</v>
      </c>
      <c r="N313" s="31">
        <f t="shared" si="76"/>
        <v>92948669</v>
      </c>
      <c r="O313" s="36">
        <f t="shared" si="77"/>
        <v>0.55446766586690344</v>
      </c>
      <c r="P313" s="31">
        <v>45868090</v>
      </c>
      <c r="Q313" s="31">
        <v>150615900</v>
      </c>
      <c r="R313" s="31">
        <v>175707754</v>
      </c>
      <c r="S313" s="31">
        <v>88662070</v>
      </c>
      <c r="T313" s="36">
        <f t="shared" si="78"/>
        <v>0.50459964333731111</v>
      </c>
      <c r="U313" s="36">
        <f t="shared" si="79"/>
        <v>0.2062538684301003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69529244</v>
      </c>
      <c r="E314" s="31">
        <v>69788644</v>
      </c>
      <c r="F314" s="31">
        <v>11559865</v>
      </c>
      <c r="G314" s="36">
        <f t="shared" si="72"/>
        <v>0.16625903483144444</v>
      </c>
      <c r="H314" s="31">
        <v>14926831</v>
      </c>
      <c r="I314" s="36">
        <f t="shared" si="73"/>
        <v>0.21468421258830314</v>
      </c>
      <c r="J314" s="31">
        <v>14554556</v>
      </c>
      <c r="K314" s="36">
        <f t="shared" si="74"/>
        <v>0.20855192429301248</v>
      </c>
      <c r="L314" s="31">
        <v>0</v>
      </c>
      <c r="M314" s="36">
        <f t="shared" si="75"/>
        <v>0</v>
      </c>
      <c r="N314" s="31">
        <f t="shared" si="76"/>
        <v>41041252</v>
      </c>
      <c r="O314" s="36">
        <f t="shared" si="77"/>
        <v>0.58807922962366199</v>
      </c>
      <c r="P314" s="31">
        <v>12256724</v>
      </c>
      <c r="Q314" s="31">
        <v>52597279</v>
      </c>
      <c r="R314" s="31">
        <v>62643589</v>
      </c>
      <c r="S314" s="31">
        <v>31595249</v>
      </c>
      <c r="T314" s="36">
        <f t="shared" si="78"/>
        <v>0.50436524318553966</v>
      </c>
      <c r="U314" s="36">
        <f t="shared" si="79"/>
        <v>0.18747521768459507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41346929</v>
      </c>
      <c r="E315" s="31">
        <v>51432000</v>
      </c>
      <c r="F315" s="31">
        <v>9553194</v>
      </c>
      <c r="G315" s="36">
        <f t="shared" si="72"/>
        <v>0.23104966272102095</v>
      </c>
      <c r="H315" s="31">
        <v>12654041</v>
      </c>
      <c r="I315" s="36">
        <f t="shared" si="73"/>
        <v>0.30604548647373547</v>
      </c>
      <c r="J315" s="31">
        <v>10744904</v>
      </c>
      <c r="K315" s="36">
        <f t="shared" si="74"/>
        <v>0.20891476123813968</v>
      </c>
      <c r="L315" s="31">
        <v>0</v>
      </c>
      <c r="M315" s="36">
        <f t="shared" si="75"/>
        <v>0</v>
      </c>
      <c r="N315" s="31">
        <f t="shared" si="76"/>
        <v>32952139</v>
      </c>
      <c r="O315" s="36">
        <f t="shared" si="77"/>
        <v>0.64069332322289629</v>
      </c>
      <c r="P315" s="31">
        <v>11490020</v>
      </c>
      <c r="Q315" s="31">
        <v>58304730</v>
      </c>
      <c r="R315" s="31">
        <v>40129932</v>
      </c>
      <c r="S315" s="31">
        <v>31280287</v>
      </c>
      <c r="T315" s="36">
        <f t="shared" si="78"/>
        <v>0.77947520568935924</v>
      </c>
      <c r="U315" s="36">
        <f t="shared" si="79"/>
        <v>-6.4848973282901179E-2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2032000</v>
      </c>
      <c r="F316" s="31">
        <v>0</v>
      </c>
      <c r="G316" s="36">
        <f t="shared" si="72"/>
        <v>0</v>
      </c>
      <c r="H316" s="31">
        <v>15953</v>
      </c>
      <c r="I316" s="36">
        <f t="shared" si="73"/>
        <v>0</v>
      </c>
      <c r="J316" s="31">
        <v>817670</v>
      </c>
      <c r="K316" s="36">
        <f t="shared" si="74"/>
        <v>0.40239665354330706</v>
      </c>
      <c r="L316" s="31">
        <v>0</v>
      </c>
      <c r="M316" s="36">
        <f t="shared" si="75"/>
        <v>0</v>
      </c>
      <c r="N316" s="31">
        <f t="shared" si="76"/>
        <v>833623</v>
      </c>
      <c r="O316" s="36">
        <f t="shared" si="77"/>
        <v>0.41024753937007874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465761899</v>
      </c>
      <c r="E317" s="32">
        <f>SUM(E311:E316)</f>
        <v>506517753</v>
      </c>
      <c r="F317" s="32">
        <f>SUM(F311:F316)</f>
        <v>73177445</v>
      </c>
      <c r="G317" s="37">
        <f t="shared" si="72"/>
        <v>0.15711342030576872</v>
      </c>
      <c r="H317" s="32">
        <f>SUM(H311:H316)</f>
        <v>91065504</v>
      </c>
      <c r="I317" s="37">
        <f t="shared" si="73"/>
        <v>0.19551943642345893</v>
      </c>
      <c r="J317" s="32">
        <f>SUM(J311:J316)</f>
        <v>126331599</v>
      </c>
      <c r="K317" s="37">
        <f t="shared" si="74"/>
        <v>0.24941198655281882</v>
      </c>
      <c r="L317" s="32">
        <f>SUM(L311:L316)</f>
        <v>0</v>
      </c>
      <c r="M317" s="37">
        <f t="shared" si="75"/>
        <v>0</v>
      </c>
      <c r="N317" s="32">
        <f t="shared" si="76"/>
        <v>290574548</v>
      </c>
      <c r="O317" s="37">
        <f t="shared" si="77"/>
        <v>0.57367100418294714</v>
      </c>
      <c r="P317" s="32">
        <f>SUM(P311:P316)</f>
        <v>100394991</v>
      </c>
      <c r="Q317" s="32">
        <f>SUM(Q311:Q316)</f>
        <v>433153718</v>
      </c>
      <c r="R317" s="32">
        <f>SUM(R311:R316)</f>
        <v>480010997</v>
      </c>
      <c r="S317" s="32">
        <f>SUM(S311:S316)</f>
        <v>250778435</v>
      </c>
      <c r="T317" s="37">
        <f t="shared" si="78"/>
        <v>0.52244310352748025</v>
      </c>
      <c r="U317" s="37">
        <f t="shared" si="79"/>
        <v>0.25834563798108223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74037492</v>
      </c>
      <c r="E318" s="31">
        <v>72367105</v>
      </c>
      <c r="F318" s="31">
        <v>12192981</v>
      </c>
      <c r="G318" s="36">
        <f t="shared" si="72"/>
        <v>0.16468657528269595</v>
      </c>
      <c r="H318" s="31">
        <v>15103174</v>
      </c>
      <c r="I318" s="36">
        <f t="shared" si="73"/>
        <v>0.20399359286778651</v>
      </c>
      <c r="J318" s="31">
        <v>18197190</v>
      </c>
      <c r="K318" s="36">
        <f t="shared" si="74"/>
        <v>0.25145665285353064</v>
      </c>
      <c r="L318" s="31">
        <v>0</v>
      </c>
      <c r="M318" s="36">
        <f t="shared" si="75"/>
        <v>0</v>
      </c>
      <c r="N318" s="31">
        <f t="shared" si="76"/>
        <v>45493345</v>
      </c>
      <c r="O318" s="36">
        <f t="shared" si="77"/>
        <v>0.62864674495407824</v>
      </c>
      <c r="P318" s="31">
        <v>15229902</v>
      </c>
      <c r="Q318" s="31">
        <v>63902856</v>
      </c>
      <c r="R318" s="31">
        <v>75816321</v>
      </c>
      <c r="S318" s="31">
        <v>40195624</v>
      </c>
      <c r="T318" s="36">
        <f t="shared" si="78"/>
        <v>0.5301711223893335</v>
      </c>
      <c r="U318" s="36">
        <f t="shared" si="79"/>
        <v>0.19483303306876176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112633192</v>
      </c>
      <c r="E319" s="31">
        <v>120072508</v>
      </c>
      <c r="F319" s="31">
        <v>20838331</v>
      </c>
      <c r="G319" s="36">
        <f t="shared" si="72"/>
        <v>0.1850105695308715</v>
      </c>
      <c r="H319" s="31">
        <v>30723540</v>
      </c>
      <c r="I319" s="36">
        <f t="shared" si="73"/>
        <v>0.27277518690937924</v>
      </c>
      <c r="J319" s="31">
        <v>27204342</v>
      </c>
      <c r="K319" s="36">
        <f t="shared" si="74"/>
        <v>0.22656595130002616</v>
      </c>
      <c r="L319" s="31">
        <v>0</v>
      </c>
      <c r="M319" s="36">
        <f t="shared" si="75"/>
        <v>0</v>
      </c>
      <c r="N319" s="31">
        <f t="shared" si="76"/>
        <v>78766213</v>
      </c>
      <c r="O319" s="36">
        <f t="shared" si="77"/>
        <v>0.65598873807149927</v>
      </c>
      <c r="P319" s="31">
        <v>34925797</v>
      </c>
      <c r="Q319" s="31">
        <v>95874287</v>
      </c>
      <c r="R319" s="31">
        <v>107585576</v>
      </c>
      <c r="S319" s="31">
        <v>77435083</v>
      </c>
      <c r="T319" s="36">
        <f t="shared" si="78"/>
        <v>0.71975338961795399</v>
      </c>
      <c r="U319" s="36">
        <f t="shared" si="79"/>
        <v>-0.22108171217968198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33333638</v>
      </c>
      <c r="E320" s="31">
        <v>37162792</v>
      </c>
      <c r="F320" s="31">
        <v>3891418</v>
      </c>
      <c r="G320" s="36">
        <f t="shared" si="72"/>
        <v>0.11674147298293694</v>
      </c>
      <c r="H320" s="31">
        <v>5423570</v>
      </c>
      <c r="I320" s="36">
        <f t="shared" si="73"/>
        <v>0.16270561287069837</v>
      </c>
      <c r="J320" s="31">
        <v>7896622</v>
      </c>
      <c r="K320" s="36">
        <f t="shared" si="74"/>
        <v>0.21248731796039436</v>
      </c>
      <c r="L320" s="31">
        <v>0</v>
      </c>
      <c r="M320" s="36">
        <f t="shared" si="75"/>
        <v>0</v>
      </c>
      <c r="N320" s="31">
        <f t="shared" si="76"/>
        <v>17211610</v>
      </c>
      <c r="O320" s="36">
        <f t="shared" si="77"/>
        <v>0.4631409287009437</v>
      </c>
      <c r="P320" s="31">
        <v>4799626</v>
      </c>
      <c r="Q320" s="31">
        <v>30220470</v>
      </c>
      <c r="R320" s="31">
        <v>30765070</v>
      </c>
      <c r="S320" s="31">
        <v>15431286</v>
      </c>
      <c r="T320" s="36">
        <f t="shared" si="78"/>
        <v>0.50158462178048024</v>
      </c>
      <c r="U320" s="36">
        <f t="shared" si="79"/>
        <v>0.64525777633507286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29061847</v>
      </c>
      <c r="E321" s="31">
        <v>29842183</v>
      </c>
      <c r="F321" s="31">
        <v>4520678</v>
      </c>
      <c r="G321" s="36">
        <f t="shared" si="72"/>
        <v>0.1555537058604706</v>
      </c>
      <c r="H321" s="31">
        <v>5517379</v>
      </c>
      <c r="I321" s="36">
        <f t="shared" si="73"/>
        <v>0.18984956461989494</v>
      </c>
      <c r="J321" s="31">
        <v>5733846</v>
      </c>
      <c r="K321" s="36">
        <f t="shared" si="74"/>
        <v>0.19213895980733045</v>
      </c>
      <c r="L321" s="31">
        <v>0</v>
      </c>
      <c r="M321" s="36">
        <f t="shared" si="75"/>
        <v>0</v>
      </c>
      <c r="N321" s="31">
        <f t="shared" si="76"/>
        <v>15771903</v>
      </c>
      <c r="O321" s="36">
        <f t="shared" si="77"/>
        <v>0.52851036400386664</v>
      </c>
      <c r="P321" s="31">
        <v>3919785</v>
      </c>
      <c r="Q321" s="31">
        <v>22346452</v>
      </c>
      <c r="R321" s="31">
        <v>22167226</v>
      </c>
      <c r="S321" s="31">
        <v>11381922</v>
      </c>
      <c r="T321" s="36">
        <f t="shared" si="78"/>
        <v>0.51345720930530503</v>
      </c>
      <c r="U321" s="36">
        <f t="shared" si="79"/>
        <v>0.46279604621171821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9287391</v>
      </c>
      <c r="E322" s="31">
        <v>9182391</v>
      </c>
      <c r="F322" s="31">
        <v>1372001</v>
      </c>
      <c r="G322" s="36">
        <f t="shared" si="72"/>
        <v>0.14772727884504916</v>
      </c>
      <c r="H322" s="31">
        <v>2140820</v>
      </c>
      <c r="I322" s="36">
        <f t="shared" si="73"/>
        <v>0.23050822346124977</v>
      </c>
      <c r="J322" s="31">
        <v>1429271</v>
      </c>
      <c r="K322" s="36">
        <f t="shared" si="74"/>
        <v>0.15565346759901641</v>
      </c>
      <c r="L322" s="31">
        <v>0</v>
      </c>
      <c r="M322" s="36">
        <f t="shared" si="75"/>
        <v>0</v>
      </c>
      <c r="N322" s="31">
        <f t="shared" si="76"/>
        <v>4942092</v>
      </c>
      <c r="O322" s="36">
        <f t="shared" si="77"/>
        <v>0.53821406646700187</v>
      </c>
      <c r="P322" s="31">
        <v>2119429</v>
      </c>
      <c r="Q322" s="31">
        <v>9966919</v>
      </c>
      <c r="R322" s="31">
        <v>9339017</v>
      </c>
      <c r="S322" s="31">
        <v>5783959</v>
      </c>
      <c r="T322" s="36">
        <f t="shared" si="78"/>
        <v>0.61933274133669525</v>
      </c>
      <c r="U322" s="36">
        <f t="shared" si="79"/>
        <v>-0.3256339325356028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258353560</v>
      </c>
      <c r="E323" s="32">
        <f>SUM(E318:E322)</f>
        <v>268626979</v>
      </c>
      <c r="F323" s="32">
        <f>SUM(F318:F322)</f>
        <v>42815409</v>
      </c>
      <c r="G323" s="37">
        <f t="shared" si="72"/>
        <v>0.16572409143500869</v>
      </c>
      <c r="H323" s="32">
        <f>SUM(H318:H322)</f>
        <v>58908483</v>
      </c>
      <c r="I323" s="37">
        <f t="shared" si="73"/>
        <v>0.2280149845815943</v>
      </c>
      <c r="J323" s="32">
        <f>SUM(J318:J322)</f>
        <v>60461271</v>
      </c>
      <c r="K323" s="37">
        <f t="shared" si="74"/>
        <v>0.22507519991132388</v>
      </c>
      <c r="L323" s="32">
        <f>SUM(L318:L322)</f>
        <v>0</v>
      </c>
      <c r="M323" s="37">
        <f t="shared" si="75"/>
        <v>0</v>
      </c>
      <c r="N323" s="32">
        <f t="shared" si="76"/>
        <v>162185163</v>
      </c>
      <c r="O323" s="37">
        <f t="shared" si="77"/>
        <v>0.60375604715414677</v>
      </c>
      <c r="P323" s="32">
        <f>SUM(P318:P322)</f>
        <v>60994539</v>
      </c>
      <c r="Q323" s="32">
        <f>SUM(Q318:Q322)</f>
        <v>222310984</v>
      </c>
      <c r="R323" s="32">
        <f>SUM(R318:R322)</f>
        <v>245673210</v>
      </c>
      <c r="S323" s="32">
        <f>SUM(S318:S322)</f>
        <v>150227874</v>
      </c>
      <c r="T323" s="37">
        <f t="shared" si="78"/>
        <v>0.61149473318641456</v>
      </c>
      <c r="U323" s="37">
        <f t="shared" si="79"/>
        <v>-8.7428810634998522E-3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10419179</v>
      </c>
      <c r="E324" s="31">
        <v>10419179</v>
      </c>
      <c r="F324" s="31">
        <v>1251218</v>
      </c>
      <c r="G324" s="36">
        <f t="shared" si="72"/>
        <v>0.12008796470432076</v>
      </c>
      <c r="H324" s="31">
        <v>2067654</v>
      </c>
      <c r="I324" s="36">
        <f t="shared" si="73"/>
        <v>0.198446921777618</v>
      </c>
      <c r="J324" s="31">
        <v>1921820</v>
      </c>
      <c r="K324" s="36">
        <f t="shared" si="74"/>
        <v>0.18445023355487031</v>
      </c>
      <c r="L324" s="31">
        <v>0</v>
      </c>
      <c r="M324" s="36">
        <f t="shared" si="75"/>
        <v>0</v>
      </c>
      <c r="N324" s="31">
        <f t="shared" si="76"/>
        <v>5240692</v>
      </c>
      <c r="O324" s="36">
        <f t="shared" si="77"/>
        <v>0.50298512003680906</v>
      </c>
      <c r="P324" s="31">
        <v>2387110</v>
      </c>
      <c r="Q324" s="31">
        <v>10656720</v>
      </c>
      <c r="R324" s="31">
        <v>10871220</v>
      </c>
      <c r="S324" s="31">
        <v>9993749</v>
      </c>
      <c r="T324" s="36">
        <f t="shared" si="78"/>
        <v>0.91928495605828964</v>
      </c>
      <c r="U324" s="36">
        <f t="shared" si="79"/>
        <v>-0.19491770383434359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39194309</v>
      </c>
      <c r="E325" s="31">
        <v>42513192</v>
      </c>
      <c r="F325" s="31">
        <v>3668229</v>
      </c>
      <c r="G325" s="36">
        <f t="shared" si="72"/>
        <v>9.3590857795196741E-2</v>
      </c>
      <c r="H325" s="31">
        <v>10077415</v>
      </c>
      <c r="I325" s="36">
        <f t="shared" si="73"/>
        <v>0.25711424074347122</v>
      </c>
      <c r="J325" s="31">
        <v>7046777</v>
      </c>
      <c r="K325" s="36">
        <f t="shared" si="74"/>
        <v>0.16575506727417691</v>
      </c>
      <c r="L325" s="31">
        <v>0</v>
      </c>
      <c r="M325" s="36">
        <f t="shared" si="75"/>
        <v>0</v>
      </c>
      <c r="N325" s="31">
        <f t="shared" si="76"/>
        <v>20792421</v>
      </c>
      <c r="O325" s="36">
        <f t="shared" si="77"/>
        <v>0.48908162435791697</v>
      </c>
      <c r="P325" s="31">
        <v>6283330</v>
      </c>
      <c r="Q325" s="31">
        <v>38600740</v>
      </c>
      <c r="R325" s="31">
        <v>32482905</v>
      </c>
      <c r="S325" s="31">
        <v>20612457</v>
      </c>
      <c r="T325" s="36">
        <f t="shared" si="78"/>
        <v>0.63456322641093832</v>
      </c>
      <c r="U325" s="36">
        <f t="shared" si="79"/>
        <v>0.12150356578438504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135565578</v>
      </c>
      <c r="E326" s="31">
        <v>139086937</v>
      </c>
      <c r="F326" s="31">
        <v>38502097</v>
      </c>
      <c r="G326" s="36">
        <f t="shared" si="72"/>
        <v>0.28401086446885504</v>
      </c>
      <c r="H326" s="31">
        <v>24862878</v>
      </c>
      <c r="I326" s="36">
        <f t="shared" si="73"/>
        <v>0.18340111381371457</v>
      </c>
      <c r="J326" s="31">
        <v>26994226</v>
      </c>
      <c r="K326" s="36">
        <f t="shared" si="74"/>
        <v>0.19408167713118882</v>
      </c>
      <c r="L326" s="31">
        <v>0</v>
      </c>
      <c r="M326" s="36">
        <f t="shared" si="75"/>
        <v>0</v>
      </c>
      <c r="N326" s="31">
        <f t="shared" si="76"/>
        <v>90359201</v>
      </c>
      <c r="O326" s="36">
        <f t="shared" si="77"/>
        <v>0.64965986705135359</v>
      </c>
      <c r="P326" s="31">
        <v>26680231</v>
      </c>
      <c r="Q326" s="31">
        <v>114468744</v>
      </c>
      <c r="R326" s="31">
        <v>118023856</v>
      </c>
      <c r="S326" s="31">
        <v>75141945</v>
      </c>
      <c r="T326" s="36">
        <f t="shared" si="78"/>
        <v>0.63666742933733667</v>
      </c>
      <c r="U326" s="36">
        <f t="shared" si="79"/>
        <v>1.176882613947372E-2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142957349</v>
      </c>
      <c r="E327" s="31">
        <v>142957349</v>
      </c>
      <c r="F327" s="31">
        <v>25465723</v>
      </c>
      <c r="G327" s="36">
        <f t="shared" si="72"/>
        <v>0.17813510937447505</v>
      </c>
      <c r="H327" s="31">
        <v>34862673</v>
      </c>
      <c r="I327" s="36">
        <f t="shared" si="73"/>
        <v>0.2438676517427586</v>
      </c>
      <c r="J327" s="31">
        <v>38564678</v>
      </c>
      <c r="K327" s="36">
        <f t="shared" si="74"/>
        <v>0.26976352226565142</v>
      </c>
      <c r="L327" s="31">
        <v>0</v>
      </c>
      <c r="M327" s="36">
        <f t="shared" si="75"/>
        <v>0</v>
      </c>
      <c r="N327" s="31">
        <f t="shared" si="76"/>
        <v>98893074</v>
      </c>
      <c r="O327" s="36">
        <f t="shared" si="77"/>
        <v>0.69176628338288504</v>
      </c>
      <c r="P327" s="31">
        <v>36658325</v>
      </c>
      <c r="Q327" s="31">
        <v>119506174</v>
      </c>
      <c r="R327" s="31">
        <v>129786294</v>
      </c>
      <c r="S327" s="31">
        <v>95791095</v>
      </c>
      <c r="T327" s="36">
        <f t="shared" si="78"/>
        <v>0.73806788103526555</v>
      </c>
      <c r="U327" s="36">
        <f t="shared" si="79"/>
        <v>5.2003276199880988E-2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38520200</v>
      </c>
      <c r="E328" s="31">
        <v>43032400</v>
      </c>
      <c r="F328" s="31">
        <v>7644949</v>
      </c>
      <c r="G328" s="36">
        <f t="shared" si="72"/>
        <v>0.19846597369691746</v>
      </c>
      <c r="H328" s="31">
        <v>10542143</v>
      </c>
      <c r="I328" s="36">
        <f t="shared" si="73"/>
        <v>0.27367830385096653</v>
      </c>
      <c r="J328" s="31">
        <v>10233470</v>
      </c>
      <c r="K328" s="36">
        <f t="shared" si="74"/>
        <v>0.23780848848774411</v>
      </c>
      <c r="L328" s="31">
        <v>0</v>
      </c>
      <c r="M328" s="36">
        <f t="shared" si="75"/>
        <v>0</v>
      </c>
      <c r="N328" s="31">
        <f t="shared" si="76"/>
        <v>28420562</v>
      </c>
      <c r="O328" s="36">
        <f t="shared" si="77"/>
        <v>0.66044566419720951</v>
      </c>
      <c r="P328" s="31">
        <v>10207643</v>
      </c>
      <c r="Q328" s="31">
        <v>36822500</v>
      </c>
      <c r="R328" s="31">
        <v>38467500</v>
      </c>
      <c r="S328" s="31">
        <v>26110521</v>
      </c>
      <c r="T328" s="36">
        <f t="shared" si="78"/>
        <v>0.67876833690777927</v>
      </c>
      <c r="U328" s="36">
        <f t="shared" si="79"/>
        <v>2.5301629377123547E-3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64728003</v>
      </c>
      <c r="E329" s="31">
        <v>62055524</v>
      </c>
      <c r="F329" s="31">
        <v>10457014</v>
      </c>
      <c r="G329" s="36">
        <f t="shared" si="72"/>
        <v>0.16155316888117188</v>
      </c>
      <c r="H329" s="31">
        <v>11962549</v>
      </c>
      <c r="I329" s="36">
        <f t="shared" si="73"/>
        <v>0.18481257640530019</v>
      </c>
      <c r="J329" s="31">
        <v>12927629</v>
      </c>
      <c r="K329" s="36">
        <f t="shared" si="74"/>
        <v>0.20832358131405029</v>
      </c>
      <c r="L329" s="31">
        <v>0</v>
      </c>
      <c r="M329" s="36">
        <f t="shared" si="75"/>
        <v>0</v>
      </c>
      <c r="N329" s="31">
        <f t="shared" si="76"/>
        <v>35347192</v>
      </c>
      <c r="O329" s="36">
        <f t="shared" si="77"/>
        <v>0.56960589036360409</v>
      </c>
      <c r="P329" s="31">
        <v>14751109</v>
      </c>
      <c r="Q329" s="31">
        <v>71964979</v>
      </c>
      <c r="R329" s="31">
        <v>72510661</v>
      </c>
      <c r="S329" s="31">
        <v>42338196</v>
      </c>
      <c r="T329" s="36">
        <f t="shared" si="78"/>
        <v>0.58388925733279418</v>
      </c>
      <c r="U329" s="36">
        <f t="shared" si="79"/>
        <v>-0.12361646842959395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65341444</v>
      </c>
      <c r="E330" s="31">
        <v>65240367</v>
      </c>
      <c r="F330" s="31">
        <v>16432636</v>
      </c>
      <c r="G330" s="36">
        <f t="shared" si="72"/>
        <v>0.25148871824748775</v>
      </c>
      <c r="H330" s="31">
        <v>16696974</v>
      </c>
      <c r="I330" s="36">
        <f t="shared" si="73"/>
        <v>0.25553420582501973</v>
      </c>
      <c r="J330" s="31">
        <v>14034928</v>
      </c>
      <c r="K330" s="36">
        <f t="shared" si="74"/>
        <v>0.21512644157872379</v>
      </c>
      <c r="L330" s="31">
        <v>0</v>
      </c>
      <c r="M330" s="36">
        <f t="shared" si="75"/>
        <v>0</v>
      </c>
      <c r="N330" s="31">
        <f t="shared" si="76"/>
        <v>47164538</v>
      </c>
      <c r="O330" s="36">
        <f t="shared" si="77"/>
        <v>0.72293489704004887</v>
      </c>
      <c r="P330" s="31">
        <v>14530763</v>
      </c>
      <c r="Q330" s="31">
        <v>45917970</v>
      </c>
      <c r="R330" s="31">
        <v>53780812</v>
      </c>
      <c r="S330" s="31">
        <v>37790916</v>
      </c>
      <c r="T330" s="36">
        <f t="shared" si="78"/>
        <v>0.70268399815160842</v>
      </c>
      <c r="U330" s="36">
        <f t="shared" si="79"/>
        <v>-3.4123122096203717E-2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2725547</v>
      </c>
      <c r="E331" s="31">
        <v>13484365</v>
      </c>
      <c r="F331" s="31">
        <v>645458</v>
      </c>
      <c r="G331" s="36">
        <f t="shared" si="72"/>
        <v>0.23681778373295342</v>
      </c>
      <c r="H331" s="31">
        <v>790070</v>
      </c>
      <c r="I331" s="36">
        <f t="shared" si="73"/>
        <v>0.28987575704986923</v>
      </c>
      <c r="J331" s="31">
        <v>653534</v>
      </c>
      <c r="K331" s="36">
        <f t="shared" si="74"/>
        <v>4.8466056799856723E-2</v>
      </c>
      <c r="L331" s="31">
        <v>0</v>
      </c>
      <c r="M331" s="36">
        <f t="shared" si="75"/>
        <v>0</v>
      </c>
      <c r="N331" s="31">
        <f t="shared" si="76"/>
        <v>2089062</v>
      </c>
      <c r="O331" s="36">
        <f t="shared" si="77"/>
        <v>0.15492475915625245</v>
      </c>
      <c r="P331" s="31">
        <v>612979</v>
      </c>
      <c r="Q331" s="31">
        <v>38046925</v>
      </c>
      <c r="R331" s="31">
        <v>3939164</v>
      </c>
      <c r="S331" s="31">
        <v>2560202</v>
      </c>
      <c r="T331" s="36">
        <f t="shared" si="78"/>
        <v>0.64993536699665211</v>
      </c>
      <c r="U331" s="36">
        <f t="shared" si="79"/>
        <v>6.6160504682868382E-2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499451609</v>
      </c>
      <c r="E332" s="32">
        <f>SUM(E324:E331)</f>
        <v>518789313</v>
      </c>
      <c r="F332" s="32">
        <f>SUM(F324:F331)</f>
        <v>104067324</v>
      </c>
      <c r="G332" s="37">
        <f t="shared" si="72"/>
        <v>0.20836317698197665</v>
      </c>
      <c r="H332" s="32">
        <f>SUM(H324:H331)</f>
        <v>111862356</v>
      </c>
      <c r="I332" s="37">
        <f t="shared" si="73"/>
        <v>0.22397035865790954</v>
      </c>
      <c r="J332" s="32">
        <f>SUM(J324:J331)</f>
        <v>112377062</v>
      </c>
      <c r="K332" s="37">
        <f t="shared" si="74"/>
        <v>0.21661406506267025</v>
      </c>
      <c r="L332" s="32">
        <f>SUM(L324:L331)</f>
        <v>0</v>
      </c>
      <c r="M332" s="37">
        <f t="shared" si="75"/>
        <v>0</v>
      </c>
      <c r="N332" s="32">
        <f t="shared" si="76"/>
        <v>328306742</v>
      </c>
      <c r="O332" s="37">
        <f t="shared" si="77"/>
        <v>0.632832507866252</v>
      </c>
      <c r="P332" s="32">
        <f>SUM(P324:P331)</f>
        <v>112111490</v>
      </c>
      <c r="Q332" s="32">
        <f>SUM(Q324:Q331)</f>
        <v>475984752</v>
      </c>
      <c r="R332" s="32">
        <f>SUM(R324:R331)</f>
        <v>459862412</v>
      </c>
      <c r="S332" s="32">
        <f>SUM(S324:S331)</f>
        <v>310339081</v>
      </c>
      <c r="T332" s="37">
        <f t="shared" si="78"/>
        <v>0.67485202726244997</v>
      </c>
      <c r="U332" s="37">
        <f t="shared" si="79"/>
        <v>2.3688205374845506E-3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2399998</v>
      </c>
      <c r="E333" s="31">
        <v>6638366</v>
      </c>
      <c r="F333" s="31">
        <v>308615</v>
      </c>
      <c r="G333" s="36">
        <f t="shared" si="72"/>
        <v>0.12858969049140875</v>
      </c>
      <c r="H333" s="31">
        <v>477008</v>
      </c>
      <c r="I333" s="36">
        <f t="shared" si="73"/>
        <v>0.19875349896124914</v>
      </c>
      <c r="J333" s="31">
        <v>475621</v>
      </c>
      <c r="K333" s="36">
        <f t="shared" si="74"/>
        <v>7.164729995303061E-2</v>
      </c>
      <c r="L333" s="31">
        <v>0</v>
      </c>
      <c r="M333" s="36">
        <f t="shared" si="75"/>
        <v>0</v>
      </c>
      <c r="N333" s="31">
        <f t="shared" si="76"/>
        <v>1261244</v>
      </c>
      <c r="O333" s="36">
        <f t="shared" si="77"/>
        <v>0.18999313987809652</v>
      </c>
      <c r="P333" s="31">
        <v>307364</v>
      </c>
      <c r="Q333" s="31">
        <v>2587800</v>
      </c>
      <c r="R333" s="31">
        <v>2719932</v>
      </c>
      <c r="S333" s="31">
        <v>1027780</v>
      </c>
      <c r="T333" s="36">
        <f t="shared" si="78"/>
        <v>0.37786974086116859</v>
      </c>
      <c r="U333" s="36">
        <f t="shared" si="79"/>
        <v>0.54741934644265422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3823979</v>
      </c>
      <c r="E334" s="31">
        <v>5975018</v>
      </c>
      <c r="F334" s="31">
        <v>901272</v>
      </c>
      <c r="G334" s="36">
        <f t="shared" si="72"/>
        <v>0.23568957883921435</v>
      </c>
      <c r="H334" s="31">
        <v>657855</v>
      </c>
      <c r="I334" s="36">
        <f t="shared" si="73"/>
        <v>0.172034156045313</v>
      </c>
      <c r="J334" s="31">
        <v>962511</v>
      </c>
      <c r="K334" s="36">
        <f t="shared" si="74"/>
        <v>0.16108922182326479</v>
      </c>
      <c r="L334" s="31">
        <v>0</v>
      </c>
      <c r="M334" s="36">
        <f t="shared" si="75"/>
        <v>0</v>
      </c>
      <c r="N334" s="31">
        <f t="shared" si="76"/>
        <v>2521638</v>
      </c>
      <c r="O334" s="36">
        <f t="shared" si="77"/>
        <v>0.4220301930471172</v>
      </c>
      <c r="P334" s="31">
        <v>817474</v>
      </c>
      <c r="Q334" s="31">
        <v>3239742</v>
      </c>
      <c r="R334" s="31">
        <v>2611647</v>
      </c>
      <c r="S334" s="31">
        <v>2413041</v>
      </c>
      <c r="T334" s="36">
        <f t="shared" si="78"/>
        <v>0.92395373494197341</v>
      </c>
      <c r="U334" s="36">
        <f t="shared" si="79"/>
        <v>0.17742093326515573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18195901</v>
      </c>
      <c r="E335" s="31">
        <v>24007059</v>
      </c>
      <c r="F335" s="31">
        <v>3355865</v>
      </c>
      <c r="G335" s="36">
        <f t="shared" si="72"/>
        <v>0.1844297240351</v>
      </c>
      <c r="H335" s="31">
        <v>4784549</v>
      </c>
      <c r="I335" s="36">
        <f t="shared" si="73"/>
        <v>0.26294652845165511</v>
      </c>
      <c r="J335" s="31">
        <v>-1393232</v>
      </c>
      <c r="K335" s="36">
        <f t="shared" si="74"/>
        <v>-5.8034264005432733E-2</v>
      </c>
      <c r="L335" s="31">
        <v>0</v>
      </c>
      <c r="M335" s="36">
        <f t="shared" si="75"/>
        <v>0</v>
      </c>
      <c r="N335" s="31">
        <f t="shared" si="76"/>
        <v>6747182</v>
      </c>
      <c r="O335" s="36">
        <f t="shared" si="77"/>
        <v>0.28104991952575281</v>
      </c>
      <c r="P335" s="31">
        <v>4617373</v>
      </c>
      <c r="Q335" s="31">
        <v>17111172</v>
      </c>
      <c r="R335" s="31">
        <v>18134135</v>
      </c>
      <c r="S335" s="31">
        <v>14987122</v>
      </c>
      <c r="T335" s="36">
        <f t="shared" si="78"/>
        <v>0.82645916113451234</v>
      </c>
      <c r="U335" s="36">
        <f t="shared" si="79"/>
        <v>-1.3017369400306191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24419878</v>
      </c>
      <c r="E337" s="32">
        <f>SUM(E333:E336)</f>
        <v>36620443</v>
      </c>
      <c r="F337" s="32">
        <f>SUM(F333:F336)</f>
        <v>4565752</v>
      </c>
      <c r="G337" s="37">
        <f t="shared" si="72"/>
        <v>0.18696866544542115</v>
      </c>
      <c r="H337" s="32">
        <f>SUM(H333:H336)</f>
        <v>5919412</v>
      </c>
      <c r="I337" s="37">
        <f t="shared" si="73"/>
        <v>0.24240137481440324</v>
      </c>
      <c r="J337" s="32">
        <f>SUM(J333:J336)</f>
        <v>44900</v>
      </c>
      <c r="K337" s="37">
        <f t="shared" si="74"/>
        <v>1.2260911207436786E-3</v>
      </c>
      <c r="L337" s="32">
        <f>SUM(L333:L336)</f>
        <v>0</v>
      </c>
      <c r="M337" s="37">
        <f t="shared" si="75"/>
        <v>0</v>
      </c>
      <c r="N337" s="32">
        <f t="shared" si="76"/>
        <v>10530064</v>
      </c>
      <c r="O337" s="37">
        <f t="shared" si="77"/>
        <v>0.28754605726642901</v>
      </c>
      <c r="P337" s="32">
        <f>SUM(P333:P336)</f>
        <v>5742211</v>
      </c>
      <c r="Q337" s="32">
        <f>SUM(Q333:Q336)</f>
        <v>22938714</v>
      </c>
      <c r="R337" s="32">
        <f>SUM(R333:R336)</f>
        <v>23465714</v>
      </c>
      <c r="S337" s="32">
        <f>SUM(S333:S336)</f>
        <v>18427943</v>
      </c>
      <c r="T337" s="37">
        <f t="shared" si="78"/>
        <v>0.7853135429844581</v>
      </c>
      <c r="U337" s="37">
        <f t="shared" si="79"/>
        <v>-0.9921807122726769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4461114336</v>
      </c>
      <c r="E338" s="32">
        <f>SUM(E302,E304:E309,E311:E316,E318:E322,E324:E331,E333:E336)</f>
        <v>4659659565</v>
      </c>
      <c r="F338" s="32">
        <f>SUM(F302,F304:F309,F311:F316,F318:F322,F324:F331,F333:F336)</f>
        <v>851943327</v>
      </c>
      <c r="G338" s="37">
        <f t="shared" si="72"/>
        <v>0.19097096887319051</v>
      </c>
      <c r="H338" s="32">
        <f>SUM(H302,H304:H309,H311:H316,H318:H322,H324:H331,H333:H336)</f>
        <v>1150249198</v>
      </c>
      <c r="I338" s="37">
        <f t="shared" si="73"/>
        <v>0.25783898626354329</v>
      </c>
      <c r="J338" s="32">
        <f>SUM(J302,J304:J309,J311:J316,J318:J322,J324:J331,J333:J336)</f>
        <v>1072676057</v>
      </c>
      <c r="K338" s="37">
        <f t="shared" si="74"/>
        <v>0.23020481261274289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3074868582</v>
      </c>
      <c r="O338" s="37">
        <f t="shared" si="77"/>
        <v>0.65989125151892936</v>
      </c>
      <c r="P338" s="32">
        <f>SUM(P302,P304:P309,P311:P316,P318:P322,P324:P331,P333:P336)</f>
        <v>1026254478</v>
      </c>
      <c r="Q338" s="32">
        <f>SUM(Q302,Q304:Q309,Q311:Q316,Q318:Q322,Q324:Q331,Q333:Q336)</f>
        <v>4179570061</v>
      </c>
      <c r="R338" s="32">
        <f>SUM(R302,R304:R309,R311:R316,R318:R322,R324:R331,R333:R336)</f>
        <v>4263008846</v>
      </c>
      <c r="S338" s="32">
        <f>SUM(S302,S304:S309,S311:S316,S318:S322,S324:S331,S333:S336)</f>
        <v>2801204870</v>
      </c>
      <c r="T338" s="37">
        <f t="shared" si="78"/>
        <v>0.65709572069698685</v>
      </c>
      <c r="U338" s="37">
        <f t="shared" si="79"/>
        <v>4.5233984352953005E-2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23162017969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24888759373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5212696227</v>
      </c>
      <c r="G339" s="39">
        <f t="shared" si="72"/>
        <v>0.22505363021376903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5779689734</v>
      </c>
      <c r="I339" s="39">
        <f t="shared" si="73"/>
        <v>0.24953308220965573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5730657932</v>
      </c>
      <c r="K339" s="39">
        <f t="shared" si="74"/>
        <v>0.2302508472245014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16723043893</v>
      </c>
      <c r="O339" s="39">
        <f t="shared" si="77"/>
        <v>0.6719115100265548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5090261726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21415679370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22678056900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15420025113</v>
      </c>
      <c r="T339" s="39">
        <f t="shared" si="78"/>
        <v>0.67995354191919322</v>
      </c>
      <c r="U339" s="39">
        <f t="shared" si="79"/>
        <v>0.12580810977341095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182788597</v>
      </c>
      <c r="E8" s="31">
        <v>181290470</v>
      </c>
      <c r="F8" s="31">
        <v>36041765</v>
      </c>
      <c r="G8" s="36">
        <f>IF(($D8       =0),0,($F8       /$D8       ))</f>
        <v>0.19717731626333343</v>
      </c>
      <c r="H8" s="31">
        <v>43098019</v>
      </c>
      <c r="I8" s="36">
        <f>IF(($D8       =0),0,($H8       /$D8       ))</f>
        <v>0.23578067618736634</v>
      </c>
      <c r="J8" s="31">
        <v>27421572</v>
      </c>
      <c r="K8" s="36">
        <f>IF(($E8       =0),0,($J8       /$E8       ))</f>
        <v>0.15125765849688624</v>
      </c>
      <c r="L8" s="31">
        <v>0</v>
      </c>
      <c r="M8" s="36">
        <f>IF(($E8       =0),0,($L8       /$E8       ))</f>
        <v>0</v>
      </c>
      <c r="N8" s="31">
        <f>$F8       +$H8       +$J8</f>
        <v>106561356</v>
      </c>
      <c r="O8" s="36">
        <f>IF(($E8       =0),0,($N8       /$E8       ))</f>
        <v>0.5877934786092176</v>
      </c>
      <c r="P8" s="31">
        <v>53955490</v>
      </c>
      <c r="Q8" s="31">
        <v>152729457</v>
      </c>
      <c r="R8" s="31">
        <v>210423492</v>
      </c>
      <c r="S8" s="31">
        <v>118092477</v>
      </c>
      <c r="T8" s="36">
        <f>IF(($R8       =0),0,($S8       /$R8       ))</f>
        <v>0.56121336965551361</v>
      </c>
      <c r="U8" s="36">
        <f>IF(($P8       =0),0,(($J8       /$P8       )-1))</f>
        <v>-0.49177420129073057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109433260</v>
      </c>
      <c r="E9" s="31">
        <v>90441930</v>
      </c>
      <c r="F9" s="31">
        <v>14981130</v>
      </c>
      <c r="G9" s="36">
        <f>IF(($D9       =0),0,($F9       /$D9       ))</f>
        <v>0.13689741126235297</v>
      </c>
      <c r="H9" s="31">
        <v>18778621</v>
      </c>
      <c r="I9" s="36">
        <f>IF(($D9       =0),0,($H9       /$D9       ))</f>
        <v>0.17159884481189722</v>
      </c>
      <c r="J9" s="31">
        <v>16094177</v>
      </c>
      <c r="K9" s="36">
        <f>IF(($E9       =0),0,($J9       /$E9       ))</f>
        <v>0.17795039314176511</v>
      </c>
      <c r="L9" s="31">
        <v>0</v>
      </c>
      <c r="M9" s="36">
        <f>IF(($E9       =0),0,($L9       /$E9       ))</f>
        <v>0</v>
      </c>
      <c r="N9" s="31">
        <f>$F9       +$H9       +$J9</f>
        <v>49853928</v>
      </c>
      <c r="O9" s="36">
        <f>IF(($E9       =0),0,($N9       /$E9       ))</f>
        <v>0.55122583076234666</v>
      </c>
      <c r="P9" s="31">
        <v>16260471</v>
      </c>
      <c r="Q9" s="31">
        <v>84658710</v>
      </c>
      <c r="R9" s="31">
        <v>92014020</v>
      </c>
      <c r="S9" s="31">
        <v>47530103</v>
      </c>
      <c r="T9" s="36">
        <f>IF(($R9       =0),0,($S9       /$R9       ))</f>
        <v>0.51655283618735492</v>
      </c>
      <c r="U9" s="36">
        <f>IF(($P9       =0),0,(($J9       /$P9       )-1))</f>
        <v>-1.0226887031747123E-2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292221857</v>
      </c>
      <c r="E10" s="32">
        <f>SUM(E8:E9)</f>
        <v>271732400</v>
      </c>
      <c r="F10" s="32">
        <f>SUM(F8:F9)</f>
        <v>51022895</v>
      </c>
      <c r="G10" s="37">
        <f t="shared" ref="G10:G54" si="0">IF(($D10      =0),0,($F10      /$D10      ))</f>
        <v>0.17460328095854924</v>
      </c>
      <c r="H10" s="32">
        <f>SUM(H8:H9)</f>
        <v>61876640</v>
      </c>
      <c r="I10" s="37">
        <f t="shared" ref="I10:I54" si="1">IF(($D10      =0),0,($H10      /$D10      ))</f>
        <v>0.21174542053505602</v>
      </c>
      <c r="J10" s="32">
        <f>SUM(J8:J9)</f>
        <v>43515749</v>
      </c>
      <c r="K10" s="37">
        <f t="shared" ref="K10:K54" si="2">IF(($E10      =0),0,($J10      /$E10      ))</f>
        <v>0.1601419227151418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156415284</v>
      </c>
      <c r="O10" s="37">
        <f t="shared" ref="O10:O54" si="5">IF(($E10      =0),0,($N10      /$E10      ))</f>
        <v>0.57562250213813293</v>
      </c>
      <c r="P10" s="32">
        <f>SUM(P8:P9)</f>
        <v>70215961</v>
      </c>
      <c r="Q10" s="32">
        <f>SUM(Q8:Q9)</f>
        <v>237388167</v>
      </c>
      <c r="R10" s="32">
        <f>SUM(R8:R9)</f>
        <v>302437512</v>
      </c>
      <c r="S10" s="32">
        <f>SUM(S8:S9)</f>
        <v>165622580</v>
      </c>
      <c r="T10" s="37">
        <f t="shared" ref="T10:T54" si="6">IF(($R10      =0),0,($S10      /$R10      ))</f>
        <v>0.5476257852564268</v>
      </c>
      <c r="U10" s="37">
        <f t="shared" ref="U10:U54" si="7">IF(($P10      =0),0,(($J10      /$P10      )-1))</f>
        <v>-0.38025844294860534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2437637</v>
      </c>
      <c r="E11" s="31">
        <v>6230813</v>
      </c>
      <c r="F11" s="31">
        <v>194400</v>
      </c>
      <c r="G11" s="36">
        <f t="shared" si="0"/>
        <v>7.9749363830627779E-2</v>
      </c>
      <c r="H11" s="31">
        <v>704486</v>
      </c>
      <c r="I11" s="36">
        <f t="shared" si="1"/>
        <v>0.28900365394847549</v>
      </c>
      <c r="J11" s="31">
        <v>948489</v>
      </c>
      <c r="K11" s="36">
        <f t="shared" si="2"/>
        <v>0.15222556029205178</v>
      </c>
      <c r="L11" s="31">
        <v>0</v>
      </c>
      <c r="M11" s="36">
        <f t="shared" si="3"/>
        <v>0</v>
      </c>
      <c r="N11" s="31">
        <f t="shared" si="4"/>
        <v>1847375</v>
      </c>
      <c r="O11" s="36">
        <f t="shared" si="5"/>
        <v>0.2964902011984632</v>
      </c>
      <c r="P11" s="31">
        <v>749667</v>
      </c>
      <c r="Q11" s="31">
        <v>2240524</v>
      </c>
      <c r="R11" s="31">
        <v>2537636</v>
      </c>
      <c r="S11" s="31">
        <v>1637508</v>
      </c>
      <c r="T11" s="36">
        <f t="shared" si="6"/>
        <v>0.64528876481891018</v>
      </c>
      <c r="U11" s="36">
        <f t="shared" si="7"/>
        <v>0.26521375490717869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3349874</v>
      </c>
      <c r="E14" s="31">
        <v>3372874</v>
      </c>
      <c r="F14" s="31">
        <v>582500</v>
      </c>
      <c r="G14" s="36">
        <f t="shared" si="0"/>
        <v>0.1738871372475502</v>
      </c>
      <c r="H14" s="31">
        <v>816638</v>
      </c>
      <c r="I14" s="36">
        <f t="shared" si="1"/>
        <v>0.24378170641642044</v>
      </c>
      <c r="J14" s="31">
        <v>637373</v>
      </c>
      <c r="K14" s="36">
        <f t="shared" si="2"/>
        <v>0.18897029654828493</v>
      </c>
      <c r="L14" s="31">
        <v>0</v>
      </c>
      <c r="M14" s="36">
        <f t="shared" si="3"/>
        <v>0</v>
      </c>
      <c r="N14" s="31">
        <f t="shared" si="4"/>
        <v>2036511</v>
      </c>
      <c r="O14" s="36">
        <f t="shared" si="5"/>
        <v>0.60379101027788173</v>
      </c>
      <c r="P14" s="31">
        <v>717204</v>
      </c>
      <c r="Q14" s="31">
        <v>3016118</v>
      </c>
      <c r="R14" s="31">
        <v>3287809</v>
      </c>
      <c r="S14" s="31">
        <v>2708958</v>
      </c>
      <c r="T14" s="36">
        <f t="shared" si="6"/>
        <v>0.82394019847259981</v>
      </c>
      <c r="U14" s="36">
        <f t="shared" si="7"/>
        <v>-0.11130863743091224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182435</v>
      </c>
      <c r="E15" s="31">
        <v>0</v>
      </c>
      <c r="F15" s="31">
        <v>54064</v>
      </c>
      <c r="G15" s="36">
        <f t="shared" si="0"/>
        <v>0.29634664401019539</v>
      </c>
      <c r="H15" s="31">
        <v>46686</v>
      </c>
      <c r="I15" s="36">
        <f t="shared" si="1"/>
        <v>0.25590484282073067</v>
      </c>
      <c r="J15" s="31">
        <v>50338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151088</v>
      </c>
      <c r="O15" s="36">
        <f t="shared" si="5"/>
        <v>0</v>
      </c>
      <c r="P15" s="31">
        <v>171130</v>
      </c>
      <c r="Q15" s="31">
        <v>0</v>
      </c>
      <c r="R15" s="31">
        <v>224004</v>
      </c>
      <c r="S15" s="31">
        <v>260826</v>
      </c>
      <c r="T15" s="36">
        <f t="shared" si="6"/>
        <v>1.1643809931965501</v>
      </c>
      <c r="U15" s="36">
        <f t="shared" si="7"/>
        <v>-0.70584935429205875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2809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2809</v>
      </c>
      <c r="O16" s="36">
        <f t="shared" si="5"/>
        <v>0</v>
      </c>
      <c r="P16" s="31">
        <v>783798</v>
      </c>
      <c r="Q16" s="31">
        <v>7227237</v>
      </c>
      <c r="R16" s="31">
        <v>8009790</v>
      </c>
      <c r="S16" s="31">
        <v>3420464</v>
      </c>
      <c r="T16" s="36">
        <f t="shared" si="6"/>
        <v>0.42703541541039153</v>
      </c>
      <c r="U16" s="36">
        <f t="shared" si="7"/>
        <v>-1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10048060</v>
      </c>
      <c r="E18" s="31">
        <v>12552962</v>
      </c>
      <c r="F18" s="31">
        <v>3573435</v>
      </c>
      <c r="G18" s="36">
        <f t="shared" si="0"/>
        <v>0.35563432145110596</v>
      </c>
      <c r="H18" s="31">
        <v>2720831</v>
      </c>
      <c r="I18" s="36">
        <f t="shared" si="1"/>
        <v>0.27078172303907422</v>
      </c>
      <c r="J18" s="31">
        <v>3866972</v>
      </c>
      <c r="K18" s="36">
        <f t="shared" si="2"/>
        <v>0.30805255365227746</v>
      </c>
      <c r="L18" s="31">
        <v>0</v>
      </c>
      <c r="M18" s="36">
        <f t="shared" si="3"/>
        <v>0</v>
      </c>
      <c r="N18" s="31">
        <f t="shared" si="4"/>
        <v>10161238</v>
      </c>
      <c r="O18" s="36">
        <f t="shared" si="5"/>
        <v>0.80946935073968995</v>
      </c>
      <c r="P18" s="31">
        <v>2724731</v>
      </c>
      <c r="Q18" s="31">
        <v>8345310</v>
      </c>
      <c r="R18" s="31">
        <v>10463630</v>
      </c>
      <c r="S18" s="31">
        <v>8357994</v>
      </c>
      <c r="T18" s="36">
        <f t="shared" si="6"/>
        <v>0.7987662025511223</v>
      </c>
      <c r="U18" s="36">
        <f t="shared" si="7"/>
        <v>0.41921239197557481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16018006</v>
      </c>
      <c r="E19" s="32">
        <f>SUM(E11:E18)</f>
        <v>22156649</v>
      </c>
      <c r="F19" s="32">
        <f>SUM(F11:F18)</f>
        <v>4407208</v>
      </c>
      <c r="G19" s="37">
        <f t="shared" si="0"/>
        <v>0.27514086335090648</v>
      </c>
      <c r="H19" s="32">
        <f>SUM(H11:H18)</f>
        <v>4288641</v>
      </c>
      <c r="I19" s="37">
        <f t="shared" si="1"/>
        <v>0.26773875599746932</v>
      </c>
      <c r="J19" s="32">
        <f>SUM(J11:J18)</f>
        <v>5503172</v>
      </c>
      <c r="K19" s="37">
        <f t="shared" si="2"/>
        <v>0.24837564561319719</v>
      </c>
      <c r="L19" s="32">
        <f>SUM(L11:L18)</f>
        <v>0</v>
      </c>
      <c r="M19" s="37">
        <f t="shared" si="3"/>
        <v>0</v>
      </c>
      <c r="N19" s="32">
        <f t="shared" si="4"/>
        <v>14199021</v>
      </c>
      <c r="O19" s="37">
        <f t="shared" si="5"/>
        <v>0.64084695298463223</v>
      </c>
      <c r="P19" s="32">
        <f>SUM(P11:P18)</f>
        <v>5146530</v>
      </c>
      <c r="Q19" s="32">
        <f>SUM(Q11:Q18)</f>
        <v>20829189</v>
      </c>
      <c r="R19" s="32">
        <f>SUM(R11:R18)</f>
        <v>24522869</v>
      </c>
      <c r="S19" s="32">
        <f>SUM(S11:S18)</f>
        <v>16385750</v>
      </c>
      <c r="T19" s="37">
        <f t="shared" si="6"/>
        <v>0.66818242188546539</v>
      </c>
      <c r="U19" s="37">
        <f t="shared" si="7"/>
        <v>6.9297565544162776E-2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3339149</v>
      </c>
      <c r="E24" s="31">
        <v>3446149</v>
      </c>
      <c r="F24" s="31">
        <v>476379</v>
      </c>
      <c r="G24" s="36">
        <f t="shared" si="0"/>
        <v>0.14266479273611329</v>
      </c>
      <c r="H24" s="31">
        <v>1506427</v>
      </c>
      <c r="I24" s="36">
        <f t="shared" si="1"/>
        <v>0.45114099430723215</v>
      </c>
      <c r="J24" s="31">
        <v>705465</v>
      </c>
      <c r="K24" s="36">
        <f t="shared" si="2"/>
        <v>0.20471111376786089</v>
      </c>
      <c r="L24" s="31">
        <v>0</v>
      </c>
      <c r="M24" s="36">
        <f t="shared" si="3"/>
        <v>0</v>
      </c>
      <c r="N24" s="31">
        <f t="shared" si="4"/>
        <v>2688271</v>
      </c>
      <c r="O24" s="36">
        <f t="shared" si="5"/>
        <v>0.78007973537998498</v>
      </c>
      <c r="P24" s="31">
        <v>662372</v>
      </c>
      <c r="Q24" s="31">
        <v>2983095</v>
      </c>
      <c r="R24" s="31">
        <v>2347291</v>
      </c>
      <c r="S24" s="31">
        <v>1501768</v>
      </c>
      <c r="T24" s="36">
        <f t="shared" si="6"/>
        <v>0.63978773829065083</v>
      </c>
      <c r="U24" s="36">
        <f t="shared" si="7"/>
        <v>6.5058607549836056E-2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3339149</v>
      </c>
      <c r="E27" s="32">
        <f>SUM(E20:E26)</f>
        <v>3446149</v>
      </c>
      <c r="F27" s="32">
        <f>SUM(F20:F26)</f>
        <v>476379</v>
      </c>
      <c r="G27" s="37">
        <f t="shared" si="0"/>
        <v>0.14266479273611329</v>
      </c>
      <c r="H27" s="32">
        <f>SUM(H20:H26)</f>
        <v>1506427</v>
      </c>
      <c r="I27" s="37">
        <f t="shared" si="1"/>
        <v>0.45114099430723215</v>
      </c>
      <c r="J27" s="32">
        <f>SUM(J20:J26)</f>
        <v>705465</v>
      </c>
      <c r="K27" s="37">
        <f t="shared" si="2"/>
        <v>0.20471111376786089</v>
      </c>
      <c r="L27" s="32">
        <f>SUM(L20:L26)</f>
        <v>0</v>
      </c>
      <c r="M27" s="37">
        <f t="shared" si="3"/>
        <v>0</v>
      </c>
      <c r="N27" s="32">
        <f t="shared" si="4"/>
        <v>2688271</v>
      </c>
      <c r="O27" s="37">
        <f t="shared" si="5"/>
        <v>0.78007973537998498</v>
      </c>
      <c r="P27" s="32">
        <f>SUM(P20:P26)</f>
        <v>662372</v>
      </c>
      <c r="Q27" s="32">
        <f>SUM(Q20:Q26)</f>
        <v>2983095</v>
      </c>
      <c r="R27" s="32">
        <f>SUM(R20:R26)</f>
        <v>2347291</v>
      </c>
      <c r="S27" s="32">
        <f>SUM(S20:S26)</f>
        <v>1501768</v>
      </c>
      <c r="T27" s="37">
        <f t="shared" si="6"/>
        <v>0.63978773829065083</v>
      </c>
      <c r="U27" s="37">
        <f t="shared" si="7"/>
        <v>6.5058607549836056E-2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496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739</v>
      </c>
      <c r="K28" s="36">
        <f t="shared" si="2"/>
        <v>1.4899193548387097</v>
      </c>
      <c r="L28" s="31">
        <v>0</v>
      </c>
      <c r="M28" s="36">
        <f t="shared" si="3"/>
        <v>0</v>
      </c>
      <c r="N28" s="31">
        <f t="shared" si="4"/>
        <v>739</v>
      </c>
      <c r="O28" s="36">
        <f t="shared" si="5"/>
        <v>1.4899193548387097</v>
      </c>
      <c r="P28" s="31">
        <v>0</v>
      </c>
      <c r="Q28" s="31">
        <v>62520</v>
      </c>
      <c r="R28" s="31">
        <v>62520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434783</v>
      </c>
      <c r="E29" s="31">
        <v>434783</v>
      </c>
      <c r="F29" s="31">
        <v>19908</v>
      </c>
      <c r="G29" s="36">
        <f t="shared" si="0"/>
        <v>4.5788358790477088E-2</v>
      </c>
      <c r="H29" s="31">
        <v>35313</v>
      </c>
      <c r="I29" s="36">
        <f t="shared" si="1"/>
        <v>8.1219826902155789E-2</v>
      </c>
      <c r="J29" s="31">
        <v>196430</v>
      </c>
      <c r="K29" s="36">
        <f t="shared" si="2"/>
        <v>0.45178859339026595</v>
      </c>
      <c r="L29" s="31">
        <v>0</v>
      </c>
      <c r="M29" s="36">
        <f t="shared" si="3"/>
        <v>0</v>
      </c>
      <c r="N29" s="31">
        <f t="shared" si="4"/>
        <v>251651</v>
      </c>
      <c r="O29" s="36">
        <f t="shared" si="5"/>
        <v>0.57879677908289884</v>
      </c>
      <c r="P29" s="31">
        <v>25754</v>
      </c>
      <c r="Q29" s="31">
        <v>450000</v>
      </c>
      <c r="R29" s="31">
        <v>300000</v>
      </c>
      <c r="S29" s="31">
        <v>177288</v>
      </c>
      <c r="T29" s="36">
        <f t="shared" si="6"/>
        <v>0.59096000000000004</v>
      </c>
      <c r="U29" s="36">
        <f t="shared" si="7"/>
        <v>6.6271647122777049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3051849</v>
      </c>
      <c r="E30" s="31">
        <v>1748851</v>
      </c>
      <c r="F30" s="31">
        <v>1750984</v>
      </c>
      <c r="G30" s="36">
        <f t="shared" si="0"/>
        <v>0.57374529342703395</v>
      </c>
      <c r="H30" s="31">
        <v>2223833</v>
      </c>
      <c r="I30" s="36">
        <f t="shared" si="1"/>
        <v>0.728683824134156</v>
      </c>
      <c r="J30" s="31">
        <v>2163671</v>
      </c>
      <c r="K30" s="36">
        <f t="shared" si="2"/>
        <v>1.2371957359431993</v>
      </c>
      <c r="L30" s="31">
        <v>0</v>
      </c>
      <c r="M30" s="36">
        <f t="shared" si="3"/>
        <v>0</v>
      </c>
      <c r="N30" s="31">
        <f t="shared" si="4"/>
        <v>6138488</v>
      </c>
      <c r="O30" s="36">
        <f t="shared" si="5"/>
        <v>3.5100120021659937</v>
      </c>
      <c r="P30" s="31">
        <v>1209549</v>
      </c>
      <c r="Q30" s="31">
        <v>1721509</v>
      </c>
      <c r="R30" s="31">
        <v>1751509</v>
      </c>
      <c r="S30" s="31">
        <v>3483598</v>
      </c>
      <c r="T30" s="36">
        <f t="shared" si="6"/>
        <v>1.9889124178065885</v>
      </c>
      <c r="U30" s="36">
        <f t="shared" si="7"/>
        <v>0.78882459495233337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1666088</v>
      </c>
      <c r="E31" s="31">
        <v>1117147</v>
      </c>
      <c r="F31" s="31">
        <v>154155</v>
      </c>
      <c r="G31" s="36">
        <f t="shared" si="0"/>
        <v>9.2525124723303931E-2</v>
      </c>
      <c r="H31" s="31">
        <v>247167</v>
      </c>
      <c r="I31" s="36">
        <f t="shared" si="1"/>
        <v>0.14835170771291792</v>
      </c>
      <c r="J31" s="31">
        <v>110179</v>
      </c>
      <c r="K31" s="36">
        <f t="shared" si="2"/>
        <v>9.8625337578671382E-2</v>
      </c>
      <c r="L31" s="31">
        <v>0</v>
      </c>
      <c r="M31" s="36">
        <f t="shared" si="3"/>
        <v>0</v>
      </c>
      <c r="N31" s="31">
        <f t="shared" si="4"/>
        <v>511501</v>
      </c>
      <c r="O31" s="36">
        <f t="shared" si="5"/>
        <v>0.45786364730872481</v>
      </c>
      <c r="P31" s="31">
        <v>574337</v>
      </c>
      <c r="Q31" s="31">
        <v>2240000</v>
      </c>
      <c r="R31" s="31">
        <v>3480000</v>
      </c>
      <c r="S31" s="31">
        <v>1039789</v>
      </c>
      <c r="T31" s="36">
        <f t="shared" si="6"/>
        <v>0.29878994252873564</v>
      </c>
      <c r="U31" s="36">
        <f t="shared" si="7"/>
        <v>-0.8081631515991482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5152720</v>
      </c>
      <c r="E35" s="32">
        <f>SUM(E28:E34)</f>
        <v>3301277</v>
      </c>
      <c r="F35" s="32">
        <f>SUM(F28:F34)</f>
        <v>1925047</v>
      </c>
      <c r="G35" s="37">
        <f t="shared" si="0"/>
        <v>0.37359821608781379</v>
      </c>
      <c r="H35" s="32">
        <f>SUM(H28:H34)</f>
        <v>2506313</v>
      </c>
      <c r="I35" s="37">
        <f t="shared" si="1"/>
        <v>0.48640582061513143</v>
      </c>
      <c r="J35" s="32">
        <f>SUM(J28:J34)</f>
        <v>2471019</v>
      </c>
      <c r="K35" s="37">
        <f t="shared" si="2"/>
        <v>0.74850398800221851</v>
      </c>
      <c r="L35" s="32">
        <f>SUM(L28:L34)</f>
        <v>0</v>
      </c>
      <c r="M35" s="37">
        <f t="shared" si="3"/>
        <v>0</v>
      </c>
      <c r="N35" s="32">
        <f t="shared" si="4"/>
        <v>6902379</v>
      </c>
      <c r="O35" s="37">
        <f t="shared" si="5"/>
        <v>2.0908209156638478</v>
      </c>
      <c r="P35" s="32">
        <f>SUM(P28:P34)</f>
        <v>1809640</v>
      </c>
      <c r="Q35" s="32">
        <f>SUM(Q28:Q34)</f>
        <v>4474029</v>
      </c>
      <c r="R35" s="32">
        <f>SUM(R28:R34)</f>
        <v>5594029</v>
      </c>
      <c r="S35" s="32">
        <f>SUM(S28:S34)</f>
        <v>4700675</v>
      </c>
      <c r="T35" s="37">
        <f t="shared" si="6"/>
        <v>0.84030222224446816</v>
      </c>
      <c r="U35" s="37">
        <f t="shared" si="7"/>
        <v>0.36547545368139511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3972814</v>
      </c>
      <c r="E37" s="31">
        <v>3500124</v>
      </c>
      <c r="F37" s="31">
        <v>277257</v>
      </c>
      <c r="G37" s="36">
        <f t="shared" si="0"/>
        <v>6.9788568002428511E-2</v>
      </c>
      <c r="H37" s="31">
        <v>301872</v>
      </c>
      <c r="I37" s="36">
        <f t="shared" si="1"/>
        <v>7.5984428166030432E-2</v>
      </c>
      <c r="J37" s="31">
        <v>451225</v>
      </c>
      <c r="K37" s="36">
        <f t="shared" si="2"/>
        <v>0.12891686123120211</v>
      </c>
      <c r="L37" s="31">
        <v>0</v>
      </c>
      <c r="M37" s="36">
        <f t="shared" si="3"/>
        <v>0</v>
      </c>
      <c r="N37" s="31">
        <f t="shared" si="4"/>
        <v>1030354</v>
      </c>
      <c r="O37" s="36">
        <f t="shared" si="5"/>
        <v>0.29437642780655771</v>
      </c>
      <c r="P37" s="31">
        <v>376452</v>
      </c>
      <c r="Q37" s="31">
        <v>1648063</v>
      </c>
      <c r="R37" s="31">
        <v>2163595</v>
      </c>
      <c r="S37" s="31">
        <v>1089113</v>
      </c>
      <c r="T37" s="36">
        <f t="shared" si="6"/>
        <v>0.50338117808554739</v>
      </c>
      <c r="U37" s="36">
        <f t="shared" si="7"/>
        <v>0.1986255883884267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3972814</v>
      </c>
      <c r="E40" s="32">
        <f>SUM(E36:E39)</f>
        <v>3500124</v>
      </c>
      <c r="F40" s="32">
        <f>SUM(F36:F39)</f>
        <v>277257</v>
      </c>
      <c r="G40" s="37">
        <f t="shared" si="0"/>
        <v>6.9788568002428511E-2</v>
      </c>
      <c r="H40" s="32">
        <f>SUM(H36:H39)</f>
        <v>301872</v>
      </c>
      <c r="I40" s="37">
        <f t="shared" si="1"/>
        <v>7.5984428166030432E-2</v>
      </c>
      <c r="J40" s="32">
        <f>SUM(J36:J39)</f>
        <v>451225</v>
      </c>
      <c r="K40" s="37">
        <f t="shared" si="2"/>
        <v>0.12891686123120211</v>
      </c>
      <c r="L40" s="32">
        <f>SUM(L36:L39)</f>
        <v>0</v>
      </c>
      <c r="M40" s="37">
        <f t="shared" si="3"/>
        <v>0</v>
      </c>
      <c r="N40" s="32">
        <f t="shared" si="4"/>
        <v>1030354</v>
      </c>
      <c r="O40" s="37">
        <f t="shared" si="5"/>
        <v>0.29437642780655771</v>
      </c>
      <c r="P40" s="32">
        <f>SUM(P36:P39)</f>
        <v>376452</v>
      </c>
      <c r="Q40" s="32">
        <f>SUM(Q36:Q39)</f>
        <v>1648063</v>
      </c>
      <c r="R40" s="32">
        <f>SUM(R36:R39)</f>
        <v>2163595</v>
      </c>
      <c r="S40" s="32">
        <f>SUM(S36:S39)</f>
        <v>1089113</v>
      </c>
      <c r="T40" s="37">
        <f t="shared" si="6"/>
        <v>0.50338117808554739</v>
      </c>
      <c r="U40" s="37">
        <f t="shared" si="7"/>
        <v>0.1986255883884267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4520683</v>
      </c>
      <c r="E43" s="31">
        <v>5904447</v>
      </c>
      <c r="F43" s="31">
        <v>363390</v>
      </c>
      <c r="G43" s="36">
        <f t="shared" si="0"/>
        <v>8.0383871198223808E-2</v>
      </c>
      <c r="H43" s="31">
        <v>656604</v>
      </c>
      <c r="I43" s="36">
        <f t="shared" si="1"/>
        <v>0.14524442434915255</v>
      </c>
      <c r="J43" s="31">
        <v>1502155</v>
      </c>
      <c r="K43" s="36">
        <f t="shared" si="2"/>
        <v>0.2544107856332693</v>
      </c>
      <c r="L43" s="31">
        <v>0</v>
      </c>
      <c r="M43" s="36">
        <f t="shared" si="3"/>
        <v>0</v>
      </c>
      <c r="N43" s="31">
        <f t="shared" si="4"/>
        <v>2522149</v>
      </c>
      <c r="O43" s="36">
        <f t="shared" si="5"/>
        <v>0.42716091786411159</v>
      </c>
      <c r="P43" s="31">
        <v>982138</v>
      </c>
      <c r="Q43" s="31">
        <v>4905747</v>
      </c>
      <c r="R43" s="31">
        <v>5372208</v>
      </c>
      <c r="S43" s="31">
        <v>2223340</v>
      </c>
      <c r="T43" s="36">
        <f t="shared" si="6"/>
        <v>0.41385962717750319</v>
      </c>
      <c r="U43" s="36">
        <f t="shared" si="7"/>
        <v>0.52947447303739392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5341262</v>
      </c>
      <c r="E46" s="31">
        <v>6311262</v>
      </c>
      <c r="F46" s="31">
        <v>902060</v>
      </c>
      <c r="G46" s="36">
        <f t="shared" si="0"/>
        <v>0.16888518106769523</v>
      </c>
      <c r="H46" s="31">
        <v>1197783</v>
      </c>
      <c r="I46" s="36">
        <f t="shared" si="1"/>
        <v>0.22425093545308206</v>
      </c>
      <c r="J46" s="31">
        <v>1071044</v>
      </c>
      <c r="K46" s="36">
        <f t="shared" si="2"/>
        <v>0.16970361870573589</v>
      </c>
      <c r="L46" s="31">
        <v>0</v>
      </c>
      <c r="M46" s="36">
        <f t="shared" si="3"/>
        <v>0</v>
      </c>
      <c r="N46" s="31">
        <f t="shared" si="4"/>
        <v>3170887</v>
      </c>
      <c r="O46" s="36">
        <f t="shared" si="5"/>
        <v>0.50241726615057336</v>
      </c>
      <c r="P46" s="31">
        <v>877234</v>
      </c>
      <c r="Q46" s="31">
        <v>5111856</v>
      </c>
      <c r="R46" s="31">
        <v>5356856</v>
      </c>
      <c r="S46" s="31">
        <v>2448261</v>
      </c>
      <c r="T46" s="36">
        <f t="shared" si="6"/>
        <v>0.45703319260401998</v>
      </c>
      <c r="U46" s="36">
        <f t="shared" si="7"/>
        <v>0.22093306916968558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9861945</v>
      </c>
      <c r="E47" s="32">
        <f>SUM(E41:E46)</f>
        <v>12215709</v>
      </c>
      <c r="F47" s="32">
        <f>SUM(F41:F46)</f>
        <v>1265450</v>
      </c>
      <c r="G47" s="37">
        <f t="shared" si="0"/>
        <v>0.12831647306895344</v>
      </c>
      <c r="H47" s="32">
        <f>SUM(H41:H46)</f>
        <v>1854387</v>
      </c>
      <c r="I47" s="37">
        <f t="shared" si="1"/>
        <v>0.18803461183366973</v>
      </c>
      <c r="J47" s="32">
        <f>SUM(J41:J46)</f>
        <v>2573199</v>
      </c>
      <c r="K47" s="37">
        <f t="shared" si="2"/>
        <v>0.21064671727199788</v>
      </c>
      <c r="L47" s="32">
        <f>SUM(L41:L46)</f>
        <v>0</v>
      </c>
      <c r="M47" s="37">
        <f t="shared" si="3"/>
        <v>0</v>
      </c>
      <c r="N47" s="32">
        <f t="shared" si="4"/>
        <v>5693036</v>
      </c>
      <c r="O47" s="37">
        <f t="shared" si="5"/>
        <v>0.46604220843833133</v>
      </c>
      <c r="P47" s="32">
        <f>SUM(P41:P46)</f>
        <v>1859372</v>
      </c>
      <c r="Q47" s="32">
        <f>SUM(Q41:Q46)</f>
        <v>10017603</v>
      </c>
      <c r="R47" s="32">
        <f>SUM(R41:R46)</f>
        <v>10729064</v>
      </c>
      <c r="S47" s="32">
        <f>SUM(S41:S46)</f>
        <v>4671601</v>
      </c>
      <c r="T47" s="37">
        <f t="shared" si="6"/>
        <v>0.43541552180134258</v>
      </c>
      <c r="U47" s="37">
        <f t="shared" si="7"/>
        <v>0.38390757739709969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4264392</v>
      </c>
      <c r="E50" s="31">
        <v>4574392</v>
      </c>
      <c r="F50" s="31">
        <v>714492</v>
      </c>
      <c r="G50" s="36">
        <f t="shared" si="0"/>
        <v>0.16754838673367739</v>
      </c>
      <c r="H50" s="31">
        <v>793757</v>
      </c>
      <c r="I50" s="36">
        <f t="shared" si="1"/>
        <v>0.18613603064633832</v>
      </c>
      <c r="J50" s="31">
        <v>1152440</v>
      </c>
      <c r="K50" s="36">
        <f t="shared" si="2"/>
        <v>0.25193293447522641</v>
      </c>
      <c r="L50" s="31">
        <v>0</v>
      </c>
      <c r="M50" s="36">
        <f t="shared" si="3"/>
        <v>0</v>
      </c>
      <c r="N50" s="31">
        <f t="shared" si="4"/>
        <v>2660689</v>
      </c>
      <c r="O50" s="36">
        <f t="shared" si="5"/>
        <v>0.5816486650029119</v>
      </c>
      <c r="P50" s="31">
        <v>826151</v>
      </c>
      <c r="Q50" s="31">
        <v>4299312</v>
      </c>
      <c r="R50" s="31">
        <v>4065974</v>
      </c>
      <c r="S50" s="31">
        <v>2211888</v>
      </c>
      <c r="T50" s="36">
        <f t="shared" si="6"/>
        <v>0.54399954352880764</v>
      </c>
      <c r="U50" s="36">
        <f t="shared" si="7"/>
        <v>0.39495080197203669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175000</v>
      </c>
      <c r="E51" s="31">
        <v>175000</v>
      </c>
      <c r="F51" s="31">
        <v>48700</v>
      </c>
      <c r="G51" s="36">
        <f t="shared" si="0"/>
        <v>0.2782857142857143</v>
      </c>
      <c r="H51" s="31">
        <v>780</v>
      </c>
      <c r="I51" s="36">
        <f t="shared" si="1"/>
        <v>4.4571428571428574E-3</v>
      </c>
      <c r="J51" s="31">
        <v>81000</v>
      </c>
      <c r="K51" s="36">
        <f t="shared" si="2"/>
        <v>0.46285714285714286</v>
      </c>
      <c r="L51" s="31">
        <v>0</v>
      </c>
      <c r="M51" s="36">
        <f t="shared" si="3"/>
        <v>0</v>
      </c>
      <c r="N51" s="31">
        <f t="shared" si="4"/>
        <v>130480</v>
      </c>
      <c r="O51" s="36">
        <f t="shared" si="5"/>
        <v>0.74560000000000004</v>
      </c>
      <c r="P51" s="31">
        <v>12478</v>
      </c>
      <c r="Q51" s="31">
        <v>165000</v>
      </c>
      <c r="R51" s="31">
        <v>173913</v>
      </c>
      <c r="S51" s="31">
        <v>126036</v>
      </c>
      <c r="T51" s="36">
        <f t="shared" si="6"/>
        <v>0.72470718117679533</v>
      </c>
      <c r="U51" s="36">
        <f t="shared" si="7"/>
        <v>5.4914249078377946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4439392</v>
      </c>
      <c r="E53" s="32">
        <f>SUM(E48:E52)</f>
        <v>4749392</v>
      </c>
      <c r="F53" s="32">
        <f>SUM(F48:F52)</f>
        <v>763192</v>
      </c>
      <c r="G53" s="37">
        <f t="shared" si="0"/>
        <v>0.17191363141619392</v>
      </c>
      <c r="H53" s="32">
        <f>SUM(H48:H52)</f>
        <v>794537</v>
      </c>
      <c r="I53" s="37">
        <f t="shared" si="1"/>
        <v>0.17897428296487447</v>
      </c>
      <c r="J53" s="32">
        <f>SUM(J48:J52)</f>
        <v>1233440</v>
      </c>
      <c r="K53" s="37">
        <f t="shared" si="2"/>
        <v>0.25970482116447746</v>
      </c>
      <c r="L53" s="32">
        <f>SUM(L48:L52)</f>
        <v>0</v>
      </c>
      <c r="M53" s="37">
        <f t="shared" si="3"/>
        <v>0</v>
      </c>
      <c r="N53" s="32">
        <f t="shared" si="4"/>
        <v>2791169</v>
      </c>
      <c r="O53" s="37">
        <f t="shared" si="5"/>
        <v>0.58768975060386675</v>
      </c>
      <c r="P53" s="32">
        <f>SUM(P48:P52)</f>
        <v>838629</v>
      </c>
      <c r="Q53" s="32">
        <f>SUM(Q48:Q52)</f>
        <v>4464312</v>
      </c>
      <c r="R53" s="32">
        <f>SUM(R48:R52)</f>
        <v>4239887</v>
      </c>
      <c r="S53" s="32">
        <f>SUM(S48:S52)</f>
        <v>2337924</v>
      </c>
      <c r="T53" s="37">
        <f t="shared" si="6"/>
        <v>0.55141186545773513</v>
      </c>
      <c r="U53" s="37">
        <f t="shared" si="7"/>
        <v>0.47078147786446678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335005883</v>
      </c>
      <c r="E54" s="32">
        <f>SUM(E8:E9,E11:E18,E20:E26,E28:E34,E36:E39,E41:E46,E48:E52)</f>
        <v>321101700</v>
      </c>
      <c r="F54" s="32">
        <f>SUM(F8:F9,F11:F18,F20:F26,F28:F34,F36:F39,F41:F46,F48:F52)</f>
        <v>60137428</v>
      </c>
      <c r="G54" s="37">
        <f t="shared" si="0"/>
        <v>0.17951155801046037</v>
      </c>
      <c r="H54" s="32">
        <f>SUM(H8:H9,H11:H18,H20:H26,H28:H34,H36:H39,H41:H46,H48:H52)</f>
        <v>73128817</v>
      </c>
      <c r="I54" s="37">
        <f t="shared" si="1"/>
        <v>0.21829114266629163</v>
      </c>
      <c r="J54" s="32">
        <f>SUM(J8:J9,J11:J18,J20:J26,J28:J34,J36:J39,J41:J46,J48:J52)</f>
        <v>56453269</v>
      </c>
      <c r="K54" s="37">
        <f t="shared" si="2"/>
        <v>0.17581118069446533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189719514</v>
      </c>
      <c r="O54" s="37">
        <f t="shared" si="5"/>
        <v>0.59083933221157037</v>
      </c>
      <c r="P54" s="32">
        <f>SUM(P8:P9,P11:P18,P20:P26,P28:P34,P36:P39,P41:P46,P48:P52)</f>
        <v>80908956</v>
      </c>
      <c r="Q54" s="32">
        <f>SUM(Q8:Q9,Q11:Q18,Q20:Q26,Q28:Q34,Q36:Q39,Q41:Q46,Q48:Q52)</f>
        <v>281804458</v>
      </c>
      <c r="R54" s="32">
        <f>SUM(R8:R9,R11:R18,R20:R26,R28:R34,R36:R39,R41:R46,R48:R52)</f>
        <v>352034247</v>
      </c>
      <c r="S54" s="32">
        <f>SUM(S8:S9,S11:S18,S20:S26,S28:S34,S36:S39,S41:S46,S48:S52)</f>
        <v>196309411</v>
      </c>
      <c r="T54" s="37">
        <f t="shared" si="6"/>
        <v>0.55764293580220903</v>
      </c>
      <c r="U54" s="37">
        <f t="shared" si="7"/>
        <v>-0.30226180399608671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4911408</v>
      </c>
      <c r="E57" s="31">
        <v>4437137</v>
      </c>
      <c r="F57" s="31">
        <v>1180112</v>
      </c>
      <c r="G57" s="36">
        <f t="shared" ref="G57:G85" si="8">IF(($D57      =0),0,($F57      /$D57      ))</f>
        <v>0.24027977313226676</v>
      </c>
      <c r="H57" s="31">
        <v>1184578</v>
      </c>
      <c r="I57" s="36">
        <f t="shared" ref="I57:I85" si="9">IF(($D57      =0),0,($H57      /$D57      ))</f>
        <v>0.24118908467795794</v>
      </c>
      <c r="J57" s="31">
        <v>1273230</v>
      </c>
      <c r="K57" s="36">
        <f t="shared" ref="K57:K85" si="10">IF(($E57      =0),0,($J57      /$E57      ))</f>
        <v>0.28694854362170924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3637920</v>
      </c>
      <c r="O57" s="36">
        <f t="shared" ref="O57:O85" si="13">IF(($E57      =0),0,($N57      /$E57      ))</f>
        <v>0.81988002624214673</v>
      </c>
      <c r="P57" s="31">
        <v>1075427</v>
      </c>
      <c r="Q57" s="31">
        <v>4357472</v>
      </c>
      <c r="R57" s="31">
        <v>4571989</v>
      </c>
      <c r="S57" s="31">
        <v>3426570</v>
      </c>
      <c r="T57" s="36">
        <f t="shared" ref="T57:T85" si="14">IF(($R57      =0),0,($S57      /$R57      ))</f>
        <v>0.74947030712453599</v>
      </c>
      <c r="U57" s="36">
        <f t="shared" ref="U57:U85" si="15">IF(($P57      =0),0,(($J57      /$P57      )-1))</f>
        <v>0.18392973209711116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4911408</v>
      </c>
      <c r="E58" s="32">
        <f>E57</f>
        <v>4437137</v>
      </c>
      <c r="F58" s="32">
        <f>F57</f>
        <v>1180112</v>
      </c>
      <c r="G58" s="37">
        <f t="shared" si="8"/>
        <v>0.24027977313226676</v>
      </c>
      <c r="H58" s="32">
        <f>H57</f>
        <v>1184578</v>
      </c>
      <c r="I58" s="37">
        <f t="shared" si="9"/>
        <v>0.24118908467795794</v>
      </c>
      <c r="J58" s="32">
        <f>J57</f>
        <v>1273230</v>
      </c>
      <c r="K58" s="37">
        <f t="shared" si="10"/>
        <v>0.28694854362170924</v>
      </c>
      <c r="L58" s="32">
        <f>L57</f>
        <v>0</v>
      </c>
      <c r="M58" s="37">
        <f t="shared" si="11"/>
        <v>0</v>
      </c>
      <c r="N58" s="32">
        <f t="shared" si="12"/>
        <v>3637920</v>
      </c>
      <c r="O58" s="37">
        <f t="shared" si="13"/>
        <v>0.81988002624214673</v>
      </c>
      <c r="P58" s="32">
        <f>P57</f>
        <v>1075427</v>
      </c>
      <c r="Q58" s="32">
        <f>Q57</f>
        <v>4357472</v>
      </c>
      <c r="R58" s="32">
        <f>R57</f>
        <v>4571989</v>
      </c>
      <c r="S58" s="32">
        <f>S57</f>
        <v>3426570</v>
      </c>
      <c r="T58" s="37">
        <f t="shared" si="14"/>
        <v>0.74947030712453599</v>
      </c>
      <c r="U58" s="37">
        <f t="shared" si="15"/>
        <v>0.18392973209711116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12574469</v>
      </c>
      <c r="E67" s="31">
        <v>12575390</v>
      </c>
      <c r="F67" s="31">
        <v>998949</v>
      </c>
      <c r="G67" s="36">
        <f t="shared" si="8"/>
        <v>7.9442638889960282E-2</v>
      </c>
      <c r="H67" s="31">
        <v>935683</v>
      </c>
      <c r="I67" s="36">
        <f t="shared" si="9"/>
        <v>7.4411332995452925E-2</v>
      </c>
      <c r="J67" s="31">
        <v>882825</v>
      </c>
      <c r="K67" s="36">
        <f t="shared" si="10"/>
        <v>7.0202594114377362E-2</v>
      </c>
      <c r="L67" s="31">
        <v>0</v>
      </c>
      <c r="M67" s="36">
        <f t="shared" si="11"/>
        <v>0</v>
      </c>
      <c r="N67" s="31">
        <f t="shared" si="12"/>
        <v>2817457</v>
      </c>
      <c r="O67" s="36">
        <f t="shared" si="13"/>
        <v>0.22404529799871017</v>
      </c>
      <c r="P67" s="31">
        <v>643148</v>
      </c>
      <c r="Q67" s="31">
        <v>11938872</v>
      </c>
      <c r="R67" s="31">
        <v>11541214</v>
      </c>
      <c r="S67" s="31">
        <v>2381275</v>
      </c>
      <c r="T67" s="36">
        <f t="shared" si="14"/>
        <v>0.20632794782247343</v>
      </c>
      <c r="U67" s="36">
        <f t="shared" si="15"/>
        <v>0.37266227991068934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875000</v>
      </c>
      <c r="E69" s="31">
        <v>875000</v>
      </c>
      <c r="F69" s="31">
        <v>0</v>
      </c>
      <c r="G69" s="36">
        <f t="shared" si="8"/>
        <v>0</v>
      </c>
      <c r="H69" s="31">
        <v>247500</v>
      </c>
      <c r="I69" s="36">
        <f t="shared" si="9"/>
        <v>0.28285714285714286</v>
      </c>
      <c r="J69" s="31">
        <v>260580</v>
      </c>
      <c r="K69" s="36">
        <f t="shared" si="10"/>
        <v>0.29780571428571428</v>
      </c>
      <c r="L69" s="31">
        <v>0</v>
      </c>
      <c r="M69" s="36">
        <f t="shared" si="11"/>
        <v>0</v>
      </c>
      <c r="N69" s="31">
        <f t="shared" si="12"/>
        <v>508080</v>
      </c>
      <c r="O69" s="36">
        <f t="shared" si="13"/>
        <v>0.58066285714285715</v>
      </c>
      <c r="P69" s="31">
        <v>189600</v>
      </c>
      <c r="Q69" s="31">
        <v>1125000</v>
      </c>
      <c r="R69" s="31">
        <v>1175000</v>
      </c>
      <c r="S69" s="31">
        <v>601009</v>
      </c>
      <c r="T69" s="36">
        <f t="shared" si="14"/>
        <v>0.5114970212765958</v>
      </c>
      <c r="U69" s="36">
        <f t="shared" si="15"/>
        <v>0.37436708860759493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13449469</v>
      </c>
      <c r="E70" s="32">
        <f>SUM(E64:E69)</f>
        <v>13450390</v>
      </c>
      <c r="F70" s="32">
        <f>SUM(F64:F69)</f>
        <v>998949</v>
      </c>
      <c r="G70" s="37">
        <f t="shared" si="8"/>
        <v>7.4274233428843914E-2</v>
      </c>
      <c r="H70" s="32">
        <f>SUM(H64:H69)</f>
        <v>1183183</v>
      </c>
      <c r="I70" s="37">
        <f t="shared" si="9"/>
        <v>8.797246939637543E-2</v>
      </c>
      <c r="J70" s="32">
        <f>SUM(J64:J69)</f>
        <v>1143405</v>
      </c>
      <c r="K70" s="37">
        <f t="shared" si="10"/>
        <v>8.5009059216870297E-2</v>
      </c>
      <c r="L70" s="32">
        <f>SUM(L64:L69)</f>
        <v>0</v>
      </c>
      <c r="M70" s="37">
        <f t="shared" si="11"/>
        <v>0</v>
      </c>
      <c r="N70" s="32">
        <f t="shared" si="12"/>
        <v>3325537</v>
      </c>
      <c r="O70" s="37">
        <f t="shared" si="13"/>
        <v>0.24724465238554422</v>
      </c>
      <c r="P70" s="32">
        <f>SUM(P64:P69)</f>
        <v>832748</v>
      </c>
      <c r="Q70" s="32">
        <f>SUM(Q64:Q69)</f>
        <v>13063872</v>
      </c>
      <c r="R70" s="32">
        <f>SUM(R64:R69)</f>
        <v>12716214</v>
      </c>
      <c r="S70" s="32">
        <f>SUM(S64:S69)</f>
        <v>2982284</v>
      </c>
      <c r="T70" s="37">
        <f t="shared" si="14"/>
        <v>0.23452609400879854</v>
      </c>
      <c r="U70" s="37">
        <f t="shared" si="15"/>
        <v>0.37305043062246912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3831500</v>
      </c>
      <c r="E72" s="31">
        <v>3831500</v>
      </c>
      <c r="F72" s="31">
        <v>677336</v>
      </c>
      <c r="G72" s="36">
        <f t="shared" si="8"/>
        <v>0.17678089521075296</v>
      </c>
      <c r="H72" s="31">
        <v>519751</v>
      </c>
      <c r="I72" s="36">
        <f t="shared" si="9"/>
        <v>0.13565209447996868</v>
      </c>
      <c r="J72" s="31">
        <v>912689</v>
      </c>
      <c r="K72" s="36">
        <f t="shared" si="10"/>
        <v>0.23820670755578754</v>
      </c>
      <c r="L72" s="31">
        <v>0</v>
      </c>
      <c r="M72" s="36">
        <f t="shared" si="11"/>
        <v>0</v>
      </c>
      <c r="N72" s="31">
        <f t="shared" si="12"/>
        <v>2109776</v>
      </c>
      <c r="O72" s="36">
        <f t="shared" si="13"/>
        <v>0.55063969724650919</v>
      </c>
      <c r="P72" s="31">
        <v>893991</v>
      </c>
      <c r="Q72" s="31">
        <v>3164843</v>
      </c>
      <c r="R72" s="31">
        <v>3717796</v>
      </c>
      <c r="S72" s="31">
        <v>2288421</v>
      </c>
      <c r="T72" s="36">
        <f t="shared" si="14"/>
        <v>0.6155316214230151</v>
      </c>
      <c r="U72" s="36">
        <f t="shared" si="15"/>
        <v>2.0915199370016069E-2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3097</v>
      </c>
      <c r="E73" s="31">
        <v>327465</v>
      </c>
      <c r="F73" s="31">
        <v>75111</v>
      </c>
      <c r="G73" s="36">
        <f t="shared" si="8"/>
        <v>24.252825314820793</v>
      </c>
      <c r="H73" s="31">
        <v>88621</v>
      </c>
      <c r="I73" s="36">
        <f t="shared" si="9"/>
        <v>28.615111398127219</v>
      </c>
      <c r="J73" s="31">
        <v>105127</v>
      </c>
      <c r="K73" s="36">
        <f t="shared" si="10"/>
        <v>0.32103278212938785</v>
      </c>
      <c r="L73" s="31">
        <v>0</v>
      </c>
      <c r="M73" s="36">
        <f t="shared" si="11"/>
        <v>0</v>
      </c>
      <c r="N73" s="31">
        <f t="shared" si="12"/>
        <v>268859</v>
      </c>
      <c r="O73" s="36">
        <f t="shared" si="13"/>
        <v>0.8210312552486525</v>
      </c>
      <c r="P73" s="31">
        <v>0</v>
      </c>
      <c r="Q73" s="31">
        <v>2952</v>
      </c>
      <c r="R73" s="31">
        <v>2952</v>
      </c>
      <c r="S73" s="31">
        <v>71290</v>
      </c>
      <c r="T73" s="36">
        <f t="shared" si="14"/>
        <v>24.149728997289973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4227900</v>
      </c>
      <c r="E74" s="31">
        <v>2981797</v>
      </c>
      <c r="F74" s="31">
        <v>654151</v>
      </c>
      <c r="G74" s="36">
        <f t="shared" si="8"/>
        <v>0.154722439035928</v>
      </c>
      <c r="H74" s="31">
        <v>788932</v>
      </c>
      <c r="I74" s="36">
        <f t="shared" si="9"/>
        <v>0.18660138603089005</v>
      </c>
      <c r="J74" s="31">
        <v>624593</v>
      </c>
      <c r="K74" s="36">
        <f t="shared" si="10"/>
        <v>0.20946865262792874</v>
      </c>
      <c r="L74" s="31">
        <v>0</v>
      </c>
      <c r="M74" s="36">
        <f t="shared" si="11"/>
        <v>0</v>
      </c>
      <c r="N74" s="31">
        <f t="shared" si="12"/>
        <v>2067676</v>
      </c>
      <c r="O74" s="36">
        <f t="shared" si="13"/>
        <v>0.69343285273947219</v>
      </c>
      <c r="P74" s="31">
        <v>658224</v>
      </c>
      <c r="Q74" s="31">
        <v>3361779</v>
      </c>
      <c r="R74" s="31">
        <v>4330884</v>
      </c>
      <c r="S74" s="31">
        <v>2069493</v>
      </c>
      <c r="T74" s="36">
        <f t="shared" si="14"/>
        <v>0.47784540061567105</v>
      </c>
      <c r="U74" s="36">
        <f t="shared" si="15"/>
        <v>-5.1093548700746227E-2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8062497</v>
      </c>
      <c r="E78" s="32">
        <f>SUM(E71:E77)</f>
        <v>7140762</v>
      </c>
      <c r="F78" s="32">
        <f>SUM(F71:F77)</f>
        <v>1406598</v>
      </c>
      <c r="G78" s="37">
        <f t="shared" si="8"/>
        <v>0.17446183235789112</v>
      </c>
      <c r="H78" s="32">
        <f>SUM(H71:H77)</f>
        <v>1397304</v>
      </c>
      <c r="I78" s="37">
        <f t="shared" si="9"/>
        <v>0.17330908774291637</v>
      </c>
      <c r="J78" s="32">
        <f>SUM(J71:J77)</f>
        <v>1642409</v>
      </c>
      <c r="K78" s="37">
        <f t="shared" si="10"/>
        <v>0.23000472498593288</v>
      </c>
      <c r="L78" s="32">
        <f>SUM(L71:L77)</f>
        <v>0</v>
      </c>
      <c r="M78" s="37">
        <f t="shared" si="11"/>
        <v>0</v>
      </c>
      <c r="N78" s="32">
        <f t="shared" si="12"/>
        <v>4446311</v>
      </c>
      <c r="O78" s="37">
        <f t="shared" si="13"/>
        <v>0.62266618044404787</v>
      </c>
      <c r="P78" s="32">
        <f>SUM(P71:P77)</f>
        <v>1552215</v>
      </c>
      <c r="Q78" s="32">
        <f>SUM(Q71:Q77)</f>
        <v>6529574</v>
      </c>
      <c r="R78" s="32">
        <f>SUM(R71:R77)</f>
        <v>8051632</v>
      </c>
      <c r="S78" s="32">
        <f>SUM(S71:S77)</f>
        <v>4429204</v>
      </c>
      <c r="T78" s="37">
        <f t="shared" si="14"/>
        <v>0.55010015360860998</v>
      </c>
      <c r="U78" s="37">
        <f t="shared" si="15"/>
        <v>5.8106641154736849E-2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3130466</v>
      </c>
      <c r="E79" s="31">
        <v>2529439</v>
      </c>
      <c r="F79" s="31">
        <v>354403</v>
      </c>
      <c r="G79" s="36">
        <f t="shared" si="8"/>
        <v>0.113210940479788</v>
      </c>
      <c r="H79" s="31">
        <v>312738</v>
      </c>
      <c r="I79" s="36">
        <f t="shared" si="9"/>
        <v>9.9901420427501844E-2</v>
      </c>
      <c r="J79" s="31">
        <v>308212</v>
      </c>
      <c r="K79" s="36">
        <f t="shared" si="10"/>
        <v>0.1218499438017679</v>
      </c>
      <c r="L79" s="31">
        <v>0</v>
      </c>
      <c r="M79" s="36">
        <f t="shared" si="11"/>
        <v>0</v>
      </c>
      <c r="N79" s="31">
        <f t="shared" si="12"/>
        <v>975353</v>
      </c>
      <c r="O79" s="36">
        <f t="shared" si="13"/>
        <v>0.3856005224873974</v>
      </c>
      <c r="P79" s="31">
        <v>788785</v>
      </c>
      <c r="Q79" s="31">
        <v>3911179</v>
      </c>
      <c r="R79" s="31">
        <v>2961179</v>
      </c>
      <c r="S79" s="31">
        <v>788785</v>
      </c>
      <c r="T79" s="36">
        <f t="shared" si="14"/>
        <v>0.26637531874972775</v>
      </c>
      <c r="U79" s="36">
        <f t="shared" si="15"/>
        <v>-0.60925727542993335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6406280</v>
      </c>
      <c r="E81" s="31">
        <v>4533860</v>
      </c>
      <c r="F81" s="31">
        <v>814432</v>
      </c>
      <c r="G81" s="36">
        <f t="shared" si="8"/>
        <v>0.12713025343881315</v>
      </c>
      <c r="H81" s="31">
        <v>970121</v>
      </c>
      <c r="I81" s="36">
        <f t="shared" si="9"/>
        <v>0.15143281280243762</v>
      </c>
      <c r="J81" s="31">
        <v>1105592</v>
      </c>
      <c r="K81" s="36">
        <f t="shared" si="10"/>
        <v>0.24385225834057514</v>
      </c>
      <c r="L81" s="31">
        <v>0</v>
      </c>
      <c r="M81" s="36">
        <f t="shared" si="11"/>
        <v>0</v>
      </c>
      <c r="N81" s="31">
        <f t="shared" si="12"/>
        <v>2890145</v>
      </c>
      <c r="O81" s="36">
        <f t="shared" si="13"/>
        <v>0.6374579276819311</v>
      </c>
      <c r="P81" s="31">
        <v>958393</v>
      </c>
      <c r="Q81" s="31">
        <v>6162270</v>
      </c>
      <c r="R81" s="31">
        <v>6144780</v>
      </c>
      <c r="S81" s="31">
        <v>2783164</v>
      </c>
      <c r="T81" s="36">
        <f t="shared" si="14"/>
        <v>0.45293143123106117</v>
      </c>
      <c r="U81" s="36">
        <f t="shared" si="15"/>
        <v>0.15358939391251814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2115000</v>
      </c>
      <c r="E83" s="31">
        <v>2254000</v>
      </c>
      <c r="F83" s="31">
        <v>478700</v>
      </c>
      <c r="G83" s="36">
        <f t="shared" si="8"/>
        <v>0.22633569739952719</v>
      </c>
      <c r="H83" s="31">
        <v>34029</v>
      </c>
      <c r="I83" s="36">
        <f t="shared" si="9"/>
        <v>1.6089361702127658E-2</v>
      </c>
      <c r="J83" s="31">
        <v>32871</v>
      </c>
      <c r="K83" s="36">
        <f t="shared" si="10"/>
        <v>1.458340727595386E-2</v>
      </c>
      <c r="L83" s="31">
        <v>0</v>
      </c>
      <c r="M83" s="36">
        <f t="shared" si="11"/>
        <v>0</v>
      </c>
      <c r="N83" s="31">
        <f t="shared" si="12"/>
        <v>545600</v>
      </c>
      <c r="O83" s="36">
        <f t="shared" si="13"/>
        <v>0.24205856255545696</v>
      </c>
      <c r="P83" s="31">
        <v>454049</v>
      </c>
      <c r="Q83" s="31">
        <v>2118000</v>
      </c>
      <c r="R83" s="31">
        <v>1758000</v>
      </c>
      <c r="S83" s="31">
        <v>1088617</v>
      </c>
      <c r="T83" s="36">
        <f t="shared" si="14"/>
        <v>0.61923606370875994</v>
      </c>
      <c r="U83" s="36">
        <f t="shared" si="15"/>
        <v>-0.92760472988598153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11651746</v>
      </c>
      <c r="E84" s="32">
        <f>SUM(E79:E83)</f>
        <v>9317299</v>
      </c>
      <c r="F84" s="32">
        <f>SUM(F79:F83)</f>
        <v>1647535</v>
      </c>
      <c r="G84" s="37">
        <f t="shared" si="8"/>
        <v>0.14139812179221894</v>
      </c>
      <c r="H84" s="32">
        <f>SUM(H79:H83)</f>
        <v>1316888</v>
      </c>
      <c r="I84" s="37">
        <f t="shared" si="9"/>
        <v>0.11302065801983668</v>
      </c>
      <c r="J84" s="32">
        <f>SUM(J79:J83)</f>
        <v>1446675</v>
      </c>
      <c r="K84" s="37">
        <f t="shared" si="10"/>
        <v>0.15526763711242925</v>
      </c>
      <c r="L84" s="32">
        <f>SUM(L79:L83)</f>
        <v>0</v>
      </c>
      <c r="M84" s="37">
        <f t="shared" si="11"/>
        <v>0</v>
      </c>
      <c r="N84" s="32">
        <f t="shared" si="12"/>
        <v>4411098</v>
      </c>
      <c r="O84" s="37">
        <f t="shared" si="13"/>
        <v>0.47343098037317466</v>
      </c>
      <c r="P84" s="32">
        <f>SUM(P79:P83)</f>
        <v>2201227</v>
      </c>
      <c r="Q84" s="32">
        <f>SUM(Q79:Q83)</f>
        <v>12191449</v>
      </c>
      <c r="R84" s="32">
        <f>SUM(R79:R83)</f>
        <v>10863959</v>
      </c>
      <c r="S84" s="32">
        <f>SUM(S79:S83)</f>
        <v>4660566</v>
      </c>
      <c r="T84" s="37">
        <f t="shared" si="14"/>
        <v>0.42899333475025081</v>
      </c>
      <c r="U84" s="37">
        <f t="shared" si="15"/>
        <v>-0.34278700015945651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38075120</v>
      </c>
      <c r="E85" s="32">
        <f>SUM(E57,E59:E62,E64:E69,E71:E77,E79:E83)</f>
        <v>34345588</v>
      </c>
      <c r="F85" s="32">
        <f>SUM(F57,F59:F62,F64:F69,F71:F77,F79:F83)</f>
        <v>5233194</v>
      </c>
      <c r="G85" s="37">
        <f t="shared" si="8"/>
        <v>0.13744392663765734</v>
      </c>
      <c r="H85" s="32">
        <f>SUM(H57,H59:H62,H64:H69,H71:H77,H79:H83)</f>
        <v>5081953</v>
      </c>
      <c r="I85" s="37">
        <f t="shared" si="9"/>
        <v>0.13347175268259168</v>
      </c>
      <c r="J85" s="32">
        <f>SUM(J57,J59:J62,J64:J69,J71:J77,J79:J83)</f>
        <v>5505719</v>
      </c>
      <c r="K85" s="37">
        <f t="shared" si="10"/>
        <v>0.16030353010698201</v>
      </c>
      <c r="L85" s="32">
        <f>SUM(L57,L59:L62,L64:L69,L71:L77,L79:L83)</f>
        <v>0</v>
      </c>
      <c r="M85" s="37">
        <f t="shared" si="11"/>
        <v>0</v>
      </c>
      <c r="N85" s="32">
        <f t="shared" si="12"/>
        <v>15820866</v>
      </c>
      <c r="O85" s="37">
        <f t="shared" si="13"/>
        <v>0.46063750604590026</v>
      </c>
      <c r="P85" s="32">
        <f>SUM(P57,P59:P62,P64:P69,P71:P77,P79:P83)</f>
        <v>5661617</v>
      </c>
      <c r="Q85" s="32">
        <f>SUM(Q57,Q59:Q62,Q64:Q69,Q71:Q77,Q79:Q83)</f>
        <v>36142367</v>
      </c>
      <c r="R85" s="32">
        <f>SUM(R57,R59:R62,R64:R69,R71:R77,R79:R83)</f>
        <v>36203794</v>
      </c>
      <c r="S85" s="32">
        <f>SUM(S57,S59:S62,S64:S69,S71:S77,S79:S83)</f>
        <v>15498624</v>
      </c>
      <c r="T85" s="37">
        <f t="shared" si="14"/>
        <v>0.42809391744964631</v>
      </c>
      <c r="U85" s="37">
        <f t="shared" si="15"/>
        <v>-2.7535949535265281E-2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362328839</v>
      </c>
      <c r="E88" s="31">
        <v>348768262</v>
      </c>
      <c r="F88" s="31">
        <v>81870709</v>
      </c>
      <c r="G88" s="36">
        <f t="shared" ref="G88:G99" si="16">IF(($D88      =0),0,($F88      /$D88      ))</f>
        <v>0.22595692141414114</v>
      </c>
      <c r="H88" s="31">
        <v>88407393</v>
      </c>
      <c r="I88" s="36">
        <f t="shared" ref="I88:I99" si="17">IF(($D88      =0),0,($H88      /$D88      ))</f>
        <v>0.24399767140809897</v>
      </c>
      <c r="J88" s="31">
        <v>84295551</v>
      </c>
      <c r="K88" s="36">
        <f t="shared" ref="K88:K99" si="18">IF(($E88      =0),0,($J88      /$E88      ))</f>
        <v>0.24169501696229459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254573653</v>
      </c>
      <c r="O88" s="36">
        <f t="shared" ref="O88:O99" si="21">IF(($E88      =0),0,($N88      /$E88      ))</f>
        <v>0.72992207358592742</v>
      </c>
      <c r="P88" s="31">
        <v>82784158</v>
      </c>
      <c r="Q88" s="31">
        <v>335002392</v>
      </c>
      <c r="R88" s="31">
        <v>340260344</v>
      </c>
      <c r="S88" s="31">
        <v>244907710</v>
      </c>
      <c r="T88" s="36">
        <f t="shared" ref="T88:T99" si="22">IF(($R88      =0),0,($S88      /$R88      ))</f>
        <v>0.7197656568524482</v>
      </c>
      <c r="U88" s="36">
        <f t="shared" ref="U88:U99" si="23">IF(($P88      =0),0,(($J88      /$P88      )-1))</f>
        <v>1.8257031737884066E-2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619513000</v>
      </c>
      <c r="E89" s="31">
        <v>647081000</v>
      </c>
      <c r="F89" s="31">
        <v>161358187</v>
      </c>
      <c r="G89" s="36">
        <f t="shared" si="16"/>
        <v>0.26045972723736227</v>
      </c>
      <c r="H89" s="31">
        <v>218527021</v>
      </c>
      <c r="I89" s="36">
        <f t="shared" si="17"/>
        <v>0.35274000868424071</v>
      </c>
      <c r="J89" s="31">
        <v>143016956</v>
      </c>
      <c r="K89" s="36">
        <f t="shared" si="18"/>
        <v>0.22101862981605086</v>
      </c>
      <c r="L89" s="31">
        <v>0</v>
      </c>
      <c r="M89" s="36">
        <f t="shared" si="19"/>
        <v>0</v>
      </c>
      <c r="N89" s="31">
        <f t="shared" si="20"/>
        <v>522902164</v>
      </c>
      <c r="O89" s="36">
        <f t="shared" si="21"/>
        <v>0.80809383060235118</v>
      </c>
      <c r="P89" s="31">
        <v>163554746</v>
      </c>
      <c r="Q89" s="31">
        <v>607083000</v>
      </c>
      <c r="R89" s="31">
        <v>595959000</v>
      </c>
      <c r="S89" s="31">
        <v>495298183</v>
      </c>
      <c r="T89" s="36">
        <f t="shared" si="22"/>
        <v>0.83109439239947713</v>
      </c>
      <c r="U89" s="36">
        <f t="shared" si="23"/>
        <v>-0.12557134844622608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260638939</v>
      </c>
      <c r="E90" s="31">
        <v>246445205</v>
      </c>
      <c r="F90" s="31">
        <v>36507486</v>
      </c>
      <c r="G90" s="36">
        <f t="shared" si="16"/>
        <v>0.14006919357510123</v>
      </c>
      <c r="H90" s="31">
        <v>76414014</v>
      </c>
      <c r="I90" s="36">
        <f t="shared" si="17"/>
        <v>0.29317957743835044</v>
      </c>
      <c r="J90" s="31">
        <v>29461851</v>
      </c>
      <c r="K90" s="36">
        <f t="shared" si="18"/>
        <v>0.11954726812396289</v>
      </c>
      <c r="L90" s="31">
        <v>0</v>
      </c>
      <c r="M90" s="36">
        <f t="shared" si="19"/>
        <v>0</v>
      </c>
      <c r="N90" s="31">
        <f t="shared" si="20"/>
        <v>142383351</v>
      </c>
      <c r="O90" s="36">
        <f t="shared" si="21"/>
        <v>0.5777485141169616</v>
      </c>
      <c r="P90" s="31">
        <v>58964185</v>
      </c>
      <c r="Q90" s="31">
        <v>203101995</v>
      </c>
      <c r="R90" s="31">
        <v>239037149</v>
      </c>
      <c r="S90" s="31">
        <v>192883669</v>
      </c>
      <c r="T90" s="36">
        <f t="shared" si="22"/>
        <v>0.80691921656076981</v>
      </c>
      <c r="U90" s="36">
        <f t="shared" si="23"/>
        <v>-0.50034328465660982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1242480778</v>
      </c>
      <c r="E91" s="32">
        <f>SUM(E88:E90)</f>
        <v>1242294467</v>
      </c>
      <c r="F91" s="32">
        <f>SUM(F88:F90)</f>
        <v>279736382</v>
      </c>
      <c r="G91" s="37">
        <f t="shared" si="16"/>
        <v>0.22514342833559717</v>
      </c>
      <c r="H91" s="32">
        <f>SUM(H88:H90)</f>
        <v>383348428</v>
      </c>
      <c r="I91" s="37">
        <f t="shared" si="17"/>
        <v>0.30853469509368942</v>
      </c>
      <c r="J91" s="32">
        <f>SUM(J88:J90)</f>
        <v>256774358</v>
      </c>
      <c r="K91" s="37">
        <f t="shared" si="18"/>
        <v>0.20669363409472546</v>
      </c>
      <c r="L91" s="32">
        <f>SUM(L88:L90)</f>
        <v>0</v>
      </c>
      <c r="M91" s="37">
        <f t="shared" si="19"/>
        <v>0</v>
      </c>
      <c r="N91" s="32">
        <f t="shared" si="20"/>
        <v>919859168</v>
      </c>
      <c r="O91" s="37">
        <f t="shared" si="21"/>
        <v>0.74045179499298208</v>
      </c>
      <c r="P91" s="32">
        <f>SUM(P88:P90)</f>
        <v>305303089</v>
      </c>
      <c r="Q91" s="32">
        <f>SUM(Q88:Q90)</f>
        <v>1145187387</v>
      </c>
      <c r="R91" s="32">
        <f>SUM(R88:R90)</f>
        <v>1175256493</v>
      </c>
      <c r="S91" s="32">
        <f>SUM(S88:S90)</f>
        <v>933089562</v>
      </c>
      <c r="T91" s="37">
        <f t="shared" si="22"/>
        <v>0.79394546429449087</v>
      </c>
      <c r="U91" s="37">
        <f t="shared" si="23"/>
        <v>-0.15895263673535909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1516593</v>
      </c>
      <c r="E92" s="31">
        <v>1237823</v>
      </c>
      <c r="F92" s="31">
        <v>267903</v>
      </c>
      <c r="G92" s="36">
        <f t="shared" si="16"/>
        <v>0.17664792070120328</v>
      </c>
      <c r="H92" s="31">
        <v>255705</v>
      </c>
      <c r="I92" s="36">
        <f t="shared" si="17"/>
        <v>0.16860489267720477</v>
      </c>
      <c r="J92" s="31">
        <v>130680</v>
      </c>
      <c r="K92" s="36">
        <f t="shared" si="18"/>
        <v>0.10557244452559049</v>
      </c>
      <c r="L92" s="31">
        <v>0</v>
      </c>
      <c r="M92" s="36">
        <f t="shared" si="19"/>
        <v>0</v>
      </c>
      <c r="N92" s="31">
        <f t="shared" si="20"/>
        <v>654288</v>
      </c>
      <c r="O92" s="36">
        <f t="shared" si="21"/>
        <v>0.52857961113988028</v>
      </c>
      <c r="P92" s="31">
        <v>254156</v>
      </c>
      <c r="Q92" s="31">
        <v>934520</v>
      </c>
      <c r="R92" s="31">
        <v>934520</v>
      </c>
      <c r="S92" s="31">
        <v>805274</v>
      </c>
      <c r="T92" s="36">
        <f t="shared" si="22"/>
        <v>0.86169798399178188</v>
      </c>
      <c r="U92" s="36">
        <f t="shared" si="23"/>
        <v>-0.48582760194526198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20033521</v>
      </c>
      <c r="E95" s="31">
        <v>19489570</v>
      </c>
      <c r="F95" s="31">
        <v>4325715</v>
      </c>
      <c r="G95" s="36">
        <f t="shared" si="16"/>
        <v>0.21592385082981669</v>
      </c>
      <c r="H95" s="31">
        <v>5231102</v>
      </c>
      <c r="I95" s="36">
        <f t="shared" si="17"/>
        <v>0.26111745409107068</v>
      </c>
      <c r="J95" s="31">
        <v>4504950</v>
      </c>
      <c r="K95" s="36">
        <f t="shared" si="18"/>
        <v>0.23114671077915008</v>
      </c>
      <c r="L95" s="31">
        <v>0</v>
      </c>
      <c r="M95" s="36">
        <f t="shared" si="19"/>
        <v>0</v>
      </c>
      <c r="N95" s="31">
        <f t="shared" si="20"/>
        <v>14061767</v>
      </c>
      <c r="O95" s="36">
        <f t="shared" si="21"/>
        <v>0.72150216756962826</v>
      </c>
      <c r="P95" s="31">
        <v>4823428</v>
      </c>
      <c r="Q95" s="31">
        <v>19620413</v>
      </c>
      <c r="R95" s="31">
        <v>21285931</v>
      </c>
      <c r="S95" s="31">
        <v>16078657</v>
      </c>
      <c r="T95" s="36">
        <f t="shared" si="22"/>
        <v>0.75536545711813119</v>
      </c>
      <c r="U95" s="36">
        <f t="shared" si="23"/>
        <v>-6.6027315013305943E-2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21550114</v>
      </c>
      <c r="E96" s="32">
        <f>SUM(E92:E95)</f>
        <v>20727393</v>
      </c>
      <c r="F96" s="32">
        <f>SUM(F92:F95)</f>
        <v>4593618</v>
      </c>
      <c r="G96" s="37">
        <f t="shared" si="16"/>
        <v>0.21315980045395583</v>
      </c>
      <c r="H96" s="32">
        <f>SUM(H92:H95)</f>
        <v>5486807</v>
      </c>
      <c r="I96" s="37">
        <f t="shared" si="17"/>
        <v>0.25460686658084503</v>
      </c>
      <c r="J96" s="32">
        <f>SUM(J92:J95)</f>
        <v>4635630</v>
      </c>
      <c r="K96" s="37">
        <f t="shared" si="18"/>
        <v>0.22364751804532293</v>
      </c>
      <c r="L96" s="32">
        <f>SUM(L92:L95)</f>
        <v>0</v>
      </c>
      <c r="M96" s="37">
        <f t="shared" si="19"/>
        <v>0</v>
      </c>
      <c r="N96" s="32">
        <f t="shared" si="20"/>
        <v>14716055</v>
      </c>
      <c r="O96" s="37">
        <f t="shared" si="21"/>
        <v>0.70998098989101044</v>
      </c>
      <c r="P96" s="32">
        <f>SUM(P92:P95)</f>
        <v>5077584</v>
      </c>
      <c r="Q96" s="32">
        <f>SUM(Q92:Q95)</f>
        <v>20554933</v>
      </c>
      <c r="R96" s="32">
        <f>SUM(R92:R95)</f>
        <v>22220451</v>
      </c>
      <c r="S96" s="32">
        <f>SUM(S92:S95)</f>
        <v>16883931</v>
      </c>
      <c r="T96" s="37">
        <f t="shared" si="22"/>
        <v>0.75983745784457746</v>
      </c>
      <c r="U96" s="37">
        <f t="shared" si="23"/>
        <v>-8.7040214401179816E-2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8254639</v>
      </c>
      <c r="E97" s="31">
        <v>8169264</v>
      </c>
      <c r="F97" s="31">
        <v>1079369</v>
      </c>
      <c r="G97" s="36">
        <f t="shared" si="16"/>
        <v>0.13075907983377588</v>
      </c>
      <c r="H97" s="31">
        <v>2746212</v>
      </c>
      <c r="I97" s="36">
        <f t="shared" si="17"/>
        <v>0.33268711084760944</v>
      </c>
      <c r="J97" s="31">
        <v>1999073</v>
      </c>
      <c r="K97" s="36">
        <f t="shared" si="18"/>
        <v>0.2447066222856796</v>
      </c>
      <c r="L97" s="31">
        <v>0</v>
      </c>
      <c r="M97" s="36">
        <f t="shared" si="19"/>
        <v>0</v>
      </c>
      <c r="N97" s="31">
        <f t="shared" si="20"/>
        <v>5824654</v>
      </c>
      <c r="O97" s="36">
        <f t="shared" si="21"/>
        <v>0.71299617688937467</v>
      </c>
      <c r="P97" s="31">
        <v>1359371</v>
      </c>
      <c r="Q97" s="31">
        <v>8180403</v>
      </c>
      <c r="R97" s="31">
        <v>6253839</v>
      </c>
      <c r="S97" s="31">
        <v>4717078</v>
      </c>
      <c r="T97" s="36">
        <f t="shared" si="22"/>
        <v>0.75426917770028934</v>
      </c>
      <c r="U97" s="36">
        <f t="shared" si="23"/>
        <v>0.47058676402542066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30885494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24627064</v>
      </c>
      <c r="E99" s="31">
        <v>26027064</v>
      </c>
      <c r="F99" s="31">
        <v>12994512</v>
      </c>
      <c r="G99" s="36">
        <f t="shared" si="16"/>
        <v>0.52765169246321852</v>
      </c>
      <c r="H99" s="31">
        <v>4259835</v>
      </c>
      <c r="I99" s="36">
        <f t="shared" si="17"/>
        <v>0.1729737251667515</v>
      </c>
      <c r="J99" s="31">
        <v>15062777</v>
      </c>
      <c r="K99" s="36">
        <f t="shared" si="18"/>
        <v>0.57873515814154064</v>
      </c>
      <c r="L99" s="31">
        <v>0</v>
      </c>
      <c r="M99" s="36">
        <f t="shared" si="19"/>
        <v>0</v>
      </c>
      <c r="N99" s="31">
        <f t="shared" si="20"/>
        <v>32317124</v>
      </c>
      <c r="O99" s="36">
        <f t="shared" si="21"/>
        <v>1.2416738207582692</v>
      </c>
      <c r="P99" s="31">
        <v>26221369</v>
      </c>
      <c r="Q99" s="31">
        <v>27808825</v>
      </c>
      <c r="R99" s="31">
        <v>27808825</v>
      </c>
      <c r="S99" s="31">
        <v>64471728</v>
      </c>
      <c r="T99" s="36">
        <f t="shared" si="22"/>
        <v>2.3183909424436306</v>
      </c>
      <c r="U99" s="36">
        <f t="shared" si="23"/>
        <v>-0.42555337213705358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32881703</v>
      </c>
      <c r="E101" s="32">
        <f>SUM(E97:E100)</f>
        <v>65081822</v>
      </c>
      <c r="F101" s="32">
        <f>SUM(F97:F100)</f>
        <v>14073881</v>
      </c>
      <c r="G101" s="37">
        <f>IF(($D101     =0),0,($F101     /$D101     ))</f>
        <v>0.42801557449746447</v>
      </c>
      <c r="H101" s="32">
        <f>SUM(H97:H100)</f>
        <v>7006047</v>
      </c>
      <c r="I101" s="37">
        <f>IF(($D101     =0),0,($H101     /$D101     ))</f>
        <v>0.2130682525780371</v>
      </c>
      <c r="J101" s="32">
        <f>SUM(J97:J100)</f>
        <v>17061850</v>
      </c>
      <c r="K101" s="37">
        <f>IF(($E101     =0),0,($J101     /$E101     ))</f>
        <v>0.26215999300081055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38141778</v>
      </c>
      <c r="O101" s="37">
        <f>IF(($E101     =0),0,($N101     /$E101     ))</f>
        <v>0.58605885373030886</v>
      </c>
      <c r="P101" s="32">
        <f>SUM(P97:P100)</f>
        <v>27580740</v>
      </c>
      <c r="Q101" s="32">
        <f>SUM(Q97:Q100)</f>
        <v>35989228</v>
      </c>
      <c r="R101" s="32">
        <f>SUM(R97:R100)</f>
        <v>34062664</v>
      </c>
      <c r="S101" s="32">
        <f>SUM(S97:S100)</f>
        <v>69188806</v>
      </c>
      <c r="T101" s="37">
        <f>IF(($R101     =0),0,($S101     /$R101     ))</f>
        <v>2.0312212221569048</v>
      </c>
      <c r="U101" s="37">
        <f>IF(($P101     =0),0,(($J101     /$P101     )-1))</f>
        <v>-0.38138534354045617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1296912595</v>
      </c>
      <c r="E102" s="32">
        <f>SUM(E88:E90,E92:E95,E97:E100)</f>
        <v>1328103682</v>
      </c>
      <c r="F102" s="32">
        <f>SUM(F88:F90,F92:F95,F97:F100)</f>
        <v>298403881</v>
      </c>
      <c r="G102" s="37">
        <f>IF(($D102     =0),0,($F102     /$D102     ))</f>
        <v>0.23008788884496878</v>
      </c>
      <c r="H102" s="32">
        <f>SUM(H88:H90,H92:H95,H97:H100)</f>
        <v>395841282</v>
      </c>
      <c r="I102" s="37">
        <f>IF(($D102     =0),0,($H102     /$D102     ))</f>
        <v>0.30521816468287133</v>
      </c>
      <c r="J102" s="32">
        <f>SUM(J88:J90,J92:J95,J97:J100)</f>
        <v>278471838</v>
      </c>
      <c r="K102" s="37">
        <f>IF(($E102     =0),0,($J102     /$E102     ))</f>
        <v>0.20967627887353452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972717001</v>
      </c>
      <c r="O102" s="37">
        <f>IF(($E102     =0),0,($N102     /$E102     ))</f>
        <v>0.73241043917232362</v>
      </c>
      <c r="P102" s="32">
        <f>SUM(P88:P90,P92:P95,P97:P100)</f>
        <v>337961413</v>
      </c>
      <c r="Q102" s="32">
        <f>SUM(Q88:Q90,Q92:Q95,Q97:Q100)</f>
        <v>1201731548</v>
      </c>
      <c r="R102" s="32">
        <f>SUM(R88:R90,R92:R95,R97:R100)</f>
        <v>1231539608</v>
      </c>
      <c r="S102" s="32">
        <f>SUM(S88:S90,S92:S95,S97:S100)</f>
        <v>1019162299</v>
      </c>
      <c r="T102" s="37">
        <f>IF(($R102     =0),0,($S102     /$R102     ))</f>
        <v>0.82755137746247787</v>
      </c>
      <c r="U102" s="37">
        <f>IF(($P102     =0),0,(($J102     /$P102     )-1))</f>
        <v>-0.17602475522849115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404787780</v>
      </c>
      <c r="E105" s="31">
        <v>400753827</v>
      </c>
      <c r="F105" s="31">
        <v>84435920</v>
      </c>
      <c r="G105" s="36">
        <f t="shared" ref="G105:G136" si="24">IF(($D105     =0),0,($F105     /$D105     ))</f>
        <v>0.20859305584768395</v>
      </c>
      <c r="H105" s="31">
        <v>93585488</v>
      </c>
      <c r="I105" s="36">
        <f t="shared" ref="I105:I136" si="25">IF(($D105     =0),0,($H105     /$D105     ))</f>
        <v>0.23119642593953799</v>
      </c>
      <c r="J105" s="31">
        <v>86820807</v>
      </c>
      <c r="K105" s="36">
        <f t="shared" ref="K105:K136" si="26">IF(($E105     =0),0,($J105     /$E105     ))</f>
        <v>0.21664373775275264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264842215</v>
      </c>
      <c r="O105" s="36">
        <f t="shared" ref="O105:O136" si="29">IF(($E105     =0),0,($N105     /$E105     ))</f>
        <v>0.66086010202966816</v>
      </c>
      <c r="P105" s="31">
        <v>74779258</v>
      </c>
      <c r="Q105" s="31">
        <v>359329240</v>
      </c>
      <c r="R105" s="31">
        <v>378655852</v>
      </c>
      <c r="S105" s="31">
        <v>223266190</v>
      </c>
      <c r="T105" s="36">
        <f t="shared" ref="T105:T136" si="30">IF(($R105     =0),0,($S105     /$R105     ))</f>
        <v>0.58962825695349352</v>
      </c>
      <c r="U105" s="36">
        <f t="shared" ref="U105:U136" si="31">IF(($P105     =0),0,(($J105     /$P105     )-1))</f>
        <v>0.16102792835949242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404787780</v>
      </c>
      <c r="E106" s="32">
        <f>E105</f>
        <v>400753827</v>
      </c>
      <c r="F106" s="32">
        <f>F105</f>
        <v>84435920</v>
      </c>
      <c r="G106" s="37">
        <f t="shared" si="24"/>
        <v>0.20859305584768395</v>
      </c>
      <c r="H106" s="32">
        <f>H105</f>
        <v>93585488</v>
      </c>
      <c r="I106" s="37">
        <f t="shared" si="25"/>
        <v>0.23119642593953799</v>
      </c>
      <c r="J106" s="32">
        <f>J105</f>
        <v>86820807</v>
      </c>
      <c r="K106" s="37">
        <f t="shared" si="26"/>
        <v>0.21664373775275264</v>
      </c>
      <c r="L106" s="32">
        <f>L105</f>
        <v>0</v>
      </c>
      <c r="M106" s="37">
        <f t="shared" si="27"/>
        <v>0</v>
      </c>
      <c r="N106" s="32">
        <f t="shared" si="28"/>
        <v>264842215</v>
      </c>
      <c r="O106" s="37">
        <f t="shared" si="29"/>
        <v>0.66086010202966816</v>
      </c>
      <c r="P106" s="32">
        <f>P105</f>
        <v>74779258</v>
      </c>
      <c r="Q106" s="32">
        <f>Q105</f>
        <v>359329240</v>
      </c>
      <c r="R106" s="32">
        <f>R105</f>
        <v>378655852</v>
      </c>
      <c r="S106" s="32">
        <f>S105</f>
        <v>223266190</v>
      </c>
      <c r="T106" s="37">
        <f t="shared" si="30"/>
        <v>0.58962825695349352</v>
      </c>
      <c r="U106" s="37">
        <f t="shared" si="31"/>
        <v>0.16102792835949242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43478</v>
      </c>
      <c r="R108" s="31">
        <v>43478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6450888</v>
      </c>
      <c r="E110" s="31">
        <v>6636565</v>
      </c>
      <c r="F110" s="31">
        <v>987164</v>
      </c>
      <c r="G110" s="36">
        <f t="shared" si="24"/>
        <v>0.15302761418272956</v>
      </c>
      <c r="H110" s="31">
        <v>924413</v>
      </c>
      <c r="I110" s="36">
        <f t="shared" si="25"/>
        <v>0.14330011620105634</v>
      </c>
      <c r="J110" s="31">
        <v>1525534</v>
      </c>
      <c r="K110" s="36">
        <f t="shared" si="26"/>
        <v>0.22986801153910194</v>
      </c>
      <c r="L110" s="31">
        <v>0</v>
      </c>
      <c r="M110" s="36">
        <f t="shared" si="27"/>
        <v>0</v>
      </c>
      <c r="N110" s="31">
        <f t="shared" si="28"/>
        <v>3437111</v>
      </c>
      <c r="O110" s="36">
        <f t="shared" si="29"/>
        <v>0.51790512109803788</v>
      </c>
      <c r="P110" s="31">
        <v>1134629</v>
      </c>
      <c r="Q110" s="31">
        <v>5850440</v>
      </c>
      <c r="R110" s="31">
        <v>5296090</v>
      </c>
      <c r="S110" s="31">
        <v>3247466</v>
      </c>
      <c r="T110" s="36">
        <f t="shared" si="30"/>
        <v>0.61318180015822998</v>
      </c>
      <c r="U110" s="36">
        <f t="shared" si="31"/>
        <v>0.34452230641028914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6450888</v>
      </c>
      <c r="E112" s="32">
        <f>SUM(E107:E111)</f>
        <v>6636565</v>
      </c>
      <c r="F112" s="32">
        <f>SUM(F107:F111)</f>
        <v>987164</v>
      </c>
      <c r="G112" s="37">
        <f t="shared" si="24"/>
        <v>0.15302761418272956</v>
      </c>
      <c r="H112" s="32">
        <f>SUM(H107:H111)</f>
        <v>924413</v>
      </c>
      <c r="I112" s="37">
        <f t="shared" si="25"/>
        <v>0.14330011620105634</v>
      </c>
      <c r="J112" s="32">
        <f>SUM(J107:J111)</f>
        <v>1525534</v>
      </c>
      <c r="K112" s="37">
        <f t="shared" si="26"/>
        <v>0.22986801153910194</v>
      </c>
      <c r="L112" s="32">
        <f>SUM(L107:L111)</f>
        <v>0</v>
      </c>
      <c r="M112" s="37">
        <f t="shared" si="27"/>
        <v>0</v>
      </c>
      <c r="N112" s="32">
        <f t="shared" si="28"/>
        <v>3437111</v>
      </c>
      <c r="O112" s="37">
        <f t="shared" si="29"/>
        <v>0.51790512109803788</v>
      </c>
      <c r="P112" s="32">
        <f>SUM(P107:P111)</f>
        <v>1134629</v>
      </c>
      <c r="Q112" s="32">
        <f>SUM(Q107:Q111)</f>
        <v>5893918</v>
      </c>
      <c r="R112" s="32">
        <f>SUM(R107:R111)</f>
        <v>5339568</v>
      </c>
      <c r="S112" s="32">
        <f>SUM(S107:S111)</f>
        <v>3247466</v>
      </c>
      <c r="T112" s="37">
        <f t="shared" si="30"/>
        <v>0.6081889021733593</v>
      </c>
      <c r="U112" s="37">
        <f t="shared" si="31"/>
        <v>0.34452230641028914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2799144</v>
      </c>
      <c r="E113" s="31">
        <v>2689144</v>
      </c>
      <c r="F113" s="31">
        <v>596125</v>
      </c>
      <c r="G113" s="36">
        <f t="shared" si="24"/>
        <v>0.21296689273577923</v>
      </c>
      <c r="H113" s="31">
        <v>623722</v>
      </c>
      <c r="I113" s="36">
        <f t="shared" si="25"/>
        <v>0.22282597822762959</v>
      </c>
      <c r="J113" s="31">
        <v>474778</v>
      </c>
      <c r="K113" s="36">
        <f t="shared" si="26"/>
        <v>0.17655357987523168</v>
      </c>
      <c r="L113" s="31">
        <v>0</v>
      </c>
      <c r="M113" s="36">
        <f t="shared" si="27"/>
        <v>0</v>
      </c>
      <c r="N113" s="31">
        <f t="shared" si="28"/>
        <v>1694625</v>
      </c>
      <c r="O113" s="36">
        <f t="shared" si="29"/>
        <v>0.63017264973538045</v>
      </c>
      <c r="P113" s="31">
        <v>639092</v>
      </c>
      <c r="Q113" s="31">
        <v>2145462</v>
      </c>
      <c r="R113" s="31">
        <v>2609462</v>
      </c>
      <c r="S113" s="31">
        <v>1982176</v>
      </c>
      <c r="T113" s="36">
        <f t="shared" si="30"/>
        <v>0.75961098494632229</v>
      </c>
      <c r="U113" s="36">
        <f t="shared" si="31"/>
        <v>-0.25710539327671134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1092000</v>
      </c>
      <c r="E114" s="31">
        <v>1092000</v>
      </c>
      <c r="F114" s="31">
        <v>48100</v>
      </c>
      <c r="G114" s="36">
        <f t="shared" si="24"/>
        <v>4.4047619047619051E-2</v>
      </c>
      <c r="H114" s="31">
        <v>413600</v>
      </c>
      <c r="I114" s="36">
        <f t="shared" si="25"/>
        <v>0.37875457875457874</v>
      </c>
      <c r="J114" s="31">
        <v>198000</v>
      </c>
      <c r="K114" s="36">
        <f t="shared" si="26"/>
        <v>0.18131868131868131</v>
      </c>
      <c r="L114" s="31">
        <v>0</v>
      </c>
      <c r="M114" s="36">
        <f t="shared" si="27"/>
        <v>0</v>
      </c>
      <c r="N114" s="31">
        <f t="shared" si="28"/>
        <v>659700</v>
      </c>
      <c r="O114" s="36">
        <f t="shared" si="29"/>
        <v>0.60412087912087908</v>
      </c>
      <c r="P114" s="31">
        <v>163478</v>
      </c>
      <c r="Q114" s="31">
        <v>1469160</v>
      </c>
      <c r="R114" s="31">
        <v>1391528</v>
      </c>
      <c r="S114" s="31">
        <v>627531</v>
      </c>
      <c r="T114" s="36">
        <f t="shared" si="30"/>
        <v>0.45096541355977027</v>
      </c>
      <c r="U114" s="36">
        <f t="shared" si="31"/>
        <v>0.21117214548746621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3433072</v>
      </c>
      <c r="E115" s="31">
        <v>3350829</v>
      </c>
      <c r="F115" s="31">
        <v>570971</v>
      </c>
      <c r="G115" s="36">
        <f t="shared" si="24"/>
        <v>0.16631489231801722</v>
      </c>
      <c r="H115" s="31">
        <v>1170382</v>
      </c>
      <c r="I115" s="36">
        <f t="shared" si="25"/>
        <v>0.34091391034035989</v>
      </c>
      <c r="J115" s="31">
        <v>796994</v>
      </c>
      <c r="K115" s="36">
        <f t="shared" si="26"/>
        <v>0.23784979776646317</v>
      </c>
      <c r="L115" s="31">
        <v>0</v>
      </c>
      <c r="M115" s="36">
        <f t="shared" si="27"/>
        <v>0</v>
      </c>
      <c r="N115" s="31">
        <f t="shared" si="28"/>
        <v>2538347</v>
      </c>
      <c r="O115" s="36">
        <f t="shared" si="29"/>
        <v>0.75752806245857374</v>
      </c>
      <c r="P115" s="31">
        <v>0</v>
      </c>
      <c r="Q115" s="31">
        <v>2689344</v>
      </c>
      <c r="R115" s="31">
        <v>3391722</v>
      </c>
      <c r="S115" s="31">
        <v>1475804</v>
      </c>
      <c r="T115" s="36">
        <f t="shared" si="30"/>
        <v>0.43511938773283898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57398348</v>
      </c>
      <c r="E117" s="31">
        <v>60884312</v>
      </c>
      <c r="F117" s="31">
        <v>14111691</v>
      </c>
      <c r="G117" s="36">
        <f t="shared" si="24"/>
        <v>0.2458553510982581</v>
      </c>
      <c r="H117" s="31">
        <v>18425036</v>
      </c>
      <c r="I117" s="36">
        <f t="shared" si="25"/>
        <v>0.32100289715655234</v>
      </c>
      <c r="J117" s="31">
        <v>13526898</v>
      </c>
      <c r="K117" s="36">
        <f t="shared" si="26"/>
        <v>0.22217378427467491</v>
      </c>
      <c r="L117" s="31">
        <v>0</v>
      </c>
      <c r="M117" s="36">
        <f t="shared" si="27"/>
        <v>0</v>
      </c>
      <c r="N117" s="31">
        <f t="shared" si="28"/>
        <v>46063625</v>
      </c>
      <c r="O117" s="36">
        <f t="shared" si="29"/>
        <v>0.75657625892200275</v>
      </c>
      <c r="P117" s="31">
        <v>12069593</v>
      </c>
      <c r="Q117" s="31">
        <v>63848087</v>
      </c>
      <c r="R117" s="31">
        <v>60746573</v>
      </c>
      <c r="S117" s="31">
        <v>42919845</v>
      </c>
      <c r="T117" s="36">
        <f t="shared" si="30"/>
        <v>0.70653936313411458</v>
      </c>
      <c r="U117" s="36">
        <f t="shared" si="31"/>
        <v>0.12074185103010526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544440</v>
      </c>
      <c r="E118" s="31">
        <v>544440</v>
      </c>
      <c r="F118" s="31">
        <v>92509</v>
      </c>
      <c r="G118" s="36">
        <f t="shared" si="24"/>
        <v>0.16991587686430093</v>
      </c>
      <c r="H118" s="31">
        <v>132957</v>
      </c>
      <c r="I118" s="36">
        <f t="shared" si="25"/>
        <v>0.2442087282345162</v>
      </c>
      <c r="J118" s="31">
        <v>127992</v>
      </c>
      <c r="K118" s="36">
        <f t="shared" si="26"/>
        <v>0.23508926603482477</v>
      </c>
      <c r="L118" s="31">
        <v>0</v>
      </c>
      <c r="M118" s="36">
        <f t="shared" si="27"/>
        <v>0</v>
      </c>
      <c r="N118" s="31">
        <f t="shared" si="28"/>
        <v>353458</v>
      </c>
      <c r="O118" s="36">
        <f t="shared" si="29"/>
        <v>0.64921387113364193</v>
      </c>
      <c r="P118" s="31">
        <v>118816</v>
      </c>
      <c r="Q118" s="31">
        <v>672092</v>
      </c>
      <c r="R118" s="31">
        <v>672092</v>
      </c>
      <c r="S118" s="31">
        <v>328324</v>
      </c>
      <c r="T118" s="36">
        <f t="shared" si="30"/>
        <v>0.48851050153847986</v>
      </c>
      <c r="U118" s="36">
        <f t="shared" si="31"/>
        <v>7.7228656073256019E-2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10208406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65267004</v>
      </c>
      <c r="E121" s="32">
        <f>SUM(E113:E120)</f>
        <v>78769131</v>
      </c>
      <c r="F121" s="32">
        <f>SUM(F113:F120)</f>
        <v>15419396</v>
      </c>
      <c r="G121" s="37">
        <f t="shared" si="24"/>
        <v>0.23625101590384018</v>
      </c>
      <c r="H121" s="32">
        <f>SUM(H113:H120)</f>
        <v>20765697</v>
      </c>
      <c r="I121" s="37">
        <f t="shared" si="25"/>
        <v>0.31816531673493087</v>
      </c>
      <c r="J121" s="32">
        <f>SUM(J113:J120)</f>
        <v>15124662</v>
      </c>
      <c r="K121" s="37">
        <f t="shared" si="26"/>
        <v>0.19201255375027559</v>
      </c>
      <c r="L121" s="32">
        <f>SUM(L113:L120)</f>
        <v>0</v>
      </c>
      <c r="M121" s="37">
        <f t="shared" si="27"/>
        <v>0</v>
      </c>
      <c r="N121" s="32">
        <f t="shared" si="28"/>
        <v>51309755</v>
      </c>
      <c r="O121" s="37">
        <f t="shared" si="29"/>
        <v>0.6513941990803479</v>
      </c>
      <c r="P121" s="32">
        <f>SUM(P113:P120)</f>
        <v>12990979</v>
      </c>
      <c r="Q121" s="32">
        <f>SUM(Q113:Q120)</f>
        <v>70824145</v>
      </c>
      <c r="R121" s="32">
        <f>SUM(R113:R120)</f>
        <v>68811377</v>
      </c>
      <c r="S121" s="32">
        <f>SUM(S113:S120)</f>
        <v>47333680</v>
      </c>
      <c r="T121" s="37">
        <f t="shared" si="30"/>
        <v>0.68787578542426209</v>
      </c>
      <c r="U121" s="37">
        <f t="shared" si="31"/>
        <v>0.16424343384744144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4315867</v>
      </c>
      <c r="E122" s="31">
        <v>4791113</v>
      </c>
      <c r="F122" s="31">
        <v>952081</v>
      </c>
      <c r="G122" s="36">
        <f t="shared" si="24"/>
        <v>0.22060017141399399</v>
      </c>
      <c r="H122" s="31">
        <v>1181025</v>
      </c>
      <c r="I122" s="36">
        <f t="shared" si="25"/>
        <v>0.27364721850789192</v>
      </c>
      <c r="J122" s="31">
        <v>1095255</v>
      </c>
      <c r="K122" s="36">
        <f t="shared" si="26"/>
        <v>0.22860137091318863</v>
      </c>
      <c r="L122" s="31">
        <v>0</v>
      </c>
      <c r="M122" s="36">
        <f t="shared" si="27"/>
        <v>0</v>
      </c>
      <c r="N122" s="31">
        <f t="shared" si="28"/>
        <v>3228361</v>
      </c>
      <c r="O122" s="36">
        <f t="shared" si="29"/>
        <v>0.67382276310327061</v>
      </c>
      <c r="P122" s="31">
        <v>1208428</v>
      </c>
      <c r="Q122" s="31">
        <v>4258002</v>
      </c>
      <c r="R122" s="31">
        <v>4776220</v>
      </c>
      <c r="S122" s="31">
        <v>3774053</v>
      </c>
      <c r="T122" s="36">
        <f t="shared" si="30"/>
        <v>0.79017570379923874</v>
      </c>
      <c r="U122" s="36">
        <f t="shared" si="31"/>
        <v>-9.3653076558967485E-2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296146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4528709</v>
      </c>
      <c r="E124" s="31">
        <v>4157623</v>
      </c>
      <c r="F124" s="31">
        <v>868042</v>
      </c>
      <c r="G124" s="36">
        <f t="shared" si="24"/>
        <v>0.19167537591839087</v>
      </c>
      <c r="H124" s="31">
        <v>1055542</v>
      </c>
      <c r="I124" s="36">
        <f t="shared" si="25"/>
        <v>0.23307790365863648</v>
      </c>
      <c r="J124" s="31">
        <v>983491</v>
      </c>
      <c r="K124" s="36">
        <f t="shared" si="26"/>
        <v>0.23655126980007568</v>
      </c>
      <c r="L124" s="31">
        <v>0</v>
      </c>
      <c r="M124" s="36">
        <f t="shared" si="27"/>
        <v>0</v>
      </c>
      <c r="N124" s="31">
        <f t="shared" si="28"/>
        <v>2907075</v>
      </c>
      <c r="O124" s="36">
        <f t="shared" si="29"/>
        <v>0.69921563354830396</v>
      </c>
      <c r="P124" s="31">
        <v>916034</v>
      </c>
      <c r="Q124" s="31">
        <v>4290504</v>
      </c>
      <c r="R124" s="31">
        <v>4303927</v>
      </c>
      <c r="S124" s="31">
        <v>2626569</v>
      </c>
      <c r="T124" s="36">
        <f t="shared" si="30"/>
        <v>0.61027266494064603</v>
      </c>
      <c r="U124" s="36">
        <f t="shared" si="31"/>
        <v>7.3640279727608338E-2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8844576</v>
      </c>
      <c r="E126" s="32">
        <f>SUM(E122:E125)</f>
        <v>8948736</v>
      </c>
      <c r="F126" s="32">
        <f>SUM(F122:F125)</f>
        <v>1820123</v>
      </c>
      <c r="G126" s="37">
        <f t="shared" si="24"/>
        <v>0.20578974051441246</v>
      </c>
      <c r="H126" s="32">
        <f>SUM(H122:H125)</f>
        <v>2236567</v>
      </c>
      <c r="I126" s="37">
        <f t="shared" si="25"/>
        <v>0.252874417043847</v>
      </c>
      <c r="J126" s="32">
        <f>SUM(J122:J125)</f>
        <v>2078746</v>
      </c>
      <c r="K126" s="37">
        <f t="shared" si="26"/>
        <v>0.23229492969733379</v>
      </c>
      <c r="L126" s="32">
        <f>SUM(L122:L125)</f>
        <v>0</v>
      </c>
      <c r="M126" s="37">
        <f t="shared" si="27"/>
        <v>0</v>
      </c>
      <c r="N126" s="32">
        <f t="shared" si="28"/>
        <v>6135436</v>
      </c>
      <c r="O126" s="37">
        <f t="shared" si="29"/>
        <v>0.68562040493763587</v>
      </c>
      <c r="P126" s="32">
        <f>SUM(P122:P125)</f>
        <v>2124462</v>
      </c>
      <c r="Q126" s="32">
        <f>SUM(Q122:Q125)</f>
        <v>8844652</v>
      </c>
      <c r="R126" s="32">
        <f>SUM(R122:R125)</f>
        <v>9080147</v>
      </c>
      <c r="S126" s="32">
        <f>SUM(S122:S125)</f>
        <v>6400622</v>
      </c>
      <c r="T126" s="37">
        <f t="shared" si="30"/>
        <v>0.7049029052062703</v>
      </c>
      <c r="U126" s="37">
        <f t="shared" si="31"/>
        <v>-2.1518859833689619E-2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209496</v>
      </c>
      <c r="E127" s="31">
        <v>204685</v>
      </c>
      <c r="F127" s="31">
        <v>635</v>
      </c>
      <c r="G127" s="36">
        <f t="shared" si="24"/>
        <v>3.0310841257112308E-3</v>
      </c>
      <c r="H127" s="31">
        <v>846</v>
      </c>
      <c r="I127" s="36">
        <f t="shared" si="25"/>
        <v>4.0382632603963801E-3</v>
      </c>
      <c r="J127" s="31">
        <v>408967</v>
      </c>
      <c r="K127" s="36">
        <f t="shared" si="26"/>
        <v>1.9980311209907908</v>
      </c>
      <c r="L127" s="31">
        <v>0</v>
      </c>
      <c r="M127" s="36">
        <f t="shared" si="27"/>
        <v>0</v>
      </c>
      <c r="N127" s="31">
        <f t="shared" si="28"/>
        <v>410448</v>
      </c>
      <c r="O127" s="36">
        <f t="shared" si="29"/>
        <v>2.0052666292107384</v>
      </c>
      <c r="P127" s="31">
        <v>798</v>
      </c>
      <c r="Q127" s="31">
        <v>222492</v>
      </c>
      <c r="R127" s="31">
        <v>222492</v>
      </c>
      <c r="S127" s="31">
        <v>14976</v>
      </c>
      <c r="T127" s="36">
        <f t="shared" si="30"/>
        <v>6.7310285313629259E-2</v>
      </c>
      <c r="U127" s="36">
        <f t="shared" si="31"/>
        <v>511.48997493734339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1599840</v>
      </c>
      <c r="R129" s="31">
        <v>1599840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209496</v>
      </c>
      <c r="E132" s="32">
        <f>SUM(E127:E131)</f>
        <v>204685</v>
      </c>
      <c r="F132" s="32">
        <f>SUM(F127:F131)</f>
        <v>635</v>
      </c>
      <c r="G132" s="37">
        <f t="shared" si="24"/>
        <v>3.0310841257112308E-3</v>
      </c>
      <c r="H132" s="32">
        <f>SUM(H127:H131)</f>
        <v>846</v>
      </c>
      <c r="I132" s="37">
        <f t="shared" si="25"/>
        <v>4.0382632603963801E-3</v>
      </c>
      <c r="J132" s="32">
        <f>SUM(J127:J131)</f>
        <v>408967</v>
      </c>
      <c r="K132" s="37">
        <f t="shared" si="26"/>
        <v>1.9980311209907908</v>
      </c>
      <c r="L132" s="32">
        <f>SUM(L127:L131)</f>
        <v>0</v>
      </c>
      <c r="M132" s="37">
        <f t="shared" si="27"/>
        <v>0</v>
      </c>
      <c r="N132" s="32">
        <f t="shared" si="28"/>
        <v>410448</v>
      </c>
      <c r="O132" s="37">
        <f t="shared" si="29"/>
        <v>2.0052666292107384</v>
      </c>
      <c r="P132" s="32">
        <f>SUM(P127:P131)</f>
        <v>798</v>
      </c>
      <c r="Q132" s="32">
        <f>SUM(Q127:Q131)</f>
        <v>1822332</v>
      </c>
      <c r="R132" s="32">
        <f>SUM(R127:R131)</f>
        <v>1822332</v>
      </c>
      <c r="S132" s="32">
        <f>SUM(S127:S131)</f>
        <v>14976</v>
      </c>
      <c r="T132" s="37">
        <f t="shared" si="30"/>
        <v>8.2180414984755791E-3</v>
      </c>
      <c r="U132" s="37">
        <f t="shared" si="31"/>
        <v>511.48997493734339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2346464</v>
      </c>
      <c r="E133" s="31">
        <v>2340108</v>
      </c>
      <c r="F133" s="31">
        <v>735828</v>
      </c>
      <c r="G133" s="36">
        <f t="shared" si="24"/>
        <v>0.31359015096758358</v>
      </c>
      <c r="H133" s="31">
        <v>741088</v>
      </c>
      <c r="I133" s="36">
        <f t="shared" si="25"/>
        <v>0.31583182183915881</v>
      </c>
      <c r="J133" s="31">
        <v>840981</v>
      </c>
      <c r="K133" s="36">
        <f t="shared" si="26"/>
        <v>0.35937700311267684</v>
      </c>
      <c r="L133" s="31">
        <v>0</v>
      </c>
      <c r="M133" s="36">
        <f t="shared" si="27"/>
        <v>0</v>
      </c>
      <c r="N133" s="31">
        <f t="shared" si="28"/>
        <v>2317897</v>
      </c>
      <c r="O133" s="36">
        <f t="shared" si="29"/>
        <v>0.99050855772468616</v>
      </c>
      <c r="P133" s="31">
        <v>768059</v>
      </c>
      <c r="Q133" s="31">
        <v>2511050</v>
      </c>
      <c r="R133" s="31">
        <v>2501050</v>
      </c>
      <c r="S133" s="31">
        <v>2188418</v>
      </c>
      <c r="T133" s="36">
        <f t="shared" si="30"/>
        <v>0.87499970012594708</v>
      </c>
      <c r="U133" s="36">
        <f t="shared" si="31"/>
        <v>9.4943227017716181E-2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4245329</v>
      </c>
      <c r="E134" s="31">
        <v>8491241</v>
      </c>
      <c r="F134" s="31">
        <v>763739</v>
      </c>
      <c r="G134" s="36">
        <f t="shared" si="24"/>
        <v>0.17990101591655205</v>
      </c>
      <c r="H134" s="31">
        <v>2319796</v>
      </c>
      <c r="I134" s="36">
        <f t="shared" si="25"/>
        <v>0.54643491705825387</v>
      </c>
      <c r="J134" s="31">
        <v>958321</v>
      </c>
      <c r="K134" s="36">
        <f t="shared" si="26"/>
        <v>0.1128599459136774</v>
      </c>
      <c r="L134" s="31">
        <v>0</v>
      </c>
      <c r="M134" s="36">
        <f t="shared" si="27"/>
        <v>0</v>
      </c>
      <c r="N134" s="31">
        <f t="shared" si="28"/>
        <v>4041856</v>
      </c>
      <c r="O134" s="36">
        <f t="shared" si="29"/>
        <v>0.47600297765662286</v>
      </c>
      <c r="P134" s="31">
        <v>1377226</v>
      </c>
      <c r="Q134" s="31">
        <v>7741650</v>
      </c>
      <c r="R134" s="31">
        <v>7638883</v>
      </c>
      <c r="S134" s="31">
        <v>3127759</v>
      </c>
      <c r="T134" s="36">
        <f t="shared" si="30"/>
        <v>0.40945240292330698</v>
      </c>
      <c r="U134" s="36">
        <f t="shared" si="31"/>
        <v>-0.30416576509592474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6591793</v>
      </c>
      <c r="E137" s="32">
        <f>SUM(E133:E136)</f>
        <v>10831349</v>
      </c>
      <c r="F137" s="32">
        <f>SUM(F133:F136)</f>
        <v>1499567</v>
      </c>
      <c r="G137" s="37">
        <f t="shared" ref="G137:G170" si="32">IF(($D137     =0),0,($F137     /$D137     ))</f>
        <v>0.22749000158227056</v>
      </c>
      <c r="H137" s="32">
        <f>SUM(H133:H136)</f>
        <v>3060884</v>
      </c>
      <c r="I137" s="37">
        <f t="shared" ref="I137:I170" si="33">IF(($D137     =0),0,($H137     /$D137     ))</f>
        <v>0.46434771237507005</v>
      </c>
      <c r="J137" s="32">
        <f>SUM(J133:J136)</f>
        <v>1799302</v>
      </c>
      <c r="K137" s="37">
        <f t="shared" ref="K137:K170" si="34">IF(($E137     =0),0,($J137     /$E137     ))</f>
        <v>0.16611984342855171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6359753</v>
      </c>
      <c r="O137" s="37">
        <f t="shared" ref="O137:O170" si="37">IF(($E137     =0),0,($N137     /$E137     ))</f>
        <v>0.58716167302890898</v>
      </c>
      <c r="P137" s="32">
        <f>SUM(P133:P136)</f>
        <v>2145285</v>
      </c>
      <c r="Q137" s="32">
        <f>SUM(Q133:Q136)</f>
        <v>10252700</v>
      </c>
      <c r="R137" s="32">
        <f>SUM(R133:R136)</f>
        <v>10139933</v>
      </c>
      <c r="S137" s="32">
        <f>SUM(S133:S136)</f>
        <v>5316177</v>
      </c>
      <c r="T137" s="37">
        <f t="shared" ref="T137:T170" si="38">IF(($R137     =0),0,($S137     /$R137     ))</f>
        <v>0.52428127483682585</v>
      </c>
      <c r="U137" s="37">
        <f t="shared" ref="U137:U170" si="39">IF(($P137     =0),0,(($J137     /$P137     )-1))</f>
        <v>-0.16127600761670358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1264704</v>
      </c>
      <c r="E139" s="31">
        <v>1585557</v>
      </c>
      <c r="F139" s="31">
        <v>767600</v>
      </c>
      <c r="G139" s="36">
        <f t="shared" si="32"/>
        <v>0.60694043823693133</v>
      </c>
      <c r="H139" s="31">
        <v>6800</v>
      </c>
      <c r="I139" s="36">
        <f t="shared" si="33"/>
        <v>5.3767521886544205E-3</v>
      </c>
      <c r="J139" s="31">
        <v>295000</v>
      </c>
      <c r="K139" s="36">
        <f t="shared" si="34"/>
        <v>0.18605449063010665</v>
      </c>
      <c r="L139" s="31">
        <v>0</v>
      </c>
      <c r="M139" s="36">
        <f t="shared" si="35"/>
        <v>0</v>
      </c>
      <c r="N139" s="31">
        <f t="shared" si="36"/>
        <v>1069400</v>
      </c>
      <c r="O139" s="36">
        <f t="shared" si="37"/>
        <v>0.67446329586385101</v>
      </c>
      <c r="P139" s="31">
        <v>141194</v>
      </c>
      <c r="Q139" s="31">
        <v>1244509</v>
      </c>
      <c r="R139" s="31">
        <v>1064168</v>
      </c>
      <c r="S139" s="31">
        <v>955801</v>
      </c>
      <c r="T139" s="36">
        <f t="shared" si="38"/>
        <v>0.89816739462190176</v>
      </c>
      <c r="U139" s="36">
        <f t="shared" si="39"/>
        <v>1.0893239089479723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3684042</v>
      </c>
      <c r="E140" s="31">
        <v>8897131</v>
      </c>
      <c r="F140" s="31">
        <v>2058384</v>
      </c>
      <c r="G140" s="36">
        <f t="shared" si="32"/>
        <v>0.55872978646823246</v>
      </c>
      <c r="H140" s="31">
        <v>2372535</v>
      </c>
      <c r="I140" s="36">
        <f t="shared" si="33"/>
        <v>0.64400324426268751</v>
      </c>
      <c r="J140" s="31">
        <v>2067222</v>
      </c>
      <c r="K140" s="36">
        <f t="shared" si="34"/>
        <v>0.23234703411695298</v>
      </c>
      <c r="L140" s="31">
        <v>0</v>
      </c>
      <c r="M140" s="36">
        <f t="shared" si="35"/>
        <v>0</v>
      </c>
      <c r="N140" s="31">
        <f t="shared" si="36"/>
        <v>6498141</v>
      </c>
      <c r="O140" s="36">
        <f t="shared" si="37"/>
        <v>0.73036364194255432</v>
      </c>
      <c r="P140" s="31">
        <v>1493122</v>
      </c>
      <c r="Q140" s="31">
        <v>635800</v>
      </c>
      <c r="R140" s="31">
        <v>7665111</v>
      </c>
      <c r="S140" s="31">
        <v>5746247</v>
      </c>
      <c r="T140" s="36">
        <f t="shared" si="38"/>
        <v>0.74966259457951745</v>
      </c>
      <c r="U140" s="36">
        <f t="shared" si="39"/>
        <v>0.38449637738912168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7889812</v>
      </c>
      <c r="E141" s="31">
        <v>4721111</v>
      </c>
      <c r="F141" s="31">
        <v>1182290</v>
      </c>
      <c r="G141" s="36">
        <f t="shared" si="32"/>
        <v>0.14985021189351533</v>
      </c>
      <c r="H141" s="31">
        <v>1144084</v>
      </c>
      <c r="I141" s="36">
        <f t="shared" si="33"/>
        <v>0.14500776444356342</v>
      </c>
      <c r="J141" s="31">
        <v>1106460</v>
      </c>
      <c r="K141" s="36">
        <f t="shared" si="34"/>
        <v>0.23436432653246239</v>
      </c>
      <c r="L141" s="31">
        <v>0</v>
      </c>
      <c r="M141" s="36">
        <f t="shared" si="35"/>
        <v>0</v>
      </c>
      <c r="N141" s="31">
        <f t="shared" si="36"/>
        <v>3432834</v>
      </c>
      <c r="O141" s="36">
        <f t="shared" si="37"/>
        <v>0.72712418750586461</v>
      </c>
      <c r="P141" s="31">
        <v>1209278</v>
      </c>
      <c r="Q141" s="31">
        <v>6542741</v>
      </c>
      <c r="R141" s="31">
        <v>4776807</v>
      </c>
      <c r="S141" s="31">
        <v>3593897</v>
      </c>
      <c r="T141" s="36">
        <f t="shared" si="38"/>
        <v>0.75236386984025105</v>
      </c>
      <c r="U141" s="36">
        <f t="shared" si="39"/>
        <v>-8.5024287219315986E-2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4113203</v>
      </c>
      <c r="E142" s="31">
        <v>4113203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180950</v>
      </c>
      <c r="K142" s="36">
        <f t="shared" si="34"/>
        <v>4.3992479826548796E-2</v>
      </c>
      <c r="L142" s="31">
        <v>0</v>
      </c>
      <c r="M142" s="36">
        <f t="shared" si="35"/>
        <v>0</v>
      </c>
      <c r="N142" s="31">
        <f t="shared" si="36"/>
        <v>180950</v>
      </c>
      <c r="O142" s="36">
        <f t="shared" si="37"/>
        <v>4.3992479826548796E-2</v>
      </c>
      <c r="P142" s="31">
        <v>-80786</v>
      </c>
      <c r="Q142" s="31">
        <v>1559358</v>
      </c>
      <c r="R142" s="31">
        <v>651240</v>
      </c>
      <c r="S142" s="31">
        <v>47469</v>
      </c>
      <c r="T142" s="36">
        <f t="shared" si="38"/>
        <v>7.2890178735949884E-2</v>
      </c>
      <c r="U142" s="36">
        <f t="shared" si="39"/>
        <v>-3.2398682940113388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10615299</v>
      </c>
      <c r="E143" s="31">
        <v>10940376</v>
      </c>
      <c r="F143" s="31">
        <v>2534722</v>
      </c>
      <c r="G143" s="36">
        <f t="shared" si="32"/>
        <v>0.23878008523358599</v>
      </c>
      <c r="H143" s="31">
        <v>2319334</v>
      </c>
      <c r="I143" s="36">
        <f t="shared" si="33"/>
        <v>0.21848974767455914</v>
      </c>
      <c r="J143" s="31">
        <v>2272558</v>
      </c>
      <c r="K143" s="36">
        <f t="shared" si="34"/>
        <v>0.20772211119617826</v>
      </c>
      <c r="L143" s="31">
        <v>0</v>
      </c>
      <c r="M143" s="36">
        <f t="shared" si="35"/>
        <v>0</v>
      </c>
      <c r="N143" s="31">
        <f t="shared" si="36"/>
        <v>7126614</v>
      </c>
      <c r="O143" s="36">
        <f t="shared" si="37"/>
        <v>0.65140485116782088</v>
      </c>
      <c r="P143" s="31">
        <v>2609189</v>
      </c>
      <c r="Q143" s="31">
        <v>13943788</v>
      </c>
      <c r="R143" s="31">
        <v>12211546</v>
      </c>
      <c r="S143" s="31">
        <v>7799179</v>
      </c>
      <c r="T143" s="36">
        <f t="shared" si="38"/>
        <v>0.63867253171711424</v>
      </c>
      <c r="U143" s="36">
        <f t="shared" si="39"/>
        <v>-0.12901748397682189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27567060</v>
      </c>
      <c r="E144" s="32">
        <f>SUM(E138:E143)</f>
        <v>30257378</v>
      </c>
      <c r="F144" s="32">
        <f>SUM(F138:F143)</f>
        <v>6542996</v>
      </c>
      <c r="G144" s="37">
        <f t="shared" si="32"/>
        <v>0.23734834255085599</v>
      </c>
      <c r="H144" s="32">
        <f>SUM(H138:H143)</f>
        <v>5842753</v>
      </c>
      <c r="I144" s="37">
        <f t="shared" si="33"/>
        <v>0.2119469032969058</v>
      </c>
      <c r="J144" s="32">
        <f>SUM(J138:J143)</f>
        <v>5922190</v>
      </c>
      <c r="K144" s="37">
        <f t="shared" si="34"/>
        <v>0.19572713802233624</v>
      </c>
      <c r="L144" s="32">
        <f>SUM(L138:L143)</f>
        <v>0</v>
      </c>
      <c r="M144" s="37">
        <f t="shared" si="35"/>
        <v>0</v>
      </c>
      <c r="N144" s="32">
        <f t="shared" si="36"/>
        <v>18307939</v>
      </c>
      <c r="O144" s="37">
        <f t="shared" si="37"/>
        <v>0.60507354602900487</v>
      </c>
      <c r="P144" s="32">
        <f>SUM(P138:P143)</f>
        <v>5371997</v>
      </c>
      <c r="Q144" s="32">
        <f>SUM(Q138:Q143)</f>
        <v>23926196</v>
      </c>
      <c r="R144" s="32">
        <f>SUM(R138:R143)</f>
        <v>26368872</v>
      </c>
      <c r="S144" s="32">
        <f>SUM(S138:S143)</f>
        <v>18142593</v>
      </c>
      <c r="T144" s="37">
        <f t="shared" si="38"/>
        <v>0.68803068254114175</v>
      </c>
      <c r="U144" s="37">
        <f t="shared" si="39"/>
        <v>0.10241870946688914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86957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196000</v>
      </c>
      <c r="Q145" s="31">
        <v>86957</v>
      </c>
      <c r="R145" s="31">
        <v>170435</v>
      </c>
      <c r="S145" s="31">
        <v>196000</v>
      </c>
      <c r="T145" s="36">
        <f t="shared" si="38"/>
        <v>1.1499985331651363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2426120</v>
      </c>
      <c r="E146" s="31">
        <v>3947068</v>
      </c>
      <c r="F146" s="31">
        <v>222070</v>
      </c>
      <c r="G146" s="36">
        <f t="shared" si="32"/>
        <v>9.1532982704895058E-2</v>
      </c>
      <c r="H146" s="31">
        <v>325813</v>
      </c>
      <c r="I146" s="36">
        <f t="shared" si="33"/>
        <v>0.13429385191169441</v>
      </c>
      <c r="J146" s="31">
        <v>409641</v>
      </c>
      <c r="K146" s="36">
        <f t="shared" si="34"/>
        <v>0.10378361862526818</v>
      </c>
      <c r="L146" s="31">
        <v>0</v>
      </c>
      <c r="M146" s="36">
        <f t="shared" si="35"/>
        <v>0</v>
      </c>
      <c r="N146" s="31">
        <f t="shared" si="36"/>
        <v>957524</v>
      </c>
      <c r="O146" s="36">
        <f t="shared" si="37"/>
        <v>0.24259120947498244</v>
      </c>
      <c r="P146" s="31">
        <v>218659</v>
      </c>
      <c r="Q146" s="31">
        <v>704532</v>
      </c>
      <c r="R146" s="31">
        <v>1323669</v>
      </c>
      <c r="S146" s="31">
        <v>780489</v>
      </c>
      <c r="T146" s="36">
        <f t="shared" si="38"/>
        <v>0.58964061257006095</v>
      </c>
      <c r="U146" s="36">
        <f t="shared" si="39"/>
        <v>0.87342391577753498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350000</v>
      </c>
      <c r="E149" s="31">
        <v>350000</v>
      </c>
      <c r="F149" s="31">
        <v>34796</v>
      </c>
      <c r="G149" s="36">
        <f t="shared" si="32"/>
        <v>9.9417142857142857E-2</v>
      </c>
      <c r="H149" s="31">
        <v>104418</v>
      </c>
      <c r="I149" s="36">
        <f t="shared" si="33"/>
        <v>0.29833714285714286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139214</v>
      </c>
      <c r="O149" s="36">
        <f t="shared" si="37"/>
        <v>0.39775428571428573</v>
      </c>
      <c r="P149" s="31">
        <v>0</v>
      </c>
      <c r="Q149" s="31">
        <v>334854</v>
      </c>
      <c r="R149" s="31">
        <v>334854</v>
      </c>
      <c r="S149" s="31">
        <v>20000</v>
      </c>
      <c r="T149" s="36">
        <f t="shared" si="38"/>
        <v>5.9727523039892011E-2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2776120</v>
      </c>
      <c r="E150" s="32">
        <f>SUM(E145:E149)</f>
        <v>4384025</v>
      </c>
      <c r="F150" s="32">
        <f>SUM(F145:F149)</f>
        <v>256866</v>
      </c>
      <c r="G150" s="37">
        <f t="shared" si="32"/>
        <v>9.2526980101724707E-2</v>
      </c>
      <c r="H150" s="32">
        <f>SUM(H145:H149)</f>
        <v>430231</v>
      </c>
      <c r="I150" s="37">
        <f t="shared" si="33"/>
        <v>0.15497564946760226</v>
      </c>
      <c r="J150" s="32">
        <f>SUM(J145:J149)</f>
        <v>409641</v>
      </c>
      <c r="K150" s="37">
        <f t="shared" si="34"/>
        <v>9.3439476280358799E-2</v>
      </c>
      <c r="L150" s="32">
        <f>SUM(L145:L149)</f>
        <v>0</v>
      </c>
      <c r="M150" s="37">
        <f t="shared" si="35"/>
        <v>0</v>
      </c>
      <c r="N150" s="32">
        <f t="shared" si="36"/>
        <v>1096738</v>
      </c>
      <c r="O150" s="37">
        <f t="shared" si="37"/>
        <v>0.25016691282554276</v>
      </c>
      <c r="P150" s="32">
        <f>SUM(P145:P149)</f>
        <v>414659</v>
      </c>
      <c r="Q150" s="32">
        <f>SUM(Q145:Q149)</f>
        <v>1126343</v>
      </c>
      <c r="R150" s="32">
        <f>SUM(R145:R149)</f>
        <v>1828958</v>
      </c>
      <c r="S150" s="32">
        <f>SUM(S145:S149)</f>
        <v>996489</v>
      </c>
      <c r="T150" s="37">
        <f t="shared" si="38"/>
        <v>0.54483973934885332</v>
      </c>
      <c r="U150" s="37">
        <f t="shared" si="39"/>
        <v>-1.2101509915376285E-2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26116700</v>
      </c>
      <c r="E152" s="31">
        <v>28429592</v>
      </c>
      <c r="F152" s="31">
        <v>9481760</v>
      </c>
      <c r="G152" s="36">
        <f t="shared" si="32"/>
        <v>0.36305352513908723</v>
      </c>
      <c r="H152" s="31">
        <v>5393749</v>
      </c>
      <c r="I152" s="36">
        <f t="shared" si="33"/>
        <v>0.20652490552022268</v>
      </c>
      <c r="J152" s="31">
        <v>5065612</v>
      </c>
      <c r="K152" s="36">
        <f t="shared" si="34"/>
        <v>0.17818096017698742</v>
      </c>
      <c r="L152" s="31">
        <v>0</v>
      </c>
      <c r="M152" s="36">
        <f t="shared" si="35"/>
        <v>0</v>
      </c>
      <c r="N152" s="31">
        <f t="shared" si="36"/>
        <v>19941121</v>
      </c>
      <c r="O152" s="36">
        <f t="shared" si="37"/>
        <v>0.70142128666496517</v>
      </c>
      <c r="P152" s="31">
        <v>6954959</v>
      </c>
      <c r="Q152" s="31">
        <v>21388100</v>
      </c>
      <c r="R152" s="31">
        <v>24389100</v>
      </c>
      <c r="S152" s="31">
        <v>16367686</v>
      </c>
      <c r="T152" s="36">
        <f t="shared" si="38"/>
        <v>0.67110660089958218</v>
      </c>
      <c r="U152" s="36">
        <f t="shared" si="39"/>
        <v>-0.27165465677080192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207920</v>
      </c>
      <c r="R153" s="31">
        <v>27920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2337837</v>
      </c>
      <c r="E155" s="31">
        <v>2184698</v>
      </c>
      <c r="F155" s="31">
        <v>464547</v>
      </c>
      <c r="G155" s="36">
        <f t="shared" si="32"/>
        <v>0.19870803653120384</v>
      </c>
      <c r="H155" s="31">
        <v>835723</v>
      </c>
      <c r="I155" s="36">
        <f t="shared" si="33"/>
        <v>0.35747701828656148</v>
      </c>
      <c r="J155" s="31">
        <v>438815</v>
      </c>
      <c r="K155" s="36">
        <f t="shared" si="34"/>
        <v>0.20085842528349457</v>
      </c>
      <c r="L155" s="31">
        <v>0</v>
      </c>
      <c r="M155" s="36">
        <f t="shared" si="35"/>
        <v>0</v>
      </c>
      <c r="N155" s="31">
        <f t="shared" si="36"/>
        <v>1739085</v>
      </c>
      <c r="O155" s="36">
        <f t="shared" si="37"/>
        <v>0.7960299318258176</v>
      </c>
      <c r="P155" s="31">
        <v>505288</v>
      </c>
      <c r="Q155" s="31">
        <v>4523362</v>
      </c>
      <c r="R155" s="31">
        <v>2022711</v>
      </c>
      <c r="S155" s="31">
        <v>1670872</v>
      </c>
      <c r="T155" s="36">
        <f t="shared" si="38"/>
        <v>0.8260557242235792</v>
      </c>
      <c r="U155" s="36">
        <f t="shared" si="39"/>
        <v>-0.13155467772834506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28454537</v>
      </c>
      <c r="E157" s="32">
        <f>SUM(E151:E156)</f>
        <v>30614290</v>
      </c>
      <c r="F157" s="32">
        <f>SUM(F151:F156)</f>
        <v>9946307</v>
      </c>
      <c r="G157" s="37">
        <f t="shared" si="32"/>
        <v>0.34955082909976709</v>
      </c>
      <c r="H157" s="32">
        <f>SUM(H151:H156)</f>
        <v>6229472</v>
      </c>
      <c r="I157" s="37">
        <f t="shared" si="33"/>
        <v>0.21892719603907101</v>
      </c>
      <c r="J157" s="32">
        <f>SUM(J151:J156)</f>
        <v>5504427</v>
      </c>
      <c r="K157" s="37">
        <f t="shared" si="34"/>
        <v>0.17979927021008815</v>
      </c>
      <c r="L157" s="32">
        <f>SUM(L151:L156)</f>
        <v>0</v>
      </c>
      <c r="M157" s="37">
        <f t="shared" si="35"/>
        <v>0</v>
      </c>
      <c r="N157" s="32">
        <f t="shared" si="36"/>
        <v>21680206</v>
      </c>
      <c r="O157" s="37">
        <f t="shared" si="37"/>
        <v>0.70817275200568097</v>
      </c>
      <c r="P157" s="32">
        <f>SUM(P151:P156)</f>
        <v>7460247</v>
      </c>
      <c r="Q157" s="32">
        <f>SUM(Q151:Q156)</f>
        <v>26119382</v>
      </c>
      <c r="R157" s="32">
        <f>SUM(R151:R156)</f>
        <v>26439731</v>
      </c>
      <c r="S157" s="32">
        <f>SUM(S151:S156)</f>
        <v>18038558</v>
      </c>
      <c r="T157" s="37">
        <f t="shared" si="38"/>
        <v>0.68225194878117335</v>
      </c>
      <c r="U157" s="37">
        <f t="shared" si="39"/>
        <v>-0.26216558245323518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876088</v>
      </c>
      <c r="E158" s="31">
        <v>676088</v>
      </c>
      <c r="F158" s="31">
        <v>0</v>
      </c>
      <c r="G158" s="36">
        <f t="shared" si="32"/>
        <v>0</v>
      </c>
      <c r="H158" s="31">
        <v>42600</v>
      </c>
      <c r="I158" s="36">
        <f t="shared" si="33"/>
        <v>4.8625252257764061E-2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42600</v>
      </c>
      <c r="O158" s="36">
        <f t="shared" si="37"/>
        <v>6.3009549052786024E-2</v>
      </c>
      <c r="P158" s="31">
        <v>0</v>
      </c>
      <c r="Q158" s="31">
        <v>50000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876088</v>
      </c>
      <c r="E163" s="32">
        <f>SUM(E158:E162)</f>
        <v>676088</v>
      </c>
      <c r="F163" s="32">
        <f>SUM(F158:F162)</f>
        <v>0</v>
      </c>
      <c r="G163" s="37">
        <f t="shared" si="32"/>
        <v>0</v>
      </c>
      <c r="H163" s="32">
        <f>SUM(H158:H162)</f>
        <v>42600</v>
      </c>
      <c r="I163" s="37">
        <f t="shared" si="33"/>
        <v>4.8625252257764061E-2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42600</v>
      </c>
      <c r="O163" s="37">
        <f t="shared" si="37"/>
        <v>6.3009549052786024E-2</v>
      </c>
      <c r="P163" s="32">
        <f>SUM(P158:P162)</f>
        <v>0</v>
      </c>
      <c r="Q163" s="32">
        <f>SUM(Q158:Q162)</f>
        <v>50000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26965</v>
      </c>
      <c r="E165" s="31">
        <v>36965</v>
      </c>
      <c r="F165" s="31">
        <v>7494</v>
      </c>
      <c r="G165" s="36">
        <f t="shared" si="32"/>
        <v>0.27791581679955496</v>
      </c>
      <c r="H165" s="31">
        <v>1251</v>
      </c>
      <c r="I165" s="36">
        <f t="shared" si="33"/>
        <v>4.6393473020582235E-2</v>
      </c>
      <c r="J165" s="31">
        <v>19102</v>
      </c>
      <c r="K165" s="36">
        <f t="shared" si="34"/>
        <v>0.51675909644258078</v>
      </c>
      <c r="L165" s="31">
        <v>0</v>
      </c>
      <c r="M165" s="36">
        <f t="shared" si="35"/>
        <v>0</v>
      </c>
      <c r="N165" s="31">
        <f t="shared" si="36"/>
        <v>27847</v>
      </c>
      <c r="O165" s="36">
        <f t="shared" si="37"/>
        <v>0.75333423508724473</v>
      </c>
      <c r="P165" s="31">
        <v>10636</v>
      </c>
      <c r="Q165" s="31">
        <v>230940</v>
      </c>
      <c r="R165" s="31">
        <v>130940</v>
      </c>
      <c r="S165" s="31">
        <v>41556</v>
      </c>
      <c r="T165" s="36">
        <f t="shared" si="38"/>
        <v>0.31736673285474265</v>
      </c>
      <c r="U165" s="36">
        <f t="shared" si="39"/>
        <v>0.795975930801053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4903857</v>
      </c>
      <c r="E167" s="31">
        <v>4973857</v>
      </c>
      <c r="F167" s="31">
        <v>549833</v>
      </c>
      <c r="G167" s="36">
        <f t="shared" si="32"/>
        <v>0.11212255985441663</v>
      </c>
      <c r="H167" s="31">
        <v>346952</v>
      </c>
      <c r="I167" s="36">
        <f t="shared" si="33"/>
        <v>7.0750839594221446E-2</v>
      </c>
      <c r="J167" s="31">
        <v>301421</v>
      </c>
      <c r="K167" s="36">
        <f t="shared" si="34"/>
        <v>6.0601058695495265E-2</v>
      </c>
      <c r="L167" s="31">
        <v>0</v>
      </c>
      <c r="M167" s="36">
        <f t="shared" si="35"/>
        <v>0</v>
      </c>
      <c r="N167" s="31">
        <f t="shared" si="36"/>
        <v>1198206</v>
      </c>
      <c r="O167" s="36">
        <f t="shared" si="37"/>
        <v>0.24090077378581651</v>
      </c>
      <c r="P167" s="31">
        <v>755811</v>
      </c>
      <c r="Q167" s="31">
        <v>896000</v>
      </c>
      <c r="R167" s="31">
        <v>808000</v>
      </c>
      <c r="S167" s="31">
        <v>844962</v>
      </c>
      <c r="T167" s="36">
        <f t="shared" si="38"/>
        <v>1.0457450495049505</v>
      </c>
      <c r="U167" s="36">
        <f t="shared" si="39"/>
        <v>-0.60119527236306425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250000</v>
      </c>
      <c r="E168" s="31">
        <v>200000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212000</v>
      </c>
      <c r="R168" s="31">
        <v>212000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5180822</v>
      </c>
      <c r="E169" s="32">
        <f>SUM(E164:E168)</f>
        <v>5210822</v>
      </c>
      <c r="F169" s="32">
        <f>SUM(F164:F168)</f>
        <v>557327</v>
      </c>
      <c r="G169" s="37">
        <f t="shared" si="32"/>
        <v>0.10757501415798497</v>
      </c>
      <c r="H169" s="32">
        <f>SUM(H164:H168)</f>
        <v>348203</v>
      </c>
      <c r="I169" s="37">
        <f t="shared" si="33"/>
        <v>6.7209991001427966E-2</v>
      </c>
      <c r="J169" s="32">
        <f>SUM(J164:J168)</f>
        <v>320523</v>
      </c>
      <c r="K169" s="37">
        <f t="shared" si="34"/>
        <v>6.1511024556202457E-2</v>
      </c>
      <c r="L169" s="32">
        <f>SUM(L164:L168)</f>
        <v>0</v>
      </c>
      <c r="M169" s="37">
        <f t="shared" si="35"/>
        <v>0</v>
      </c>
      <c r="N169" s="32">
        <f t="shared" si="36"/>
        <v>1226053</v>
      </c>
      <c r="O169" s="37">
        <f t="shared" si="37"/>
        <v>0.23528974891101634</v>
      </c>
      <c r="P169" s="32">
        <f>SUM(P164:P168)</f>
        <v>766447</v>
      </c>
      <c r="Q169" s="32">
        <f>SUM(Q164:Q168)</f>
        <v>1338940</v>
      </c>
      <c r="R169" s="32">
        <f>SUM(R164:R168)</f>
        <v>1150940</v>
      </c>
      <c r="S169" s="32">
        <f>SUM(S164:S168)</f>
        <v>886518</v>
      </c>
      <c r="T169" s="37">
        <f t="shared" si="38"/>
        <v>0.77025561714772273</v>
      </c>
      <c r="U169" s="37">
        <f t="shared" si="39"/>
        <v>-0.5818067002675984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557006164</v>
      </c>
      <c r="E170" s="32">
        <f>SUM(E105,E107:E111,E113:E120,E122:E125,E127:E131,E133:E136,E138:E143,E145:E149,E151:E156,E158:E162,E164:E168)</f>
        <v>577286896</v>
      </c>
      <c r="F170" s="32">
        <f>SUM(F105,F107:F111,F113:F120,F122:F125,F127:F131,F133:F136,F138:F143,F145:F149,F151:F156,F158:F162,F164:F168)</f>
        <v>121466301</v>
      </c>
      <c r="G170" s="37">
        <f t="shared" si="32"/>
        <v>0.21806994042529124</v>
      </c>
      <c r="H170" s="32">
        <f>SUM(H105,H107:H111,H113:H120,H122:H125,H127:H131,H133:H136,H138:H143,H145:H149,H151:H156,H158:H162,H164:H168)</f>
        <v>133467154</v>
      </c>
      <c r="I170" s="37">
        <f t="shared" si="33"/>
        <v>0.2396152190516872</v>
      </c>
      <c r="J170" s="32">
        <f>SUM(J105,J107:J111,J113:J120,J122:J125,J127:J131,J133:J136,J138:J143,J145:J149,J151:J156,J158:J162,J164:J168)</f>
        <v>119914799</v>
      </c>
      <c r="K170" s="37">
        <f t="shared" si="34"/>
        <v>0.20772132510002445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374848254</v>
      </c>
      <c r="O170" s="37">
        <f t="shared" si="37"/>
        <v>0.64932749486834007</v>
      </c>
      <c r="P170" s="32">
        <f>SUM(P105,P107:P111,P113:P120,P122:P125,P127:P131,P133:P136,P138:P143,P145:P149,P151:P156,P158:P162,P164:P168)</f>
        <v>107188761</v>
      </c>
      <c r="Q170" s="32">
        <f>SUM(Q105,Q107:Q111,Q113:Q120,Q122:Q125,Q127:Q131,Q133:Q136,Q138:Q143,Q145:Q149,Q151:Q156,Q158:Q162,Q164:Q168)</f>
        <v>509527848</v>
      </c>
      <c r="R170" s="32">
        <f>SUM(R105,R107:R111,R113:R120,R122:R125,R127:R131,R133:R136,R138:R143,R145:R149,R151:R156,R158:R162,R164:R168)</f>
        <v>529637710</v>
      </c>
      <c r="S170" s="32">
        <f>SUM(S105,S107:S111,S113:S120,S122:S125,S127:S131,S133:S136,S138:S143,S145:S149,S151:S156,S158:S162,S164:S168)</f>
        <v>323643269</v>
      </c>
      <c r="T170" s="37">
        <f t="shared" si="38"/>
        <v>0.61106538089970974</v>
      </c>
      <c r="U170" s="37">
        <f t="shared" si="39"/>
        <v>0.11872548839332131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10050999</v>
      </c>
      <c r="E180" s="31">
        <v>10090998</v>
      </c>
      <c r="F180" s="31">
        <v>1795907</v>
      </c>
      <c r="G180" s="36">
        <f t="shared" si="40"/>
        <v>0.17867945265938243</v>
      </c>
      <c r="H180" s="31">
        <v>3721254</v>
      </c>
      <c r="I180" s="36">
        <f t="shared" si="41"/>
        <v>0.37023722716518032</v>
      </c>
      <c r="J180" s="31">
        <v>2300417</v>
      </c>
      <c r="K180" s="36">
        <f t="shared" si="42"/>
        <v>0.22796724367599716</v>
      </c>
      <c r="L180" s="31">
        <v>0</v>
      </c>
      <c r="M180" s="36">
        <f t="shared" si="43"/>
        <v>0</v>
      </c>
      <c r="N180" s="31">
        <f t="shared" si="44"/>
        <v>7817578</v>
      </c>
      <c r="O180" s="36">
        <f t="shared" si="45"/>
        <v>0.77470811113033622</v>
      </c>
      <c r="P180" s="31">
        <v>2634605</v>
      </c>
      <c r="Q180" s="31">
        <v>9967099</v>
      </c>
      <c r="R180" s="31">
        <v>9967099</v>
      </c>
      <c r="S180" s="31">
        <v>8157419</v>
      </c>
      <c r="T180" s="36">
        <f t="shared" si="46"/>
        <v>0.81843463178202602</v>
      </c>
      <c r="U180" s="36">
        <f t="shared" si="47"/>
        <v>-0.12684558026725068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7400956</v>
      </c>
      <c r="E184" s="31">
        <v>6931897</v>
      </c>
      <c r="F184" s="31">
        <v>266577</v>
      </c>
      <c r="G184" s="36">
        <f t="shared" si="40"/>
        <v>3.6019265619198382E-2</v>
      </c>
      <c r="H184" s="31">
        <v>1443198</v>
      </c>
      <c r="I184" s="36">
        <f t="shared" si="41"/>
        <v>0.19500156466272736</v>
      </c>
      <c r="J184" s="31">
        <v>323725</v>
      </c>
      <c r="K184" s="36">
        <f t="shared" si="42"/>
        <v>4.670078046456836E-2</v>
      </c>
      <c r="L184" s="31">
        <v>0</v>
      </c>
      <c r="M184" s="36">
        <f t="shared" si="43"/>
        <v>0</v>
      </c>
      <c r="N184" s="31">
        <f t="shared" si="44"/>
        <v>2033500</v>
      </c>
      <c r="O184" s="36">
        <f t="shared" si="45"/>
        <v>0.29335404146945632</v>
      </c>
      <c r="P184" s="31">
        <v>2236914</v>
      </c>
      <c r="Q184" s="31">
        <v>6912874</v>
      </c>
      <c r="R184" s="31">
        <v>5228561</v>
      </c>
      <c r="S184" s="31">
        <v>3286413</v>
      </c>
      <c r="T184" s="36">
        <f t="shared" si="46"/>
        <v>0.62855018809190522</v>
      </c>
      <c r="U184" s="36">
        <f t="shared" si="47"/>
        <v>-0.85528053380684277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17451955</v>
      </c>
      <c r="E185" s="32">
        <f>SUM(E180:E184)</f>
        <v>17022895</v>
      </c>
      <c r="F185" s="32">
        <f>SUM(F180:F184)</f>
        <v>2062484</v>
      </c>
      <c r="G185" s="37">
        <f t="shared" si="40"/>
        <v>0.11818068520117087</v>
      </c>
      <c r="H185" s="32">
        <f>SUM(H180:H184)</f>
        <v>5164452</v>
      </c>
      <c r="I185" s="37">
        <f t="shared" si="41"/>
        <v>0.29592398100957745</v>
      </c>
      <c r="J185" s="32">
        <f>SUM(J180:J184)</f>
        <v>2624142</v>
      </c>
      <c r="K185" s="37">
        <f t="shared" si="42"/>
        <v>0.15415368537490245</v>
      </c>
      <c r="L185" s="32">
        <f>SUM(L180:L184)</f>
        <v>0</v>
      </c>
      <c r="M185" s="37">
        <f t="shared" si="43"/>
        <v>0</v>
      </c>
      <c r="N185" s="32">
        <f t="shared" si="44"/>
        <v>9851078</v>
      </c>
      <c r="O185" s="37">
        <f t="shared" si="45"/>
        <v>0.5786958093790745</v>
      </c>
      <c r="P185" s="32">
        <f>SUM(P180:P184)</f>
        <v>4871519</v>
      </c>
      <c r="Q185" s="32">
        <f>SUM(Q180:Q184)</f>
        <v>16879973</v>
      </c>
      <c r="R185" s="32">
        <f>SUM(R180:R184)</f>
        <v>15195660</v>
      </c>
      <c r="S185" s="32">
        <f>SUM(S180:S184)</f>
        <v>11443832</v>
      </c>
      <c r="T185" s="37">
        <f t="shared" si="46"/>
        <v>0.75309871371167825</v>
      </c>
      <c r="U185" s="37">
        <f t="shared" si="47"/>
        <v>-0.46132982340826345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270000</v>
      </c>
      <c r="E192" s="31">
        <v>270000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270000</v>
      </c>
      <c r="R192" s="31">
        <v>270000</v>
      </c>
      <c r="S192" s="31">
        <v>60000</v>
      </c>
      <c r="T192" s="36">
        <f t="shared" si="46"/>
        <v>0.22222222222222221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1542418</v>
      </c>
      <c r="E195" s="31">
        <v>1423714</v>
      </c>
      <c r="F195" s="31">
        <v>300711</v>
      </c>
      <c r="G195" s="36">
        <f t="shared" si="40"/>
        <v>0.19496076938936138</v>
      </c>
      <c r="H195" s="31">
        <v>326538</v>
      </c>
      <c r="I195" s="36">
        <f t="shared" si="41"/>
        <v>0.21170525758905823</v>
      </c>
      <c r="J195" s="31">
        <v>379985</v>
      </c>
      <c r="K195" s="36">
        <f t="shared" si="42"/>
        <v>0.26689700319024751</v>
      </c>
      <c r="L195" s="31">
        <v>0</v>
      </c>
      <c r="M195" s="36">
        <f t="shared" si="43"/>
        <v>0</v>
      </c>
      <c r="N195" s="31">
        <f t="shared" si="44"/>
        <v>1007234</v>
      </c>
      <c r="O195" s="36">
        <f t="shared" si="45"/>
        <v>0.70746933724048511</v>
      </c>
      <c r="P195" s="31">
        <v>361066</v>
      </c>
      <c r="Q195" s="31">
        <v>1473853</v>
      </c>
      <c r="R195" s="31">
        <v>1400543</v>
      </c>
      <c r="S195" s="31">
        <v>966989</v>
      </c>
      <c r="T195" s="36">
        <f t="shared" si="46"/>
        <v>0.69043863701435804</v>
      </c>
      <c r="U195" s="36">
        <f t="shared" si="47"/>
        <v>5.2397622595314886E-2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5388919</v>
      </c>
      <c r="E196" s="31">
        <v>4952734</v>
      </c>
      <c r="F196" s="31">
        <v>1203027</v>
      </c>
      <c r="G196" s="36">
        <f t="shared" si="40"/>
        <v>0.22324087632417558</v>
      </c>
      <c r="H196" s="31">
        <v>1296485</v>
      </c>
      <c r="I196" s="36">
        <f t="shared" si="41"/>
        <v>0.24058350106950949</v>
      </c>
      <c r="J196" s="31">
        <v>1283562</v>
      </c>
      <c r="K196" s="36">
        <f t="shared" si="42"/>
        <v>0.25916231317894317</v>
      </c>
      <c r="L196" s="31">
        <v>0</v>
      </c>
      <c r="M196" s="36">
        <f t="shared" si="43"/>
        <v>0</v>
      </c>
      <c r="N196" s="31">
        <f t="shared" si="44"/>
        <v>3783074</v>
      </c>
      <c r="O196" s="36">
        <f t="shared" si="45"/>
        <v>0.76383548965076664</v>
      </c>
      <c r="P196" s="31">
        <v>1184325</v>
      </c>
      <c r="Q196" s="31">
        <v>4972508</v>
      </c>
      <c r="R196" s="31">
        <v>4674468</v>
      </c>
      <c r="S196" s="31">
        <v>3541476</v>
      </c>
      <c r="T196" s="36">
        <f t="shared" si="46"/>
        <v>0.75762118812237034</v>
      </c>
      <c r="U196" s="36">
        <f t="shared" si="47"/>
        <v>8.3792033436767888E-2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8861563</v>
      </c>
      <c r="E197" s="31">
        <v>7961768</v>
      </c>
      <c r="F197" s="31">
        <v>1730349</v>
      </c>
      <c r="G197" s="36">
        <f t="shared" si="40"/>
        <v>0.19526453741851182</v>
      </c>
      <c r="H197" s="31">
        <v>2050923</v>
      </c>
      <c r="I197" s="36">
        <f t="shared" si="41"/>
        <v>0.23144032266091208</v>
      </c>
      <c r="J197" s="31">
        <v>1742862</v>
      </c>
      <c r="K197" s="36">
        <f t="shared" si="42"/>
        <v>0.21890389169842678</v>
      </c>
      <c r="L197" s="31">
        <v>0</v>
      </c>
      <c r="M197" s="36">
        <f t="shared" si="43"/>
        <v>0</v>
      </c>
      <c r="N197" s="31">
        <f t="shared" si="44"/>
        <v>5524134</v>
      </c>
      <c r="O197" s="36">
        <f t="shared" si="45"/>
        <v>0.69383257588013114</v>
      </c>
      <c r="P197" s="31">
        <v>1636549</v>
      </c>
      <c r="Q197" s="31">
        <v>9059270</v>
      </c>
      <c r="R197" s="31">
        <v>7872928</v>
      </c>
      <c r="S197" s="31">
        <v>5785948</v>
      </c>
      <c r="T197" s="36">
        <f t="shared" si="46"/>
        <v>0.73491692036304668</v>
      </c>
      <c r="U197" s="36">
        <f t="shared" si="47"/>
        <v>6.4961696838897076E-2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16062900</v>
      </c>
      <c r="E198" s="32">
        <f>SUM(E192:E197)</f>
        <v>14608216</v>
      </c>
      <c r="F198" s="32">
        <f>SUM(F192:F197)</f>
        <v>3234087</v>
      </c>
      <c r="G198" s="37">
        <f t="shared" si="40"/>
        <v>0.20133892385559271</v>
      </c>
      <c r="H198" s="32">
        <f>SUM(H192:H197)</f>
        <v>3673946</v>
      </c>
      <c r="I198" s="37">
        <f t="shared" si="41"/>
        <v>0.22872245982979411</v>
      </c>
      <c r="J198" s="32">
        <f>SUM(J192:J197)</f>
        <v>3406409</v>
      </c>
      <c r="K198" s="37">
        <f t="shared" si="42"/>
        <v>0.23318446277081337</v>
      </c>
      <c r="L198" s="32">
        <f>SUM(L192:L197)</f>
        <v>0</v>
      </c>
      <c r="M198" s="37">
        <f t="shared" si="43"/>
        <v>0</v>
      </c>
      <c r="N198" s="32">
        <f t="shared" si="44"/>
        <v>10314442</v>
      </c>
      <c r="O198" s="37">
        <f t="shared" si="45"/>
        <v>0.70607129576944916</v>
      </c>
      <c r="P198" s="32">
        <f>SUM(P192:P197)</f>
        <v>3181940</v>
      </c>
      <c r="Q198" s="32">
        <f>SUM(Q192:Q197)</f>
        <v>15775631</v>
      </c>
      <c r="R198" s="32">
        <f>SUM(R192:R197)</f>
        <v>14217939</v>
      </c>
      <c r="S198" s="32">
        <f>SUM(S192:S197)</f>
        <v>10354413</v>
      </c>
      <c r="T198" s="37">
        <f t="shared" si="46"/>
        <v>0.72826399100460337</v>
      </c>
      <c r="U198" s="37">
        <f t="shared" si="47"/>
        <v>7.054469914580408E-2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44111326</v>
      </c>
      <c r="E199" s="31">
        <v>39235570</v>
      </c>
      <c r="F199" s="31">
        <v>2569730</v>
      </c>
      <c r="G199" s="36">
        <f t="shared" si="40"/>
        <v>5.8255560034626931E-2</v>
      </c>
      <c r="H199" s="31">
        <v>13508461</v>
      </c>
      <c r="I199" s="36">
        <f t="shared" si="41"/>
        <v>0.30623565929530205</v>
      </c>
      <c r="J199" s="31">
        <v>9831356</v>
      </c>
      <c r="K199" s="36">
        <f t="shared" si="42"/>
        <v>0.25057252895777987</v>
      </c>
      <c r="L199" s="31">
        <v>0</v>
      </c>
      <c r="M199" s="36">
        <f t="shared" si="43"/>
        <v>0</v>
      </c>
      <c r="N199" s="31">
        <f t="shared" si="44"/>
        <v>25909547</v>
      </c>
      <c r="O199" s="36">
        <f t="shared" si="45"/>
        <v>0.66035862356530062</v>
      </c>
      <c r="P199" s="31">
        <v>5015454</v>
      </c>
      <c r="Q199" s="31">
        <v>25501450</v>
      </c>
      <c r="R199" s="31">
        <v>25899821</v>
      </c>
      <c r="S199" s="31">
        <v>13413452</v>
      </c>
      <c r="T199" s="36">
        <f t="shared" si="46"/>
        <v>0.51789747890535609</v>
      </c>
      <c r="U199" s="36">
        <f t="shared" si="47"/>
        <v>0.96021257497327261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44111326</v>
      </c>
      <c r="E204" s="32">
        <f>SUM(E199:E203)</f>
        <v>39235570</v>
      </c>
      <c r="F204" s="32">
        <f>SUM(F199:F203)</f>
        <v>2569730</v>
      </c>
      <c r="G204" s="37">
        <f t="shared" si="40"/>
        <v>5.8255560034626931E-2</v>
      </c>
      <c r="H204" s="32">
        <f>SUM(H199:H203)</f>
        <v>13508461</v>
      </c>
      <c r="I204" s="37">
        <f t="shared" si="41"/>
        <v>0.30623565929530205</v>
      </c>
      <c r="J204" s="32">
        <f>SUM(J199:J203)</f>
        <v>9831356</v>
      </c>
      <c r="K204" s="37">
        <f t="shared" si="42"/>
        <v>0.25057252895777987</v>
      </c>
      <c r="L204" s="32">
        <f>SUM(L199:L203)</f>
        <v>0</v>
      </c>
      <c r="M204" s="37">
        <f t="shared" si="43"/>
        <v>0</v>
      </c>
      <c r="N204" s="32">
        <f t="shared" si="44"/>
        <v>25909547</v>
      </c>
      <c r="O204" s="37">
        <f t="shared" si="45"/>
        <v>0.66035862356530062</v>
      </c>
      <c r="P204" s="32">
        <f>SUM(P199:P203)</f>
        <v>5015454</v>
      </c>
      <c r="Q204" s="32">
        <f>SUM(Q199:Q203)</f>
        <v>25501450</v>
      </c>
      <c r="R204" s="32">
        <f>SUM(R199:R203)</f>
        <v>25899821</v>
      </c>
      <c r="S204" s="32">
        <f>SUM(S199:S203)</f>
        <v>13413452</v>
      </c>
      <c r="T204" s="37">
        <f t="shared" si="46"/>
        <v>0.51789747890535609</v>
      </c>
      <c r="U204" s="37">
        <f t="shared" si="47"/>
        <v>0.96021257497327261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77626181</v>
      </c>
      <c r="E205" s="32">
        <f>SUM(E173:E178,E180:E184,E186:E190,E192:E197,E199:E203)</f>
        <v>70866681</v>
      </c>
      <c r="F205" s="32">
        <f>SUM(F173:F178,F180:F184,F186:F190,F192:F197,F199:F203)</f>
        <v>7866301</v>
      </c>
      <c r="G205" s="37">
        <f t="shared" si="40"/>
        <v>0.10133566921191189</v>
      </c>
      <c r="H205" s="32">
        <f>SUM(H173:H178,H180:H184,H186:H190,H192:H197,H199:H203)</f>
        <v>22346859</v>
      </c>
      <c r="I205" s="37">
        <f t="shared" si="41"/>
        <v>0.28787786172296692</v>
      </c>
      <c r="J205" s="32">
        <f>SUM(J173:J178,J180:J184,J186:J190,J192:J197,J199:J203)</f>
        <v>15861907</v>
      </c>
      <c r="K205" s="37">
        <f t="shared" si="42"/>
        <v>0.22382742885898663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46075067</v>
      </c>
      <c r="O205" s="37">
        <f t="shared" si="45"/>
        <v>0.65016544234659446</v>
      </c>
      <c r="P205" s="32">
        <f>SUM(P173:P178,P180:P184,P186:P190,P192:P197,P199:P203)</f>
        <v>13068913</v>
      </c>
      <c r="Q205" s="32">
        <f>SUM(Q173:Q178,Q180:Q184,Q186:Q190,Q192:Q197,Q199:Q203)</f>
        <v>58157054</v>
      </c>
      <c r="R205" s="32">
        <f>SUM(R173:R178,R180:R184,R186:R190,R192:R197,R199:R203)</f>
        <v>55313420</v>
      </c>
      <c r="S205" s="32">
        <f>SUM(S173:S178,S180:S184,S186:S190,S192:S197,S199:S203)</f>
        <v>35211697</v>
      </c>
      <c r="T205" s="37">
        <f t="shared" si="46"/>
        <v>0.6365850638054924</v>
      </c>
      <c r="U205" s="37">
        <f t="shared" si="47"/>
        <v>0.2137128007509117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16603</v>
      </c>
      <c r="R208" s="31">
        <v>15373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27806207</v>
      </c>
      <c r="E210" s="31">
        <v>30508416</v>
      </c>
      <c r="F210" s="31">
        <v>9174143</v>
      </c>
      <c r="G210" s="36">
        <f t="shared" si="48"/>
        <v>0.32993147896798725</v>
      </c>
      <c r="H210" s="31">
        <v>9939291</v>
      </c>
      <c r="I210" s="36">
        <f t="shared" si="49"/>
        <v>0.35744864446991997</v>
      </c>
      <c r="J210" s="31">
        <v>11509373</v>
      </c>
      <c r="K210" s="36">
        <f t="shared" si="50"/>
        <v>0.37725239488015372</v>
      </c>
      <c r="L210" s="31">
        <v>0</v>
      </c>
      <c r="M210" s="36">
        <f t="shared" si="51"/>
        <v>0</v>
      </c>
      <c r="N210" s="31">
        <f t="shared" si="52"/>
        <v>30622807</v>
      </c>
      <c r="O210" s="36">
        <f t="shared" si="53"/>
        <v>1.0037494899767985</v>
      </c>
      <c r="P210" s="31">
        <v>3777801</v>
      </c>
      <c r="Q210" s="31">
        <v>13286342</v>
      </c>
      <c r="R210" s="31">
        <v>15284404</v>
      </c>
      <c r="S210" s="31">
        <v>11415232</v>
      </c>
      <c r="T210" s="36">
        <f t="shared" si="54"/>
        <v>0.74685489862738519</v>
      </c>
      <c r="U210" s="36">
        <f t="shared" si="55"/>
        <v>2.0465800077875991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27806207</v>
      </c>
      <c r="E216" s="32">
        <f>SUM(E208:E215)</f>
        <v>30508416</v>
      </c>
      <c r="F216" s="32">
        <f>SUM(F208:F215)</f>
        <v>9174143</v>
      </c>
      <c r="G216" s="37">
        <f t="shared" si="48"/>
        <v>0.32993147896798725</v>
      </c>
      <c r="H216" s="32">
        <f>SUM(H208:H215)</f>
        <v>9939291</v>
      </c>
      <c r="I216" s="37">
        <f t="shared" si="49"/>
        <v>0.35744864446991997</v>
      </c>
      <c r="J216" s="32">
        <f>SUM(J208:J215)</f>
        <v>11509373</v>
      </c>
      <c r="K216" s="37">
        <f t="shared" si="50"/>
        <v>0.37725239488015372</v>
      </c>
      <c r="L216" s="32">
        <f>SUM(L208:L215)</f>
        <v>0</v>
      </c>
      <c r="M216" s="37">
        <f t="shared" si="51"/>
        <v>0</v>
      </c>
      <c r="N216" s="32">
        <f t="shared" si="52"/>
        <v>30622807</v>
      </c>
      <c r="O216" s="37">
        <f t="shared" si="53"/>
        <v>1.0037494899767985</v>
      </c>
      <c r="P216" s="32">
        <f>SUM(P208:P215)</f>
        <v>3777801</v>
      </c>
      <c r="Q216" s="32">
        <f>SUM(Q208:Q215)</f>
        <v>13302945</v>
      </c>
      <c r="R216" s="32">
        <f>SUM(R208:R215)</f>
        <v>15299777</v>
      </c>
      <c r="S216" s="32">
        <f>SUM(S208:S215)</f>
        <v>11415232</v>
      </c>
      <c r="T216" s="37">
        <f t="shared" si="54"/>
        <v>0.74610446936579533</v>
      </c>
      <c r="U216" s="37">
        <f t="shared" si="55"/>
        <v>2.0465800077875991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32880760</v>
      </c>
      <c r="E218" s="31">
        <v>32880760</v>
      </c>
      <c r="F218" s="31">
        <v>2425842</v>
      </c>
      <c r="G218" s="36">
        <f t="shared" si="48"/>
        <v>7.3776944328537417E-2</v>
      </c>
      <c r="H218" s="31">
        <v>2119929</v>
      </c>
      <c r="I218" s="36">
        <f t="shared" si="49"/>
        <v>6.4473236020091987E-2</v>
      </c>
      <c r="J218" s="31">
        <v>2015186</v>
      </c>
      <c r="K218" s="36">
        <f t="shared" si="50"/>
        <v>6.1287695296580735E-2</v>
      </c>
      <c r="L218" s="31">
        <v>0</v>
      </c>
      <c r="M218" s="36">
        <f t="shared" si="51"/>
        <v>0</v>
      </c>
      <c r="N218" s="31">
        <f t="shared" si="52"/>
        <v>6560957</v>
      </c>
      <c r="O218" s="36">
        <f t="shared" si="53"/>
        <v>0.19953787564521014</v>
      </c>
      <c r="P218" s="31">
        <v>5990596</v>
      </c>
      <c r="Q218" s="31">
        <v>32328009</v>
      </c>
      <c r="R218" s="31">
        <v>28790383</v>
      </c>
      <c r="S218" s="31">
        <v>17157311</v>
      </c>
      <c r="T218" s="36">
        <f t="shared" si="54"/>
        <v>0.59593896336842755</v>
      </c>
      <c r="U218" s="36">
        <f t="shared" si="55"/>
        <v>-0.66360842894429872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32820054</v>
      </c>
      <c r="E219" s="31">
        <v>2014232</v>
      </c>
      <c r="F219" s="31">
        <v>1222393</v>
      </c>
      <c r="G219" s="36">
        <f t="shared" si="48"/>
        <v>3.7245307396508241E-2</v>
      </c>
      <c r="H219" s="31">
        <v>171172</v>
      </c>
      <c r="I219" s="36">
        <f t="shared" si="49"/>
        <v>5.2154697856377687E-3</v>
      </c>
      <c r="J219" s="31">
        <v>178333</v>
      </c>
      <c r="K219" s="36">
        <f t="shared" si="50"/>
        <v>8.853647444782925E-2</v>
      </c>
      <c r="L219" s="31">
        <v>0</v>
      </c>
      <c r="M219" s="36">
        <f t="shared" si="51"/>
        <v>0</v>
      </c>
      <c r="N219" s="31">
        <f t="shared" si="52"/>
        <v>1571898</v>
      </c>
      <c r="O219" s="36">
        <f t="shared" si="53"/>
        <v>0.7803957041691324</v>
      </c>
      <c r="P219" s="31">
        <v>7982321</v>
      </c>
      <c r="Q219" s="31">
        <v>31761385</v>
      </c>
      <c r="R219" s="31">
        <v>30583993</v>
      </c>
      <c r="S219" s="31">
        <v>23909580</v>
      </c>
      <c r="T219" s="36">
        <f t="shared" si="54"/>
        <v>0.7817677698265233</v>
      </c>
      <c r="U219" s="36">
        <f t="shared" si="55"/>
        <v>-0.97765900419188856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14735693</v>
      </c>
      <c r="E222" s="31">
        <v>13405627</v>
      </c>
      <c r="F222" s="31">
        <v>3135524</v>
      </c>
      <c r="G222" s="36">
        <f t="shared" si="48"/>
        <v>0.2127842918551574</v>
      </c>
      <c r="H222" s="31">
        <v>2928873</v>
      </c>
      <c r="I222" s="36">
        <f t="shared" si="49"/>
        <v>0.19876045191766686</v>
      </c>
      <c r="J222" s="31">
        <v>1989355</v>
      </c>
      <c r="K222" s="36">
        <f t="shared" si="50"/>
        <v>0.14839701268728422</v>
      </c>
      <c r="L222" s="31">
        <v>0</v>
      </c>
      <c r="M222" s="36">
        <f t="shared" si="51"/>
        <v>0</v>
      </c>
      <c r="N222" s="31">
        <f t="shared" si="52"/>
        <v>8053752</v>
      </c>
      <c r="O222" s="36">
        <f t="shared" si="53"/>
        <v>0.6007739884154617</v>
      </c>
      <c r="P222" s="31">
        <v>3935821</v>
      </c>
      <c r="Q222" s="31">
        <v>12268326</v>
      </c>
      <c r="R222" s="31">
        <v>13776909</v>
      </c>
      <c r="S222" s="31">
        <v>9962343</v>
      </c>
      <c r="T222" s="36">
        <f t="shared" si="54"/>
        <v>0.72311887956870446</v>
      </c>
      <c r="U222" s="36">
        <f t="shared" si="55"/>
        <v>-0.4945514544487668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765011</v>
      </c>
      <c r="E223" s="31">
        <v>450476</v>
      </c>
      <c r="F223" s="31">
        <v>35465</v>
      </c>
      <c r="G223" s="36">
        <f t="shared" si="48"/>
        <v>4.6358810526907455E-2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35465</v>
      </c>
      <c r="O223" s="36">
        <f t="shared" si="53"/>
        <v>7.8727834557223916E-2</v>
      </c>
      <c r="P223" s="31">
        <v>11574</v>
      </c>
      <c r="Q223" s="31">
        <v>903680</v>
      </c>
      <c r="R223" s="31">
        <v>1203680</v>
      </c>
      <c r="S223" s="31">
        <v>39198</v>
      </c>
      <c r="T223" s="36">
        <f t="shared" si="54"/>
        <v>3.2565133590323009E-2</v>
      </c>
      <c r="U223" s="36">
        <f t="shared" si="55"/>
        <v>-1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81201518</v>
      </c>
      <c r="E224" s="32">
        <f>SUM(E217:E223)</f>
        <v>48751095</v>
      </c>
      <c r="F224" s="32">
        <f>SUM(F217:F223)</f>
        <v>6819224</v>
      </c>
      <c r="G224" s="37">
        <f t="shared" si="48"/>
        <v>8.3979021180367583E-2</v>
      </c>
      <c r="H224" s="32">
        <f>SUM(H217:H223)</f>
        <v>5219974</v>
      </c>
      <c r="I224" s="37">
        <f t="shared" si="49"/>
        <v>6.4284192322611511E-2</v>
      </c>
      <c r="J224" s="32">
        <f>SUM(J217:J223)</f>
        <v>4182874</v>
      </c>
      <c r="K224" s="37">
        <f t="shared" si="50"/>
        <v>8.5800616375898836E-2</v>
      </c>
      <c r="L224" s="32">
        <f>SUM(L217:L223)</f>
        <v>0</v>
      </c>
      <c r="M224" s="37">
        <f t="shared" si="51"/>
        <v>0</v>
      </c>
      <c r="N224" s="32">
        <f t="shared" si="52"/>
        <v>16222072</v>
      </c>
      <c r="O224" s="37">
        <f t="shared" si="53"/>
        <v>0.33275297713825708</v>
      </c>
      <c r="P224" s="32">
        <f>SUM(P217:P223)</f>
        <v>17920312</v>
      </c>
      <c r="Q224" s="32">
        <f>SUM(Q217:Q223)</f>
        <v>77261400</v>
      </c>
      <c r="R224" s="32">
        <f>SUM(R217:R223)</f>
        <v>74354965</v>
      </c>
      <c r="S224" s="32">
        <f>SUM(S217:S223)</f>
        <v>51068432</v>
      </c>
      <c r="T224" s="37">
        <f t="shared" si="54"/>
        <v>0.68681939397053038</v>
      </c>
      <c r="U224" s="37">
        <f t="shared" si="55"/>
        <v>-0.76658475589041086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9925138</v>
      </c>
      <c r="E226" s="31">
        <v>10502447</v>
      </c>
      <c r="F226" s="31">
        <v>2015939</v>
      </c>
      <c r="G226" s="36">
        <f t="shared" si="48"/>
        <v>0.20311445543628714</v>
      </c>
      <c r="H226" s="31">
        <v>3049634</v>
      </c>
      <c r="I226" s="36">
        <f t="shared" si="49"/>
        <v>0.30726363703960591</v>
      </c>
      <c r="J226" s="31">
        <v>2090758</v>
      </c>
      <c r="K226" s="36">
        <f t="shared" si="50"/>
        <v>0.19907341593820946</v>
      </c>
      <c r="L226" s="31">
        <v>0</v>
      </c>
      <c r="M226" s="36">
        <f t="shared" si="51"/>
        <v>0</v>
      </c>
      <c r="N226" s="31">
        <f t="shared" si="52"/>
        <v>7156331</v>
      </c>
      <c r="O226" s="36">
        <f t="shared" si="53"/>
        <v>0.68139653549310941</v>
      </c>
      <c r="P226" s="31">
        <v>1901265</v>
      </c>
      <c r="Q226" s="31">
        <v>9251658</v>
      </c>
      <c r="R226" s="31">
        <v>9641658</v>
      </c>
      <c r="S226" s="31">
        <v>6092783</v>
      </c>
      <c r="T226" s="36">
        <f t="shared" si="54"/>
        <v>0.63192274606711829</v>
      </c>
      <c r="U226" s="36">
        <f t="shared" si="55"/>
        <v>9.966680078789647E-2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37446611</v>
      </c>
      <c r="E228" s="31">
        <v>35924390</v>
      </c>
      <c r="F228" s="31">
        <v>9130801</v>
      </c>
      <c r="G228" s="36">
        <f t="shared" si="48"/>
        <v>0.24383517643292207</v>
      </c>
      <c r="H228" s="31">
        <v>8810099</v>
      </c>
      <c r="I228" s="36">
        <f t="shared" si="49"/>
        <v>0.2352709301250252</v>
      </c>
      <c r="J228" s="31">
        <v>9148285</v>
      </c>
      <c r="K228" s="36">
        <f t="shared" si="50"/>
        <v>0.25465387164541975</v>
      </c>
      <c r="L228" s="31">
        <v>0</v>
      </c>
      <c r="M228" s="36">
        <f t="shared" si="51"/>
        <v>0</v>
      </c>
      <c r="N228" s="31">
        <f t="shared" si="52"/>
        <v>27089185</v>
      </c>
      <c r="O228" s="36">
        <f t="shared" si="53"/>
        <v>0.75406109888017581</v>
      </c>
      <c r="P228" s="31">
        <v>9040045</v>
      </c>
      <c r="Q228" s="31">
        <v>36755584</v>
      </c>
      <c r="R228" s="31">
        <v>31166919</v>
      </c>
      <c r="S228" s="31">
        <v>26315126</v>
      </c>
      <c r="T228" s="36">
        <f t="shared" si="54"/>
        <v>0.84432875768053939</v>
      </c>
      <c r="U228" s="36">
        <f t="shared" si="55"/>
        <v>1.1973391725373039E-2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47371749</v>
      </c>
      <c r="E230" s="32">
        <f>SUM(E225:E229)</f>
        <v>46426837</v>
      </c>
      <c r="F230" s="32">
        <f>SUM(F225:F229)</f>
        <v>11146740</v>
      </c>
      <c r="G230" s="37">
        <f t="shared" si="48"/>
        <v>0.23530353502464096</v>
      </c>
      <c r="H230" s="32">
        <f>SUM(H225:H229)</f>
        <v>11859733</v>
      </c>
      <c r="I230" s="37">
        <f t="shared" si="49"/>
        <v>0.25035455203480034</v>
      </c>
      <c r="J230" s="32">
        <f>SUM(J225:J229)</f>
        <v>11239043</v>
      </c>
      <c r="K230" s="37">
        <f t="shared" si="50"/>
        <v>0.24208073877615224</v>
      </c>
      <c r="L230" s="32">
        <f>SUM(L225:L229)</f>
        <v>0</v>
      </c>
      <c r="M230" s="37">
        <f t="shared" si="51"/>
        <v>0</v>
      </c>
      <c r="N230" s="32">
        <f t="shared" si="52"/>
        <v>34245516</v>
      </c>
      <c r="O230" s="37">
        <f t="shared" si="53"/>
        <v>0.7376232845670706</v>
      </c>
      <c r="P230" s="32">
        <f>SUM(P225:P229)</f>
        <v>10941310</v>
      </c>
      <c r="Q230" s="32">
        <f>SUM(Q225:Q229)</f>
        <v>46007242</v>
      </c>
      <c r="R230" s="32">
        <f>SUM(R225:R229)</f>
        <v>40808577</v>
      </c>
      <c r="S230" s="32">
        <f>SUM(S225:S229)</f>
        <v>32407909</v>
      </c>
      <c r="T230" s="37">
        <f t="shared" si="54"/>
        <v>0.79414454956368608</v>
      </c>
      <c r="U230" s="37">
        <f t="shared" si="55"/>
        <v>2.7211823812687941E-2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156379474</v>
      </c>
      <c r="E231" s="32">
        <f>SUM(E208:E215,E217:E223,E225:E229)</f>
        <v>125686348</v>
      </c>
      <c r="F231" s="32">
        <f>SUM(F208:F215,F217:F223,F225:F229)</f>
        <v>27140107</v>
      </c>
      <c r="G231" s="37">
        <f t="shared" si="48"/>
        <v>0.1735528730580076</v>
      </c>
      <c r="H231" s="32">
        <f>SUM(H208:H215,H217:H223,H225:H229)</f>
        <v>27018998</v>
      </c>
      <c r="I231" s="37">
        <f t="shared" si="49"/>
        <v>0.17277841719815479</v>
      </c>
      <c r="J231" s="32">
        <f>SUM(J208:J215,J217:J223,J225:J229)</f>
        <v>26931290</v>
      </c>
      <c r="K231" s="37">
        <f t="shared" si="50"/>
        <v>0.21427378890824325</v>
      </c>
      <c r="L231" s="32">
        <f>SUM(L208:L215,L217:L223,L225:L229)</f>
        <v>0</v>
      </c>
      <c r="M231" s="37">
        <f t="shared" si="51"/>
        <v>0</v>
      </c>
      <c r="N231" s="32">
        <f t="shared" si="52"/>
        <v>81090395</v>
      </c>
      <c r="O231" s="37">
        <f t="shared" si="53"/>
        <v>0.64518061261514259</v>
      </c>
      <c r="P231" s="32">
        <f>SUM(P208:P215,P217:P223,P225:P229)</f>
        <v>32639423</v>
      </c>
      <c r="Q231" s="32">
        <f>SUM(Q208:Q215,Q217:Q223,Q225:Q229)</f>
        <v>136571587</v>
      </c>
      <c r="R231" s="32">
        <f>SUM(R208:R215,R217:R223,R225:R229)</f>
        <v>130463319</v>
      </c>
      <c r="S231" s="32">
        <f>SUM(S208:S215,S217:S223,S225:S229)</f>
        <v>94891573</v>
      </c>
      <c r="T231" s="37">
        <f t="shared" si="54"/>
        <v>0.72734293230727942</v>
      </c>
      <c r="U231" s="37">
        <f t="shared" si="55"/>
        <v>-0.17488461729240745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3057256</v>
      </c>
      <c r="E235" s="31">
        <v>3053811</v>
      </c>
      <c r="F235" s="31">
        <v>756728</v>
      </c>
      <c r="G235" s="36">
        <f t="shared" si="56"/>
        <v>0.24751868996250231</v>
      </c>
      <c r="H235" s="31">
        <v>821840</v>
      </c>
      <c r="I235" s="36">
        <f t="shared" si="57"/>
        <v>0.26881621951187601</v>
      </c>
      <c r="J235" s="31">
        <v>775470</v>
      </c>
      <c r="K235" s="36">
        <f t="shared" si="58"/>
        <v>0.25393516494635721</v>
      </c>
      <c r="L235" s="31">
        <v>0</v>
      </c>
      <c r="M235" s="36">
        <f t="shared" si="59"/>
        <v>0</v>
      </c>
      <c r="N235" s="31">
        <f t="shared" si="60"/>
        <v>2354038</v>
      </c>
      <c r="O235" s="36">
        <f t="shared" si="61"/>
        <v>0.77085255112382522</v>
      </c>
      <c r="P235" s="31">
        <v>678267</v>
      </c>
      <c r="Q235" s="31">
        <v>3434911</v>
      </c>
      <c r="R235" s="31">
        <v>3434911</v>
      </c>
      <c r="S235" s="31">
        <v>2156812</v>
      </c>
      <c r="T235" s="36">
        <f t="shared" si="62"/>
        <v>0.62790913651037827</v>
      </c>
      <c r="U235" s="36">
        <f t="shared" si="63"/>
        <v>0.14331082007528018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1142752</v>
      </c>
      <c r="E236" s="31">
        <v>1142752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77169</v>
      </c>
      <c r="K236" s="36">
        <f t="shared" si="58"/>
        <v>6.7529087676066205E-2</v>
      </c>
      <c r="L236" s="31">
        <v>0</v>
      </c>
      <c r="M236" s="36">
        <f t="shared" si="59"/>
        <v>0</v>
      </c>
      <c r="N236" s="31">
        <f t="shared" si="60"/>
        <v>77169</v>
      </c>
      <c r="O236" s="36">
        <f t="shared" si="61"/>
        <v>6.7529087676066205E-2</v>
      </c>
      <c r="P236" s="31">
        <v>0</v>
      </c>
      <c r="Q236" s="31">
        <v>1089373</v>
      </c>
      <c r="R236" s="31">
        <v>1089373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3468141</v>
      </c>
      <c r="E238" s="31">
        <v>3468141</v>
      </c>
      <c r="F238" s="31">
        <v>790789</v>
      </c>
      <c r="G238" s="36">
        <f t="shared" si="56"/>
        <v>0.22801523928813736</v>
      </c>
      <c r="H238" s="31">
        <v>824901</v>
      </c>
      <c r="I238" s="36">
        <f t="shared" si="57"/>
        <v>0.23785105622868274</v>
      </c>
      <c r="J238" s="31">
        <v>798678</v>
      </c>
      <c r="K238" s="36">
        <f t="shared" si="58"/>
        <v>0.23028994495898522</v>
      </c>
      <c r="L238" s="31">
        <v>0</v>
      </c>
      <c r="M238" s="36">
        <f t="shared" si="59"/>
        <v>0</v>
      </c>
      <c r="N238" s="31">
        <f t="shared" si="60"/>
        <v>2414368</v>
      </c>
      <c r="O238" s="36">
        <f t="shared" si="61"/>
        <v>0.69615624047580538</v>
      </c>
      <c r="P238" s="31">
        <v>742414</v>
      </c>
      <c r="Q238" s="31">
        <v>3149788</v>
      </c>
      <c r="R238" s="31">
        <v>3149788</v>
      </c>
      <c r="S238" s="31">
        <v>2419211</v>
      </c>
      <c r="T238" s="36">
        <f t="shared" si="62"/>
        <v>0.76805518339646983</v>
      </c>
      <c r="U238" s="36">
        <f t="shared" si="63"/>
        <v>7.5785208791860015E-2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7668149</v>
      </c>
      <c r="E240" s="32">
        <f>SUM(E234:E239)</f>
        <v>7664704</v>
      </c>
      <c r="F240" s="32">
        <f>SUM(F234:F239)</f>
        <v>1547517</v>
      </c>
      <c r="G240" s="37">
        <f t="shared" si="56"/>
        <v>0.20181102375553736</v>
      </c>
      <c r="H240" s="32">
        <f>SUM(H234:H239)</f>
        <v>1646741</v>
      </c>
      <c r="I240" s="37">
        <f t="shared" si="57"/>
        <v>0.21475078275083073</v>
      </c>
      <c r="J240" s="32">
        <f>SUM(J234:J239)</f>
        <v>1651317</v>
      </c>
      <c r="K240" s="37">
        <f t="shared" si="58"/>
        <v>0.21544432766092467</v>
      </c>
      <c r="L240" s="32">
        <f>SUM(L234:L239)</f>
        <v>0</v>
      </c>
      <c r="M240" s="37">
        <f t="shared" si="59"/>
        <v>0</v>
      </c>
      <c r="N240" s="32">
        <f t="shared" si="60"/>
        <v>4845575</v>
      </c>
      <c r="O240" s="37">
        <f t="shared" si="61"/>
        <v>0.63219336324011988</v>
      </c>
      <c r="P240" s="32">
        <f>SUM(P234:P239)</f>
        <v>1420681</v>
      </c>
      <c r="Q240" s="32">
        <f>SUM(Q234:Q239)</f>
        <v>7674072</v>
      </c>
      <c r="R240" s="32">
        <f>SUM(R234:R239)</f>
        <v>7674072</v>
      </c>
      <c r="S240" s="32">
        <f>SUM(S234:S239)</f>
        <v>4576023</v>
      </c>
      <c r="T240" s="37">
        <f t="shared" si="62"/>
        <v>0.59629659455892514</v>
      </c>
      <c r="U240" s="37">
        <f t="shared" si="63"/>
        <v>0.16234186281086327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19753736</v>
      </c>
      <c r="E242" s="31">
        <v>19847377</v>
      </c>
      <c r="F242" s="31">
        <v>5118530</v>
      </c>
      <c r="G242" s="36">
        <f t="shared" si="56"/>
        <v>0.25911706018547581</v>
      </c>
      <c r="H242" s="31">
        <v>5527082</v>
      </c>
      <c r="I242" s="36">
        <f t="shared" si="57"/>
        <v>0.27979932504919575</v>
      </c>
      <c r="J242" s="31">
        <v>5252383</v>
      </c>
      <c r="K242" s="36">
        <f t="shared" si="58"/>
        <v>0.26463864721267705</v>
      </c>
      <c r="L242" s="31">
        <v>0</v>
      </c>
      <c r="M242" s="36">
        <f t="shared" si="59"/>
        <v>0</v>
      </c>
      <c r="N242" s="31">
        <f t="shared" si="60"/>
        <v>15897995</v>
      </c>
      <c r="O242" s="36">
        <f t="shared" si="61"/>
        <v>0.80101239574378014</v>
      </c>
      <c r="P242" s="31">
        <v>4991925</v>
      </c>
      <c r="Q242" s="31">
        <v>19700136</v>
      </c>
      <c r="R242" s="31">
        <v>14837479</v>
      </c>
      <c r="S242" s="31">
        <v>13647125</v>
      </c>
      <c r="T242" s="36">
        <f t="shared" si="62"/>
        <v>0.91977383759060416</v>
      </c>
      <c r="U242" s="36">
        <f t="shared" si="63"/>
        <v>5.217586402039287E-2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2116044</v>
      </c>
      <c r="E243" s="31">
        <v>1366381</v>
      </c>
      <c r="F243" s="31">
        <v>455691</v>
      </c>
      <c r="G243" s="36">
        <f t="shared" si="56"/>
        <v>0.21535043694743589</v>
      </c>
      <c r="H243" s="31">
        <v>457435</v>
      </c>
      <c r="I243" s="36">
        <f t="shared" si="57"/>
        <v>0.21617461640684221</v>
      </c>
      <c r="J243" s="31">
        <v>462065</v>
      </c>
      <c r="K243" s="36">
        <f t="shared" si="58"/>
        <v>0.33816702661995446</v>
      </c>
      <c r="L243" s="31">
        <v>0</v>
      </c>
      <c r="M243" s="36">
        <f t="shared" si="59"/>
        <v>0</v>
      </c>
      <c r="N243" s="31">
        <f t="shared" si="60"/>
        <v>1375191</v>
      </c>
      <c r="O243" s="36">
        <f t="shared" si="61"/>
        <v>1.0064476891877157</v>
      </c>
      <c r="P243" s="31">
        <v>224567</v>
      </c>
      <c r="Q243" s="31">
        <v>674200</v>
      </c>
      <c r="R243" s="31">
        <v>744200</v>
      </c>
      <c r="S243" s="31">
        <v>774560</v>
      </c>
      <c r="T243" s="36">
        <f t="shared" si="62"/>
        <v>1.0407954850846546</v>
      </c>
      <c r="U243" s="36">
        <f t="shared" si="63"/>
        <v>1.0575819243254796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21869780</v>
      </c>
      <c r="E247" s="32">
        <f>SUM(E241:E246)</f>
        <v>21213758</v>
      </c>
      <c r="F247" s="32">
        <f>SUM(F241:F246)</f>
        <v>5574221</v>
      </c>
      <c r="G247" s="37">
        <f t="shared" si="56"/>
        <v>0.25488235364050299</v>
      </c>
      <c r="H247" s="32">
        <f>SUM(H241:H246)</f>
        <v>5984517</v>
      </c>
      <c r="I247" s="37">
        <f t="shared" si="57"/>
        <v>0.27364321909045269</v>
      </c>
      <c r="J247" s="32">
        <f>SUM(J241:J246)</f>
        <v>5714448</v>
      </c>
      <c r="K247" s="37">
        <f t="shared" si="58"/>
        <v>0.26937461999896484</v>
      </c>
      <c r="L247" s="32">
        <f>SUM(L241:L246)</f>
        <v>0</v>
      </c>
      <c r="M247" s="37">
        <f t="shared" si="59"/>
        <v>0</v>
      </c>
      <c r="N247" s="32">
        <f t="shared" si="60"/>
        <v>17273186</v>
      </c>
      <c r="O247" s="37">
        <f t="shared" si="61"/>
        <v>0.81424451056715175</v>
      </c>
      <c r="P247" s="32">
        <f>SUM(P241:P246)</f>
        <v>5216492</v>
      </c>
      <c r="Q247" s="32">
        <f>SUM(Q241:Q246)</f>
        <v>20374336</v>
      </c>
      <c r="R247" s="32">
        <f>SUM(R241:R246)</f>
        <v>15581679</v>
      </c>
      <c r="S247" s="32">
        <f>SUM(S241:S246)</f>
        <v>14421685</v>
      </c>
      <c r="T247" s="37">
        <f t="shared" si="62"/>
        <v>0.92555397913151727</v>
      </c>
      <c r="U247" s="37">
        <f t="shared" si="63"/>
        <v>9.545802044745777E-2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2370118</v>
      </c>
      <c r="E249" s="31">
        <v>2370118</v>
      </c>
      <c r="F249" s="31">
        <v>-35956</v>
      </c>
      <c r="G249" s="36">
        <f t="shared" si="56"/>
        <v>-1.517055268978169E-2</v>
      </c>
      <c r="H249" s="31">
        <v>1110722</v>
      </c>
      <c r="I249" s="36">
        <f t="shared" si="57"/>
        <v>0.46863573881131659</v>
      </c>
      <c r="J249" s="31">
        <v>213594</v>
      </c>
      <c r="K249" s="36">
        <f t="shared" si="58"/>
        <v>9.0119563667294206E-2</v>
      </c>
      <c r="L249" s="31">
        <v>0</v>
      </c>
      <c r="M249" s="36">
        <f t="shared" si="59"/>
        <v>0</v>
      </c>
      <c r="N249" s="31">
        <f t="shared" si="60"/>
        <v>1288360</v>
      </c>
      <c r="O249" s="36">
        <f t="shared" si="61"/>
        <v>0.54358474978882909</v>
      </c>
      <c r="P249" s="31">
        <v>422400</v>
      </c>
      <c r="Q249" s="31">
        <v>2221524</v>
      </c>
      <c r="R249" s="31">
        <v>2221524</v>
      </c>
      <c r="S249" s="31">
        <v>1080164</v>
      </c>
      <c r="T249" s="36">
        <f t="shared" si="62"/>
        <v>0.48622657238904465</v>
      </c>
      <c r="U249" s="36">
        <f t="shared" si="63"/>
        <v>-0.49433238636363641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400000</v>
      </c>
      <c r="E250" s="31">
        <v>400000</v>
      </c>
      <c r="F250" s="31">
        <v>3242</v>
      </c>
      <c r="G250" s="36">
        <f t="shared" si="56"/>
        <v>8.1049999999999994E-3</v>
      </c>
      <c r="H250" s="31">
        <v>84240</v>
      </c>
      <c r="I250" s="36">
        <f t="shared" si="57"/>
        <v>0.21060000000000001</v>
      </c>
      <c r="J250" s="31">
        <v>1470</v>
      </c>
      <c r="K250" s="36">
        <f t="shared" si="58"/>
        <v>3.6749999999999999E-3</v>
      </c>
      <c r="L250" s="31">
        <v>0</v>
      </c>
      <c r="M250" s="36">
        <f t="shared" si="59"/>
        <v>0</v>
      </c>
      <c r="N250" s="31">
        <f t="shared" si="60"/>
        <v>88952</v>
      </c>
      <c r="O250" s="36">
        <f t="shared" si="61"/>
        <v>0.22237999999999999</v>
      </c>
      <c r="P250" s="31">
        <v>2040</v>
      </c>
      <c r="Q250" s="31">
        <v>100000</v>
      </c>
      <c r="R250" s="31">
        <v>100000</v>
      </c>
      <c r="S250" s="31">
        <v>3168</v>
      </c>
      <c r="T250" s="36">
        <f t="shared" si="62"/>
        <v>3.168E-2</v>
      </c>
      <c r="U250" s="36">
        <f t="shared" si="63"/>
        <v>-0.27941176470588236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6523692</v>
      </c>
      <c r="E252" s="31">
        <v>6523692</v>
      </c>
      <c r="F252" s="31">
        <v>686984</v>
      </c>
      <c r="G252" s="36">
        <f t="shared" si="56"/>
        <v>0.10530601383388424</v>
      </c>
      <c r="H252" s="31">
        <v>1263140</v>
      </c>
      <c r="I252" s="36">
        <f t="shared" si="57"/>
        <v>0.19362348804940516</v>
      </c>
      <c r="J252" s="31">
        <v>802117</v>
      </c>
      <c r="K252" s="36">
        <f t="shared" si="58"/>
        <v>0.12295445585107329</v>
      </c>
      <c r="L252" s="31">
        <v>0</v>
      </c>
      <c r="M252" s="36">
        <f t="shared" si="59"/>
        <v>0</v>
      </c>
      <c r="N252" s="31">
        <f t="shared" si="60"/>
        <v>2752241</v>
      </c>
      <c r="O252" s="36">
        <f t="shared" si="61"/>
        <v>0.42188395773436271</v>
      </c>
      <c r="P252" s="31">
        <v>600392</v>
      </c>
      <c r="Q252" s="31">
        <v>4906764</v>
      </c>
      <c r="R252" s="31">
        <v>3873396</v>
      </c>
      <c r="S252" s="31">
        <v>2441700</v>
      </c>
      <c r="T252" s="36">
        <f t="shared" si="62"/>
        <v>0.63037706446745956</v>
      </c>
      <c r="U252" s="36">
        <f t="shared" si="63"/>
        <v>0.33598882063718372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9293810</v>
      </c>
      <c r="E254" s="32">
        <f>SUM(E248:E253)</f>
        <v>9293810</v>
      </c>
      <c r="F254" s="32">
        <f>SUM(F248:F253)</f>
        <v>654270</v>
      </c>
      <c r="G254" s="37">
        <f t="shared" si="56"/>
        <v>7.0398469518959395E-2</v>
      </c>
      <c r="H254" s="32">
        <f>SUM(H248:H253)</f>
        <v>2458102</v>
      </c>
      <c r="I254" s="37">
        <f t="shared" si="57"/>
        <v>0.26448808400429963</v>
      </c>
      <c r="J254" s="32">
        <f>SUM(J248:J253)</f>
        <v>1017181</v>
      </c>
      <c r="K254" s="37">
        <f t="shared" si="58"/>
        <v>0.10944714815560035</v>
      </c>
      <c r="L254" s="32">
        <f>SUM(L248:L253)</f>
        <v>0</v>
      </c>
      <c r="M254" s="37">
        <f t="shared" si="59"/>
        <v>0</v>
      </c>
      <c r="N254" s="32">
        <f t="shared" si="60"/>
        <v>4129553</v>
      </c>
      <c r="O254" s="37">
        <f t="shared" si="61"/>
        <v>0.44433370167885938</v>
      </c>
      <c r="P254" s="32">
        <f>SUM(P248:P253)</f>
        <v>1024832</v>
      </c>
      <c r="Q254" s="32">
        <f>SUM(Q248:Q253)</f>
        <v>7228288</v>
      </c>
      <c r="R254" s="32">
        <f>SUM(R248:R253)</f>
        <v>6194920</v>
      </c>
      <c r="S254" s="32">
        <f>SUM(S248:S253)</f>
        <v>3525032</v>
      </c>
      <c r="T254" s="37">
        <f t="shared" si="62"/>
        <v>0.5690197774951089</v>
      </c>
      <c r="U254" s="37">
        <f t="shared" si="63"/>
        <v>-7.4656138762255742E-3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23181617</v>
      </c>
      <c r="E255" s="31">
        <v>21737732</v>
      </c>
      <c r="F255" s="31">
        <v>2885333</v>
      </c>
      <c r="G255" s="36">
        <f t="shared" si="56"/>
        <v>0.12446642527136911</v>
      </c>
      <c r="H255" s="31">
        <v>3920508</v>
      </c>
      <c r="I255" s="36">
        <f t="shared" si="57"/>
        <v>0.16912142064981922</v>
      </c>
      <c r="J255" s="31">
        <v>3135167</v>
      </c>
      <c r="K255" s="36">
        <f t="shared" si="58"/>
        <v>0.14422695983187206</v>
      </c>
      <c r="L255" s="31">
        <v>0</v>
      </c>
      <c r="M255" s="36">
        <f t="shared" si="59"/>
        <v>0</v>
      </c>
      <c r="N255" s="31">
        <f t="shared" si="60"/>
        <v>9941008</v>
      </c>
      <c r="O255" s="36">
        <f t="shared" si="61"/>
        <v>0.45731578620989533</v>
      </c>
      <c r="P255" s="31">
        <v>3503601</v>
      </c>
      <c r="Q255" s="31">
        <v>24112771</v>
      </c>
      <c r="R255" s="31">
        <v>22982028</v>
      </c>
      <c r="S255" s="31">
        <v>11863551</v>
      </c>
      <c r="T255" s="36">
        <f t="shared" si="62"/>
        <v>0.51620992716569658</v>
      </c>
      <c r="U255" s="36">
        <f t="shared" si="63"/>
        <v>-0.10515866390036999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135000</v>
      </c>
      <c r="E257" s="31">
        <v>130000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48945</v>
      </c>
      <c r="K257" s="36">
        <f t="shared" si="58"/>
        <v>0.3765</v>
      </c>
      <c r="L257" s="31">
        <v>0</v>
      </c>
      <c r="M257" s="36">
        <f t="shared" si="59"/>
        <v>0</v>
      </c>
      <c r="N257" s="31">
        <f t="shared" si="60"/>
        <v>48945</v>
      </c>
      <c r="O257" s="36">
        <f t="shared" si="61"/>
        <v>0.3765</v>
      </c>
      <c r="P257" s="31">
        <v>29800</v>
      </c>
      <c r="Q257" s="31">
        <v>358874</v>
      </c>
      <c r="R257" s="31">
        <v>214250</v>
      </c>
      <c r="S257" s="31">
        <v>107770</v>
      </c>
      <c r="T257" s="36">
        <f t="shared" si="62"/>
        <v>0.50301050175029172</v>
      </c>
      <c r="U257" s="36">
        <f t="shared" si="63"/>
        <v>0.64244966442953011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23316617</v>
      </c>
      <c r="E259" s="32">
        <f>SUM(E255:E258)</f>
        <v>21867732</v>
      </c>
      <c r="F259" s="32">
        <f>SUM(F255:F258)</f>
        <v>2885333</v>
      </c>
      <c r="G259" s="37">
        <f t="shared" si="56"/>
        <v>0.12374578181731938</v>
      </c>
      <c r="H259" s="32">
        <f>SUM(H255:H258)</f>
        <v>3920508</v>
      </c>
      <c r="I259" s="37">
        <f t="shared" si="57"/>
        <v>0.16814223092483785</v>
      </c>
      <c r="J259" s="32">
        <f>SUM(J255:J258)</f>
        <v>3184112</v>
      </c>
      <c r="K259" s="37">
        <f t="shared" si="58"/>
        <v>0.1456077841085669</v>
      </c>
      <c r="L259" s="32">
        <f>SUM(L255:L258)</f>
        <v>0</v>
      </c>
      <c r="M259" s="37">
        <f t="shared" si="59"/>
        <v>0</v>
      </c>
      <c r="N259" s="32">
        <f t="shared" si="60"/>
        <v>9989953</v>
      </c>
      <c r="O259" s="37">
        <f t="shared" si="61"/>
        <v>0.45683534991191588</v>
      </c>
      <c r="P259" s="32">
        <f>SUM(P255:P258)</f>
        <v>3533401</v>
      </c>
      <c r="Q259" s="32">
        <f>SUM(Q255:Q258)</f>
        <v>24471645</v>
      </c>
      <c r="R259" s="32">
        <f>SUM(R255:R258)</f>
        <v>23196278</v>
      </c>
      <c r="S259" s="32">
        <f>SUM(S255:S258)</f>
        <v>11971321</v>
      </c>
      <c r="T259" s="37">
        <f t="shared" si="62"/>
        <v>0.51608801205089883</v>
      </c>
      <c r="U259" s="37">
        <f t="shared" si="63"/>
        <v>-9.8853484221009702E-2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62148356</v>
      </c>
      <c r="E260" s="32">
        <f>SUM(E234:E239,E241:E246,E248:E253,E255:E258)</f>
        <v>60040004</v>
      </c>
      <c r="F260" s="32">
        <f>SUM(F234:F239,F241:F246,F248:F253,F255:F258)</f>
        <v>10661341</v>
      </c>
      <c r="G260" s="37">
        <f t="shared" si="56"/>
        <v>0.17154662948767302</v>
      </c>
      <c r="H260" s="32">
        <f>SUM(H234:H239,H241:H246,H248:H253,H255:H258)</f>
        <v>14009868</v>
      </c>
      <c r="I260" s="37">
        <f t="shared" si="57"/>
        <v>0.22542620435526886</v>
      </c>
      <c r="J260" s="32">
        <f>SUM(J234:J239,J241:J246,J248:J253,J255:J258)</f>
        <v>11567058</v>
      </c>
      <c r="K260" s="37">
        <f t="shared" si="58"/>
        <v>0.19265584992299467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36238267</v>
      </c>
      <c r="O260" s="37">
        <f t="shared" si="61"/>
        <v>0.60356869729722207</v>
      </c>
      <c r="P260" s="32">
        <f>SUM(P234:P239,P241:P246,P248:P253,P255:P258)</f>
        <v>11195406</v>
      </c>
      <c r="Q260" s="32">
        <f>SUM(Q234:Q239,Q241:Q246,Q248:Q253,Q255:Q258)</f>
        <v>59748341</v>
      </c>
      <c r="R260" s="32">
        <f>SUM(R234:R239,R241:R246,R248:R253,R255:R258)</f>
        <v>52646949</v>
      </c>
      <c r="S260" s="32">
        <f>SUM(S234:S239,S241:S246,S248:S253,S255:S258)</f>
        <v>34494061</v>
      </c>
      <c r="T260" s="37">
        <f t="shared" si="62"/>
        <v>0.65519582150904887</v>
      </c>
      <c r="U260" s="37">
        <f t="shared" si="63"/>
        <v>3.3196830914394626E-2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2000000</v>
      </c>
      <c r="E264" s="31">
        <v>2000000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220290</v>
      </c>
      <c r="R264" s="31">
        <v>220290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2000000</v>
      </c>
      <c r="E267" s="32">
        <f>SUM(E263:E266)</f>
        <v>2000000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0</v>
      </c>
      <c r="Q267" s="32">
        <f>SUM(Q263:Q266)</f>
        <v>220290</v>
      </c>
      <c r="R267" s="32">
        <f>SUM(R263:R266)</f>
        <v>220290</v>
      </c>
      <c r="S267" s="32">
        <f>SUM(S263:S266)</f>
        <v>0</v>
      </c>
      <c r="T267" s="37">
        <f t="shared" si="70"/>
        <v>0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310987</v>
      </c>
      <c r="E268" s="31">
        <v>864210</v>
      </c>
      <c r="F268" s="31">
        <v>0</v>
      </c>
      <c r="G268" s="36">
        <f t="shared" si="64"/>
        <v>0</v>
      </c>
      <c r="H268" s="31">
        <v>65285</v>
      </c>
      <c r="I268" s="36">
        <f t="shared" si="65"/>
        <v>0.20992838928958446</v>
      </c>
      <c r="J268" s="31">
        <v>3236</v>
      </c>
      <c r="K268" s="36">
        <f t="shared" si="66"/>
        <v>3.7444602585019844E-3</v>
      </c>
      <c r="L268" s="31">
        <v>0</v>
      </c>
      <c r="M268" s="36">
        <f t="shared" si="67"/>
        <v>0</v>
      </c>
      <c r="N268" s="31">
        <f t="shared" si="68"/>
        <v>68521</v>
      </c>
      <c r="O268" s="36">
        <f t="shared" si="69"/>
        <v>7.9287441709769618E-2</v>
      </c>
      <c r="P268" s="31">
        <v>123731</v>
      </c>
      <c r="Q268" s="31">
        <v>316595</v>
      </c>
      <c r="R268" s="31">
        <v>177360</v>
      </c>
      <c r="S268" s="31">
        <v>208611</v>
      </c>
      <c r="T268" s="36">
        <f t="shared" si="70"/>
        <v>1.1762009472259811</v>
      </c>
      <c r="U268" s="36">
        <f t="shared" si="71"/>
        <v>-0.97384648956203379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11015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246732</v>
      </c>
      <c r="R270" s="31">
        <v>246732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80574</v>
      </c>
      <c r="E271" s="31">
        <v>84574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35834</v>
      </c>
      <c r="K271" s="36">
        <f t="shared" si="66"/>
        <v>0.42369995506893371</v>
      </c>
      <c r="L271" s="31">
        <v>0</v>
      </c>
      <c r="M271" s="36">
        <f t="shared" si="67"/>
        <v>0</v>
      </c>
      <c r="N271" s="31">
        <f t="shared" si="68"/>
        <v>35834</v>
      </c>
      <c r="O271" s="36">
        <f t="shared" si="69"/>
        <v>0.42369995506893371</v>
      </c>
      <c r="P271" s="31">
        <v>15639</v>
      </c>
      <c r="Q271" s="31">
        <v>76811</v>
      </c>
      <c r="R271" s="31">
        <v>76811</v>
      </c>
      <c r="S271" s="31">
        <v>48027</v>
      </c>
      <c r="T271" s="36">
        <f t="shared" si="70"/>
        <v>0.6252620067438257</v>
      </c>
      <c r="U271" s="36">
        <f t="shared" si="71"/>
        <v>1.291322974614745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1819061</v>
      </c>
      <c r="E274" s="31">
        <v>1861511</v>
      </c>
      <c r="F274" s="31">
        <v>427559</v>
      </c>
      <c r="G274" s="36">
        <f t="shared" si="64"/>
        <v>0.23504379457313415</v>
      </c>
      <c r="H274" s="31">
        <v>516206</v>
      </c>
      <c r="I274" s="36">
        <f t="shared" si="65"/>
        <v>0.28377608007647903</v>
      </c>
      <c r="J274" s="31">
        <v>432519</v>
      </c>
      <c r="K274" s="36">
        <f t="shared" si="66"/>
        <v>0.23234834497351883</v>
      </c>
      <c r="L274" s="31">
        <v>0</v>
      </c>
      <c r="M274" s="36">
        <f t="shared" si="67"/>
        <v>0</v>
      </c>
      <c r="N274" s="31">
        <f t="shared" si="68"/>
        <v>1376284</v>
      </c>
      <c r="O274" s="36">
        <f t="shared" si="69"/>
        <v>0.73933702245111632</v>
      </c>
      <c r="P274" s="31">
        <v>414319</v>
      </c>
      <c r="Q274" s="31">
        <v>1914200</v>
      </c>
      <c r="R274" s="31">
        <v>1837716</v>
      </c>
      <c r="S274" s="31">
        <v>1336511</v>
      </c>
      <c r="T274" s="36">
        <f t="shared" si="70"/>
        <v>0.72726743414107509</v>
      </c>
      <c r="U274" s="36">
        <f t="shared" si="71"/>
        <v>4.3927505134932154E-2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2221637</v>
      </c>
      <c r="E275" s="32">
        <f>SUM(E268:E274)</f>
        <v>2810295</v>
      </c>
      <c r="F275" s="32">
        <f>SUM(F268:F274)</f>
        <v>427559</v>
      </c>
      <c r="G275" s="37">
        <f t="shared" si="64"/>
        <v>0.19245223229537498</v>
      </c>
      <c r="H275" s="32">
        <f>SUM(H268:H274)</f>
        <v>581491</v>
      </c>
      <c r="I275" s="37">
        <f t="shared" si="65"/>
        <v>0.26173987919718655</v>
      </c>
      <c r="J275" s="32">
        <f>SUM(J268:J274)</f>
        <v>471589</v>
      </c>
      <c r="K275" s="37">
        <f t="shared" si="66"/>
        <v>0.16780765008655674</v>
      </c>
      <c r="L275" s="32">
        <f>SUM(L268:L274)</f>
        <v>0</v>
      </c>
      <c r="M275" s="37">
        <f t="shared" si="67"/>
        <v>0</v>
      </c>
      <c r="N275" s="32">
        <f t="shared" si="68"/>
        <v>1480639</v>
      </c>
      <c r="O275" s="37">
        <f t="shared" si="69"/>
        <v>0.52686248240843048</v>
      </c>
      <c r="P275" s="32">
        <f>SUM(P268:P274)</f>
        <v>553689</v>
      </c>
      <c r="Q275" s="32">
        <f>SUM(Q268:Q274)</f>
        <v>2554338</v>
      </c>
      <c r="R275" s="32">
        <f>SUM(R268:R274)</f>
        <v>2338619</v>
      </c>
      <c r="S275" s="32">
        <f>SUM(S268:S274)</f>
        <v>1593149</v>
      </c>
      <c r="T275" s="37">
        <f t="shared" si="70"/>
        <v>0.68123495105444709</v>
      </c>
      <c r="U275" s="37">
        <f t="shared" si="71"/>
        <v>-0.14827818504611789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46459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34159</v>
      </c>
      <c r="R278" s="31">
        <v>53165</v>
      </c>
      <c r="S278" s="31">
        <v>79855</v>
      </c>
      <c r="T278" s="36">
        <f t="shared" si="70"/>
        <v>1.5020220069594659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104540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103700</v>
      </c>
      <c r="R279" s="31">
        <v>103700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3100203</v>
      </c>
      <c r="E282" s="31">
        <v>2892685</v>
      </c>
      <c r="F282" s="31">
        <v>1149501</v>
      </c>
      <c r="G282" s="36">
        <f t="shared" si="64"/>
        <v>0.3707824939205594</v>
      </c>
      <c r="H282" s="31">
        <v>963667</v>
      </c>
      <c r="I282" s="36">
        <f t="shared" si="65"/>
        <v>0.31083996757631677</v>
      </c>
      <c r="J282" s="31">
        <v>1131808</v>
      </c>
      <c r="K282" s="36">
        <f t="shared" si="66"/>
        <v>0.39126555432063981</v>
      </c>
      <c r="L282" s="31">
        <v>0</v>
      </c>
      <c r="M282" s="36">
        <f t="shared" si="67"/>
        <v>0</v>
      </c>
      <c r="N282" s="31">
        <f t="shared" si="68"/>
        <v>3244976</v>
      </c>
      <c r="O282" s="36">
        <f t="shared" si="69"/>
        <v>1.1217868520077368</v>
      </c>
      <c r="P282" s="31">
        <v>778008</v>
      </c>
      <c r="Q282" s="31">
        <v>3134116</v>
      </c>
      <c r="R282" s="31">
        <v>3334116</v>
      </c>
      <c r="S282" s="31">
        <v>2569230</v>
      </c>
      <c r="T282" s="36">
        <f t="shared" si="70"/>
        <v>0.77058806592212148</v>
      </c>
      <c r="U282" s="36">
        <f t="shared" si="71"/>
        <v>0.45475110795775886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3204743</v>
      </c>
      <c r="E285" s="32">
        <f>SUM(E276:E284)</f>
        <v>2939144</v>
      </c>
      <c r="F285" s="32">
        <f>SUM(F276:F284)</f>
        <v>1149501</v>
      </c>
      <c r="G285" s="37">
        <f t="shared" si="64"/>
        <v>0.35868742048894403</v>
      </c>
      <c r="H285" s="32">
        <f>SUM(H276:H284)</f>
        <v>963667</v>
      </c>
      <c r="I285" s="37">
        <f t="shared" si="65"/>
        <v>0.30070024335804774</v>
      </c>
      <c r="J285" s="32">
        <f>SUM(J276:J284)</f>
        <v>1131808</v>
      </c>
      <c r="K285" s="37">
        <f t="shared" si="66"/>
        <v>0.38508082625417467</v>
      </c>
      <c r="L285" s="32">
        <f>SUM(L276:L284)</f>
        <v>0</v>
      </c>
      <c r="M285" s="37">
        <f t="shared" si="67"/>
        <v>0</v>
      </c>
      <c r="N285" s="32">
        <f t="shared" si="68"/>
        <v>3244976</v>
      </c>
      <c r="O285" s="37">
        <f t="shared" si="69"/>
        <v>1.1040547860193308</v>
      </c>
      <c r="P285" s="32">
        <f>SUM(P276:P284)</f>
        <v>778008</v>
      </c>
      <c r="Q285" s="32">
        <f>SUM(Q276:Q284)</f>
        <v>3271975</v>
      </c>
      <c r="R285" s="32">
        <f>SUM(R276:R284)</f>
        <v>3490981</v>
      </c>
      <c r="S285" s="32">
        <f>SUM(S276:S284)</f>
        <v>2649085</v>
      </c>
      <c r="T285" s="37">
        <f t="shared" si="70"/>
        <v>0.75883684270982854</v>
      </c>
      <c r="U285" s="37">
        <f t="shared" si="71"/>
        <v>0.45475110795775886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1068757</v>
      </c>
      <c r="E286" s="31">
        <v>1068757</v>
      </c>
      <c r="F286" s="31">
        <v>45051</v>
      </c>
      <c r="G286" s="36">
        <f t="shared" si="64"/>
        <v>4.2152706368238993E-2</v>
      </c>
      <c r="H286" s="31">
        <v>95459</v>
      </c>
      <c r="I286" s="36">
        <f t="shared" si="65"/>
        <v>8.9317777567772649E-2</v>
      </c>
      <c r="J286" s="31">
        <v>47168</v>
      </c>
      <c r="K286" s="36">
        <f t="shared" si="66"/>
        <v>4.4133512107990873E-2</v>
      </c>
      <c r="L286" s="31">
        <v>0</v>
      </c>
      <c r="M286" s="36">
        <f t="shared" si="67"/>
        <v>0</v>
      </c>
      <c r="N286" s="31">
        <f t="shared" si="68"/>
        <v>187678</v>
      </c>
      <c r="O286" s="36">
        <f t="shared" si="69"/>
        <v>0.17560399604400251</v>
      </c>
      <c r="P286" s="31">
        <v>117222</v>
      </c>
      <c r="Q286" s="31">
        <v>1003456</v>
      </c>
      <c r="R286" s="31">
        <v>1003456</v>
      </c>
      <c r="S286" s="31">
        <v>339465</v>
      </c>
      <c r="T286" s="36">
        <f t="shared" si="70"/>
        <v>0.33829584954397601</v>
      </c>
      <c r="U286" s="36">
        <f t="shared" si="71"/>
        <v>-0.59761819453686171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4910941</v>
      </c>
      <c r="E290" s="31">
        <v>4910941</v>
      </c>
      <c r="F290" s="31">
        <v>1064789</v>
      </c>
      <c r="G290" s="36">
        <f t="shared" si="64"/>
        <v>0.21681975002346801</v>
      </c>
      <c r="H290" s="31">
        <v>1013270</v>
      </c>
      <c r="I290" s="36">
        <f t="shared" si="65"/>
        <v>0.20632909253033177</v>
      </c>
      <c r="J290" s="31">
        <v>1050178</v>
      </c>
      <c r="K290" s="36">
        <f t="shared" si="66"/>
        <v>0.21384455647094924</v>
      </c>
      <c r="L290" s="31">
        <v>0</v>
      </c>
      <c r="M290" s="36">
        <f t="shared" si="67"/>
        <v>0</v>
      </c>
      <c r="N290" s="31">
        <f t="shared" si="68"/>
        <v>3128237</v>
      </c>
      <c r="O290" s="36">
        <f t="shared" si="69"/>
        <v>0.63699339902474905</v>
      </c>
      <c r="P290" s="31">
        <v>1042200</v>
      </c>
      <c r="Q290" s="31">
        <v>3933708</v>
      </c>
      <c r="R290" s="31">
        <v>4520031</v>
      </c>
      <c r="S290" s="31">
        <v>3156046</v>
      </c>
      <c r="T290" s="36">
        <f t="shared" si="70"/>
        <v>0.69823547670358899</v>
      </c>
      <c r="U290" s="36">
        <f t="shared" si="71"/>
        <v>7.6549606601419296E-3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1156441</v>
      </c>
      <c r="E291" s="31">
        <v>1209372</v>
      </c>
      <c r="F291" s="31">
        <v>275957</v>
      </c>
      <c r="G291" s="36">
        <f t="shared" si="64"/>
        <v>0.23862609506235077</v>
      </c>
      <c r="H291" s="31">
        <v>345202</v>
      </c>
      <c r="I291" s="36">
        <f t="shared" si="65"/>
        <v>0.29850377148509954</v>
      </c>
      <c r="J291" s="31">
        <v>169708</v>
      </c>
      <c r="K291" s="36">
        <f t="shared" si="66"/>
        <v>0.14032737652269112</v>
      </c>
      <c r="L291" s="31">
        <v>0</v>
      </c>
      <c r="M291" s="36">
        <f t="shared" si="67"/>
        <v>0</v>
      </c>
      <c r="N291" s="31">
        <f t="shared" si="68"/>
        <v>790867</v>
      </c>
      <c r="O291" s="36">
        <f t="shared" si="69"/>
        <v>0.65394849558283141</v>
      </c>
      <c r="P291" s="31">
        <v>258621</v>
      </c>
      <c r="Q291" s="31">
        <v>1231775</v>
      </c>
      <c r="R291" s="31">
        <v>1511198</v>
      </c>
      <c r="S291" s="31">
        <v>778916</v>
      </c>
      <c r="T291" s="36">
        <f t="shared" si="70"/>
        <v>0.51542948045193282</v>
      </c>
      <c r="U291" s="36">
        <f t="shared" si="71"/>
        <v>-0.34379652077750844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7136139</v>
      </c>
      <c r="E292" s="32">
        <f>SUM(E286:E291)</f>
        <v>7189070</v>
      </c>
      <c r="F292" s="32">
        <f>SUM(F286:F291)</f>
        <v>1385797</v>
      </c>
      <c r="G292" s="37">
        <f t="shared" si="64"/>
        <v>0.19419422743867518</v>
      </c>
      <c r="H292" s="32">
        <f>SUM(H286:H291)</f>
        <v>1453931</v>
      </c>
      <c r="I292" s="37">
        <f t="shared" si="65"/>
        <v>0.2037419674700843</v>
      </c>
      <c r="J292" s="32">
        <f>SUM(J286:J291)</f>
        <v>1267054</v>
      </c>
      <c r="K292" s="37">
        <f t="shared" si="66"/>
        <v>0.17624727537776097</v>
      </c>
      <c r="L292" s="32">
        <f>SUM(L286:L291)</f>
        <v>0</v>
      </c>
      <c r="M292" s="37">
        <f t="shared" si="67"/>
        <v>0</v>
      </c>
      <c r="N292" s="32">
        <f t="shared" si="68"/>
        <v>4106782</v>
      </c>
      <c r="O292" s="37">
        <f t="shared" si="69"/>
        <v>0.57125358356505085</v>
      </c>
      <c r="P292" s="32">
        <f>SUM(P286:P291)</f>
        <v>1418043</v>
      </c>
      <c r="Q292" s="32">
        <f>SUM(Q286:Q291)</f>
        <v>6168939</v>
      </c>
      <c r="R292" s="32">
        <f>SUM(R286:R291)</f>
        <v>7034685</v>
      </c>
      <c r="S292" s="32">
        <f>SUM(S286:S291)</f>
        <v>4274427</v>
      </c>
      <c r="T292" s="37">
        <f t="shared" si="70"/>
        <v>0.60762166323012334</v>
      </c>
      <c r="U292" s="37">
        <f t="shared" si="71"/>
        <v>-0.10647702502674461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28839301</v>
      </c>
      <c r="E293" s="31">
        <v>29289301</v>
      </c>
      <c r="F293" s="31">
        <v>5104578</v>
      </c>
      <c r="G293" s="36">
        <f t="shared" si="64"/>
        <v>0.1770007532429444</v>
      </c>
      <c r="H293" s="31">
        <v>7345710</v>
      </c>
      <c r="I293" s="36">
        <f t="shared" si="65"/>
        <v>0.25471179069145955</v>
      </c>
      <c r="J293" s="31">
        <v>6244138</v>
      </c>
      <c r="K293" s="36">
        <f t="shared" si="66"/>
        <v>0.21318835843846187</v>
      </c>
      <c r="L293" s="31">
        <v>0</v>
      </c>
      <c r="M293" s="36">
        <f t="shared" si="67"/>
        <v>0</v>
      </c>
      <c r="N293" s="31">
        <f t="shared" si="68"/>
        <v>18694426</v>
      </c>
      <c r="O293" s="36">
        <f t="shared" si="69"/>
        <v>0.6382680829426417</v>
      </c>
      <c r="P293" s="31">
        <v>5984127</v>
      </c>
      <c r="Q293" s="31">
        <v>25134562</v>
      </c>
      <c r="R293" s="31">
        <v>25643662</v>
      </c>
      <c r="S293" s="31">
        <v>18101026</v>
      </c>
      <c r="T293" s="36">
        <f t="shared" si="70"/>
        <v>0.70586743812174724</v>
      </c>
      <c r="U293" s="36">
        <f t="shared" si="71"/>
        <v>4.3450113943103164E-2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4489720</v>
      </c>
      <c r="E297" s="31">
        <v>3852824</v>
      </c>
      <c r="F297" s="31">
        <v>415882</v>
      </c>
      <c r="G297" s="36">
        <f t="shared" si="64"/>
        <v>9.2629829922578691E-2</v>
      </c>
      <c r="H297" s="31">
        <v>1564543</v>
      </c>
      <c r="I297" s="36">
        <f t="shared" si="65"/>
        <v>0.34847228780413925</v>
      </c>
      <c r="J297" s="31">
        <v>549797</v>
      </c>
      <c r="K297" s="36">
        <f t="shared" si="66"/>
        <v>0.14269974439527994</v>
      </c>
      <c r="L297" s="31">
        <v>0</v>
      </c>
      <c r="M297" s="36">
        <f t="shared" si="67"/>
        <v>0</v>
      </c>
      <c r="N297" s="31">
        <f t="shared" si="68"/>
        <v>2530222</v>
      </c>
      <c r="O297" s="36">
        <f t="shared" si="69"/>
        <v>0.65671881196753346</v>
      </c>
      <c r="P297" s="31">
        <v>518466</v>
      </c>
      <c r="Q297" s="31">
        <v>3856317</v>
      </c>
      <c r="R297" s="31">
        <v>3265317</v>
      </c>
      <c r="S297" s="31">
        <v>1667400</v>
      </c>
      <c r="T297" s="36">
        <f t="shared" si="70"/>
        <v>0.51063954893200258</v>
      </c>
      <c r="U297" s="36">
        <f t="shared" si="71"/>
        <v>6.0430192143747119E-2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33329021</v>
      </c>
      <c r="E298" s="32">
        <f>SUM(E293:E297)</f>
        <v>33142125</v>
      </c>
      <c r="F298" s="32">
        <f>SUM(F293:F297)</f>
        <v>5520460</v>
      </c>
      <c r="G298" s="37">
        <f t="shared" si="64"/>
        <v>0.16563522822947604</v>
      </c>
      <c r="H298" s="32">
        <f>SUM(H293:H297)</f>
        <v>8910253</v>
      </c>
      <c r="I298" s="37">
        <f t="shared" si="65"/>
        <v>0.26734217605731653</v>
      </c>
      <c r="J298" s="32">
        <f>SUM(J293:J297)</f>
        <v>6793935</v>
      </c>
      <c r="K298" s="37">
        <f t="shared" si="66"/>
        <v>0.20499394652575839</v>
      </c>
      <c r="L298" s="32">
        <f>SUM(L293:L297)</f>
        <v>0</v>
      </c>
      <c r="M298" s="37">
        <f t="shared" si="67"/>
        <v>0</v>
      </c>
      <c r="N298" s="32">
        <f t="shared" si="68"/>
        <v>21224648</v>
      </c>
      <c r="O298" s="37">
        <f t="shared" si="69"/>
        <v>0.64041300912358512</v>
      </c>
      <c r="P298" s="32">
        <f>SUM(P293:P297)</f>
        <v>6502593</v>
      </c>
      <c r="Q298" s="32">
        <f>SUM(Q293:Q297)</f>
        <v>28990879</v>
      </c>
      <c r="R298" s="32">
        <f>SUM(R293:R297)</f>
        <v>28908979</v>
      </c>
      <c r="S298" s="32">
        <f>SUM(S293:S297)</f>
        <v>19768426</v>
      </c>
      <c r="T298" s="37">
        <f t="shared" si="70"/>
        <v>0.68381612508694967</v>
      </c>
      <c r="U298" s="37">
        <f t="shared" si="71"/>
        <v>4.480397281515236E-2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47891540</v>
      </c>
      <c r="E299" s="32">
        <f>SUM(E263:E266,E268:E274,E276:E284,E286:E291,E293:E297)</f>
        <v>48080634</v>
      </c>
      <c r="F299" s="32">
        <f>SUM(F263:F266,F268:F274,F276:F284,F286:F291,F293:F297)</f>
        <v>8483317</v>
      </c>
      <c r="G299" s="37">
        <f t="shared" si="64"/>
        <v>0.17713602444189516</v>
      </c>
      <c r="H299" s="32">
        <f>SUM(H263:H266,H268:H274,H276:H284,H286:H291,H293:H297)</f>
        <v>11909342</v>
      </c>
      <c r="I299" s="37">
        <f t="shared" si="65"/>
        <v>0.24867318946101963</v>
      </c>
      <c r="J299" s="32">
        <f>SUM(J263:J266,J268:J274,J276:J284,J286:J291,J293:J297)</f>
        <v>9664386</v>
      </c>
      <c r="K299" s="37">
        <f t="shared" si="66"/>
        <v>0.20100371388613553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30057045</v>
      </c>
      <c r="O299" s="37">
        <f t="shared" si="69"/>
        <v>0.62513828332629728</v>
      </c>
      <c r="P299" s="32">
        <f>SUM(P263:P266,P268:P274,P276:P284,P286:P291,P293:P297)</f>
        <v>9252333</v>
      </c>
      <c r="Q299" s="32">
        <f>SUM(Q263:Q266,Q268:Q274,Q276:Q284,Q286:Q291,Q293:Q297)</f>
        <v>41206421</v>
      </c>
      <c r="R299" s="32">
        <f>SUM(R263:R266,R268:R274,R276:R284,R286:R291,R293:R297)</f>
        <v>41993554</v>
      </c>
      <c r="S299" s="32">
        <f>SUM(S263:S266,S268:S274,S276:S284,S286:S291,S293:S297)</f>
        <v>28285087</v>
      </c>
      <c r="T299" s="37">
        <f t="shared" si="70"/>
        <v>0.67355782747037796</v>
      </c>
      <c r="U299" s="37">
        <f t="shared" si="71"/>
        <v>4.4535037811544331E-2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434368254</v>
      </c>
      <c r="E302" s="31">
        <v>465904668</v>
      </c>
      <c r="F302" s="31">
        <v>114888177</v>
      </c>
      <c r="G302" s="36">
        <f t="shared" ref="G302:G339" si="72">IF(($D302     =0),0,($F302     /$D302     ))</f>
        <v>0.26449487489479379</v>
      </c>
      <c r="H302" s="31">
        <v>129965600</v>
      </c>
      <c r="I302" s="36">
        <f t="shared" ref="I302:I339" si="73">IF(($D302     =0),0,($H302     /$D302     ))</f>
        <v>0.29920602807220803</v>
      </c>
      <c r="J302" s="31">
        <v>127187239</v>
      </c>
      <c r="K302" s="36">
        <f t="shared" ref="K302:K339" si="74">IF(($E302     =0),0,($J302     /$E302     ))</f>
        <v>0.27298983619541672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372041016</v>
      </c>
      <c r="O302" s="36">
        <f t="shared" ref="O302:O339" si="77">IF(($E302     =0),0,($N302     /$E302     ))</f>
        <v>0.79853463927946733</v>
      </c>
      <c r="P302" s="31">
        <v>99122649</v>
      </c>
      <c r="Q302" s="31">
        <v>379024846</v>
      </c>
      <c r="R302" s="31">
        <v>406944203</v>
      </c>
      <c r="S302" s="31">
        <v>320000437</v>
      </c>
      <c r="T302" s="36">
        <f t="shared" ref="T302:T339" si="78">IF(($R302     =0),0,($S302     /$R302     ))</f>
        <v>0.7863496632731245</v>
      </c>
      <c r="U302" s="36">
        <f t="shared" ref="U302:U339" si="79">IF(($P302     =0),0,(($J302     /$P302     )-1))</f>
        <v>0.28312994338962838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434368254</v>
      </c>
      <c r="E303" s="32">
        <f>E302</f>
        <v>465904668</v>
      </c>
      <c r="F303" s="32">
        <f>F302</f>
        <v>114888177</v>
      </c>
      <c r="G303" s="37">
        <f t="shared" si="72"/>
        <v>0.26449487489479379</v>
      </c>
      <c r="H303" s="32">
        <f>H302</f>
        <v>129965600</v>
      </c>
      <c r="I303" s="37">
        <f t="shared" si="73"/>
        <v>0.29920602807220803</v>
      </c>
      <c r="J303" s="32">
        <f>J302</f>
        <v>127187239</v>
      </c>
      <c r="K303" s="37">
        <f t="shared" si="74"/>
        <v>0.27298983619541672</v>
      </c>
      <c r="L303" s="32">
        <f>L302</f>
        <v>0</v>
      </c>
      <c r="M303" s="37">
        <f t="shared" si="75"/>
        <v>0</v>
      </c>
      <c r="N303" s="32">
        <f t="shared" si="76"/>
        <v>372041016</v>
      </c>
      <c r="O303" s="37">
        <f t="shared" si="77"/>
        <v>0.79853463927946733</v>
      </c>
      <c r="P303" s="32">
        <f>P302</f>
        <v>99122649</v>
      </c>
      <c r="Q303" s="32">
        <f>Q302</f>
        <v>379024846</v>
      </c>
      <c r="R303" s="32">
        <f>R302</f>
        <v>406944203</v>
      </c>
      <c r="S303" s="32">
        <f>S302</f>
        <v>320000437</v>
      </c>
      <c r="T303" s="37">
        <f t="shared" si="78"/>
        <v>0.7863496632731245</v>
      </c>
      <c r="U303" s="37">
        <f t="shared" si="79"/>
        <v>0.28312994338962838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3028404</v>
      </c>
      <c r="E304" s="31">
        <v>3029577</v>
      </c>
      <c r="F304" s="31">
        <v>656562</v>
      </c>
      <c r="G304" s="36">
        <f t="shared" si="72"/>
        <v>0.21680132505438507</v>
      </c>
      <c r="H304" s="31">
        <v>687260</v>
      </c>
      <c r="I304" s="36">
        <f t="shared" si="73"/>
        <v>0.22693801751681744</v>
      </c>
      <c r="J304" s="31">
        <v>640282</v>
      </c>
      <c r="K304" s="36">
        <f t="shared" si="74"/>
        <v>0.21134369583608537</v>
      </c>
      <c r="L304" s="31">
        <v>0</v>
      </c>
      <c r="M304" s="36">
        <f t="shared" si="75"/>
        <v>0</v>
      </c>
      <c r="N304" s="31">
        <f t="shared" si="76"/>
        <v>1984104</v>
      </c>
      <c r="O304" s="36">
        <f t="shared" si="77"/>
        <v>0.65491123018163921</v>
      </c>
      <c r="P304" s="31">
        <v>568620</v>
      </c>
      <c r="Q304" s="31">
        <v>2564737</v>
      </c>
      <c r="R304" s="31">
        <v>2629011</v>
      </c>
      <c r="S304" s="31">
        <v>2138878</v>
      </c>
      <c r="T304" s="36">
        <f t="shared" si="78"/>
        <v>0.81356753547246474</v>
      </c>
      <c r="U304" s="36">
        <f t="shared" si="79"/>
        <v>0.12602792726249512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1098723</v>
      </c>
      <c r="E307" s="31">
        <v>1086723</v>
      </c>
      <c r="F307" s="31">
        <v>144</v>
      </c>
      <c r="G307" s="36">
        <f t="shared" si="72"/>
        <v>1.3106124109534432E-4</v>
      </c>
      <c r="H307" s="31">
        <v>145</v>
      </c>
      <c r="I307" s="36">
        <f t="shared" si="73"/>
        <v>1.3197138860295088E-4</v>
      </c>
      <c r="J307" s="31">
        <v>18092</v>
      </c>
      <c r="K307" s="36">
        <f t="shared" si="74"/>
        <v>1.6648216702876445E-2</v>
      </c>
      <c r="L307" s="31">
        <v>0</v>
      </c>
      <c r="M307" s="36">
        <f t="shared" si="75"/>
        <v>0</v>
      </c>
      <c r="N307" s="31">
        <f t="shared" si="76"/>
        <v>18381</v>
      </c>
      <c r="O307" s="36">
        <f t="shared" si="77"/>
        <v>1.6914153836810299E-2</v>
      </c>
      <c r="P307" s="31">
        <v>39251</v>
      </c>
      <c r="Q307" s="31">
        <v>486204</v>
      </c>
      <c r="R307" s="31">
        <v>486204</v>
      </c>
      <c r="S307" s="31">
        <v>65106</v>
      </c>
      <c r="T307" s="36">
        <f t="shared" si="78"/>
        <v>0.13390675518917985</v>
      </c>
      <c r="U307" s="36">
        <f t="shared" si="79"/>
        <v>-0.53906906830399226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2505961</v>
      </c>
      <c r="E308" s="31">
        <v>2373977</v>
      </c>
      <c r="F308" s="31">
        <v>150828</v>
      </c>
      <c r="G308" s="36">
        <f t="shared" si="72"/>
        <v>6.0187688475598786E-2</v>
      </c>
      <c r="H308" s="31">
        <v>995494</v>
      </c>
      <c r="I308" s="36">
        <f t="shared" si="73"/>
        <v>0.39725039615540703</v>
      </c>
      <c r="J308" s="31">
        <v>172187</v>
      </c>
      <c r="K308" s="36">
        <f t="shared" si="74"/>
        <v>7.2531031261044238E-2</v>
      </c>
      <c r="L308" s="31">
        <v>0</v>
      </c>
      <c r="M308" s="36">
        <f t="shared" si="75"/>
        <v>0</v>
      </c>
      <c r="N308" s="31">
        <f t="shared" si="76"/>
        <v>1318509</v>
      </c>
      <c r="O308" s="36">
        <f t="shared" si="77"/>
        <v>0.5554009158471207</v>
      </c>
      <c r="P308" s="31">
        <v>1390373</v>
      </c>
      <c r="Q308" s="31">
        <v>2383814</v>
      </c>
      <c r="R308" s="31">
        <v>2384878</v>
      </c>
      <c r="S308" s="31">
        <v>2111937</v>
      </c>
      <c r="T308" s="36">
        <f t="shared" si="78"/>
        <v>0.88555347485280167</v>
      </c>
      <c r="U308" s="36">
        <f t="shared" si="79"/>
        <v>-0.87615769293563672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3344690</v>
      </c>
      <c r="E309" s="31">
        <v>3344690</v>
      </c>
      <c r="F309" s="31">
        <v>505573</v>
      </c>
      <c r="G309" s="36">
        <f t="shared" si="72"/>
        <v>0.15115690841303678</v>
      </c>
      <c r="H309" s="31">
        <v>750682</v>
      </c>
      <c r="I309" s="36">
        <f t="shared" si="73"/>
        <v>0.22443993314776556</v>
      </c>
      <c r="J309" s="31">
        <v>587777</v>
      </c>
      <c r="K309" s="36">
        <f t="shared" si="74"/>
        <v>0.17573437299121891</v>
      </c>
      <c r="L309" s="31">
        <v>0</v>
      </c>
      <c r="M309" s="36">
        <f t="shared" si="75"/>
        <v>0</v>
      </c>
      <c r="N309" s="31">
        <f t="shared" si="76"/>
        <v>1844032</v>
      </c>
      <c r="O309" s="36">
        <f t="shared" si="77"/>
        <v>0.55133121455202128</v>
      </c>
      <c r="P309" s="31">
        <v>547589</v>
      </c>
      <c r="Q309" s="31">
        <v>3239555</v>
      </c>
      <c r="R309" s="31">
        <v>3239555</v>
      </c>
      <c r="S309" s="31">
        <v>1673148</v>
      </c>
      <c r="T309" s="36">
        <f t="shared" si="78"/>
        <v>0.51647463926372605</v>
      </c>
      <c r="U309" s="36">
        <f t="shared" si="79"/>
        <v>7.3390809530505585E-2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9977778</v>
      </c>
      <c r="E310" s="32">
        <f>SUM(E304:E309)</f>
        <v>9834967</v>
      </c>
      <c r="F310" s="32">
        <f>SUM(F304:F309)</f>
        <v>1313107</v>
      </c>
      <c r="G310" s="37">
        <f t="shared" si="72"/>
        <v>0.13160314851663366</v>
      </c>
      <c r="H310" s="32">
        <f>SUM(H304:H309)</f>
        <v>2433581</v>
      </c>
      <c r="I310" s="37">
        <f t="shared" si="73"/>
        <v>0.24390009479064376</v>
      </c>
      <c r="J310" s="32">
        <f>SUM(J304:J309)</f>
        <v>1418338</v>
      </c>
      <c r="K310" s="37">
        <f t="shared" si="74"/>
        <v>0.14421380366604178</v>
      </c>
      <c r="L310" s="32">
        <f>SUM(L304:L309)</f>
        <v>0</v>
      </c>
      <c r="M310" s="37">
        <f t="shared" si="75"/>
        <v>0</v>
      </c>
      <c r="N310" s="32">
        <f t="shared" si="76"/>
        <v>5165026</v>
      </c>
      <c r="O310" s="37">
        <f t="shared" si="77"/>
        <v>0.5251696319875806</v>
      </c>
      <c r="P310" s="32">
        <f>SUM(P304:P309)</f>
        <v>2545833</v>
      </c>
      <c r="Q310" s="32">
        <f>SUM(Q304:Q309)</f>
        <v>8674310</v>
      </c>
      <c r="R310" s="32">
        <f>SUM(R304:R309)</f>
        <v>8739648</v>
      </c>
      <c r="S310" s="32">
        <f>SUM(S304:S309)</f>
        <v>5989069</v>
      </c>
      <c r="T310" s="37">
        <f t="shared" si="78"/>
        <v>0.68527576854353855</v>
      </c>
      <c r="U310" s="37">
        <f t="shared" si="79"/>
        <v>-0.44287861772551462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1058560</v>
      </c>
      <c r="E311" s="31">
        <v>1038560</v>
      </c>
      <c r="F311" s="31">
        <v>250000</v>
      </c>
      <c r="G311" s="36">
        <f t="shared" si="72"/>
        <v>0.23616989117291415</v>
      </c>
      <c r="H311" s="31">
        <v>250000</v>
      </c>
      <c r="I311" s="36">
        <f t="shared" si="73"/>
        <v>0.23616989117291415</v>
      </c>
      <c r="J311" s="31">
        <v>250000</v>
      </c>
      <c r="K311" s="36">
        <f t="shared" si="74"/>
        <v>0.24071791711600679</v>
      </c>
      <c r="L311" s="31">
        <v>0</v>
      </c>
      <c r="M311" s="36">
        <f t="shared" si="75"/>
        <v>0</v>
      </c>
      <c r="N311" s="31">
        <f t="shared" si="76"/>
        <v>750000</v>
      </c>
      <c r="O311" s="36">
        <f t="shared" si="77"/>
        <v>0.72215375134802029</v>
      </c>
      <c r="P311" s="31">
        <v>275993</v>
      </c>
      <c r="Q311" s="31">
        <v>1153528</v>
      </c>
      <c r="R311" s="31">
        <v>1140528</v>
      </c>
      <c r="S311" s="31">
        <v>825931</v>
      </c>
      <c r="T311" s="36">
        <f t="shared" si="78"/>
        <v>0.72416547423649402</v>
      </c>
      <c r="U311" s="36">
        <f t="shared" si="79"/>
        <v>-9.4179924853166619E-2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950200</v>
      </c>
      <c r="E314" s="31">
        <v>1932200</v>
      </c>
      <c r="F314" s="31">
        <v>16789</v>
      </c>
      <c r="G314" s="36">
        <f t="shared" si="72"/>
        <v>1.7668911808040411E-2</v>
      </c>
      <c r="H314" s="31">
        <v>288014</v>
      </c>
      <c r="I314" s="36">
        <f t="shared" si="73"/>
        <v>0.30310881919595872</v>
      </c>
      <c r="J314" s="31">
        <v>43550</v>
      </c>
      <c r="K314" s="36">
        <f t="shared" si="74"/>
        <v>2.253907462995549E-2</v>
      </c>
      <c r="L314" s="31">
        <v>0</v>
      </c>
      <c r="M314" s="36">
        <f t="shared" si="75"/>
        <v>0</v>
      </c>
      <c r="N314" s="31">
        <f t="shared" si="76"/>
        <v>348353</v>
      </c>
      <c r="O314" s="36">
        <f t="shared" si="77"/>
        <v>0.18028827243556567</v>
      </c>
      <c r="P314" s="31">
        <v>10914</v>
      </c>
      <c r="Q314" s="31">
        <v>1125833</v>
      </c>
      <c r="R314" s="31">
        <v>911543</v>
      </c>
      <c r="S314" s="31">
        <v>175152</v>
      </c>
      <c r="T314" s="36">
        <f t="shared" si="78"/>
        <v>0.19214891672691251</v>
      </c>
      <c r="U314" s="36">
        <f t="shared" si="79"/>
        <v>2.9902877038665934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2132199</v>
      </c>
      <c r="E315" s="31">
        <v>2182222</v>
      </c>
      <c r="F315" s="31">
        <v>0</v>
      </c>
      <c r="G315" s="36">
        <f t="shared" si="72"/>
        <v>0</v>
      </c>
      <c r="H315" s="31">
        <v>1872000</v>
      </c>
      <c r="I315" s="36">
        <f t="shared" si="73"/>
        <v>0.8779668314261474</v>
      </c>
      <c r="J315" s="31">
        <v>25200</v>
      </c>
      <c r="K315" s="36">
        <f t="shared" si="74"/>
        <v>1.1547862683081739E-2</v>
      </c>
      <c r="L315" s="31">
        <v>0</v>
      </c>
      <c r="M315" s="36">
        <f t="shared" si="75"/>
        <v>0</v>
      </c>
      <c r="N315" s="31">
        <f t="shared" si="76"/>
        <v>1897200</v>
      </c>
      <c r="O315" s="36">
        <f t="shared" si="77"/>
        <v>0.86938909056915381</v>
      </c>
      <c r="P315" s="31">
        <v>28550</v>
      </c>
      <c r="Q315" s="31">
        <v>1830388</v>
      </c>
      <c r="R315" s="31">
        <v>1545111</v>
      </c>
      <c r="S315" s="31">
        <v>1081904</v>
      </c>
      <c r="T315" s="36">
        <f t="shared" si="78"/>
        <v>0.70021118223868706</v>
      </c>
      <c r="U315" s="36">
        <f t="shared" si="79"/>
        <v>-0.11733800350262702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12533279</v>
      </c>
      <c r="E316" s="31">
        <v>10485605</v>
      </c>
      <c r="F316" s="31">
        <v>1897596</v>
      </c>
      <c r="G316" s="36">
        <f t="shared" si="72"/>
        <v>0.15140459252522823</v>
      </c>
      <c r="H316" s="31">
        <v>3016814</v>
      </c>
      <c r="I316" s="36">
        <f t="shared" si="73"/>
        <v>0.24070428815954709</v>
      </c>
      <c r="J316" s="31">
        <v>1905468</v>
      </c>
      <c r="K316" s="36">
        <f t="shared" si="74"/>
        <v>0.18172227544333397</v>
      </c>
      <c r="L316" s="31">
        <v>0</v>
      </c>
      <c r="M316" s="36">
        <f t="shared" si="75"/>
        <v>0</v>
      </c>
      <c r="N316" s="31">
        <f t="shared" si="76"/>
        <v>6819878</v>
      </c>
      <c r="O316" s="36">
        <f t="shared" si="77"/>
        <v>0.6504038632010265</v>
      </c>
      <c r="P316" s="31">
        <v>1939332</v>
      </c>
      <c r="Q316" s="31">
        <v>9738899</v>
      </c>
      <c r="R316" s="31">
        <v>10524433</v>
      </c>
      <c r="S316" s="31">
        <v>5795639</v>
      </c>
      <c r="T316" s="36">
        <f t="shared" si="78"/>
        <v>0.55068420312999289</v>
      </c>
      <c r="U316" s="36">
        <f t="shared" si="79"/>
        <v>-1.7461682682490709E-2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16674238</v>
      </c>
      <c r="E317" s="32">
        <f>SUM(E311:E316)</f>
        <v>15638587</v>
      </c>
      <c r="F317" s="32">
        <f>SUM(F311:F316)</f>
        <v>2164385</v>
      </c>
      <c r="G317" s="37">
        <f t="shared" si="72"/>
        <v>0.12980413257865217</v>
      </c>
      <c r="H317" s="32">
        <f>SUM(H311:H316)</f>
        <v>5426828</v>
      </c>
      <c r="I317" s="37">
        <f t="shared" si="73"/>
        <v>0.32546182920023092</v>
      </c>
      <c r="J317" s="32">
        <f>SUM(J311:J316)</f>
        <v>2224218</v>
      </c>
      <c r="K317" s="37">
        <f t="shared" si="74"/>
        <v>0.14222627658112591</v>
      </c>
      <c r="L317" s="32">
        <f>SUM(L311:L316)</f>
        <v>0</v>
      </c>
      <c r="M317" s="37">
        <f t="shared" si="75"/>
        <v>0</v>
      </c>
      <c r="N317" s="32">
        <f t="shared" si="76"/>
        <v>9815431</v>
      </c>
      <c r="O317" s="37">
        <f t="shared" si="77"/>
        <v>0.6276418067693712</v>
      </c>
      <c r="P317" s="32">
        <f>SUM(P311:P316)</f>
        <v>2254789</v>
      </c>
      <c r="Q317" s="32">
        <f>SUM(Q311:Q316)</f>
        <v>13848648</v>
      </c>
      <c r="R317" s="32">
        <f>SUM(R311:R316)</f>
        <v>14121615</v>
      </c>
      <c r="S317" s="32">
        <f>SUM(S311:S316)</f>
        <v>7878626</v>
      </c>
      <c r="T317" s="37">
        <f t="shared" si="78"/>
        <v>0.55791253337525493</v>
      </c>
      <c r="U317" s="37">
        <f t="shared" si="79"/>
        <v>-1.3558253122575969E-2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428000</v>
      </c>
      <c r="E318" s="31">
        <v>244137</v>
      </c>
      <c r="F318" s="31">
        <v>0</v>
      </c>
      <c r="G318" s="36">
        <f t="shared" si="72"/>
        <v>0</v>
      </c>
      <c r="H318" s="31">
        <v>38744</v>
      </c>
      <c r="I318" s="36">
        <f t="shared" si="73"/>
        <v>9.0523364485981306E-2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38744</v>
      </c>
      <c r="O318" s="36">
        <f t="shared" si="77"/>
        <v>0.15869778034464255</v>
      </c>
      <c r="P318" s="31">
        <v>82104</v>
      </c>
      <c r="Q318" s="31">
        <v>707492</v>
      </c>
      <c r="R318" s="31">
        <v>737992</v>
      </c>
      <c r="S318" s="31">
        <v>418940</v>
      </c>
      <c r="T318" s="36">
        <f t="shared" si="78"/>
        <v>0.56767553035805263</v>
      </c>
      <c r="U318" s="36">
        <f t="shared" si="79"/>
        <v>-1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3923223</v>
      </c>
      <c r="E319" s="31">
        <v>5934738</v>
      </c>
      <c r="F319" s="31">
        <v>1223916</v>
      </c>
      <c r="G319" s="36">
        <f t="shared" si="72"/>
        <v>0.31196697205333473</v>
      </c>
      <c r="H319" s="31">
        <v>1321893</v>
      </c>
      <c r="I319" s="36">
        <f t="shared" si="73"/>
        <v>0.33694057156577639</v>
      </c>
      <c r="J319" s="31">
        <v>-810849</v>
      </c>
      <c r="K319" s="36">
        <f t="shared" si="74"/>
        <v>-0.13662759838766261</v>
      </c>
      <c r="L319" s="31">
        <v>0</v>
      </c>
      <c r="M319" s="36">
        <f t="shared" si="75"/>
        <v>0</v>
      </c>
      <c r="N319" s="31">
        <f t="shared" si="76"/>
        <v>1734960</v>
      </c>
      <c r="O319" s="36">
        <f t="shared" si="77"/>
        <v>0.29233977978471837</v>
      </c>
      <c r="P319" s="31">
        <v>741707</v>
      </c>
      <c r="Q319" s="31">
        <v>4103884</v>
      </c>
      <c r="R319" s="31">
        <v>4203884</v>
      </c>
      <c r="S319" s="31">
        <v>2081799</v>
      </c>
      <c r="T319" s="36">
        <f t="shared" si="78"/>
        <v>0.49520847863547141</v>
      </c>
      <c r="U319" s="36">
        <f t="shared" si="79"/>
        <v>-2.0932200990418046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1643625</v>
      </c>
      <c r="E321" s="31">
        <v>1705371</v>
      </c>
      <c r="F321" s="31">
        <v>246198</v>
      </c>
      <c r="G321" s="36">
        <f t="shared" si="72"/>
        <v>0.14978964179785534</v>
      </c>
      <c r="H321" s="31">
        <v>524011</v>
      </c>
      <c r="I321" s="36">
        <f t="shared" si="73"/>
        <v>0.31881420640352881</v>
      </c>
      <c r="J321" s="31">
        <v>-42609</v>
      </c>
      <c r="K321" s="36">
        <f t="shared" si="74"/>
        <v>-2.4985179178020501E-2</v>
      </c>
      <c r="L321" s="31">
        <v>0</v>
      </c>
      <c r="M321" s="36">
        <f t="shared" si="75"/>
        <v>0</v>
      </c>
      <c r="N321" s="31">
        <f t="shared" si="76"/>
        <v>727600</v>
      </c>
      <c r="O321" s="36">
        <f t="shared" si="77"/>
        <v>0.42665203055522816</v>
      </c>
      <c r="P321" s="31">
        <v>0</v>
      </c>
      <c r="Q321" s="31">
        <v>1370650</v>
      </c>
      <c r="R321" s="31">
        <v>1230650</v>
      </c>
      <c r="S321" s="31">
        <v>315000</v>
      </c>
      <c r="T321" s="36">
        <f t="shared" si="78"/>
        <v>0.25596229634745865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5994848</v>
      </c>
      <c r="E323" s="32">
        <f>SUM(E318:E322)</f>
        <v>7884246</v>
      </c>
      <c r="F323" s="32">
        <f>SUM(F318:F322)</f>
        <v>1470114</v>
      </c>
      <c r="G323" s="37">
        <f t="shared" si="72"/>
        <v>0.24522957045783311</v>
      </c>
      <c r="H323" s="32">
        <f>SUM(H318:H322)</f>
        <v>1884648</v>
      </c>
      <c r="I323" s="37">
        <f t="shared" si="73"/>
        <v>0.31437794586284756</v>
      </c>
      <c r="J323" s="32">
        <f>SUM(J318:J322)</f>
        <v>-853458</v>
      </c>
      <c r="K323" s="37">
        <f t="shared" si="74"/>
        <v>-0.10824852496992103</v>
      </c>
      <c r="L323" s="32">
        <f>SUM(L318:L322)</f>
        <v>0</v>
      </c>
      <c r="M323" s="37">
        <f t="shared" si="75"/>
        <v>0</v>
      </c>
      <c r="N323" s="32">
        <f t="shared" si="76"/>
        <v>2501304</v>
      </c>
      <c r="O323" s="37">
        <f t="shared" si="77"/>
        <v>0.31725341903334825</v>
      </c>
      <c r="P323" s="32">
        <f>SUM(P318:P322)</f>
        <v>823811</v>
      </c>
      <c r="Q323" s="32">
        <f>SUM(Q318:Q322)</f>
        <v>6182026</v>
      </c>
      <c r="R323" s="32">
        <f>SUM(R318:R322)</f>
        <v>6172526</v>
      </c>
      <c r="S323" s="32">
        <f>SUM(S318:S322)</f>
        <v>2815739</v>
      </c>
      <c r="T323" s="37">
        <f t="shared" si="78"/>
        <v>0.45617288610853968</v>
      </c>
      <c r="U323" s="37">
        <f t="shared" si="79"/>
        <v>-2.0359876233747789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1349910</v>
      </c>
      <c r="E325" s="31">
        <v>1343318</v>
      </c>
      <c r="F325" s="31">
        <v>195296</v>
      </c>
      <c r="G325" s="36">
        <f t="shared" si="72"/>
        <v>0.14467334859360995</v>
      </c>
      <c r="H325" s="31">
        <v>517068</v>
      </c>
      <c r="I325" s="36">
        <f t="shared" si="73"/>
        <v>0.38303886925795055</v>
      </c>
      <c r="J325" s="31">
        <v>358860</v>
      </c>
      <c r="K325" s="36">
        <f t="shared" si="74"/>
        <v>0.26714448849788358</v>
      </c>
      <c r="L325" s="31">
        <v>0</v>
      </c>
      <c r="M325" s="36">
        <f t="shared" si="75"/>
        <v>0</v>
      </c>
      <c r="N325" s="31">
        <f t="shared" si="76"/>
        <v>1071224</v>
      </c>
      <c r="O325" s="36">
        <f t="shared" si="77"/>
        <v>0.79744632320865205</v>
      </c>
      <c r="P325" s="31">
        <v>272100</v>
      </c>
      <c r="Q325" s="31">
        <v>1299860</v>
      </c>
      <c r="R325" s="31">
        <v>1291739</v>
      </c>
      <c r="S325" s="31">
        <v>917807</v>
      </c>
      <c r="T325" s="36">
        <f t="shared" si="78"/>
        <v>0.71052046891825671</v>
      </c>
      <c r="U325" s="36">
        <f t="shared" si="79"/>
        <v>0.31885336273428888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8752211</v>
      </c>
      <c r="E326" s="31">
        <v>8633368</v>
      </c>
      <c r="F326" s="31">
        <v>2908609</v>
      </c>
      <c r="G326" s="36">
        <f t="shared" si="72"/>
        <v>0.33232848248288349</v>
      </c>
      <c r="H326" s="31">
        <v>494928</v>
      </c>
      <c r="I326" s="36">
        <f t="shared" si="73"/>
        <v>5.6548910898057643E-2</v>
      </c>
      <c r="J326" s="31">
        <v>4191231</v>
      </c>
      <c r="K326" s="36">
        <f t="shared" si="74"/>
        <v>0.48546882282789289</v>
      </c>
      <c r="L326" s="31">
        <v>0</v>
      </c>
      <c r="M326" s="36">
        <f t="shared" si="75"/>
        <v>0</v>
      </c>
      <c r="N326" s="31">
        <f t="shared" si="76"/>
        <v>7594768</v>
      </c>
      <c r="O326" s="36">
        <f t="shared" si="77"/>
        <v>0.8796993247594681</v>
      </c>
      <c r="P326" s="31">
        <v>2492334</v>
      </c>
      <c r="Q326" s="31">
        <v>8741899</v>
      </c>
      <c r="R326" s="31">
        <v>7883719</v>
      </c>
      <c r="S326" s="31">
        <v>7142987</v>
      </c>
      <c r="T326" s="36">
        <f t="shared" si="78"/>
        <v>0.90604282065355191</v>
      </c>
      <c r="U326" s="36">
        <f t="shared" si="79"/>
        <v>0.68164900851972487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22024413</v>
      </c>
      <c r="E327" s="31">
        <v>24024413</v>
      </c>
      <c r="F327" s="31">
        <v>3912335</v>
      </c>
      <c r="G327" s="36">
        <f t="shared" si="72"/>
        <v>0.17763628933038988</v>
      </c>
      <c r="H327" s="31">
        <v>5040702</v>
      </c>
      <c r="I327" s="36">
        <f t="shared" si="73"/>
        <v>0.22886884658401566</v>
      </c>
      <c r="J327" s="31">
        <v>4799724</v>
      </c>
      <c r="K327" s="36">
        <f t="shared" si="74"/>
        <v>0.19978527675161095</v>
      </c>
      <c r="L327" s="31">
        <v>0</v>
      </c>
      <c r="M327" s="36">
        <f t="shared" si="75"/>
        <v>0</v>
      </c>
      <c r="N327" s="31">
        <f t="shared" si="76"/>
        <v>13752761</v>
      </c>
      <c r="O327" s="36">
        <f t="shared" si="77"/>
        <v>0.57244940802507849</v>
      </c>
      <c r="P327" s="31">
        <v>3734499</v>
      </c>
      <c r="Q327" s="31">
        <v>19758250</v>
      </c>
      <c r="R327" s="31">
        <v>18042490</v>
      </c>
      <c r="S327" s="31">
        <v>12053536</v>
      </c>
      <c r="T327" s="36">
        <f t="shared" si="78"/>
        <v>0.66806388696903807</v>
      </c>
      <c r="U327" s="36">
        <f t="shared" si="79"/>
        <v>0.28523906419575962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6224645</v>
      </c>
      <c r="E329" s="31">
        <v>8401298</v>
      </c>
      <c r="F329" s="31">
        <v>936499</v>
      </c>
      <c r="G329" s="36">
        <f t="shared" si="72"/>
        <v>0.15045018631584611</v>
      </c>
      <c r="H329" s="31">
        <v>49608</v>
      </c>
      <c r="I329" s="36">
        <f t="shared" si="73"/>
        <v>7.9696111183850653E-3</v>
      </c>
      <c r="J329" s="31">
        <v>2516942</v>
      </c>
      <c r="K329" s="36">
        <f t="shared" si="74"/>
        <v>0.29958965864560455</v>
      </c>
      <c r="L329" s="31">
        <v>0</v>
      </c>
      <c r="M329" s="36">
        <f t="shared" si="75"/>
        <v>0</v>
      </c>
      <c r="N329" s="31">
        <f t="shared" si="76"/>
        <v>3503049</v>
      </c>
      <c r="O329" s="36">
        <f t="shared" si="77"/>
        <v>0.41696521180417595</v>
      </c>
      <c r="P329" s="31">
        <v>38374</v>
      </c>
      <c r="Q329" s="31">
        <v>4775878</v>
      </c>
      <c r="R329" s="31">
        <v>4665197</v>
      </c>
      <c r="S329" s="31">
        <v>741939</v>
      </c>
      <c r="T329" s="36">
        <f t="shared" si="78"/>
        <v>0.15903701387101124</v>
      </c>
      <c r="U329" s="36">
        <f t="shared" si="79"/>
        <v>64.589774326366808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1655588</v>
      </c>
      <c r="E331" s="31">
        <v>1567066</v>
      </c>
      <c r="F331" s="31">
        <v>302427</v>
      </c>
      <c r="G331" s="36">
        <f t="shared" si="72"/>
        <v>0.18267044699526694</v>
      </c>
      <c r="H331" s="31">
        <v>512882</v>
      </c>
      <c r="I331" s="36">
        <f t="shared" si="73"/>
        <v>0.3097884256227999</v>
      </c>
      <c r="J331" s="31">
        <v>424575</v>
      </c>
      <c r="K331" s="36">
        <f t="shared" si="74"/>
        <v>0.27093625922583986</v>
      </c>
      <c r="L331" s="31">
        <v>0</v>
      </c>
      <c r="M331" s="36">
        <f t="shared" si="75"/>
        <v>0</v>
      </c>
      <c r="N331" s="31">
        <f t="shared" si="76"/>
        <v>1239884</v>
      </c>
      <c r="O331" s="36">
        <f t="shared" si="77"/>
        <v>0.7912136438414209</v>
      </c>
      <c r="P331" s="31">
        <v>293308</v>
      </c>
      <c r="Q331" s="31">
        <v>2629999</v>
      </c>
      <c r="R331" s="31">
        <v>1806998</v>
      </c>
      <c r="S331" s="31">
        <v>1303446</v>
      </c>
      <c r="T331" s="36">
        <f t="shared" si="78"/>
        <v>0.72133228703075492</v>
      </c>
      <c r="U331" s="36">
        <f t="shared" si="79"/>
        <v>0.44753978752710455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40006767</v>
      </c>
      <c r="E332" s="32">
        <f>SUM(E324:E331)</f>
        <v>43969463</v>
      </c>
      <c r="F332" s="32">
        <f>SUM(F324:F331)</f>
        <v>8255166</v>
      </c>
      <c r="G332" s="37">
        <f t="shared" si="72"/>
        <v>0.20634424171290822</v>
      </c>
      <c r="H332" s="32">
        <f>SUM(H324:H331)</f>
        <v>6615188</v>
      </c>
      <c r="I332" s="37">
        <f t="shared" si="73"/>
        <v>0.16535172662164879</v>
      </c>
      <c r="J332" s="32">
        <f>SUM(J324:J331)</f>
        <v>12291332</v>
      </c>
      <c r="K332" s="37">
        <f t="shared" si="74"/>
        <v>0.27954246336826993</v>
      </c>
      <c r="L332" s="32">
        <f>SUM(L324:L331)</f>
        <v>0</v>
      </c>
      <c r="M332" s="37">
        <f t="shared" si="75"/>
        <v>0</v>
      </c>
      <c r="N332" s="32">
        <f t="shared" si="76"/>
        <v>27161686</v>
      </c>
      <c r="O332" s="37">
        <f t="shared" si="77"/>
        <v>0.61773977089508691</v>
      </c>
      <c r="P332" s="32">
        <f>SUM(P324:P331)</f>
        <v>6830615</v>
      </c>
      <c r="Q332" s="32">
        <f>SUM(Q324:Q331)</f>
        <v>37205886</v>
      </c>
      <c r="R332" s="32">
        <f>SUM(R324:R331)</f>
        <v>33690143</v>
      </c>
      <c r="S332" s="32">
        <f>SUM(S324:S331)</f>
        <v>22159715</v>
      </c>
      <c r="T332" s="37">
        <f t="shared" si="78"/>
        <v>0.65775069580440781</v>
      </c>
      <c r="U332" s="37">
        <f t="shared" si="79"/>
        <v>0.79944734112521343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538562</v>
      </c>
      <c r="E333" s="31">
        <v>508991</v>
      </c>
      <c r="F333" s="31">
        <v>105202</v>
      </c>
      <c r="G333" s="36">
        <f t="shared" si="72"/>
        <v>0.19533869823715747</v>
      </c>
      <c r="H333" s="31">
        <v>104769</v>
      </c>
      <c r="I333" s="36">
        <f t="shared" si="73"/>
        <v>0.19453470538211015</v>
      </c>
      <c r="J333" s="31">
        <v>106086</v>
      </c>
      <c r="K333" s="36">
        <f t="shared" si="74"/>
        <v>0.20842411751877735</v>
      </c>
      <c r="L333" s="31">
        <v>0</v>
      </c>
      <c r="M333" s="36">
        <f t="shared" si="75"/>
        <v>0</v>
      </c>
      <c r="N333" s="31">
        <f t="shared" si="76"/>
        <v>316057</v>
      </c>
      <c r="O333" s="36">
        <f t="shared" si="77"/>
        <v>0.62094811106679682</v>
      </c>
      <c r="P333" s="31">
        <v>99159</v>
      </c>
      <c r="Q333" s="31">
        <v>450732</v>
      </c>
      <c r="R333" s="31">
        <v>504000</v>
      </c>
      <c r="S333" s="31">
        <v>295575</v>
      </c>
      <c r="T333" s="36">
        <f t="shared" si="78"/>
        <v>0.5864583333333333</v>
      </c>
      <c r="U333" s="36">
        <f t="shared" si="79"/>
        <v>6.9857501588358017E-2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200000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270000</v>
      </c>
      <c r="R334" s="31">
        <v>140000</v>
      </c>
      <c r="S334" s="31">
        <v>140000</v>
      </c>
      <c r="T334" s="36">
        <f t="shared" si="78"/>
        <v>1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100000</v>
      </c>
      <c r="E336" s="31">
        <v>36121</v>
      </c>
      <c r="F336" s="31">
        <v>0</v>
      </c>
      <c r="G336" s="36">
        <f t="shared" si="72"/>
        <v>0</v>
      </c>
      <c r="H336" s="31">
        <v>36121</v>
      </c>
      <c r="I336" s="36">
        <f t="shared" si="73"/>
        <v>0.36120999999999998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36121</v>
      </c>
      <c r="O336" s="36">
        <f t="shared" si="77"/>
        <v>1</v>
      </c>
      <c r="P336" s="31">
        <v>0</v>
      </c>
      <c r="Q336" s="31">
        <v>75000</v>
      </c>
      <c r="R336" s="31">
        <v>55000</v>
      </c>
      <c r="S336" s="31">
        <v>54976</v>
      </c>
      <c r="T336" s="36">
        <f t="shared" si="78"/>
        <v>0.99956363636363632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638562</v>
      </c>
      <c r="E337" s="32">
        <f>SUM(E333:E336)</f>
        <v>745112</v>
      </c>
      <c r="F337" s="32">
        <f>SUM(F333:F336)</f>
        <v>105202</v>
      </c>
      <c r="G337" s="37">
        <f t="shared" si="72"/>
        <v>0.16474829382268283</v>
      </c>
      <c r="H337" s="32">
        <f>SUM(H333:H336)</f>
        <v>140890</v>
      </c>
      <c r="I337" s="37">
        <f t="shared" si="73"/>
        <v>0.22063636733786227</v>
      </c>
      <c r="J337" s="32">
        <f>SUM(J333:J336)</f>
        <v>106086</v>
      </c>
      <c r="K337" s="37">
        <f t="shared" si="74"/>
        <v>0.14237591127239932</v>
      </c>
      <c r="L337" s="32">
        <f>SUM(L333:L336)</f>
        <v>0</v>
      </c>
      <c r="M337" s="37">
        <f t="shared" si="75"/>
        <v>0</v>
      </c>
      <c r="N337" s="32">
        <f t="shared" si="76"/>
        <v>352178</v>
      </c>
      <c r="O337" s="37">
        <f t="shared" si="77"/>
        <v>0.47265109137955097</v>
      </c>
      <c r="P337" s="32">
        <f>SUM(P333:P336)</f>
        <v>99159</v>
      </c>
      <c r="Q337" s="32">
        <f>SUM(Q333:Q336)</f>
        <v>795732</v>
      </c>
      <c r="R337" s="32">
        <f>SUM(R333:R336)</f>
        <v>699000</v>
      </c>
      <c r="S337" s="32">
        <f>SUM(S333:S336)</f>
        <v>490551</v>
      </c>
      <c r="T337" s="37">
        <f t="shared" si="78"/>
        <v>0.7017896995708155</v>
      </c>
      <c r="U337" s="37">
        <f t="shared" si="79"/>
        <v>6.9857501588358017E-2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507660447</v>
      </c>
      <c r="E338" s="32">
        <f>SUM(E302,E304:E309,E311:E316,E318:E322,E324:E331,E333:E336)</f>
        <v>543977043</v>
      </c>
      <c r="F338" s="32">
        <f>SUM(F302,F304:F309,F311:F316,F318:F322,F324:F331,F333:F336)</f>
        <v>128196151</v>
      </c>
      <c r="G338" s="37">
        <f t="shared" si="72"/>
        <v>0.25252341748814638</v>
      </c>
      <c r="H338" s="32">
        <f>SUM(H302,H304:H309,H311:H316,H318:H322,H324:H331,H333:H336)</f>
        <v>146466735</v>
      </c>
      <c r="I338" s="37">
        <f t="shared" si="73"/>
        <v>0.28851318999843217</v>
      </c>
      <c r="J338" s="32">
        <f>SUM(J302,J304:J309,J311:J316,J318:J322,J324:J331,J333:J336)</f>
        <v>142373755</v>
      </c>
      <c r="K338" s="37">
        <f t="shared" si="74"/>
        <v>0.26172750639405201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417036641</v>
      </c>
      <c r="O338" s="37">
        <f t="shared" si="77"/>
        <v>0.7666438250777432</v>
      </c>
      <c r="P338" s="32">
        <f>SUM(P302,P304:P309,P311:P316,P318:P322,P324:P331,P333:P336)</f>
        <v>111676856</v>
      </c>
      <c r="Q338" s="32">
        <f>SUM(Q302,Q304:Q309,Q311:Q316,Q318:Q322,Q324:Q331,Q333:Q336)</f>
        <v>445731448</v>
      </c>
      <c r="R338" s="32">
        <f>SUM(R302,R304:R309,R311:R316,R318:R322,R324:R331,R333:R336)</f>
        <v>470367135</v>
      </c>
      <c r="S338" s="32">
        <f>SUM(S302,S304:S309,S311:S316,S318:S322,S324:S331,S333:S336)</f>
        <v>359334137</v>
      </c>
      <c r="T338" s="37">
        <f t="shared" si="78"/>
        <v>0.76394397112799983</v>
      </c>
      <c r="U338" s="37">
        <f t="shared" si="79"/>
        <v>0.27487252148287555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3078705760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3109488576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667588021</v>
      </c>
      <c r="G339" s="39">
        <f t="shared" si="72"/>
        <v>0.21684047552501412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829271008</v>
      </c>
      <c r="I339" s="39">
        <f t="shared" si="73"/>
        <v>0.2693570196847912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666744021</v>
      </c>
      <c r="K339" s="39">
        <f t="shared" si="74"/>
        <v>0.21442240571203178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2163603050</v>
      </c>
      <c r="O339" s="39">
        <f t="shared" si="77"/>
        <v>0.6958067209827884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709553678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2770621072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2900199736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2106830158</v>
      </c>
      <c r="T339" s="39">
        <f t="shared" si="78"/>
        <v>0.72644312453657844</v>
      </c>
      <c r="U339" s="39">
        <f t="shared" si="79"/>
        <v>-6.0333218369984953E-2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1610867903</v>
      </c>
      <c r="E8" s="31">
        <v>1635337807</v>
      </c>
      <c r="F8" s="31">
        <v>433504890</v>
      </c>
      <c r="G8" s="36">
        <f>IF(($D8       =0),0,($F8       /$D8       ))</f>
        <v>0.269112625059238</v>
      </c>
      <c r="H8" s="31">
        <v>420655885</v>
      </c>
      <c r="I8" s="36">
        <f>IF(($D8       =0),0,($H8       /$D8       ))</f>
        <v>0.26113617647765625</v>
      </c>
      <c r="J8" s="31">
        <v>438382600</v>
      </c>
      <c r="K8" s="36">
        <f>IF(($E8       =0),0,($J8       /$E8       ))</f>
        <v>0.2680685287917397</v>
      </c>
      <c r="L8" s="31">
        <v>0</v>
      </c>
      <c r="M8" s="36">
        <f>IF(($E8       =0),0,($L8       /$E8       ))</f>
        <v>0</v>
      </c>
      <c r="N8" s="31">
        <f>$F8       +$H8       +$J8</f>
        <v>1292543375</v>
      </c>
      <c r="O8" s="36">
        <f>IF(($E8       =0),0,($N8       /$E8       ))</f>
        <v>0.79038310584352556</v>
      </c>
      <c r="P8" s="31">
        <v>359980577</v>
      </c>
      <c r="Q8" s="31">
        <v>1508208660</v>
      </c>
      <c r="R8" s="31">
        <v>1364620570</v>
      </c>
      <c r="S8" s="31">
        <v>1161910004</v>
      </c>
      <c r="T8" s="36">
        <f>IF(($R8       =0),0,($S8       /$R8       ))</f>
        <v>0.85145279907366489</v>
      </c>
      <c r="U8" s="36">
        <f>IF(($P8       =0),0,(($J8       /$P8       )-1))</f>
        <v>0.21779514787543652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2230332780</v>
      </c>
      <c r="E9" s="31">
        <v>2276243410</v>
      </c>
      <c r="F9" s="31">
        <v>394690186</v>
      </c>
      <c r="G9" s="36">
        <f>IF(($D9       =0),0,($F9       /$D9       ))</f>
        <v>0.17696470658517605</v>
      </c>
      <c r="H9" s="31">
        <v>398249810</v>
      </c>
      <c r="I9" s="36">
        <f>IF(($D9       =0),0,($H9       /$D9       ))</f>
        <v>0.1785607123614979</v>
      </c>
      <c r="J9" s="31">
        <v>488741799</v>
      </c>
      <c r="K9" s="36">
        <f>IF(($E9       =0),0,($J9       /$E9       ))</f>
        <v>0.21471420712427236</v>
      </c>
      <c r="L9" s="31">
        <v>0</v>
      </c>
      <c r="M9" s="36">
        <f>IF(($E9       =0),0,($L9       /$E9       ))</f>
        <v>0</v>
      </c>
      <c r="N9" s="31">
        <f>$F9       +$H9       +$J9</f>
        <v>1281681795</v>
      </c>
      <c r="O9" s="36">
        <f>IF(($E9       =0),0,($N9       /$E9       ))</f>
        <v>0.56306886573259751</v>
      </c>
      <c r="P9" s="31">
        <v>416512032</v>
      </c>
      <c r="Q9" s="31">
        <v>2170672070</v>
      </c>
      <c r="R9" s="31">
        <v>2074787740</v>
      </c>
      <c r="S9" s="31">
        <v>1501025418</v>
      </c>
      <c r="T9" s="36">
        <f>IF(($R9       =0),0,($S9       /$R9       ))</f>
        <v>0.72345974918860856</v>
      </c>
      <c r="U9" s="36">
        <f>IF(($P9       =0),0,(($J9       /$P9       )-1))</f>
        <v>0.17341579942641361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3841200683</v>
      </c>
      <c r="E10" s="32">
        <f>SUM(E8:E9)</f>
        <v>3911581217</v>
      </c>
      <c r="F10" s="32">
        <f>SUM(F8:F9)</f>
        <v>828195076</v>
      </c>
      <c r="G10" s="37">
        <f t="shared" ref="G10:G54" si="0">IF(($D10      =0),0,($F10      /$D10      ))</f>
        <v>0.21560838507223601</v>
      </c>
      <c r="H10" s="32">
        <f>SUM(H8:H9)</f>
        <v>818905695</v>
      </c>
      <c r="I10" s="37">
        <f t="shared" ref="I10:I54" si="1">IF(($D10      =0),0,($H10      /$D10      ))</f>
        <v>0.21319003160241809</v>
      </c>
      <c r="J10" s="32">
        <f>SUM(J8:J9)</f>
        <v>927124399</v>
      </c>
      <c r="K10" s="37">
        <f t="shared" ref="K10:K54" si="2">IF(($E10      =0),0,($J10      /$E10      ))</f>
        <v>0.23702036275525964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2574225170</v>
      </c>
      <c r="O10" s="37">
        <f t="shared" ref="O10:O54" si="5">IF(($E10      =0),0,($N10      /$E10      ))</f>
        <v>0.65810346946453291</v>
      </c>
      <c r="P10" s="32">
        <f>SUM(P8:P9)</f>
        <v>776492609</v>
      </c>
      <c r="Q10" s="32">
        <f>SUM(Q8:Q9)</f>
        <v>3678880730</v>
      </c>
      <c r="R10" s="32">
        <f>SUM(R8:R9)</f>
        <v>3439408310</v>
      </c>
      <c r="S10" s="32">
        <f>SUM(S8:S9)</f>
        <v>2662935422</v>
      </c>
      <c r="T10" s="37">
        <f t="shared" ref="T10:T54" si="6">IF(($R10      =0),0,($S10      /$R10      ))</f>
        <v>0.77424230622970147</v>
      </c>
      <c r="U10" s="37">
        <f t="shared" ref="U10:U54" si="7">IF(($P10      =0),0,(($J10      /$P10      )-1))</f>
        <v>0.1939899855505256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109240213</v>
      </c>
      <c r="E11" s="31">
        <v>146065886</v>
      </c>
      <c r="F11" s="31">
        <v>42052842</v>
      </c>
      <c r="G11" s="36">
        <f t="shared" si="0"/>
        <v>0.38495752475327011</v>
      </c>
      <c r="H11" s="31">
        <v>42356993</v>
      </c>
      <c r="I11" s="36">
        <f t="shared" si="1"/>
        <v>0.38774176502200708</v>
      </c>
      <c r="J11" s="31">
        <v>34402049</v>
      </c>
      <c r="K11" s="36">
        <f t="shared" si="2"/>
        <v>0.23552418666737832</v>
      </c>
      <c r="L11" s="31">
        <v>0</v>
      </c>
      <c r="M11" s="36">
        <f t="shared" si="3"/>
        <v>0</v>
      </c>
      <c r="N11" s="31">
        <f t="shared" si="4"/>
        <v>118811884</v>
      </c>
      <c r="O11" s="36">
        <f t="shared" si="5"/>
        <v>0.81341295530155477</v>
      </c>
      <c r="P11" s="31">
        <v>31769876</v>
      </c>
      <c r="Q11" s="31">
        <v>116290794</v>
      </c>
      <c r="R11" s="31">
        <v>194128564</v>
      </c>
      <c r="S11" s="31">
        <v>111484101</v>
      </c>
      <c r="T11" s="36">
        <f t="shared" si="6"/>
        <v>0.57427973865813997</v>
      </c>
      <c r="U11" s="36">
        <f t="shared" si="7"/>
        <v>8.2851220445430807E-2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82977375</v>
      </c>
      <c r="E12" s="31">
        <v>89116860</v>
      </c>
      <c r="F12" s="31">
        <v>12970656</v>
      </c>
      <c r="G12" s="36">
        <f t="shared" si="0"/>
        <v>0.15631557397423093</v>
      </c>
      <c r="H12" s="31">
        <v>17565893</v>
      </c>
      <c r="I12" s="36">
        <f t="shared" si="1"/>
        <v>0.21169497106892091</v>
      </c>
      <c r="J12" s="31">
        <v>11508559</v>
      </c>
      <c r="K12" s="36">
        <f t="shared" si="2"/>
        <v>0.12914008639891486</v>
      </c>
      <c r="L12" s="31">
        <v>0</v>
      </c>
      <c r="M12" s="36">
        <f t="shared" si="3"/>
        <v>0</v>
      </c>
      <c r="N12" s="31">
        <f t="shared" si="4"/>
        <v>42045108</v>
      </c>
      <c r="O12" s="36">
        <f t="shared" si="5"/>
        <v>0.47179745785477628</v>
      </c>
      <c r="P12" s="31">
        <v>17353498</v>
      </c>
      <c r="Q12" s="31">
        <v>82292647</v>
      </c>
      <c r="R12" s="31">
        <v>79285215</v>
      </c>
      <c r="S12" s="31">
        <v>45374460</v>
      </c>
      <c r="T12" s="36">
        <f t="shared" si="6"/>
        <v>0.57229409039251522</v>
      </c>
      <c r="U12" s="36">
        <f t="shared" si="7"/>
        <v>-0.33681618541691138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124585308</v>
      </c>
      <c r="E13" s="31">
        <v>138080467</v>
      </c>
      <c r="F13" s="31">
        <v>11967129</v>
      </c>
      <c r="G13" s="36">
        <f t="shared" si="0"/>
        <v>9.6055700243563233E-2</v>
      </c>
      <c r="H13" s="31">
        <v>25286415</v>
      </c>
      <c r="I13" s="36">
        <f t="shared" si="1"/>
        <v>0.20296466257481982</v>
      </c>
      <c r="J13" s="31">
        <v>26811713</v>
      </c>
      <c r="K13" s="36">
        <f t="shared" si="2"/>
        <v>0.19417455330593572</v>
      </c>
      <c r="L13" s="31">
        <v>0</v>
      </c>
      <c r="M13" s="36">
        <f t="shared" si="3"/>
        <v>0</v>
      </c>
      <c r="N13" s="31">
        <f t="shared" si="4"/>
        <v>64065257</v>
      </c>
      <c r="O13" s="36">
        <f t="shared" si="5"/>
        <v>0.46397045427142131</v>
      </c>
      <c r="P13" s="31">
        <v>30945116</v>
      </c>
      <c r="Q13" s="31">
        <v>127600633</v>
      </c>
      <c r="R13" s="31">
        <v>121228107</v>
      </c>
      <c r="S13" s="31">
        <v>60890627</v>
      </c>
      <c r="T13" s="36">
        <f t="shared" si="6"/>
        <v>0.50228143049367258</v>
      </c>
      <c r="U13" s="36">
        <f t="shared" si="7"/>
        <v>-0.13357206352045992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107145257</v>
      </c>
      <c r="E14" s="31">
        <v>102967180</v>
      </c>
      <c r="F14" s="31">
        <v>25012955</v>
      </c>
      <c r="G14" s="36">
        <f t="shared" si="0"/>
        <v>0.23344901771993509</v>
      </c>
      <c r="H14" s="31">
        <v>27376371</v>
      </c>
      <c r="I14" s="36">
        <f t="shared" si="1"/>
        <v>0.25550707298224129</v>
      </c>
      <c r="J14" s="31">
        <v>22504025</v>
      </c>
      <c r="K14" s="36">
        <f t="shared" si="2"/>
        <v>0.21855532024864621</v>
      </c>
      <c r="L14" s="31">
        <v>0</v>
      </c>
      <c r="M14" s="36">
        <f t="shared" si="3"/>
        <v>0</v>
      </c>
      <c r="N14" s="31">
        <f t="shared" si="4"/>
        <v>74893351</v>
      </c>
      <c r="O14" s="36">
        <f t="shared" si="5"/>
        <v>0.72735167652450028</v>
      </c>
      <c r="P14" s="31">
        <v>22702190</v>
      </c>
      <c r="Q14" s="31">
        <v>98903858</v>
      </c>
      <c r="R14" s="31">
        <v>100557445</v>
      </c>
      <c r="S14" s="31">
        <v>69865710</v>
      </c>
      <c r="T14" s="36">
        <f t="shared" si="6"/>
        <v>0.6947840609912076</v>
      </c>
      <c r="U14" s="36">
        <f t="shared" si="7"/>
        <v>-8.728893556084194E-3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65794992</v>
      </c>
      <c r="E15" s="31">
        <v>66756829</v>
      </c>
      <c r="F15" s="31">
        <v>17110279</v>
      </c>
      <c r="G15" s="36">
        <f t="shared" si="0"/>
        <v>0.26005442785067895</v>
      </c>
      <c r="H15" s="31">
        <v>12060785</v>
      </c>
      <c r="I15" s="36">
        <f t="shared" si="1"/>
        <v>0.18330855637158525</v>
      </c>
      <c r="J15" s="31">
        <v>8465584</v>
      </c>
      <c r="K15" s="36">
        <f t="shared" si="2"/>
        <v>0.1268122546683576</v>
      </c>
      <c r="L15" s="31">
        <v>0</v>
      </c>
      <c r="M15" s="36">
        <f t="shared" si="3"/>
        <v>0</v>
      </c>
      <c r="N15" s="31">
        <f t="shared" si="4"/>
        <v>37636648</v>
      </c>
      <c r="O15" s="36">
        <f t="shared" si="5"/>
        <v>0.56378723441162848</v>
      </c>
      <c r="P15" s="31">
        <v>5515420</v>
      </c>
      <c r="Q15" s="31">
        <v>62509923</v>
      </c>
      <c r="R15" s="31">
        <v>86002204</v>
      </c>
      <c r="S15" s="31">
        <v>37472801</v>
      </c>
      <c r="T15" s="36">
        <f t="shared" si="6"/>
        <v>0.43571907761805734</v>
      </c>
      <c r="U15" s="36">
        <f t="shared" si="7"/>
        <v>0.53489380681797583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300430237</v>
      </c>
      <c r="E16" s="31">
        <v>304802650</v>
      </c>
      <c r="F16" s="31">
        <v>53603800</v>
      </c>
      <c r="G16" s="36">
        <f t="shared" si="0"/>
        <v>0.17842345209746646</v>
      </c>
      <c r="H16" s="31">
        <v>63896128</v>
      </c>
      <c r="I16" s="36">
        <f t="shared" si="1"/>
        <v>0.21268208099839164</v>
      </c>
      <c r="J16" s="31">
        <v>69866380</v>
      </c>
      <c r="K16" s="36">
        <f t="shared" si="2"/>
        <v>0.22921841394751652</v>
      </c>
      <c r="L16" s="31">
        <v>0</v>
      </c>
      <c r="M16" s="36">
        <f t="shared" si="3"/>
        <v>0</v>
      </c>
      <c r="N16" s="31">
        <f t="shared" si="4"/>
        <v>187366308</v>
      </c>
      <c r="O16" s="36">
        <f t="shared" si="5"/>
        <v>0.61471351380967321</v>
      </c>
      <c r="P16" s="31">
        <v>47423032</v>
      </c>
      <c r="Q16" s="31">
        <v>241417251</v>
      </c>
      <c r="R16" s="31">
        <v>263098797</v>
      </c>
      <c r="S16" s="31">
        <v>147554299</v>
      </c>
      <c r="T16" s="36">
        <f t="shared" si="6"/>
        <v>0.56083228309097899</v>
      </c>
      <c r="U16" s="36">
        <f t="shared" si="7"/>
        <v>0.47325839478167486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66445404</v>
      </c>
      <c r="E17" s="31">
        <v>63790562</v>
      </c>
      <c r="F17" s="31">
        <v>-45741910</v>
      </c>
      <c r="G17" s="36">
        <f t="shared" si="0"/>
        <v>-0.68841345294551903</v>
      </c>
      <c r="H17" s="31">
        <v>11945855</v>
      </c>
      <c r="I17" s="36">
        <f t="shared" si="1"/>
        <v>0.17978451903159473</v>
      </c>
      <c r="J17" s="31">
        <v>14318199</v>
      </c>
      <c r="K17" s="36">
        <f t="shared" si="2"/>
        <v>0.22445638588354183</v>
      </c>
      <c r="L17" s="31">
        <v>0</v>
      </c>
      <c r="M17" s="36">
        <f t="shared" si="3"/>
        <v>0</v>
      </c>
      <c r="N17" s="31">
        <f t="shared" si="4"/>
        <v>-19477856</v>
      </c>
      <c r="O17" s="36">
        <f t="shared" si="5"/>
        <v>-0.30534071795761886</v>
      </c>
      <c r="P17" s="31">
        <v>31491200</v>
      </c>
      <c r="Q17" s="31">
        <v>72351870</v>
      </c>
      <c r="R17" s="31">
        <v>60525976</v>
      </c>
      <c r="S17" s="31">
        <v>56723963</v>
      </c>
      <c r="T17" s="36">
        <f t="shared" si="6"/>
        <v>0.93718378039868366</v>
      </c>
      <c r="U17" s="36">
        <f t="shared" si="7"/>
        <v>-0.54532698023574833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56821900</v>
      </c>
      <c r="E18" s="31">
        <v>55560080</v>
      </c>
      <c r="F18" s="31">
        <v>7810950</v>
      </c>
      <c r="G18" s="36">
        <f t="shared" si="0"/>
        <v>0.13746372437387697</v>
      </c>
      <c r="H18" s="31">
        <v>10904716</v>
      </c>
      <c r="I18" s="36">
        <f t="shared" si="1"/>
        <v>0.19191044298061136</v>
      </c>
      <c r="J18" s="31">
        <v>8438749</v>
      </c>
      <c r="K18" s="36">
        <f t="shared" si="2"/>
        <v>0.15188511247643993</v>
      </c>
      <c r="L18" s="31">
        <v>0</v>
      </c>
      <c r="M18" s="36">
        <f t="shared" si="3"/>
        <v>0</v>
      </c>
      <c r="N18" s="31">
        <f t="shared" si="4"/>
        <v>27154415</v>
      </c>
      <c r="O18" s="36">
        <f t="shared" si="5"/>
        <v>0.48873966704151611</v>
      </c>
      <c r="P18" s="31">
        <v>8932090</v>
      </c>
      <c r="Q18" s="31">
        <v>52111820</v>
      </c>
      <c r="R18" s="31">
        <v>55490421</v>
      </c>
      <c r="S18" s="31">
        <v>27221455</v>
      </c>
      <c r="T18" s="36">
        <f t="shared" si="6"/>
        <v>0.49056133490138776</v>
      </c>
      <c r="U18" s="36">
        <f t="shared" si="7"/>
        <v>-5.5232426005559776E-2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913440686</v>
      </c>
      <c r="E19" s="32">
        <f>SUM(E11:E18)</f>
        <v>967140514</v>
      </c>
      <c r="F19" s="32">
        <f>SUM(F11:F18)</f>
        <v>124786701</v>
      </c>
      <c r="G19" s="37">
        <f t="shared" si="0"/>
        <v>0.13661171755600998</v>
      </c>
      <c r="H19" s="32">
        <f>SUM(H11:H18)</f>
        <v>211393156</v>
      </c>
      <c r="I19" s="37">
        <f t="shared" si="1"/>
        <v>0.23142515900589083</v>
      </c>
      <c r="J19" s="32">
        <f>SUM(J11:J18)</f>
        <v>196315258</v>
      </c>
      <c r="K19" s="37">
        <f t="shared" si="2"/>
        <v>0.20298524894594583</v>
      </c>
      <c r="L19" s="32">
        <f>SUM(L11:L18)</f>
        <v>0</v>
      </c>
      <c r="M19" s="37">
        <f t="shared" si="3"/>
        <v>0</v>
      </c>
      <c r="N19" s="32">
        <f t="shared" si="4"/>
        <v>532495115</v>
      </c>
      <c r="O19" s="37">
        <f t="shared" si="5"/>
        <v>0.55058712492319395</v>
      </c>
      <c r="P19" s="32">
        <f>SUM(P11:P18)</f>
        <v>196132422</v>
      </c>
      <c r="Q19" s="32">
        <f>SUM(Q11:Q18)</f>
        <v>853478796</v>
      </c>
      <c r="R19" s="32">
        <f>SUM(R11:R18)</f>
        <v>960316729</v>
      </c>
      <c r="S19" s="32">
        <f>SUM(S11:S18)</f>
        <v>556587416</v>
      </c>
      <c r="T19" s="37">
        <f t="shared" si="6"/>
        <v>0.57958733737731227</v>
      </c>
      <c r="U19" s="37">
        <f t="shared" si="7"/>
        <v>9.3220691477524653E-4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146664450</v>
      </c>
      <c r="E20" s="31">
        <v>164862230</v>
      </c>
      <c r="F20" s="31">
        <v>7249158</v>
      </c>
      <c r="G20" s="36">
        <f t="shared" si="0"/>
        <v>4.9426824291776229E-2</v>
      </c>
      <c r="H20" s="31">
        <v>18009035</v>
      </c>
      <c r="I20" s="36">
        <f t="shared" si="1"/>
        <v>0.12279073081445435</v>
      </c>
      <c r="J20" s="31">
        <v>13004920</v>
      </c>
      <c r="K20" s="36">
        <f t="shared" si="2"/>
        <v>7.8883562353851452E-2</v>
      </c>
      <c r="L20" s="31">
        <v>0</v>
      </c>
      <c r="M20" s="36">
        <f t="shared" si="3"/>
        <v>0</v>
      </c>
      <c r="N20" s="31">
        <f t="shared" si="4"/>
        <v>38263113</v>
      </c>
      <c r="O20" s="36">
        <f t="shared" si="5"/>
        <v>0.23209144386801028</v>
      </c>
      <c r="P20" s="31">
        <v>14537339</v>
      </c>
      <c r="Q20" s="31">
        <v>144444725</v>
      </c>
      <c r="R20" s="31">
        <v>150228675</v>
      </c>
      <c r="S20" s="31">
        <v>36836865</v>
      </c>
      <c r="T20" s="36">
        <f t="shared" si="6"/>
        <v>0.2452052845437131</v>
      </c>
      <c r="U20" s="36">
        <f t="shared" si="7"/>
        <v>-0.1054126205628142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202555488</v>
      </c>
      <c r="E21" s="31">
        <v>311026166</v>
      </c>
      <c r="F21" s="31">
        <v>36689912</v>
      </c>
      <c r="G21" s="36">
        <f t="shared" si="0"/>
        <v>0.18113511691176692</v>
      </c>
      <c r="H21" s="31">
        <v>79684922</v>
      </c>
      <c r="I21" s="36">
        <f t="shared" si="1"/>
        <v>0.39339799077672977</v>
      </c>
      <c r="J21" s="31">
        <v>45161124</v>
      </c>
      <c r="K21" s="36">
        <f t="shared" si="2"/>
        <v>0.14520040092060937</v>
      </c>
      <c r="L21" s="31">
        <v>0</v>
      </c>
      <c r="M21" s="36">
        <f t="shared" si="3"/>
        <v>0</v>
      </c>
      <c r="N21" s="31">
        <f t="shared" si="4"/>
        <v>161535958</v>
      </c>
      <c r="O21" s="36">
        <f t="shared" si="5"/>
        <v>0.51936452832074587</v>
      </c>
      <c r="P21" s="31">
        <v>35983305</v>
      </c>
      <c r="Q21" s="31">
        <v>176452758</v>
      </c>
      <c r="R21" s="31">
        <v>241364477</v>
      </c>
      <c r="S21" s="31">
        <v>116313720</v>
      </c>
      <c r="T21" s="36">
        <f t="shared" si="6"/>
        <v>0.48190073968506975</v>
      </c>
      <c r="U21" s="36">
        <f t="shared" si="7"/>
        <v>0.255057699674891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45040656</v>
      </c>
      <c r="E22" s="31">
        <v>46029558</v>
      </c>
      <c r="F22" s="31">
        <v>10907500</v>
      </c>
      <c r="G22" s="36">
        <f t="shared" si="0"/>
        <v>0.24217009627923713</v>
      </c>
      <c r="H22" s="31">
        <v>11541488</v>
      </c>
      <c r="I22" s="36">
        <f t="shared" si="1"/>
        <v>0.25624600139038828</v>
      </c>
      <c r="J22" s="31">
        <v>8308645</v>
      </c>
      <c r="K22" s="36">
        <f t="shared" si="2"/>
        <v>0.18050673004507234</v>
      </c>
      <c r="L22" s="31">
        <v>0</v>
      </c>
      <c r="M22" s="36">
        <f t="shared" si="3"/>
        <v>0</v>
      </c>
      <c r="N22" s="31">
        <f t="shared" si="4"/>
        <v>30757633</v>
      </c>
      <c r="O22" s="36">
        <f t="shared" si="5"/>
        <v>0.66821482404849508</v>
      </c>
      <c r="P22" s="31">
        <v>10368292</v>
      </c>
      <c r="Q22" s="31">
        <v>50711987</v>
      </c>
      <c r="R22" s="31">
        <v>50721987</v>
      </c>
      <c r="S22" s="31">
        <v>29839322</v>
      </c>
      <c r="T22" s="36">
        <f t="shared" si="6"/>
        <v>0.58829166136571109</v>
      </c>
      <c r="U22" s="36">
        <f t="shared" si="7"/>
        <v>-0.19864862988040843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65745777</v>
      </c>
      <c r="E23" s="31">
        <v>60163268</v>
      </c>
      <c r="F23" s="31">
        <v>12713088</v>
      </c>
      <c r="G23" s="36">
        <f t="shared" si="0"/>
        <v>0.19336737019626371</v>
      </c>
      <c r="H23" s="31">
        <v>8365293</v>
      </c>
      <c r="I23" s="36">
        <f t="shared" si="1"/>
        <v>0.1272369630676051</v>
      </c>
      <c r="J23" s="31">
        <v>8935480</v>
      </c>
      <c r="K23" s="36">
        <f t="shared" si="2"/>
        <v>0.14852052252214756</v>
      </c>
      <c r="L23" s="31">
        <v>0</v>
      </c>
      <c r="M23" s="36">
        <f t="shared" si="3"/>
        <v>0</v>
      </c>
      <c r="N23" s="31">
        <f t="shared" si="4"/>
        <v>30013861</v>
      </c>
      <c r="O23" s="36">
        <f t="shared" si="5"/>
        <v>0.49887351531502577</v>
      </c>
      <c r="P23" s="31">
        <v>11470734</v>
      </c>
      <c r="Q23" s="31">
        <v>62599320</v>
      </c>
      <c r="R23" s="31">
        <v>60615076</v>
      </c>
      <c r="S23" s="31">
        <v>38615870</v>
      </c>
      <c r="T23" s="36">
        <f t="shared" si="6"/>
        <v>0.63706708872228424</v>
      </c>
      <c r="U23" s="36">
        <f t="shared" si="7"/>
        <v>-0.22101933494404102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90494962</v>
      </c>
      <c r="E24" s="31">
        <v>92550196</v>
      </c>
      <c r="F24" s="31">
        <v>20371334</v>
      </c>
      <c r="G24" s="36">
        <f t="shared" si="0"/>
        <v>0.22511014480563019</v>
      </c>
      <c r="H24" s="31">
        <v>30147248</v>
      </c>
      <c r="I24" s="36">
        <f t="shared" si="1"/>
        <v>0.33313730768791305</v>
      </c>
      <c r="J24" s="31">
        <v>20418367</v>
      </c>
      <c r="K24" s="36">
        <f t="shared" si="2"/>
        <v>0.22061938150838709</v>
      </c>
      <c r="L24" s="31">
        <v>0</v>
      </c>
      <c r="M24" s="36">
        <f t="shared" si="3"/>
        <v>0</v>
      </c>
      <c r="N24" s="31">
        <f t="shared" si="4"/>
        <v>70936949</v>
      </c>
      <c r="O24" s="36">
        <f t="shared" si="5"/>
        <v>0.76647000293764911</v>
      </c>
      <c r="P24" s="31">
        <v>19821894</v>
      </c>
      <c r="Q24" s="31">
        <v>110996125</v>
      </c>
      <c r="R24" s="31">
        <v>95614187</v>
      </c>
      <c r="S24" s="31">
        <v>60146588</v>
      </c>
      <c r="T24" s="36">
        <f t="shared" si="6"/>
        <v>0.6290550585343575</v>
      </c>
      <c r="U24" s="36">
        <f t="shared" si="7"/>
        <v>3.0091624947646167E-2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135675374</v>
      </c>
      <c r="E25" s="31">
        <v>137208416</v>
      </c>
      <c r="F25" s="31">
        <v>30801607</v>
      </c>
      <c r="G25" s="36">
        <f t="shared" si="0"/>
        <v>0.22702430140343671</v>
      </c>
      <c r="H25" s="31">
        <v>36072436</v>
      </c>
      <c r="I25" s="36">
        <f t="shared" si="1"/>
        <v>0.26587312742546781</v>
      </c>
      <c r="J25" s="31">
        <v>26498756</v>
      </c>
      <c r="K25" s="36">
        <f t="shared" si="2"/>
        <v>0.19312777431961609</v>
      </c>
      <c r="L25" s="31">
        <v>0</v>
      </c>
      <c r="M25" s="36">
        <f t="shared" si="3"/>
        <v>0</v>
      </c>
      <c r="N25" s="31">
        <f t="shared" si="4"/>
        <v>93372799</v>
      </c>
      <c r="O25" s="36">
        <f t="shared" si="5"/>
        <v>0.68051801574620607</v>
      </c>
      <c r="P25" s="31">
        <v>19839555</v>
      </c>
      <c r="Q25" s="31">
        <v>153744016</v>
      </c>
      <c r="R25" s="31">
        <v>151803979</v>
      </c>
      <c r="S25" s="31">
        <v>65472796</v>
      </c>
      <c r="T25" s="36">
        <f t="shared" si="6"/>
        <v>0.4312982863248927</v>
      </c>
      <c r="U25" s="36">
        <f t="shared" si="7"/>
        <v>0.33565274019502955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333764100</v>
      </c>
      <c r="E26" s="31">
        <v>318097991</v>
      </c>
      <c r="F26" s="31">
        <v>79151666</v>
      </c>
      <c r="G26" s="36">
        <f t="shared" si="0"/>
        <v>0.23714853095344887</v>
      </c>
      <c r="H26" s="31">
        <v>90534147</v>
      </c>
      <c r="I26" s="36">
        <f t="shared" si="1"/>
        <v>0.27125190216682982</v>
      </c>
      <c r="J26" s="31">
        <v>71948684</v>
      </c>
      <c r="K26" s="36">
        <f t="shared" si="2"/>
        <v>0.22618402516097627</v>
      </c>
      <c r="L26" s="31">
        <v>0</v>
      </c>
      <c r="M26" s="36">
        <f t="shared" si="3"/>
        <v>0</v>
      </c>
      <c r="N26" s="31">
        <f t="shared" si="4"/>
        <v>241634497</v>
      </c>
      <c r="O26" s="36">
        <f t="shared" si="5"/>
        <v>0.7596228327012603</v>
      </c>
      <c r="P26" s="31">
        <v>60096085</v>
      </c>
      <c r="Q26" s="31">
        <v>340962034</v>
      </c>
      <c r="R26" s="31">
        <v>331321932</v>
      </c>
      <c r="S26" s="31">
        <v>201292206</v>
      </c>
      <c r="T26" s="36">
        <f t="shared" si="6"/>
        <v>0.60754265431483723</v>
      </c>
      <c r="U26" s="36">
        <f t="shared" si="7"/>
        <v>0.19722747330379331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1019940807</v>
      </c>
      <c r="E27" s="32">
        <f>SUM(E20:E26)</f>
        <v>1129937825</v>
      </c>
      <c r="F27" s="32">
        <f>SUM(F20:F26)</f>
        <v>197884265</v>
      </c>
      <c r="G27" s="37">
        <f t="shared" si="0"/>
        <v>0.19401544054507078</v>
      </c>
      <c r="H27" s="32">
        <f>SUM(H20:H26)</f>
        <v>274354569</v>
      </c>
      <c r="I27" s="37">
        <f t="shared" si="1"/>
        <v>0.26899067780901131</v>
      </c>
      <c r="J27" s="32">
        <f>SUM(J20:J26)</f>
        <v>194275976</v>
      </c>
      <c r="K27" s="37">
        <f t="shared" si="2"/>
        <v>0.17193510271239923</v>
      </c>
      <c r="L27" s="32">
        <f>SUM(L20:L26)</f>
        <v>0</v>
      </c>
      <c r="M27" s="37">
        <f t="shared" si="3"/>
        <v>0</v>
      </c>
      <c r="N27" s="32">
        <f t="shared" si="4"/>
        <v>666514810</v>
      </c>
      <c r="O27" s="37">
        <f t="shared" si="5"/>
        <v>0.589868570865835</v>
      </c>
      <c r="P27" s="32">
        <f>SUM(P20:P26)</f>
        <v>172117204</v>
      </c>
      <c r="Q27" s="32">
        <f>SUM(Q20:Q26)</f>
        <v>1039910965</v>
      </c>
      <c r="R27" s="32">
        <f>SUM(R20:R26)</f>
        <v>1081670313</v>
      </c>
      <c r="S27" s="32">
        <f>SUM(S20:S26)</f>
        <v>548517367</v>
      </c>
      <c r="T27" s="37">
        <f t="shared" si="6"/>
        <v>0.50710217374709443</v>
      </c>
      <c r="U27" s="37">
        <f t="shared" si="7"/>
        <v>0.12874234234016479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66847736</v>
      </c>
      <c r="E28" s="31">
        <v>102862521</v>
      </c>
      <c r="F28" s="31">
        <v>63348242</v>
      </c>
      <c r="G28" s="36">
        <f t="shared" si="0"/>
        <v>0.94764977530428252</v>
      </c>
      <c r="H28" s="31">
        <v>31082076</v>
      </c>
      <c r="I28" s="36">
        <f t="shared" si="1"/>
        <v>0.46496826758650434</v>
      </c>
      <c r="J28" s="31">
        <v>21636152</v>
      </c>
      <c r="K28" s="36">
        <f t="shared" si="2"/>
        <v>0.2103404795999507</v>
      </c>
      <c r="L28" s="31">
        <v>0</v>
      </c>
      <c r="M28" s="36">
        <f t="shared" si="3"/>
        <v>0</v>
      </c>
      <c r="N28" s="31">
        <f t="shared" si="4"/>
        <v>116066470</v>
      </c>
      <c r="O28" s="36">
        <f t="shared" si="5"/>
        <v>1.1283650145031932</v>
      </c>
      <c r="P28" s="31">
        <v>-16928799</v>
      </c>
      <c r="Q28" s="31">
        <v>57661516</v>
      </c>
      <c r="R28" s="31">
        <v>67249631</v>
      </c>
      <c r="S28" s="31">
        <v>39698418</v>
      </c>
      <c r="T28" s="36">
        <f t="shared" si="6"/>
        <v>0.59031428737504898</v>
      </c>
      <c r="U28" s="36">
        <f t="shared" si="7"/>
        <v>-2.2780677471567827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127507027</v>
      </c>
      <c r="E29" s="31">
        <v>137326511</v>
      </c>
      <c r="F29" s="31">
        <v>21813361</v>
      </c>
      <c r="G29" s="36">
        <f t="shared" si="0"/>
        <v>0.17107575569148828</v>
      </c>
      <c r="H29" s="31">
        <v>41051073</v>
      </c>
      <c r="I29" s="36">
        <f t="shared" si="1"/>
        <v>0.32195145605582975</v>
      </c>
      <c r="J29" s="31">
        <v>29009233</v>
      </c>
      <c r="K29" s="36">
        <f t="shared" si="2"/>
        <v>0.21124277307241862</v>
      </c>
      <c r="L29" s="31">
        <v>0</v>
      </c>
      <c r="M29" s="36">
        <f t="shared" si="3"/>
        <v>0</v>
      </c>
      <c r="N29" s="31">
        <f t="shared" si="4"/>
        <v>91873667</v>
      </c>
      <c r="O29" s="36">
        <f t="shared" si="5"/>
        <v>0.66901624697943429</v>
      </c>
      <c r="P29" s="31">
        <v>16589844</v>
      </c>
      <c r="Q29" s="31">
        <v>140148813</v>
      </c>
      <c r="R29" s="31">
        <v>138388813</v>
      </c>
      <c r="S29" s="31">
        <v>52005929</v>
      </c>
      <c r="T29" s="36">
        <f t="shared" si="6"/>
        <v>0.37579575886672284</v>
      </c>
      <c r="U29" s="36">
        <f t="shared" si="7"/>
        <v>0.74861397129472707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73718856</v>
      </c>
      <c r="E30" s="31">
        <v>82113350</v>
      </c>
      <c r="F30" s="31">
        <v>22484455</v>
      </c>
      <c r="G30" s="36">
        <f t="shared" si="0"/>
        <v>0.30500276618508565</v>
      </c>
      <c r="H30" s="31">
        <v>24881499</v>
      </c>
      <c r="I30" s="36">
        <f t="shared" si="1"/>
        <v>0.33751878895136411</v>
      </c>
      <c r="J30" s="31">
        <v>22587873</v>
      </c>
      <c r="K30" s="36">
        <f t="shared" si="2"/>
        <v>0.27508161583956808</v>
      </c>
      <c r="L30" s="31">
        <v>0</v>
      </c>
      <c r="M30" s="36">
        <f t="shared" si="3"/>
        <v>0</v>
      </c>
      <c r="N30" s="31">
        <f t="shared" si="4"/>
        <v>69953827</v>
      </c>
      <c r="O30" s="36">
        <f t="shared" si="5"/>
        <v>0.85191783065725613</v>
      </c>
      <c r="P30" s="31">
        <v>16575382</v>
      </c>
      <c r="Q30" s="31">
        <v>74865624</v>
      </c>
      <c r="R30" s="31">
        <v>79305833</v>
      </c>
      <c r="S30" s="31">
        <v>48814616</v>
      </c>
      <c r="T30" s="36">
        <f t="shared" si="6"/>
        <v>0.61552365259185915</v>
      </c>
      <c r="U30" s="36">
        <f t="shared" si="7"/>
        <v>0.36273619515978583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113004961</v>
      </c>
      <c r="E31" s="31">
        <v>115009884</v>
      </c>
      <c r="F31" s="31">
        <v>25113742</v>
      </c>
      <c r="G31" s="36">
        <f t="shared" si="0"/>
        <v>0.22223574768544896</v>
      </c>
      <c r="H31" s="31">
        <v>20897961</v>
      </c>
      <c r="I31" s="36">
        <f t="shared" si="1"/>
        <v>0.18492958906467832</v>
      </c>
      <c r="J31" s="31">
        <v>15205094</v>
      </c>
      <c r="K31" s="36">
        <f t="shared" si="2"/>
        <v>0.13220684580466144</v>
      </c>
      <c r="L31" s="31">
        <v>0</v>
      </c>
      <c r="M31" s="36">
        <f t="shared" si="3"/>
        <v>0</v>
      </c>
      <c r="N31" s="31">
        <f t="shared" si="4"/>
        <v>61216797</v>
      </c>
      <c r="O31" s="36">
        <f t="shared" si="5"/>
        <v>0.53227422610042807</v>
      </c>
      <c r="P31" s="31">
        <v>14911187</v>
      </c>
      <c r="Q31" s="31">
        <v>121984985</v>
      </c>
      <c r="R31" s="31">
        <v>127093991</v>
      </c>
      <c r="S31" s="31">
        <v>50786686</v>
      </c>
      <c r="T31" s="36">
        <f t="shared" si="6"/>
        <v>0.39959942716725294</v>
      </c>
      <c r="U31" s="36">
        <f t="shared" si="7"/>
        <v>1.9710503261745727E-2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52289387</v>
      </c>
      <c r="E32" s="31">
        <v>48006331</v>
      </c>
      <c r="F32" s="31">
        <v>13820571</v>
      </c>
      <c r="G32" s="36">
        <f t="shared" si="0"/>
        <v>0.26430929473317405</v>
      </c>
      <c r="H32" s="31">
        <v>12367344</v>
      </c>
      <c r="I32" s="36">
        <f t="shared" si="1"/>
        <v>0.23651728791542345</v>
      </c>
      <c r="J32" s="31">
        <v>7243638</v>
      </c>
      <c r="K32" s="36">
        <f t="shared" si="2"/>
        <v>0.15088922334014654</v>
      </c>
      <c r="L32" s="31">
        <v>0</v>
      </c>
      <c r="M32" s="36">
        <f t="shared" si="3"/>
        <v>0</v>
      </c>
      <c r="N32" s="31">
        <f t="shared" si="4"/>
        <v>33431553</v>
      </c>
      <c r="O32" s="36">
        <f t="shared" si="5"/>
        <v>0.69639883539527314</v>
      </c>
      <c r="P32" s="31">
        <v>10144840</v>
      </c>
      <c r="Q32" s="31">
        <v>48436241</v>
      </c>
      <c r="R32" s="31">
        <v>47490026</v>
      </c>
      <c r="S32" s="31">
        <v>34076813</v>
      </c>
      <c r="T32" s="36">
        <f t="shared" si="6"/>
        <v>0.71755726139210785</v>
      </c>
      <c r="U32" s="36">
        <f t="shared" si="7"/>
        <v>-0.28597809329669077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244285958</v>
      </c>
      <c r="E33" s="31">
        <v>233162958</v>
      </c>
      <c r="F33" s="31">
        <v>38480821</v>
      </c>
      <c r="G33" s="36">
        <f t="shared" si="0"/>
        <v>0.1575236714997757</v>
      </c>
      <c r="H33" s="31">
        <v>53151923</v>
      </c>
      <c r="I33" s="36">
        <f t="shared" si="1"/>
        <v>0.21758075427323578</v>
      </c>
      <c r="J33" s="31">
        <v>48303658</v>
      </c>
      <c r="K33" s="36">
        <f t="shared" si="2"/>
        <v>0.20716694630370919</v>
      </c>
      <c r="L33" s="31">
        <v>0</v>
      </c>
      <c r="M33" s="36">
        <f t="shared" si="3"/>
        <v>0</v>
      </c>
      <c r="N33" s="31">
        <f t="shared" si="4"/>
        <v>139936402</v>
      </c>
      <c r="O33" s="36">
        <f t="shared" si="5"/>
        <v>0.60016566610893651</v>
      </c>
      <c r="P33" s="31">
        <v>43800888</v>
      </c>
      <c r="Q33" s="31">
        <v>256458865</v>
      </c>
      <c r="R33" s="31">
        <v>270415889</v>
      </c>
      <c r="S33" s="31">
        <v>176764285</v>
      </c>
      <c r="T33" s="36">
        <f t="shared" si="6"/>
        <v>0.65367566104815678</v>
      </c>
      <c r="U33" s="36">
        <f t="shared" si="7"/>
        <v>0.10280088385422692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322229663</v>
      </c>
      <c r="E34" s="31">
        <v>340371923</v>
      </c>
      <c r="F34" s="31">
        <v>90347984</v>
      </c>
      <c r="G34" s="36">
        <f t="shared" si="0"/>
        <v>0.2803838205298933</v>
      </c>
      <c r="H34" s="31">
        <v>103162742</v>
      </c>
      <c r="I34" s="36">
        <f t="shared" si="1"/>
        <v>0.32015284080162415</v>
      </c>
      <c r="J34" s="31">
        <v>78003314</v>
      </c>
      <c r="K34" s="36">
        <f t="shared" si="2"/>
        <v>0.22917082382262183</v>
      </c>
      <c r="L34" s="31">
        <v>0</v>
      </c>
      <c r="M34" s="36">
        <f t="shared" si="3"/>
        <v>0</v>
      </c>
      <c r="N34" s="31">
        <f t="shared" si="4"/>
        <v>271514040</v>
      </c>
      <c r="O34" s="36">
        <f t="shared" si="5"/>
        <v>0.79769811095728949</v>
      </c>
      <c r="P34" s="31">
        <v>75953182</v>
      </c>
      <c r="Q34" s="31">
        <v>314561276</v>
      </c>
      <c r="R34" s="31">
        <v>312427202</v>
      </c>
      <c r="S34" s="31">
        <v>232980736</v>
      </c>
      <c r="T34" s="36">
        <f t="shared" si="6"/>
        <v>0.74571207151162211</v>
      </c>
      <c r="U34" s="36">
        <f t="shared" si="7"/>
        <v>2.6992048865049467E-2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999883588</v>
      </c>
      <c r="E35" s="32">
        <f>SUM(E28:E34)</f>
        <v>1058853478</v>
      </c>
      <c r="F35" s="32">
        <f>SUM(F28:F34)</f>
        <v>275409176</v>
      </c>
      <c r="G35" s="37">
        <f t="shared" si="0"/>
        <v>0.27544124066570835</v>
      </c>
      <c r="H35" s="32">
        <f>SUM(H28:H34)</f>
        <v>286594618</v>
      </c>
      <c r="I35" s="37">
        <f t="shared" si="1"/>
        <v>0.28662798493698249</v>
      </c>
      <c r="J35" s="32">
        <f>SUM(J28:J34)</f>
        <v>221988962</v>
      </c>
      <c r="K35" s="37">
        <f t="shared" si="2"/>
        <v>0.2096503119764036</v>
      </c>
      <c r="L35" s="32">
        <f>SUM(L28:L34)</f>
        <v>0</v>
      </c>
      <c r="M35" s="37">
        <f t="shared" si="3"/>
        <v>0</v>
      </c>
      <c r="N35" s="32">
        <f t="shared" si="4"/>
        <v>783992756</v>
      </c>
      <c r="O35" s="37">
        <f t="shared" si="5"/>
        <v>0.74041666036818743</v>
      </c>
      <c r="P35" s="32">
        <f>SUM(P28:P34)</f>
        <v>161046524</v>
      </c>
      <c r="Q35" s="32">
        <f>SUM(Q28:Q34)</f>
        <v>1014117320</v>
      </c>
      <c r="R35" s="32">
        <f>SUM(R28:R34)</f>
        <v>1042371385</v>
      </c>
      <c r="S35" s="32">
        <f>SUM(S28:S34)</f>
        <v>635127483</v>
      </c>
      <c r="T35" s="37">
        <f t="shared" si="6"/>
        <v>0.60931016731622967</v>
      </c>
      <c r="U35" s="37">
        <f t="shared" si="7"/>
        <v>0.37841510941273104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139313398</v>
      </c>
      <c r="E36" s="31">
        <v>145423194</v>
      </c>
      <c r="F36" s="31">
        <v>24728239</v>
      </c>
      <c r="G36" s="36">
        <f t="shared" si="0"/>
        <v>0.17750079572389729</v>
      </c>
      <c r="H36" s="31">
        <v>24339424</v>
      </c>
      <c r="I36" s="36">
        <f t="shared" si="1"/>
        <v>0.17470985812864889</v>
      </c>
      <c r="J36" s="31">
        <v>18520808</v>
      </c>
      <c r="K36" s="36">
        <f t="shared" si="2"/>
        <v>0.12735800590379001</v>
      </c>
      <c r="L36" s="31">
        <v>0</v>
      </c>
      <c r="M36" s="36">
        <f t="shared" si="3"/>
        <v>0</v>
      </c>
      <c r="N36" s="31">
        <f t="shared" si="4"/>
        <v>67588471</v>
      </c>
      <c r="O36" s="36">
        <f t="shared" si="5"/>
        <v>0.46477091542907523</v>
      </c>
      <c r="P36" s="31">
        <v>23100224</v>
      </c>
      <c r="Q36" s="31">
        <v>120010872</v>
      </c>
      <c r="R36" s="31">
        <v>144890137</v>
      </c>
      <c r="S36" s="31">
        <v>68018229</v>
      </c>
      <c r="T36" s="36">
        <f t="shared" si="6"/>
        <v>0.4694469230849026</v>
      </c>
      <c r="U36" s="36">
        <f t="shared" si="7"/>
        <v>-0.1982411945442607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118913929</v>
      </c>
      <c r="E37" s="31">
        <v>138240428</v>
      </c>
      <c r="F37" s="31">
        <v>10964314</v>
      </c>
      <c r="G37" s="36">
        <f t="shared" si="0"/>
        <v>9.2203782115381952E-2</v>
      </c>
      <c r="H37" s="31">
        <v>23988954</v>
      </c>
      <c r="I37" s="36">
        <f t="shared" si="1"/>
        <v>0.20173375988611056</v>
      </c>
      <c r="J37" s="31">
        <v>19250625</v>
      </c>
      <c r="K37" s="36">
        <f t="shared" si="2"/>
        <v>0.13925466868490888</v>
      </c>
      <c r="L37" s="31">
        <v>0</v>
      </c>
      <c r="M37" s="36">
        <f t="shared" si="3"/>
        <v>0</v>
      </c>
      <c r="N37" s="31">
        <f t="shared" si="4"/>
        <v>54203893</v>
      </c>
      <c r="O37" s="36">
        <f t="shared" si="5"/>
        <v>0.39209870646523171</v>
      </c>
      <c r="P37" s="31">
        <v>13579772</v>
      </c>
      <c r="Q37" s="31">
        <v>97009359</v>
      </c>
      <c r="R37" s="31">
        <v>103141866</v>
      </c>
      <c r="S37" s="31">
        <v>51305524</v>
      </c>
      <c r="T37" s="36">
        <f t="shared" si="6"/>
        <v>0.49742675782111601</v>
      </c>
      <c r="U37" s="36">
        <f t="shared" si="7"/>
        <v>0.41759559733403484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102871711</v>
      </c>
      <c r="E38" s="31">
        <v>132246492</v>
      </c>
      <c r="F38" s="31">
        <v>29732968</v>
      </c>
      <c r="G38" s="36">
        <f t="shared" si="0"/>
        <v>0.28902958559715214</v>
      </c>
      <c r="H38" s="31">
        <v>26511554</v>
      </c>
      <c r="I38" s="36">
        <f t="shared" si="1"/>
        <v>0.25771471809193491</v>
      </c>
      <c r="J38" s="31">
        <v>27896989</v>
      </c>
      <c r="K38" s="36">
        <f t="shared" si="2"/>
        <v>0.21094691116646028</v>
      </c>
      <c r="L38" s="31">
        <v>0</v>
      </c>
      <c r="M38" s="36">
        <f t="shared" si="3"/>
        <v>0</v>
      </c>
      <c r="N38" s="31">
        <f t="shared" si="4"/>
        <v>84141511</v>
      </c>
      <c r="O38" s="36">
        <f t="shared" si="5"/>
        <v>0.63624758379224156</v>
      </c>
      <c r="P38" s="31">
        <v>30341219</v>
      </c>
      <c r="Q38" s="31">
        <v>114770119</v>
      </c>
      <c r="R38" s="31">
        <v>129593470</v>
      </c>
      <c r="S38" s="31">
        <v>95616117</v>
      </c>
      <c r="T38" s="36">
        <f t="shared" si="6"/>
        <v>0.73781585599953459</v>
      </c>
      <c r="U38" s="36">
        <f t="shared" si="7"/>
        <v>-8.0558068546949246E-2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187069493</v>
      </c>
      <c r="E39" s="31">
        <v>181696340</v>
      </c>
      <c r="F39" s="31">
        <v>33291535</v>
      </c>
      <c r="G39" s="36">
        <f t="shared" si="0"/>
        <v>0.17796346409085526</v>
      </c>
      <c r="H39" s="31">
        <v>41005662</v>
      </c>
      <c r="I39" s="36">
        <f t="shared" si="1"/>
        <v>0.21920015574105395</v>
      </c>
      <c r="J39" s="31">
        <v>25272139</v>
      </c>
      <c r="K39" s="36">
        <f t="shared" si="2"/>
        <v>0.13908997286351502</v>
      </c>
      <c r="L39" s="31">
        <v>0</v>
      </c>
      <c r="M39" s="36">
        <f t="shared" si="3"/>
        <v>0</v>
      </c>
      <c r="N39" s="31">
        <f t="shared" si="4"/>
        <v>99569336</v>
      </c>
      <c r="O39" s="36">
        <f t="shared" si="5"/>
        <v>0.54799857828726761</v>
      </c>
      <c r="P39" s="31">
        <v>23327292</v>
      </c>
      <c r="Q39" s="31">
        <v>148013104</v>
      </c>
      <c r="R39" s="31">
        <v>135547248</v>
      </c>
      <c r="S39" s="31">
        <v>77377209</v>
      </c>
      <c r="T39" s="36">
        <f t="shared" si="6"/>
        <v>0.57085046094037994</v>
      </c>
      <c r="U39" s="36">
        <f t="shared" si="7"/>
        <v>8.3372171960637287E-2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548168531</v>
      </c>
      <c r="E40" s="32">
        <f>SUM(E36:E39)</f>
        <v>597606454</v>
      </c>
      <c r="F40" s="32">
        <f>SUM(F36:F39)</f>
        <v>98717056</v>
      </c>
      <c r="G40" s="37">
        <f t="shared" si="0"/>
        <v>0.18008523002937576</v>
      </c>
      <c r="H40" s="32">
        <f>SUM(H36:H39)</f>
        <v>115845594</v>
      </c>
      <c r="I40" s="37">
        <f t="shared" si="1"/>
        <v>0.21133207663100967</v>
      </c>
      <c r="J40" s="32">
        <f>SUM(J36:J39)</f>
        <v>90940561</v>
      </c>
      <c r="K40" s="37">
        <f t="shared" si="2"/>
        <v>0.15217466342825006</v>
      </c>
      <c r="L40" s="32">
        <f>SUM(L36:L39)</f>
        <v>0</v>
      </c>
      <c r="M40" s="37">
        <f t="shared" si="3"/>
        <v>0</v>
      </c>
      <c r="N40" s="32">
        <f t="shared" si="4"/>
        <v>305503211</v>
      </c>
      <c r="O40" s="37">
        <f t="shared" si="5"/>
        <v>0.51121136486253549</v>
      </c>
      <c r="P40" s="32">
        <f>SUM(P36:P39)</f>
        <v>90348507</v>
      </c>
      <c r="Q40" s="32">
        <f>SUM(Q36:Q39)</f>
        <v>479803454</v>
      </c>
      <c r="R40" s="32">
        <f>SUM(R36:R39)</f>
        <v>513172721</v>
      </c>
      <c r="S40" s="32">
        <f>SUM(S36:S39)</f>
        <v>292317079</v>
      </c>
      <c r="T40" s="37">
        <f t="shared" si="6"/>
        <v>0.56962708078163804</v>
      </c>
      <c r="U40" s="37">
        <f t="shared" si="7"/>
        <v>6.5530025858644425E-3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207989532</v>
      </c>
      <c r="E41" s="31">
        <v>203969962</v>
      </c>
      <c r="F41" s="31">
        <v>32195234</v>
      </c>
      <c r="G41" s="36">
        <f t="shared" si="0"/>
        <v>0.1547925690798708</v>
      </c>
      <c r="H41" s="31">
        <v>28750618</v>
      </c>
      <c r="I41" s="36">
        <f t="shared" si="1"/>
        <v>0.13823108174501783</v>
      </c>
      <c r="J41" s="31">
        <v>28526902</v>
      </c>
      <c r="K41" s="36">
        <f t="shared" si="2"/>
        <v>0.1398583483581764</v>
      </c>
      <c r="L41" s="31">
        <v>0</v>
      </c>
      <c r="M41" s="36">
        <f t="shared" si="3"/>
        <v>0</v>
      </c>
      <c r="N41" s="31">
        <f t="shared" si="4"/>
        <v>89472754</v>
      </c>
      <c r="O41" s="36">
        <f t="shared" si="5"/>
        <v>0.43865652139504735</v>
      </c>
      <c r="P41" s="31">
        <v>34424308</v>
      </c>
      <c r="Q41" s="31">
        <v>218532977</v>
      </c>
      <c r="R41" s="31">
        <v>205838811</v>
      </c>
      <c r="S41" s="31">
        <v>88185940</v>
      </c>
      <c r="T41" s="36">
        <f t="shared" si="6"/>
        <v>0.42842231536209174</v>
      </c>
      <c r="U41" s="36">
        <f t="shared" si="7"/>
        <v>-0.17131516485385845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112122116</v>
      </c>
      <c r="E42" s="31">
        <v>111659327</v>
      </c>
      <c r="F42" s="31">
        <v>17580492</v>
      </c>
      <c r="G42" s="36">
        <f t="shared" si="0"/>
        <v>0.15679771865882375</v>
      </c>
      <c r="H42" s="31">
        <v>23617355</v>
      </c>
      <c r="I42" s="36">
        <f t="shared" si="1"/>
        <v>0.21063957622776225</v>
      </c>
      <c r="J42" s="31">
        <v>21908748</v>
      </c>
      <c r="K42" s="36">
        <f t="shared" si="2"/>
        <v>0.19621063988680498</v>
      </c>
      <c r="L42" s="31">
        <v>0</v>
      </c>
      <c r="M42" s="36">
        <f t="shared" si="3"/>
        <v>0</v>
      </c>
      <c r="N42" s="31">
        <f t="shared" si="4"/>
        <v>63106595</v>
      </c>
      <c r="O42" s="36">
        <f t="shared" si="5"/>
        <v>0.56517083431821147</v>
      </c>
      <c r="P42" s="31">
        <v>51898596</v>
      </c>
      <c r="Q42" s="31">
        <v>75936181</v>
      </c>
      <c r="R42" s="31">
        <v>77645087</v>
      </c>
      <c r="S42" s="31">
        <v>74685149</v>
      </c>
      <c r="T42" s="36">
        <f t="shared" si="6"/>
        <v>0.9618786182826996</v>
      </c>
      <c r="U42" s="36">
        <f t="shared" si="7"/>
        <v>-0.57785470728341093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227194444</v>
      </c>
      <c r="E43" s="31">
        <v>190500014</v>
      </c>
      <c r="F43" s="31">
        <v>36996805</v>
      </c>
      <c r="G43" s="36">
        <f t="shared" si="0"/>
        <v>0.16284203235181227</v>
      </c>
      <c r="H43" s="31">
        <v>23775675</v>
      </c>
      <c r="I43" s="36">
        <f t="shared" si="1"/>
        <v>0.10464901597681675</v>
      </c>
      <c r="J43" s="31">
        <v>20465312</v>
      </c>
      <c r="K43" s="36">
        <f t="shared" si="2"/>
        <v>0.10742945142250751</v>
      </c>
      <c r="L43" s="31">
        <v>0</v>
      </c>
      <c r="M43" s="36">
        <f t="shared" si="3"/>
        <v>0</v>
      </c>
      <c r="N43" s="31">
        <f t="shared" si="4"/>
        <v>81237792</v>
      </c>
      <c r="O43" s="36">
        <f t="shared" si="5"/>
        <v>0.42644507102240947</v>
      </c>
      <c r="P43" s="31">
        <v>22964225</v>
      </c>
      <c r="Q43" s="31">
        <v>185228992</v>
      </c>
      <c r="R43" s="31">
        <v>209571297</v>
      </c>
      <c r="S43" s="31">
        <v>73129586</v>
      </c>
      <c r="T43" s="36">
        <f t="shared" si="6"/>
        <v>0.34894848219601371</v>
      </c>
      <c r="U43" s="36">
        <f t="shared" si="7"/>
        <v>-0.10881765006221633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90606947</v>
      </c>
      <c r="E44" s="31">
        <v>100580156</v>
      </c>
      <c r="F44" s="31">
        <v>36374346</v>
      </c>
      <c r="G44" s="36">
        <f t="shared" si="0"/>
        <v>0.40145206525941107</v>
      </c>
      <c r="H44" s="31">
        <v>25745376</v>
      </c>
      <c r="I44" s="36">
        <f t="shared" si="1"/>
        <v>0.28414351054119502</v>
      </c>
      <c r="J44" s="31">
        <v>21793600</v>
      </c>
      <c r="K44" s="36">
        <f t="shared" si="2"/>
        <v>0.21667892422039989</v>
      </c>
      <c r="L44" s="31">
        <v>0</v>
      </c>
      <c r="M44" s="36">
        <f t="shared" si="3"/>
        <v>0</v>
      </c>
      <c r="N44" s="31">
        <f t="shared" si="4"/>
        <v>83913322</v>
      </c>
      <c r="O44" s="36">
        <f t="shared" si="5"/>
        <v>0.83429301899273256</v>
      </c>
      <c r="P44" s="31">
        <v>19187079</v>
      </c>
      <c r="Q44" s="31">
        <v>115452775</v>
      </c>
      <c r="R44" s="31">
        <v>95318442</v>
      </c>
      <c r="S44" s="31">
        <v>59125010</v>
      </c>
      <c r="T44" s="36">
        <f t="shared" si="6"/>
        <v>0.62028930351169609</v>
      </c>
      <c r="U44" s="36">
        <f t="shared" si="7"/>
        <v>0.13584772335591055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452412646</v>
      </c>
      <c r="E45" s="31">
        <v>469291458</v>
      </c>
      <c r="F45" s="31">
        <v>98638724</v>
      </c>
      <c r="G45" s="36">
        <f t="shared" si="0"/>
        <v>0.21802822019258941</v>
      </c>
      <c r="H45" s="31">
        <v>101181807</v>
      </c>
      <c r="I45" s="36">
        <f t="shared" si="1"/>
        <v>0.22364937827135806</v>
      </c>
      <c r="J45" s="31">
        <v>162947084</v>
      </c>
      <c r="K45" s="36">
        <f t="shared" si="2"/>
        <v>0.34721936916226587</v>
      </c>
      <c r="L45" s="31">
        <v>0</v>
      </c>
      <c r="M45" s="36">
        <f t="shared" si="3"/>
        <v>0</v>
      </c>
      <c r="N45" s="31">
        <f t="shared" si="4"/>
        <v>362767615</v>
      </c>
      <c r="O45" s="36">
        <f t="shared" si="5"/>
        <v>0.77301133190453253</v>
      </c>
      <c r="P45" s="31">
        <v>117425676</v>
      </c>
      <c r="Q45" s="31">
        <v>420108947</v>
      </c>
      <c r="R45" s="31">
        <v>485307330</v>
      </c>
      <c r="S45" s="31">
        <v>279630734</v>
      </c>
      <c r="T45" s="36">
        <f t="shared" si="6"/>
        <v>0.57619309809311969</v>
      </c>
      <c r="U45" s="36">
        <f t="shared" si="7"/>
        <v>0.38766145148698139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393461897</v>
      </c>
      <c r="E46" s="31">
        <v>420003964</v>
      </c>
      <c r="F46" s="31">
        <v>79679852</v>
      </c>
      <c r="G46" s="36">
        <f t="shared" si="0"/>
        <v>0.2025097032458012</v>
      </c>
      <c r="H46" s="31">
        <v>92291898</v>
      </c>
      <c r="I46" s="36">
        <f t="shared" si="1"/>
        <v>0.23456374989215284</v>
      </c>
      <c r="J46" s="31">
        <v>82224402</v>
      </c>
      <c r="K46" s="36">
        <f t="shared" si="2"/>
        <v>0.19577053801330313</v>
      </c>
      <c r="L46" s="31">
        <v>0</v>
      </c>
      <c r="M46" s="36">
        <f t="shared" si="3"/>
        <v>0</v>
      </c>
      <c r="N46" s="31">
        <f t="shared" si="4"/>
        <v>254196152</v>
      </c>
      <c r="O46" s="36">
        <f t="shared" si="5"/>
        <v>0.60522322117893157</v>
      </c>
      <c r="P46" s="31">
        <v>71092768</v>
      </c>
      <c r="Q46" s="31">
        <v>344443191</v>
      </c>
      <c r="R46" s="31">
        <v>386853660</v>
      </c>
      <c r="S46" s="31">
        <v>237042903</v>
      </c>
      <c r="T46" s="36">
        <f t="shared" si="6"/>
        <v>0.61274566460092428</v>
      </c>
      <c r="U46" s="36">
        <f t="shared" si="7"/>
        <v>0.15657899267616071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1483787582</v>
      </c>
      <c r="E47" s="32">
        <f>SUM(E41:E46)</f>
        <v>1496004881</v>
      </c>
      <c r="F47" s="32">
        <f>SUM(F41:F46)</f>
        <v>301465453</v>
      </c>
      <c r="G47" s="37">
        <f t="shared" si="0"/>
        <v>0.20317291818391833</v>
      </c>
      <c r="H47" s="32">
        <f>SUM(H41:H46)</f>
        <v>295362729</v>
      </c>
      <c r="I47" s="37">
        <f t="shared" si="1"/>
        <v>0.19905998175418077</v>
      </c>
      <c r="J47" s="32">
        <f>SUM(J41:J46)</f>
        <v>337866048</v>
      </c>
      <c r="K47" s="37">
        <f t="shared" si="2"/>
        <v>0.22584555190365049</v>
      </c>
      <c r="L47" s="32">
        <f>SUM(L41:L46)</f>
        <v>0</v>
      </c>
      <c r="M47" s="37">
        <f t="shared" si="3"/>
        <v>0</v>
      </c>
      <c r="N47" s="32">
        <f t="shared" si="4"/>
        <v>934694230</v>
      </c>
      <c r="O47" s="37">
        <f t="shared" si="5"/>
        <v>0.62479356977445588</v>
      </c>
      <c r="P47" s="32">
        <f>SUM(P41:P46)</f>
        <v>316992652</v>
      </c>
      <c r="Q47" s="32">
        <f>SUM(Q41:Q46)</f>
        <v>1359703063</v>
      </c>
      <c r="R47" s="32">
        <f>SUM(R41:R46)</f>
        <v>1460534627</v>
      </c>
      <c r="S47" s="32">
        <f>SUM(S41:S46)</f>
        <v>811799322</v>
      </c>
      <c r="T47" s="37">
        <f t="shared" si="6"/>
        <v>0.55582339986520568</v>
      </c>
      <c r="U47" s="37">
        <f t="shared" si="7"/>
        <v>6.5848201427709974E-2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216649440</v>
      </c>
      <c r="E48" s="31">
        <v>224499432</v>
      </c>
      <c r="F48" s="31">
        <v>53818140</v>
      </c>
      <c r="G48" s="36">
        <f t="shared" si="0"/>
        <v>0.24841116598316618</v>
      </c>
      <c r="H48" s="31">
        <v>55457720</v>
      </c>
      <c r="I48" s="36">
        <f t="shared" si="1"/>
        <v>0.25597905999664711</v>
      </c>
      <c r="J48" s="31">
        <v>36868962</v>
      </c>
      <c r="K48" s="36">
        <f t="shared" si="2"/>
        <v>0.16422741773351124</v>
      </c>
      <c r="L48" s="31">
        <v>0</v>
      </c>
      <c r="M48" s="36">
        <f t="shared" si="3"/>
        <v>0</v>
      </c>
      <c r="N48" s="31">
        <f t="shared" si="4"/>
        <v>146144822</v>
      </c>
      <c r="O48" s="36">
        <f t="shared" si="5"/>
        <v>0.65098080960846261</v>
      </c>
      <c r="P48" s="31">
        <v>50273103</v>
      </c>
      <c r="Q48" s="31">
        <v>194744172</v>
      </c>
      <c r="R48" s="31">
        <v>210018849</v>
      </c>
      <c r="S48" s="31">
        <v>138028592</v>
      </c>
      <c r="T48" s="36">
        <f t="shared" si="6"/>
        <v>0.65722001933264573</v>
      </c>
      <c r="U48" s="36">
        <f t="shared" si="7"/>
        <v>-0.26662649011341111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245252858</v>
      </c>
      <c r="E49" s="31">
        <v>243738995</v>
      </c>
      <c r="F49" s="31">
        <v>27735951</v>
      </c>
      <c r="G49" s="36">
        <f t="shared" si="0"/>
        <v>0.11309124479193633</v>
      </c>
      <c r="H49" s="31">
        <v>27129200</v>
      </c>
      <c r="I49" s="36">
        <f t="shared" si="1"/>
        <v>0.11061726342858764</v>
      </c>
      <c r="J49" s="31">
        <v>26834022</v>
      </c>
      <c r="K49" s="36">
        <f t="shared" si="2"/>
        <v>0.11009326595442802</v>
      </c>
      <c r="L49" s="31">
        <v>0</v>
      </c>
      <c r="M49" s="36">
        <f t="shared" si="3"/>
        <v>0</v>
      </c>
      <c r="N49" s="31">
        <f t="shared" si="4"/>
        <v>81699173</v>
      </c>
      <c r="O49" s="36">
        <f t="shared" si="5"/>
        <v>0.33519122781317778</v>
      </c>
      <c r="P49" s="31">
        <v>68123172</v>
      </c>
      <c r="Q49" s="31">
        <v>137461671</v>
      </c>
      <c r="R49" s="31">
        <v>283723363</v>
      </c>
      <c r="S49" s="31">
        <v>132142891</v>
      </c>
      <c r="T49" s="36">
        <f t="shared" si="6"/>
        <v>0.46574554031350601</v>
      </c>
      <c r="U49" s="36">
        <f t="shared" si="7"/>
        <v>-0.60609552943306866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152028312</v>
      </c>
      <c r="E50" s="31">
        <v>150508312</v>
      </c>
      <c r="F50" s="31">
        <v>24912625</v>
      </c>
      <c r="G50" s="36">
        <f t="shared" si="0"/>
        <v>0.1638683260523211</v>
      </c>
      <c r="H50" s="31">
        <v>29722636</v>
      </c>
      <c r="I50" s="36">
        <f t="shared" si="1"/>
        <v>0.19550724209843229</v>
      </c>
      <c r="J50" s="31">
        <v>27274562</v>
      </c>
      <c r="K50" s="36">
        <f t="shared" si="2"/>
        <v>0.1812163171426705</v>
      </c>
      <c r="L50" s="31">
        <v>0</v>
      </c>
      <c r="M50" s="36">
        <f t="shared" si="3"/>
        <v>0</v>
      </c>
      <c r="N50" s="31">
        <f t="shared" si="4"/>
        <v>81909823</v>
      </c>
      <c r="O50" s="36">
        <f t="shared" si="5"/>
        <v>0.54422125869035065</v>
      </c>
      <c r="P50" s="31">
        <v>21255451</v>
      </c>
      <c r="Q50" s="31">
        <v>144047148</v>
      </c>
      <c r="R50" s="31">
        <v>148529313</v>
      </c>
      <c r="S50" s="31">
        <v>78048476</v>
      </c>
      <c r="T50" s="36">
        <f t="shared" si="6"/>
        <v>0.52547523733581125</v>
      </c>
      <c r="U50" s="36">
        <f t="shared" si="7"/>
        <v>0.28317964177753741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65228124</v>
      </c>
      <c r="E51" s="31">
        <v>134342759</v>
      </c>
      <c r="F51" s="31">
        <v>8526011</v>
      </c>
      <c r="G51" s="36">
        <f t="shared" si="0"/>
        <v>0.13071065787512148</v>
      </c>
      <c r="H51" s="31">
        <v>20330565</v>
      </c>
      <c r="I51" s="36">
        <f t="shared" si="1"/>
        <v>0.31168403678143497</v>
      </c>
      <c r="J51" s="31">
        <v>23711877</v>
      </c>
      <c r="K51" s="36">
        <f t="shared" si="2"/>
        <v>0.17650282885734095</v>
      </c>
      <c r="L51" s="31">
        <v>0</v>
      </c>
      <c r="M51" s="36">
        <f t="shared" si="3"/>
        <v>0</v>
      </c>
      <c r="N51" s="31">
        <f t="shared" si="4"/>
        <v>52568453</v>
      </c>
      <c r="O51" s="36">
        <f t="shared" si="5"/>
        <v>0.39130097811970649</v>
      </c>
      <c r="P51" s="31">
        <v>17646752</v>
      </c>
      <c r="Q51" s="31">
        <v>140037138</v>
      </c>
      <c r="R51" s="31">
        <v>140102412</v>
      </c>
      <c r="S51" s="31">
        <v>58494613</v>
      </c>
      <c r="T51" s="36">
        <f t="shared" si="6"/>
        <v>0.41751324738078027</v>
      </c>
      <c r="U51" s="36">
        <f t="shared" si="7"/>
        <v>0.34369639240127592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316381428</v>
      </c>
      <c r="E52" s="31">
        <v>379405952</v>
      </c>
      <c r="F52" s="31">
        <v>77404106</v>
      </c>
      <c r="G52" s="36">
        <f t="shared" si="0"/>
        <v>0.24465439229258426</v>
      </c>
      <c r="H52" s="31">
        <v>84700521</v>
      </c>
      <c r="I52" s="36">
        <f t="shared" si="1"/>
        <v>0.26771647607583338</v>
      </c>
      <c r="J52" s="31">
        <v>77099983</v>
      </c>
      <c r="K52" s="36">
        <f t="shared" si="2"/>
        <v>0.20321237079591203</v>
      </c>
      <c r="L52" s="31">
        <v>0</v>
      </c>
      <c r="M52" s="36">
        <f t="shared" si="3"/>
        <v>0</v>
      </c>
      <c r="N52" s="31">
        <f t="shared" si="4"/>
        <v>239204610</v>
      </c>
      <c r="O52" s="36">
        <f t="shared" si="5"/>
        <v>0.63047142180837479</v>
      </c>
      <c r="P52" s="31">
        <v>48536307</v>
      </c>
      <c r="Q52" s="31">
        <v>271096879</v>
      </c>
      <c r="R52" s="31">
        <v>327212573</v>
      </c>
      <c r="S52" s="31">
        <v>190995103</v>
      </c>
      <c r="T52" s="36">
        <f t="shared" si="6"/>
        <v>0.58370343550337844</v>
      </c>
      <c r="U52" s="36">
        <f t="shared" si="7"/>
        <v>0.58850122239419655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995540162</v>
      </c>
      <c r="E53" s="32">
        <f>SUM(E48:E52)</f>
        <v>1132495450</v>
      </c>
      <c r="F53" s="32">
        <f>SUM(F48:F52)</f>
        <v>192396833</v>
      </c>
      <c r="G53" s="37">
        <f t="shared" si="0"/>
        <v>0.19325873565309765</v>
      </c>
      <c r="H53" s="32">
        <f>SUM(H48:H52)</f>
        <v>217340642</v>
      </c>
      <c r="I53" s="37">
        <f t="shared" si="1"/>
        <v>0.21831428835916716</v>
      </c>
      <c r="J53" s="32">
        <f>SUM(J48:J52)</f>
        <v>191789406</v>
      </c>
      <c r="K53" s="37">
        <f t="shared" si="2"/>
        <v>0.16935114926951803</v>
      </c>
      <c r="L53" s="32">
        <f>SUM(L48:L52)</f>
        <v>0</v>
      </c>
      <c r="M53" s="37">
        <f t="shared" si="3"/>
        <v>0</v>
      </c>
      <c r="N53" s="32">
        <f t="shared" si="4"/>
        <v>601526881</v>
      </c>
      <c r="O53" s="37">
        <f t="shared" si="5"/>
        <v>0.53115169778386306</v>
      </c>
      <c r="P53" s="32">
        <f>SUM(P48:P52)</f>
        <v>205834785</v>
      </c>
      <c r="Q53" s="32">
        <f>SUM(Q48:Q52)</f>
        <v>887387008</v>
      </c>
      <c r="R53" s="32">
        <f>SUM(R48:R52)</f>
        <v>1109586510</v>
      </c>
      <c r="S53" s="32">
        <f>SUM(S48:S52)</f>
        <v>597709675</v>
      </c>
      <c r="T53" s="37">
        <f t="shared" si="6"/>
        <v>0.53867784946304009</v>
      </c>
      <c r="U53" s="37">
        <f t="shared" si="7"/>
        <v>-6.8236177864688941E-2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9801962039</v>
      </c>
      <c r="E54" s="32">
        <f>SUM(E8:E9,E11:E18,E20:E26,E28:E34,E36:E39,E41:E46,E48:E52)</f>
        <v>10293619819</v>
      </c>
      <c r="F54" s="32">
        <f>SUM(F8:F9,F11:F18,F20:F26,F28:F34,F36:F39,F41:F46,F48:F52)</f>
        <v>2018854560</v>
      </c>
      <c r="G54" s="37">
        <f t="shared" si="0"/>
        <v>0.20596433162742225</v>
      </c>
      <c r="H54" s="32">
        <f>SUM(H8:H9,H11:H18,H20:H26,H28:H34,H36:H39,H41:H46,H48:H52)</f>
        <v>2219797003</v>
      </c>
      <c r="I54" s="37">
        <f t="shared" si="1"/>
        <v>0.22646455823516579</v>
      </c>
      <c r="J54" s="32">
        <f>SUM(J8:J9,J11:J18,J20:J26,J28:J34,J36:J39,J41:J46,J48:J52)</f>
        <v>2160300610</v>
      </c>
      <c r="K54" s="37">
        <f t="shared" si="2"/>
        <v>0.20986792284794795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6398952173</v>
      </c>
      <c r="O54" s="37">
        <f t="shared" si="5"/>
        <v>0.62164255971342475</v>
      </c>
      <c r="P54" s="32">
        <f>SUM(P8:P9,P11:P18,P20:P26,P28:P34,P36:P39,P41:P46,P48:P52)</f>
        <v>1918964703</v>
      </c>
      <c r="Q54" s="32">
        <f>SUM(Q8:Q9,Q11:Q18,Q20:Q26,Q28:Q34,Q36:Q39,Q41:Q46,Q48:Q52)</f>
        <v>9313281336</v>
      </c>
      <c r="R54" s="32">
        <f>SUM(R8:R9,R11:R18,R20:R26,R28:R34,R36:R39,R41:R46,R48:R52)</f>
        <v>9607060595</v>
      </c>
      <c r="S54" s="32">
        <f>SUM(S8:S9,S11:S18,S20:S26,S28:S34,S36:S39,S41:S46,S48:S52)</f>
        <v>6104993764</v>
      </c>
      <c r="T54" s="37">
        <f t="shared" si="6"/>
        <v>0.63546947618685234</v>
      </c>
      <c r="U54" s="37">
        <f t="shared" si="7"/>
        <v>0.12576359878986265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1261754242</v>
      </c>
      <c r="E57" s="31">
        <v>1581573716</v>
      </c>
      <c r="F57" s="31">
        <v>322998959</v>
      </c>
      <c r="G57" s="36">
        <f t="shared" ref="G57:G85" si="8">IF(($D57      =0),0,($F57      /$D57      ))</f>
        <v>0.25599197391087514</v>
      </c>
      <c r="H57" s="31">
        <v>350684912</v>
      </c>
      <c r="I57" s="36">
        <f t="shared" ref="I57:I85" si="9">IF(($D57      =0),0,($H57      /$D57      ))</f>
        <v>0.27793440301348321</v>
      </c>
      <c r="J57" s="31">
        <v>425640367</v>
      </c>
      <c r="K57" s="36">
        <f t="shared" ref="K57:K85" si="10">IF(($E57      =0),0,($J57      /$E57      ))</f>
        <v>0.26912458312502707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1099324238</v>
      </c>
      <c r="O57" s="36">
        <f t="shared" ref="O57:O85" si="13">IF(($E57      =0),0,($N57      /$E57      ))</f>
        <v>0.6950825161538029</v>
      </c>
      <c r="P57" s="31">
        <v>283776175</v>
      </c>
      <c r="Q57" s="31">
        <v>1182803127</v>
      </c>
      <c r="R57" s="31">
        <v>1127278196</v>
      </c>
      <c r="S57" s="31">
        <v>828634728</v>
      </c>
      <c r="T57" s="36">
        <f t="shared" ref="T57:T85" si="14">IF(($R57      =0),0,($S57      /$R57      ))</f>
        <v>0.73507562812826732</v>
      </c>
      <c r="U57" s="36">
        <f t="shared" ref="U57:U85" si="15">IF(($P57      =0),0,(($J57      /$P57      )-1))</f>
        <v>0.49991579455181534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1261754242</v>
      </c>
      <c r="E58" s="32">
        <f>E57</f>
        <v>1581573716</v>
      </c>
      <c r="F58" s="32">
        <f>F57</f>
        <v>322998959</v>
      </c>
      <c r="G58" s="37">
        <f t="shared" si="8"/>
        <v>0.25599197391087514</v>
      </c>
      <c r="H58" s="32">
        <f>H57</f>
        <v>350684912</v>
      </c>
      <c r="I58" s="37">
        <f t="shared" si="9"/>
        <v>0.27793440301348321</v>
      </c>
      <c r="J58" s="32">
        <f>J57</f>
        <v>425640367</v>
      </c>
      <c r="K58" s="37">
        <f t="shared" si="10"/>
        <v>0.26912458312502707</v>
      </c>
      <c r="L58" s="32">
        <f>L57</f>
        <v>0</v>
      </c>
      <c r="M58" s="37">
        <f t="shared" si="11"/>
        <v>0</v>
      </c>
      <c r="N58" s="32">
        <f t="shared" si="12"/>
        <v>1099324238</v>
      </c>
      <c r="O58" s="37">
        <f t="shared" si="13"/>
        <v>0.6950825161538029</v>
      </c>
      <c r="P58" s="32">
        <f>P57</f>
        <v>283776175</v>
      </c>
      <c r="Q58" s="32">
        <f>Q57</f>
        <v>1182803127</v>
      </c>
      <c r="R58" s="32">
        <f>R57</f>
        <v>1127278196</v>
      </c>
      <c r="S58" s="32">
        <f>S57</f>
        <v>828634728</v>
      </c>
      <c r="T58" s="37">
        <f t="shared" si="14"/>
        <v>0.73507562812826732</v>
      </c>
      <c r="U58" s="37">
        <f t="shared" si="15"/>
        <v>0.49991579455181534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104173078</v>
      </c>
      <c r="E59" s="31">
        <v>107867672</v>
      </c>
      <c r="F59" s="31">
        <v>18168646</v>
      </c>
      <c r="G59" s="36">
        <f t="shared" si="8"/>
        <v>0.17440826698045728</v>
      </c>
      <c r="H59" s="31">
        <v>3765770</v>
      </c>
      <c r="I59" s="36">
        <f t="shared" si="9"/>
        <v>3.6149167062146326E-2</v>
      </c>
      <c r="J59" s="31">
        <v>6997286</v>
      </c>
      <c r="K59" s="36">
        <f t="shared" si="10"/>
        <v>6.4869166732364453E-2</v>
      </c>
      <c r="L59" s="31">
        <v>0</v>
      </c>
      <c r="M59" s="36">
        <f t="shared" si="11"/>
        <v>0</v>
      </c>
      <c r="N59" s="31">
        <f t="shared" si="12"/>
        <v>28931702</v>
      </c>
      <c r="O59" s="36">
        <f t="shared" si="13"/>
        <v>0.26821476225054713</v>
      </c>
      <c r="P59" s="31">
        <v>7462673</v>
      </c>
      <c r="Q59" s="31">
        <v>157116329</v>
      </c>
      <c r="R59" s="31">
        <v>147858759</v>
      </c>
      <c r="S59" s="31">
        <v>29790515</v>
      </c>
      <c r="T59" s="36">
        <f t="shared" si="14"/>
        <v>0.20147954170236204</v>
      </c>
      <c r="U59" s="36">
        <f t="shared" si="15"/>
        <v>-6.2361971374063963E-2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253702400</v>
      </c>
      <c r="E60" s="31">
        <v>253702400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9281552</v>
      </c>
      <c r="K60" s="36">
        <f t="shared" si="10"/>
        <v>3.6584407557831537E-2</v>
      </c>
      <c r="L60" s="31">
        <v>0</v>
      </c>
      <c r="M60" s="36">
        <f t="shared" si="11"/>
        <v>0</v>
      </c>
      <c r="N60" s="31">
        <f t="shared" si="12"/>
        <v>9281552</v>
      </c>
      <c r="O60" s="36">
        <f t="shared" si="13"/>
        <v>3.6584407557831537E-2</v>
      </c>
      <c r="P60" s="31">
        <v>3680015</v>
      </c>
      <c r="Q60" s="31">
        <v>226238242</v>
      </c>
      <c r="R60" s="31">
        <v>274285029</v>
      </c>
      <c r="S60" s="31">
        <v>22348286</v>
      </c>
      <c r="T60" s="36">
        <f t="shared" si="14"/>
        <v>8.1478329610180797E-2</v>
      </c>
      <c r="U60" s="36">
        <f t="shared" si="15"/>
        <v>1.5221505890600988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91112808</v>
      </c>
      <c r="E61" s="31">
        <v>91112808</v>
      </c>
      <c r="F61" s="31">
        <v>3045458</v>
      </c>
      <c r="G61" s="36">
        <f t="shared" si="8"/>
        <v>3.3425136013808289E-2</v>
      </c>
      <c r="H61" s="31">
        <v>4077635</v>
      </c>
      <c r="I61" s="36">
        <f t="shared" si="9"/>
        <v>4.475369697748751E-2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7123093</v>
      </c>
      <c r="O61" s="36">
        <f t="shared" si="13"/>
        <v>7.8178832991295799E-2</v>
      </c>
      <c r="P61" s="31">
        <v>7573504</v>
      </c>
      <c r="Q61" s="31">
        <v>96217801</v>
      </c>
      <c r="R61" s="31">
        <v>104666398</v>
      </c>
      <c r="S61" s="31">
        <v>31207817</v>
      </c>
      <c r="T61" s="36">
        <f t="shared" si="14"/>
        <v>0.29816462204039923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34487103</v>
      </c>
      <c r="E62" s="31">
        <v>36704901</v>
      </c>
      <c r="F62" s="31">
        <v>9522017</v>
      </c>
      <c r="G62" s="36">
        <f t="shared" si="8"/>
        <v>0.27610370752220043</v>
      </c>
      <c r="H62" s="31">
        <v>9598066</v>
      </c>
      <c r="I62" s="36">
        <f t="shared" si="9"/>
        <v>0.27830885070282652</v>
      </c>
      <c r="J62" s="31">
        <v>8657490</v>
      </c>
      <c r="K62" s="36">
        <f t="shared" si="10"/>
        <v>0.23586741182056314</v>
      </c>
      <c r="L62" s="31">
        <v>0</v>
      </c>
      <c r="M62" s="36">
        <f t="shared" si="11"/>
        <v>0</v>
      </c>
      <c r="N62" s="31">
        <f t="shared" si="12"/>
        <v>27777573</v>
      </c>
      <c r="O62" s="36">
        <f t="shared" si="13"/>
        <v>0.75678103586221357</v>
      </c>
      <c r="P62" s="31">
        <v>8526919</v>
      </c>
      <c r="Q62" s="31">
        <v>33334347</v>
      </c>
      <c r="R62" s="31">
        <v>36311145</v>
      </c>
      <c r="S62" s="31">
        <v>23723692</v>
      </c>
      <c r="T62" s="36">
        <f t="shared" si="14"/>
        <v>0.65334464115631719</v>
      </c>
      <c r="U62" s="36">
        <f t="shared" si="15"/>
        <v>1.5312799382754871E-2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483475389</v>
      </c>
      <c r="E63" s="32">
        <f>SUM(E59:E62)</f>
        <v>489387781</v>
      </c>
      <c r="F63" s="32">
        <f>SUM(F59:F62)</f>
        <v>30736121</v>
      </c>
      <c r="G63" s="37">
        <f t="shared" si="8"/>
        <v>6.3573289766772387E-2</v>
      </c>
      <c r="H63" s="32">
        <f>SUM(H59:H62)</f>
        <v>17441471</v>
      </c>
      <c r="I63" s="37">
        <f t="shared" si="9"/>
        <v>3.607519926934688E-2</v>
      </c>
      <c r="J63" s="32">
        <f>SUM(J59:J62)</f>
        <v>24936328</v>
      </c>
      <c r="K63" s="37">
        <f t="shared" si="10"/>
        <v>5.095412874642246E-2</v>
      </c>
      <c r="L63" s="32">
        <f>SUM(L59:L62)</f>
        <v>0</v>
      </c>
      <c r="M63" s="37">
        <f t="shared" si="11"/>
        <v>0</v>
      </c>
      <c r="N63" s="32">
        <f t="shared" si="12"/>
        <v>73113920</v>
      </c>
      <c r="O63" s="37">
        <f t="shared" si="13"/>
        <v>0.14939874438753101</v>
      </c>
      <c r="P63" s="32">
        <f>SUM(P59:P62)</f>
        <v>27243111</v>
      </c>
      <c r="Q63" s="32">
        <f>SUM(Q59:Q62)</f>
        <v>512906719</v>
      </c>
      <c r="R63" s="32">
        <f>SUM(R59:R62)</f>
        <v>563121331</v>
      </c>
      <c r="S63" s="32">
        <f>SUM(S59:S62)</f>
        <v>107070310</v>
      </c>
      <c r="T63" s="37">
        <f t="shared" si="14"/>
        <v>0.19013719442995136</v>
      </c>
      <c r="U63" s="37">
        <f t="shared" si="15"/>
        <v>-8.467399336294601E-2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202067242</v>
      </c>
      <c r="E64" s="31">
        <v>206518468</v>
      </c>
      <c r="F64" s="31">
        <v>3261527</v>
      </c>
      <c r="G64" s="36">
        <f t="shared" si="8"/>
        <v>1.6140800298546164E-2</v>
      </c>
      <c r="H64" s="31">
        <v>305801</v>
      </c>
      <c r="I64" s="36">
        <f t="shared" si="9"/>
        <v>1.5133625667044042E-3</v>
      </c>
      <c r="J64" s="31">
        <v>2627562</v>
      </c>
      <c r="K64" s="36">
        <f t="shared" si="10"/>
        <v>1.2723133313191148E-2</v>
      </c>
      <c r="L64" s="31">
        <v>0</v>
      </c>
      <c r="M64" s="36">
        <f t="shared" si="11"/>
        <v>0</v>
      </c>
      <c r="N64" s="31">
        <f t="shared" si="12"/>
        <v>6194890</v>
      </c>
      <c r="O64" s="36">
        <f t="shared" si="13"/>
        <v>2.9996784597491784E-2</v>
      </c>
      <c r="P64" s="31">
        <v>1386853</v>
      </c>
      <c r="Q64" s="31">
        <v>292473657</v>
      </c>
      <c r="R64" s="31">
        <v>273152510</v>
      </c>
      <c r="S64" s="31">
        <v>1412208</v>
      </c>
      <c r="T64" s="36">
        <f t="shared" si="14"/>
        <v>5.1700348644059682E-3</v>
      </c>
      <c r="U64" s="36">
        <f t="shared" si="15"/>
        <v>0.89462185249626303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77705699</v>
      </c>
      <c r="E65" s="31">
        <v>81990587</v>
      </c>
      <c r="F65" s="31">
        <v>20125792</v>
      </c>
      <c r="G65" s="36">
        <f t="shared" si="8"/>
        <v>0.25900020537747176</v>
      </c>
      <c r="H65" s="31">
        <v>23961457</v>
      </c>
      <c r="I65" s="36">
        <f t="shared" si="9"/>
        <v>0.30836164281850165</v>
      </c>
      <c r="J65" s="31">
        <v>25077415</v>
      </c>
      <c r="K65" s="36">
        <f t="shared" si="10"/>
        <v>0.30585724432000955</v>
      </c>
      <c r="L65" s="31">
        <v>0</v>
      </c>
      <c r="M65" s="36">
        <f t="shared" si="11"/>
        <v>0</v>
      </c>
      <c r="N65" s="31">
        <f t="shared" si="12"/>
        <v>69164664</v>
      </c>
      <c r="O65" s="36">
        <f t="shared" si="13"/>
        <v>0.84356834766898303</v>
      </c>
      <c r="P65" s="31">
        <v>25915802</v>
      </c>
      <c r="Q65" s="31">
        <v>42647038</v>
      </c>
      <c r="R65" s="31">
        <v>86257038</v>
      </c>
      <c r="S65" s="31">
        <v>71928462</v>
      </c>
      <c r="T65" s="36">
        <f t="shared" si="14"/>
        <v>0.83388513758146898</v>
      </c>
      <c r="U65" s="36">
        <f t="shared" si="15"/>
        <v>-3.2350416938669357E-2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60412694</v>
      </c>
      <c r="E66" s="31">
        <v>70217482</v>
      </c>
      <c r="F66" s="31">
        <v>9714194</v>
      </c>
      <c r="G66" s="36">
        <f t="shared" si="8"/>
        <v>0.16079723244919356</v>
      </c>
      <c r="H66" s="31">
        <v>10600291</v>
      </c>
      <c r="I66" s="36">
        <f t="shared" si="9"/>
        <v>0.17546462999978119</v>
      </c>
      <c r="J66" s="31">
        <v>36642874</v>
      </c>
      <c r="K66" s="36">
        <f t="shared" si="10"/>
        <v>0.52184830552596573</v>
      </c>
      <c r="L66" s="31">
        <v>0</v>
      </c>
      <c r="M66" s="36">
        <f t="shared" si="11"/>
        <v>0</v>
      </c>
      <c r="N66" s="31">
        <f t="shared" si="12"/>
        <v>56957359</v>
      </c>
      <c r="O66" s="36">
        <f t="shared" si="13"/>
        <v>0.81115638695218384</v>
      </c>
      <c r="P66" s="31">
        <v>28483274</v>
      </c>
      <c r="Q66" s="31">
        <v>63964995</v>
      </c>
      <c r="R66" s="31">
        <v>67607074</v>
      </c>
      <c r="S66" s="31">
        <v>54278889</v>
      </c>
      <c r="T66" s="36">
        <f t="shared" si="14"/>
        <v>0.80285812990516348</v>
      </c>
      <c r="U66" s="36">
        <f t="shared" si="15"/>
        <v>0.28646987702326632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612915690</v>
      </c>
      <c r="E67" s="31">
        <v>636965577</v>
      </c>
      <c r="F67" s="31">
        <v>103024071</v>
      </c>
      <c r="G67" s="36">
        <f t="shared" si="8"/>
        <v>0.16808848701523696</v>
      </c>
      <c r="H67" s="31">
        <v>139767240</v>
      </c>
      <c r="I67" s="36">
        <f t="shared" si="9"/>
        <v>0.22803664889048605</v>
      </c>
      <c r="J67" s="31">
        <v>118909956</v>
      </c>
      <c r="K67" s="36">
        <f t="shared" si="10"/>
        <v>0.18668191860546962</v>
      </c>
      <c r="L67" s="31">
        <v>0</v>
      </c>
      <c r="M67" s="36">
        <f t="shared" si="11"/>
        <v>0</v>
      </c>
      <c r="N67" s="31">
        <f t="shared" si="12"/>
        <v>361701267</v>
      </c>
      <c r="O67" s="36">
        <f t="shared" si="13"/>
        <v>0.56785057161731045</v>
      </c>
      <c r="P67" s="31">
        <v>108309486</v>
      </c>
      <c r="Q67" s="31">
        <v>563675845</v>
      </c>
      <c r="R67" s="31">
        <v>564407895</v>
      </c>
      <c r="S67" s="31">
        <v>320831351</v>
      </c>
      <c r="T67" s="36">
        <f t="shared" si="14"/>
        <v>0.5684388078944218</v>
      </c>
      <c r="U67" s="36">
        <f t="shared" si="15"/>
        <v>9.787203680386769E-2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132526958</v>
      </c>
      <c r="E68" s="31">
        <v>132526958</v>
      </c>
      <c r="F68" s="31">
        <v>42619752</v>
      </c>
      <c r="G68" s="36">
        <f t="shared" si="8"/>
        <v>0.32159307542545418</v>
      </c>
      <c r="H68" s="31">
        <v>25166042</v>
      </c>
      <c r="I68" s="36">
        <f t="shared" si="9"/>
        <v>0.1898937573138893</v>
      </c>
      <c r="J68" s="31">
        <v>70564820</v>
      </c>
      <c r="K68" s="36">
        <f t="shared" si="10"/>
        <v>0.53245634748516601</v>
      </c>
      <c r="L68" s="31">
        <v>0</v>
      </c>
      <c r="M68" s="36">
        <f t="shared" si="11"/>
        <v>0</v>
      </c>
      <c r="N68" s="31">
        <f t="shared" si="12"/>
        <v>138350614</v>
      </c>
      <c r="O68" s="36">
        <f t="shared" si="13"/>
        <v>1.0439431802245094</v>
      </c>
      <c r="P68" s="31">
        <v>41701361</v>
      </c>
      <c r="Q68" s="31">
        <v>131105382</v>
      </c>
      <c r="R68" s="31">
        <v>181353718</v>
      </c>
      <c r="S68" s="31">
        <v>100279000</v>
      </c>
      <c r="T68" s="36">
        <f t="shared" si="14"/>
        <v>0.55294703139198942</v>
      </c>
      <c r="U68" s="36">
        <f t="shared" si="15"/>
        <v>0.69214669036821119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71243993</v>
      </c>
      <c r="E69" s="31">
        <v>71243993</v>
      </c>
      <c r="F69" s="31">
        <v>16514982</v>
      </c>
      <c r="G69" s="36">
        <f t="shared" si="8"/>
        <v>0.2318087645648946</v>
      </c>
      <c r="H69" s="31">
        <v>14989495</v>
      </c>
      <c r="I69" s="36">
        <f t="shared" si="9"/>
        <v>0.2103966154732512</v>
      </c>
      <c r="J69" s="31">
        <v>10604069</v>
      </c>
      <c r="K69" s="36">
        <f t="shared" si="10"/>
        <v>0.14884158724792418</v>
      </c>
      <c r="L69" s="31">
        <v>0</v>
      </c>
      <c r="M69" s="36">
        <f t="shared" si="11"/>
        <v>0</v>
      </c>
      <c r="N69" s="31">
        <f t="shared" si="12"/>
        <v>42108546</v>
      </c>
      <c r="O69" s="36">
        <f t="shared" si="13"/>
        <v>0.59104696728606998</v>
      </c>
      <c r="P69" s="31">
        <v>13249730</v>
      </c>
      <c r="Q69" s="31">
        <v>62630920</v>
      </c>
      <c r="R69" s="31">
        <v>61348703</v>
      </c>
      <c r="S69" s="31">
        <v>39481120</v>
      </c>
      <c r="T69" s="36">
        <f t="shared" si="14"/>
        <v>0.64355264364757636</v>
      </c>
      <c r="U69" s="36">
        <f t="shared" si="15"/>
        <v>-0.19967659718348973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1156872276</v>
      </c>
      <c r="E70" s="32">
        <f>SUM(E64:E69)</f>
        <v>1199463065</v>
      </c>
      <c r="F70" s="32">
        <f>SUM(F64:F69)</f>
        <v>195260318</v>
      </c>
      <c r="G70" s="37">
        <f t="shared" si="8"/>
        <v>0.16878295214674158</v>
      </c>
      <c r="H70" s="32">
        <f>SUM(H64:H69)</f>
        <v>214790326</v>
      </c>
      <c r="I70" s="37">
        <f t="shared" si="9"/>
        <v>0.1856646843873368</v>
      </c>
      <c r="J70" s="32">
        <f>SUM(J64:J69)</f>
        <v>264426696</v>
      </c>
      <c r="K70" s="37">
        <f t="shared" si="10"/>
        <v>0.22045422132277162</v>
      </c>
      <c r="L70" s="32">
        <f>SUM(L64:L69)</f>
        <v>0</v>
      </c>
      <c r="M70" s="37">
        <f t="shared" si="11"/>
        <v>0</v>
      </c>
      <c r="N70" s="32">
        <f t="shared" si="12"/>
        <v>674477340</v>
      </c>
      <c r="O70" s="37">
        <f t="shared" si="13"/>
        <v>0.562316055976263</v>
      </c>
      <c r="P70" s="32">
        <f>SUM(P64:P69)</f>
        <v>219046506</v>
      </c>
      <c r="Q70" s="32">
        <f>SUM(Q64:Q69)</f>
        <v>1156497837</v>
      </c>
      <c r="R70" s="32">
        <f>SUM(R64:R69)</f>
        <v>1234126938</v>
      </c>
      <c r="S70" s="32">
        <f>SUM(S64:S69)</f>
        <v>588211030</v>
      </c>
      <c r="T70" s="37">
        <f t="shared" si="14"/>
        <v>0.47662117395577019</v>
      </c>
      <c r="U70" s="37">
        <f t="shared" si="15"/>
        <v>0.2071714853100648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131084416</v>
      </c>
      <c r="E71" s="31">
        <v>153178152</v>
      </c>
      <c r="F71" s="31">
        <v>31984674</v>
      </c>
      <c r="G71" s="36">
        <f t="shared" si="8"/>
        <v>0.24400058356288515</v>
      </c>
      <c r="H71" s="31">
        <v>29942416</v>
      </c>
      <c r="I71" s="36">
        <f t="shared" si="9"/>
        <v>0.2284208673592443</v>
      </c>
      <c r="J71" s="31">
        <v>33410829</v>
      </c>
      <c r="K71" s="36">
        <f t="shared" si="10"/>
        <v>0.21811745711620806</v>
      </c>
      <c r="L71" s="31">
        <v>0</v>
      </c>
      <c r="M71" s="36">
        <f t="shared" si="11"/>
        <v>0</v>
      </c>
      <c r="N71" s="31">
        <f t="shared" si="12"/>
        <v>95337919</v>
      </c>
      <c r="O71" s="36">
        <f t="shared" si="13"/>
        <v>0.62239893715390948</v>
      </c>
      <c r="P71" s="31">
        <v>27649257</v>
      </c>
      <c r="Q71" s="31">
        <v>119561664</v>
      </c>
      <c r="R71" s="31">
        <v>120297460</v>
      </c>
      <c r="S71" s="31">
        <v>88878668</v>
      </c>
      <c r="T71" s="36">
        <f t="shared" si="14"/>
        <v>0.73882414474919089</v>
      </c>
      <c r="U71" s="36">
        <f t="shared" si="15"/>
        <v>0.20838071706592332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325401292</v>
      </c>
      <c r="E72" s="31">
        <v>325401292</v>
      </c>
      <c r="F72" s="31">
        <v>97310553</v>
      </c>
      <c r="G72" s="36">
        <f t="shared" si="8"/>
        <v>0.29904783844558308</v>
      </c>
      <c r="H72" s="31">
        <v>40229506</v>
      </c>
      <c r="I72" s="36">
        <f t="shared" si="9"/>
        <v>0.12363044336037854</v>
      </c>
      <c r="J72" s="31">
        <v>101580679</v>
      </c>
      <c r="K72" s="36">
        <f t="shared" si="10"/>
        <v>0.31217048455972324</v>
      </c>
      <c r="L72" s="31">
        <v>0</v>
      </c>
      <c r="M72" s="36">
        <f t="shared" si="11"/>
        <v>0</v>
      </c>
      <c r="N72" s="31">
        <f t="shared" si="12"/>
        <v>239120738</v>
      </c>
      <c r="O72" s="36">
        <f t="shared" si="13"/>
        <v>0.73484876636568486</v>
      </c>
      <c r="P72" s="31">
        <v>80094105</v>
      </c>
      <c r="Q72" s="31">
        <v>295581449</v>
      </c>
      <c r="R72" s="31">
        <v>306529542</v>
      </c>
      <c r="S72" s="31">
        <v>208090766</v>
      </c>
      <c r="T72" s="36">
        <f t="shared" si="14"/>
        <v>0.67886039512628771</v>
      </c>
      <c r="U72" s="36">
        <f t="shared" si="15"/>
        <v>0.26826660963375515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153577443</v>
      </c>
      <c r="E73" s="31">
        <v>159047503</v>
      </c>
      <c r="F73" s="31">
        <v>34846621</v>
      </c>
      <c r="G73" s="36">
        <f t="shared" si="8"/>
        <v>0.22689934354487201</v>
      </c>
      <c r="H73" s="31">
        <v>30461633</v>
      </c>
      <c r="I73" s="36">
        <f t="shared" si="9"/>
        <v>0.19834705152631041</v>
      </c>
      <c r="J73" s="31">
        <v>28050736</v>
      </c>
      <c r="K73" s="36">
        <f t="shared" si="10"/>
        <v>0.1763670316785797</v>
      </c>
      <c r="L73" s="31">
        <v>0</v>
      </c>
      <c r="M73" s="36">
        <f t="shared" si="11"/>
        <v>0</v>
      </c>
      <c r="N73" s="31">
        <f t="shared" si="12"/>
        <v>93358990</v>
      </c>
      <c r="O73" s="36">
        <f t="shared" si="13"/>
        <v>0.58698808996705842</v>
      </c>
      <c r="P73" s="31">
        <v>16275639</v>
      </c>
      <c r="Q73" s="31">
        <v>117069548</v>
      </c>
      <c r="R73" s="31">
        <v>117069548</v>
      </c>
      <c r="S73" s="31">
        <v>60773230</v>
      </c>
      <c r="T73" s="36">
        <f t="shared" si="14"/>
        <v>0.51912073667526248</v>
      </c>
      <c r="U73" s="36">
        <f t="shared" si="15"/>
        <v>0.72347985845594143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533353442</v>
      </c>
      <c r="E74" s="31">
        <v>571819390</v>
      </c>
      <c r="F74" s="31">
        <v>86906431</v>
      </c>
      <c r="G74" s="36">
        <f t="shared" si="8"/>
        <v>0.16294341454723377</v>
      </c>
      <c r="H74" s="31">
        <v>89171221</v>
      </c>
      <c r="I74" s="36">
        <f t="shared" si="9"/>
        <v>0.16718973569500278</v>
      </c>
      <c r="J74" s="31">
        <v>115246492</v>
      </c>
      <c r="K74" s="36">
        <f t="shared" si="10"/>
        <v>0.20154351883730282</v>
      </c>
      <c r="L74" s="31">
        <v>0</v>
      </c>
      <c r="M74" s="36">
        <f t="shared" si="11"/>
        <v>0</v>
      </c>
      <c r="N74" s="31">
        <f t="shared" si="12"/>
        <v>291324144</v>
      </c>
      <c r="O74" s="36">
        <f t="shared" si="13"/>
        <v>0.50946880972329389</v>
      </c>
      <c r="P74" s="31">
        <v>86957182</v>
      </c>
      <c r="Q74" s="31">
        <v>605305753</v>
      </c>
      <c r="R74" s="31">
        <v>631522689</v>
      </c>
      <c r="S74" s="31">
        <v>298537487</v>
      </c>
      <c r="T74" s="36">
        <f t="shared" si="14"/>
        <v>0.47272646288089265</v>
      </c>
      <c r="U74" s="36">
        <f t="shared" si="15"/>
        <v>0.32532459481035159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70103481</v>
      </c>
      <c r="E75" s="31">
        <v>76249028</v>
      </c>
      <c r="F75" s="31">
        <v>20374227</v>
      </c>
      <c r="G75" s="36">
        <f t="shared" si="8"/>
        <v>0.29063074628205693</v>
      </c>
      <c r="H75" s="31">
        <v>17251704</v>
      </c>
      <c r="I75" s="36">
        <f t="shared" si="9"/>
        <v>0.24608912073852651</v>
      </c>
      <c r="J75" s="31">
        <v>12643750</v>
      </c>
      <c r="K75" s="36">
        <f t="shared" si="10"/>
        <v>0.16582178595115993</v>
      </c>
      <c r="L75" s="31">
        <v>0</v>
      </c>
      <c r="M75" s="36">
        <f t="shared" si="11"/>
        <v>0</v>
      </c>
      <c r="N75" s="31">
        <f t="shared" si="12"/>
        <v>50269681</v>
      </c>
      <c r="O75" s="36">
        <f t="shared" si="13"/>
        <v>0.65928290915393706</v>
      </c>
      <c r="P75" s="31">
        <v>14385808</v>
      </c>
      <c r="Q75" s="31">
        <v>68519200</v>
      </c>
      <c r="R75" s="31">
        <v>69673978</v>
      </c>
      <c r="S75" s="31">
        <v>49216175</v>
      </c>
      <c r="T75" s="36">
        <f t="shared" si="14"/>
        <v>0.7063781402003485</v>
      </c>
      <c r="U75" s="36">
        <f t="shared" si="15"/>
        <v>-0.12109559643782264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125548860</v>
      </c>
      <c r="E76" s="31">
        <v>121069151</v>
      </c>
      <c r="F76" s="31">
        <v>21122396</v>
      </c>
      <c r="G76" s="36">
        <f t="shared" si="8"/>
        <v>0.16824044439750388</v>
      </c>
      <c r="H76" s="31">
        <v>6409026</v>
      </c>
      <c r="I76" s="36">
        <f t="shared" si="9"/>
        <v>5.1048062085151551E-2</v>
      </c>
      <c r="J76" s="31">
        <v>142225115</v>
      </c>
      <c r="K76" s="36">
        <f t="shared" si="10"/>
        <v>1.1747428128904613</v>
      </c>
      <c r="L76" s="31">
        <v>0</v>
      </c>
      <c r="M76" s="36">
        <f t="shared" si="11"/>
        <v>0</v>
      </c>
      <c r="N76" s="31">
        <f t="shared" si="12"/>
        <v>169756537</v>
      </c>
      <c r="O76" s="36">
        <f t="shared" si="13"/>
        <v>1.4021452665510143</v>
      </c>
      <c r="P76" s="31">
        <v>16845337</v>
      </c>
      <c r="Q76" s="31">
        <v>76973131</v>
      </c>
      <c r="R76" s="31">
        <v>93186141</v>
      </c>
      <c r="S76" s="31">
        <v>30002719</v>
      </c>
      <c r="T76" s="36">
        <f t="shared" si="14"/>
        <v>0.32196546265393694</v>
      </c>
      <c r="U76" s="36">
        <f t="shared" si="15"/>
        <v>7.4429961240906017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52621524</v>
      </c>
      <c r="E77" s="31">
        <v>57148152</v>
      </c>
      <c r="F77" s="31">
        <v>9320711</v>
      </c>
      <c r="G77" s="36">
        <f t="shared" si="8"/>
        <v>0.17712734811709369</v>
      </c>
      <c r="H77" s="31">
        <v>16083711</v>
      </c>
      <c r="I77" s="36">
        <f t="shared" si="9"/>
        <v>0.30564890138871692</v>
      </c>
      <c r="J77" s="31">
        <v>11164679</v>
      </c>
      <c r="K77" s="36">
        <f t="shared" si="10"/>
        <v>0.19536378009213667</v>
      </c>
      <c r="L77" s="31">
        <v>0</v>
      </c>
      <c r="M77" s="36">
        <f t="shared" si="11"/>
        <v>0</v>
      </c>
      <c r="N77" s="31">
        <f t="shared" si="12"/>
        <v>36569101</v>
      </c>
      <c r="O77" s="36">
        <f t="shared" si="13"/>
        <v>0.63989997436837498</v>
      </c>
      <c r="P77" s="31">
        <v>10444299</v>
      </c>
      <c r="Q77" s="31">
        <v>58073820</v>
      </c>
      <c r="R77" s="31">
        <v>58747944</v>
      </c>
      <c r="S77" s="31">
        <v>36143510</v>
      </c>
      <c r="T77" s="36">
        <f t="shared" si="14"/>
        <v>0.61523021129045807</v>
      </c>
      <c r="U77" s="36">
        <f t="shared" si="15"/>
        <v>6.8973513684355447E-2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1391690458</v>
      </c>
      <c r="E78" s="32">
        <f>SUM(E71:E77)</f>
        <v>1463912668</v>
      </c>
      <c r="F78" s="32">
        <f>SUM(F71:F77)</f>
        <v>301865613</v>
      </c>
      <c r="G78" s="37">
        <f t="shared" si="8"/>
        <v>0.21690571438839312</v>
      </c>
      <c r="H78" s="32">
        <f>SUM(H71:H77)</f>
        <v>229549217</v>
      </c>
      <c r="I78" s="37">
        <f t="shared" si="9"/>
        <v>0.16494272535998086</v>
      </c>
      <c r="J78" s="32">
        <f>SUM(J71:J77)</f>
        <v>444322280</v>
      </c>
      <c r="K78" s="37">
        <f t="shared" si="10"/>
        <v>0.30351693083374559</v>
      </c>
      <c r="L78" s="32">
        <f>SUM(L71:L77)</f>
        <v>0</v>
      </c>
      <c r="M78" s="37">
        <f t="shared" si="11"/>
        <v>0</v>
      </c>
      <c r="N78" s="32">
        <f t="shared" si="12"/>
        <v>975737110</v>
      </c>
      <c r="O78" s="37">
        <f t="shared" si="13"/>
        <v>0.66652685732479777</v>
      </c>
      <c r="P78" s="32">
        <f>SUM(P71:P77)</f>
        <v>252651627</v>
      </c>
      <c r="Q78" s="32">
        <f>SUM(Q71:Q77)</f>
        <v>1341084565</v>
      </c>
      <c r="R78" s="32">
        <f>SUM(R71:R77)</f>
        <v>1397027302</v>
      </c>
      <c r="S78" s="32">
        <f>SUM(S71:S77)</f>
        <v>771642555</v>
      </c>
      <c r="T78" s="37">
        <f t="shared" si="14"/>
        <v>0.55234608077831249</v>
      </c>
      <c r="U78" s="37">
        <f t="shared" si="15"/>
        <v>0.75863613179898493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215975517</v>
      </c>
      <c r="E79" s="31">
        <v>240425315</v>
      </c>
      <c r="F79" s="31">
        <v>45188468</v>
      </c>
      <c r="G79" s="36">
        <f t="shared" si="8"/>
        <v>0.20922958596274596</v>
      </c>
      <c r="H79" s="31">
        <v>49455196</v>
      </c>
      <c r="I79" s="36">
        <f t="shared" si="9"/>
        <v>0.22898519557658936</v>
      </c>
      <c r="J79" s="31">
        <v>52440844</v>
      </c>
      <c r="K79" s="36">
        <f t="shared" si="10"/>
        <v>0.21811698156660417</v>
      </c>
      <c r="L79" s="31">
        <v>0</v>
      </c>
      <c r="M79" s="36">
        <f t="shared" si="11"/>
        <v>0</v>
      </c>
      <c r="N79" s="31">
        <f t="shared" si="12"/>
        <v>147084508</v>
      </c>
      <c r="O79" s="36">
        <f t="shared" si="13"/>
        <v>0.61176797459951338</v>
      </c>
      <c r="P79" s="31">
        <v>137073462</v>
      </c>
      <c r="Q79" s="31">
        <v>210672772</v>
      </c>
      <c r="R79" s="31">
        <v>200469445</v>
      </c>
      <c r="S79" s="31">
        <v>137073462</v>
      </c>
      <c r="T79" s="36">
        <f t="shared" si="14"/>
        <v>0.68376236588074557</v>
      </c>
      <c r="U79" s="36">
        <f t="shared" si="15"/>
        <v>-0.61742526062411707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181937419</v>
      </c>
      <c r="E80" s="31">
        <v>264082690</v>
      </c>
      <c r="F80" s="31">
        <v>40993310</v>
      </c>
      <c r="G80" s="36">
        <f t="shared" si="8"/>
        <v>0.22531544211913879</v>
      </c>
      <c r="H80" s="31">
        <v>56497925</v>
      </c>
      <c r="I80" s="36">
        <f t="shared" si="9"/>
        <v>0.31053493729071752</v>
      </c>
      <c r="J80" s="31">
        <v>58911830</v>
      </c>
      <c r="K80" s="36">
        <f t="shared" si="10"/>
        <v>0.22308099784957508</v>
      </c>
      <c r="L80" s="31">
        <v>0</v>
      </c>
      <c r="M80" s="36">
        <f t="shared" si="11"/>
        <v>0</v>
      </c>
      <c r="N80" s="31">
        <f t="shared" si="12"/>
        <v>156403065</v>
      </c>
      <c r="O80" s="36">
        <f t="shared" si="13"/>
        <v>0.59225034779825969</v>
      </c>
      <c r="P80" s="31">
        <v>29296964</v>
      </c>
      <c r="Q80" s="31">
        <v>179999784</v>
      </c>
      <c r="R80" s="31">
        <v>176151344</v>
      </c>
      <c r="S80" s="31">
        <v>101597505</v>
      </c>
      <c r="T80" s="36">
        <f t="shared" si="14"/>
        <v>0.57676258774386646</v>
      </c>
      <c r="U80" s="36">
        <f t="shared" si="15"/>
        <v>1.0108510219693754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259840708</v>
      </c>
      <c r="E81" s="31">
        <v>253400890</v>
      </c>
      <c r="F81" s="31">
        <v>49017523</v>
      </c>
      <c r="G81" s="36">
        <f t="shared" si="8"/>
        <v>0.18864450985101225</v>
      </c>
      <c r="H81" s="31">
        <v>63658985</v>
      </c>
      <c r="I81" s="36">
        <f t="shared" si="9"/>
        <v>0.24499234738846232</v>
      </c>
      <c r="J81" s="31">
        <v>59327739</v>
      </c>
      <c r="K81" s="36">
        <f t="shared" si="10"/>
        <v>0.23412600879183967</v>
      </c>
      <c r="L81" s="31">
        <v>0</v>
      </c>
      <c r="M81" s="36">
        <f t="shared" si="11"/>
        <v>0</v>
      </c>
      <c r="N81" s="31">
        <f t="shared" si="12"/>
        <v>172004247</v>
      </c>
      <c r="O81" s="36">
        <f t="shared" si="13"/>
        <v>0.67878312108532846</v>
      </c>
      <c r="P81" s="31">
        <v>51596872</v>
      </c>
      <c r="Q81" s="31">
        <v>264744040</v>
      </c>
      <c r="R81" s="31">
        <v>274518785</v>
      </c>
      <c r="S81" s="31">
        <v>162302219</v>
      </c>
      <c r="T81" s="36">
        <f t="shared" si="14"/>
        <v>0.59122445482191688</v>
      </c>
      <c r="U81" s="36">
        <f t="shared" si="15"/>
        <v>0.1498320867202958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234730594</v>
      </c>
      <c r="E82" s="31">
        <v>237859632</v>
      </c>
      <c r="F82" s="31">
        <v>36325189</v>
      </c>
      <c r="G82" s="36">
        <f t="shared" si="8"/>
        <v>0.15475268213226606</v>
      </c>
      <c r="H82" s="31">
        <v>25355227</v>
      </c>
      <c r="I82" s="36">
        <f t="shared" si="9"/>
        <v>0.10801841621037264</v>
      </c>
      <c r="J82" s="31">
        <v>23110917</v>
      </c>
      <c r="K82" s="36">
        <f t="shared" si="10"/>
        <v>9.7161997627239247E-2</v>
      </c>
      <c r="L82" s="31">
        <v>0</v>
      </c>
      <c r="M82" s="36">
        <f t="shared" si="11"/>
        <v>0</v>
      </c>
      <c r="N82" s="31">
        <f t="shared" si="12"/>
        <v>84791333</v>
      </c>
      <c r="O82" s="36">
        <f t="shared" si="13"/>
        <v>0.35647634820186724</v>
      </c>
      <c r="P82" s="31">
        <v>22990024</v>
      </c>
      <c r="Q82" s="31">
        <v>178057317</v>
      </c>
      <c r="R82" s="31">
        <v>217552753</v>
      </c>
      <c r="S82" s="31">
        <v>65295957</v>
      </c>
      <c r="T82" s="36">
        <f t="shared" si="14"/>
        <v>0.30013850020091448</v>
      </c>
      <c r="U82" s="36">
        <f t="shared" si="15"/>
        <v>5.2584982077443776E-3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131171000</v>
      </c>
      <c r="E83" s="31">
        <v>138336297</v>
      </c>
      <c r="F83" s="31">
        <v>29252974</v>
      </c>
      <c r="G83" s="36">
        <f t="shared" si="8"/>
        <v>0.22301403511446891</v>
      </c>
      <c r="H83" s="31">
        <v>29198272</v>
      </c>
      <c r="I83" s="36">
        <f t="shared" si="9"/>
        <v>0.22259700696037996</v>
      </c>
      <c r="J83" s="31">
        <v>27128078</v>
      </c>
      <c r="K83" s="36">
        <f t="shared" si="10"/>
        <v>0.19610238663537452</v>
      </c>
      <c r="L83" s="31">
        <v>0</v>
      </c>
      <c r="M83" s="36">
        <f t="shared" si="11"/>
        <v>0</v>
      </c>
      <c r="N83" s="31">
        <f t="shared" si="12"/>
        <v>85579324</v>
      </c>
      <c r="O83" s="36">
        <f t="shared" si="13"/>
        <v>0.61863246202115707</v>
      </c>
      <c r="P83" s="31">
        <v>25849364</v>
      </c>
      <c r="Q83" s="31">
        <v>125672000</v>
      </c>
      <c r="R83" s="31">
        <v>130473500</v>
      </c>
      <c r="S83" s="31">
        <v>82064002</v>
      </c>
      <c r="T83" s="36">
        <f t="shared" si="14"/>
        <v>0.62897064921229218</v>
      </c>
      <c r="U83" s="36">
        <f t="shared" si="15"/>
        <v>4.946790953928315E-2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1023655238</v>
      </c>
      <c r="E84" s="32">
        <f>SUM(E79:E83)</f>
        <v>1134104824</v>
      </c>
      <c r="F84" s="32">
        <f>SUM(F79:F83)</f>
        <v>200777464</v>
      </c>
      <c r="G84" s="37">
        <f t="shared" si="8"/>
        <v>0.19613777817644498</v>
      </c>
      <c r="H84" s="32">
        <f>SUM(H79:H83)</f>
        <v>224165605</v>
      </c>
      <c r="I84" s="37">
        <f t="shared" si="9"/>
        <v>0.2189854520140696</v>
      </c>
      <c r="J84" s="32">
        <f>SUM(J79:J83)</f>
        <v>220919408</v>
      </c>
      <c r="K84" s="37">
        <f t="shared" si="10"/>
        <v>0.19479628630871604</v>
      </c>
      <c r="L84" s="32">
        <f>SUM(L79:L83)</f>
        <v>0</v>
      </c>
      <c r="M84" s="37">
        <f t="shared" si="11"/>
        <v>0</v>
      </c>
      <c r="N84" s="32">
        <f t="shared" si="12"/>
        <v>645862477</v>
      </c>
      <c r="O84" s="37">
        <f t="shared" si="13"/>
        <v>0.56949098825101196</v>
      </c>
      <c r="P84" s="32">
        <f>SUM(P79:P83)</f>
        <v>266806686</v>
      </c>
      <c r="Q84" s="32">
        <f>SUM(Q79:Q83)</f>
        <v>959145913</v>
      </c>
      <c r="R84" s="32">
        <f>SUM(R79:R83)</f>
        <v>999165827</v>
      </c>
      <c r="S84" s="32">
        <f>SUM(S79:S83)</f>
        <v>548333145</v>
      </c>
      <c r="T84" s="37">
        <f t="shared" si="14"/>
        <v>0.54879093157776704</v>
      </c>
      <c r="U84" s="37">
        <f t="shared" si="15"/>
        <v>-0.17198698686284042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5317447603</v>
      </c>
      <c r="E85" s="32">
        <f>SUM(E57,E59:E62,E64:E69,E71:E77,E79:E83)</f>
        <v>5868442054</v>
      </c>
      <c r="F85" s="32">
        <f>SUM(F57,F59:F62,F64:F69,F71:F77,F79:F83)</f>
        <v>1051638475</v>
      </c>
      <c r="G85" s="37">
        <f t="shared" si="8"/>
        <v>0.19777129057307233</v>
      </c>
      <c r="H85" s="32">
        <f>SUM(H57,H59:H62,H64:H69,H71:H77,H79:H83)</f>
        <v>1036631531</v>
      </c>
      <c r="I85" s="37">
        <f t="shared" si="9"/>
        <v>0.19494908241599837</v>
      </c>
      <c r="J85" s="32">
        <f>SUM(J57,J59:J62,J64:J69,J71:J77,J79:J83)</f>
        <v>1380245079</v>
      </c>
      <c r="K85" s="37">
        <f t="shared" si="10"/>
        <v>0.23519787130882694</v>
      </c>
      <c r="L85" s="32">
        <f>SUM(L57,L59:L62,L64:L69,L71:L77,L79:L83)</f>
        <v>0</v>
      </c>
      <c r="M85" s="37">
        <f t="shared" si="11"/>
        <v>0</v>
      </c>
      <c r="N85" s="32">
        <f t="shared" si="12"/>
        <v>3468515085</v>
      </c>
      <c r="O85" s="37">
        <f t="shared" si="13"/>
        <v>0.59104529840859876</v>
      </c>
      <c r="P85" s="32">
        <f>SUM(P57,P59:P62,P64:P69,P71:P77,P79:P83)</f>
        <v>1049524105</v>
      </c>
      <c r="Q85" s="32">
        <f>SUM(Q57,Q59:Q62,Q64:Q69,Q71:Q77,Q79:Q83)</f>
        <v>5152438161</v>
      </c>
      <c r="R85" s="32">
        <f>SUM(R57,R59:R62,R64:R69,R71:R77,R79:R83)</f>
        <v>5320719594</v>
      </c>
      <c r="S85" s="32">
        <f>SUM(S57,S59:S62,S64:S69,S71:S77,S79:S83)</f>
        <v>2843891768</v>
      </c>
      <c r="T85" s="37">
        <f t="shared" si="14"/>
        <v>0.5344938250846677</v>
      </c>
      <c r="U85" s="37">
        <f t="shared" si="15"/>
        <v>0.31511517689248314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8007349030</v>
      </c>
      <c r="E88" s="31">
        <v>8143492389</v>
      </c>
      <c r="F88" s="31">
        <v>1391303152</v>
      </c>
      <c r="G88" s="36">
        <f t="shared" ref="G88:G99" si="16">IF(($D88      =0),0,($F88      /$D88      ))</f>
        <v>0.17375327924228126</v>
      </c>
      <c r="H88" s="31">
        <v>2004062063</v>
      </c>
      <c r="I88" s="36">
        <f t="shared" ref="I88:I99" si="17">IF(($D88      =0),0,($H88      /$D88      ))</f>
        <v>0.25027784545068094</v>
      </c>
      <c r="J88" s="31">
        <v>1730040518</v>
      </c>
      <c r="K88" s="36">
        <f t="shared" ref="K88:K99" si="18">IF(($E88      =0),0,($J88      /$E88      ))</f>
        <v>0.21244454287657835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5125405733</v>
      </c>
      <c r="O88" s="36">
        <f t="shared" ref="O88:O99" si="21">IF(($E88      =0),0,($N88      /$E88      ))</f>
        <v>0.62938669162670968</v>
      </c>
      <c r="P88" s="31">
        <v>1611507876</v>
      </c>
      <c r="Q88" s="31">
        <v>6666535600</v>
      </c>
      <c r="R88" s="31">
        <v>7551003913</v>
      </c>
      <c r="S88" s="31">
        <v>4438998602</v>
      </c>
      <c r="T88" s="36">
        <f t="shared" ref="T88:T99" si="22">IF(($R88      =0),0,($S88      /$R88      ))</f>
        <v>0.58786866662295156</v>
      </c>
      <c r="U88" s="36">
        <f t="shared" ref="U88:U99" si="23">IF(($P88      =0),0,(($J88      /$P88      )-1))</f>
        <v>7.3553870735162397E-2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19491571081</v>
      </c>
      <c r="E89" s="31">
        <v>24276392640</v>
      </c>
      <c r="F89" s="31">
        <v>8072134022</v>
      </c>
      <c r="G89" s="36">
        <f t="shared" si="16"/>
        <v>0.4141346014877455</v>
      </c>
      <c r="H89" s="31">
        <v>8297621320</v>
      </c>
      <c r="I89" s="36">
        <f t="shared" si="17"/>
        <v>0.4257030531565697</v>
      </c>
      <c r="J89" s="31">
        <v>7568434118</v>
      </c>
      <c r="K89" s="36">
        <f t="shared" si="18"/>
        <v>0.311761068880125</v>
      </c>
      <c r="L89" s="31">
        <v>0</v>
      </c>
      <c r="M89" s="36">
        <f t="shared" si="19"/>
        <v>0</v>
      </c>
      <c r="N89" s="31">
        <f t="shared" si="20"/>
        <v>23938189460</v>
      </c>
      <c r="O89" s="36">
        <f t="shared" si="21"/>
        <v>0.98606863939732359</v>
      </c>
      <c r="P89" s="31">
        <v>9113429711</v>
      </c>
      <c r="Q89" s="31">
        <v>18529199491</v>
      </c>
      <c r="R89" s="31">
        <v>18451988638</v>
      </c>
      <c r="S89" s="31">
        <v>25101192248</v>
      </c>
      <c r="T89" s="36">
        <f t="shared" si="22"/>
        <v>1.3603515989765265</v>
      </c>
      <c r="U89" s="36">
        <f t="shared" si="23"/>
        <v>-0.16952954507732421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7852092620</v>
      </c>
      <c r="E90" s="31">
        <v>8143162397</v>
      </c>
      <c r="F90" s="31">
        <v>730974696234</v>
      </c>
      <c r="G90" s="36">
        <f t="shared" si="16"/>
        <v>93.092979363506288</v>
      </c>
      <c r="H90" s="31">
        <v>-727663104071</v>
      </c>
      <c r="I90" s="36">
        <f t="shared" si="17"/>
        <v>-92.671232916633627</v>
      </c>
      <c r="J90" s="31">
        <v>2030650170</v>
      </c>
      <c r="K90" s="36">
        <f t="shared" si="18"/>
        <v>0.24936874287906946</v>
      </c>
      <c r="L90" s="31">
        <v>0</v>
      </c>
      <c r="M90" s="36">
        <f t="shared" si="19"/>
        <v>0</v>
      </c>
      <c r="N90" s="31">
        <f t="shared" si="20"/>
        <v>5342242333</v>
      </c>
      <c r="O90" s="36">
        <f t="shared" si="21"/>
        <v>0.6560402547010632</v>
      </c>
      <c r="P90" s="31">
        <v>1747796773</v>
      </c>
      <c r="Q90" s="31">
        <v>7606549958</v>
      </c>
      <c r="R90" s="31">
        <v>7573416772</v>
      </c>
      <c r="S90" s="31">
        <v>5664106101</v>
      </c>
      <c r="T90" s="36">
        <f t="shared" si="22"/>
        <v>0.74789309389930936</v>
      </c>
      <c r="U90" s="36">
        <f t="shared" si="23"/>
        <v>0.16183425977752397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35351012731</v>
      </c>
      <c r="E91" s="32">
        <f>SUM(E88:E90)</f>
        <v>40563047426</v>
      </c>
      <c r="F91" s="32">
        <f>SUM(F88:F90)</f>
        <v>740438133408</v>
      </c>
      <c r="G91" s="37">
        <f t="shared" si="16"/>
        <v>20.945316023681979</v>
      </c>
      <c r="H91" s="32">
        <f>SUM(H88:H90)</f>
        <v>-717361420688</v>
      </c>
      <c r="I91" s="37">
        <f t="shared" si="17"/>
        <v>-20.292528141886347</v>
      </c>
      <c r="J91" s="32">
        <f>SUM(J88:J90)</f>
        <v>11329124806</v>
      </c>
      <c r="K91" s="37">
        <f t="shared" si="18"/>
        <v>0.27929668811664005</v>
      </c>
      <c r="L91" s="32">
        <f>SUM(L88:L90)</f>
        <v>0</v>
      </c>
      <c r="M91" s="37">
        <f t="shared" si="19"/>
        <v>0</v>
      </c>
      <c r="N91" s="32">
        <f t="shared" si="20"/>
        <v>34405837526</v>
      </c>
      <c r="O91" s="37">
        <f t="shared" si="21"/>
        <v>0.8482064270138302</v>
      </c>
      <c r="P91" s="32">
        <f>SUM(P88:P90)</f>
        <v>12472734360</v>
      </c>
      <c r="Q91" s="32">
        <f>SUM(Q88:Q90)</f>
        <v>32802285049</v>
      </c>
      <c r="R91" s="32">
        <f>SUM(R88:R90)</f>
        <v>33576409323</v>
      </c>
      <c r="S91" s="32">
        <f>SUM(S88:S90)</f>
        <v>35204296951</v>
      </c>
      <c r="T91" s="37">
        <f t="shared" si="22"/>
        <v>1.0484830766845843</v>
      </c>
      <c r="U91" s="37">
        <f t="shared" si="23"/>
        <v>-9.1688760538952141E-2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1220014111</v>
      </c>
      <c r="E92" s="31">
        <v>1073254246</v>
      </c>
      <c r="F92" s="31">
        <v>277668043</v>
      </c>
      <c r="G92" s="36">
        <f t="shared" si="16"/>
        <v>0.2275941241141923</v>
      </c>
      <c r="H92" s="31">
        <v>436412095</v>
      </c>
      <c r="I92" s="36">
        <f t="shared" si="17"/>
        <v>0.35771069454458138</v>
      </c>
      <c r="J92" s="31">
        <v>383765628</v>
      </c>
      <c r="K92" s="36">
        <f t="shared" si="18"/>
        <v>0.35757196342831893</v>
      </c>
      <c r="L92" s="31">
        <v>0</v>
      </c>
      <c r="M92" s="36">
        <f t="shared" si="19"/>
        <v>0</v>
      </c>
      <c r="N92" s="31">
        <f t="shared" si="20"/>
        <v>1097845766</v>
      </c>
      <c r="O92" s="36">
        <f t="shared" si="21"/>
        <v>1.0229130423584647</v>
      </c>
      <c r="P92" s="31">
        <v>269994672</v>
      </c>
      <c r="Q92" s="31">
        <v>948310986</v>
      </c>
      <c r="R92" s="31">
        <v>860340693</v>
      </c>
      <c r="S92" s="31">
        <v>855914888</v>
      </c>
      <c r="T92" s="36">
        <f t="shared" si="22"/>
        <v>0.99485575303364149</v>
      </c>
      <c r="U92" s="36">
        <f t="shared" si="23"/>
        <v>0.42138222638704526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260587960</v>
      </c>
      <c r="E93" s="31">
        <v>280289322</v>
      </c>
      <c r="F93" s="31">
        <v>60053599</v>
      </c>
      <c r="G93" s="36">
        <f t="shared" si="16"/>
        <v>0.23045423510740864</v>
      </c>
      <c r="H93" s="31">
        <v>57102632</v>
      </c>
      <c r="I93" s="36">
        <f t="shared" si="17"/>
        <v>0.21912997054814046</v>
      </c>
      <c r="J93" s="31">
        <v>39847759</v>
      </c>
      <c r="K93" s="36">
        <f t="shared" si="18"/>
        <v>0.14216652534483637</v>
      </c>
      <c r="L93" s="31">
        <v>0</v>
      </c>
      <c r="M93" s="36">
        <f t="shared" si="19"/>
        <v>0</v>
      </c>
      <c r="N93" s="31">
        <f t="shared" si="20"/>
        <v>157003990</v>
      </c>
      <c r="O93" s="36">
        <f t="shared" si="21"/>
        <v>0.56014973699212134</v>
      </c>
      <c r="P93" s="31">
        <v>46175203</v>
      </c>
      <c r="Q93" s="31">
        <v>232656362</v>
      </c>
      <c r="R93" s="31">
        <v>245659488</v>
      </c>
      <c r="S93" s="31">
        <v>144048893</v>
      </c>
      <c r="T93" s="36">
        <f t="shared" si="22"/>
        <v>0.5863762648564993</v>
      </c>
      <c r="U93" s="36">
        <f t="shared" si="23"/>
        <v>-0.13703121131920093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234693389</v>
      </c>
      <c r="E94" s="31">
        <v>274556852</v>
      </c>
      <c r="F94" s="31">
        <v>47319397</v>
      </c>
      <c r="G94" s="36">
        <f t="shared" si="16"/>
        <v>0.20162219822902638</v>
      </c>
      <c r="H94" s="31">
        <v>63669572</v>
      </c>
      <c r="I94" s="36">
        <f t="shared" si="17"/>
        <v>0.27128830629310996</v>
      </c>
      <c r="J94" s="31">
        <v>-14164133</v>
      </c>
      <c r="K94" s="36">
        <f t="shared" si="18"/>
        <v>-5.1589071249986504E-2</v>
      </c>
      <c r="L94" s="31">
        <v>0</v>
      </c>
      <c r="M94" s="36">
        <f t="shared" si="19"/>
        <v>0</v>
      </c>
      <c r="N94" s="31">
        <f t="shared" si="20"/>
        <v>96824836</v>
      </c>
      <c r="O94" s="36">
        <f t="shared" si="21"/>
        <v>0.35265860347204153</v>
      </c>
      <c r="P94" s="31">
        <v>39120557</v>
      </c>
      <c r="Q94" s="31">
        <v>219494411</v>
      </c>
      <c r="R94" s="31">
        <v>228521581</v>
      </c>
      <c r="S94" s="31">
        <v>128924607</v>
      </c>
      <c r="T94" s="36">
        <f t="shared" si="22"/>
        <v>0.56416819118715966</v>
      </c>
      <c r="U94" s="36">
        <f t="shared" si="23"/>
        <v>-1.3620636843181961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149025405</v>
      </c>
      <c r="E95" s="31">
        <v>168744650</v>
      </c>
      <c r="F95" s="31">
        <v>42069146</v>
      </c>
      <c r="G95" s="36">
        <f t="shared" si="16"/>
        <v>0.28229512947809132</v>
      </c>
      <c r="H95" s="31">
        <v>40316369</v>
      </c>
      <c r="I95" s="36">
        <f t="shared" si="17"/>
        <v>0.27053353084328141</v>
      </c>
      <c r="J95" s="31">
        <v>41410684</v>
      </c>
      <c r="K95" s="36">
        <f t="shared" si="18"/>
        <v>0.24540442615514033</v>
      </c>
      <c r="L95" s="31">
        <v>0</v>
      </c>
      <c r="M95" s="36">
        <f t="shared" si="19"/>
        <v>0</v>
      </c>
      <c r="N95" s="31">
        <f t="shared" si="20"/>
        <v>123796199</v>
      </c>
      <c r="O95" s="36">
        <f t="shared" si="21"/>
        <v>0.73363036398487302</v>
      </c>
      <c r="P95" s="31">
        <v>39907411</v>
      </c>
      <c r="Q95" s="31">
        <v>163240002</v>
      </c>
      <c r="R95" s="31">
        <v>165013594</v>
      </c>
      <c r="S95" s="31">
        <v>120814905</v>
      </c>
      <c r="T95" s="36">
        <f t="shared" si="22"/>
        <v>0.73215122506816011</v>
      </c>
      <c r="U95" s="36">
        <f t="shared" si="23"/>
        <v>3.7669018418659217E-2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1864320865</v>
      </c>
      <c r="E96" s="32">
        <f>SUM(E92:E95)</f>
        <v>1796845070</v>
      </c>
      <c r="F96" s="32">
        <f>SUM(F92:F95)</f>
        <v>427110185</v>
      </c>
      <c r="G96" s="37">
        <f t="shared" si="16"/>
        <v>0.22909692908468307</v>
      </c>
      <c r="H96" s="32">
        <f>SUM(H92:H95)</f>
        <v>597500668</v>
      </c>
      <c r="I96" s="37">
        <f t="shared" si="17"/>
        <v>0.3204923997887027</v>
      </c>
      <c r="J96" s="32">
        <f>SUM(J92:J95)</f>
        <v>450859938</v>
      </c>
      <c r="K96" s="37">
        <f t="shared" si="18"/>
        <v>0.25091753625703522</v>
      </c>
      <c r="L96" s="32">
        <f>SUM(L92:L95)</f>
        <v>0</v>
      </c>
      <c r="M96" s="37">
        <f t="shared" si="19"/>
        <v>0</v>
      </c>
      <c r="N96" s="32">
        <f t="shared" si="20"/>
        <v>1475470791</v>
      </c>
      <c r="O96" s="37">
        <f t="shared" si="21"/>
        <v>0.82114524820996393</v>
      </c>
      <c r="P96" s="32">
        <f>SUM(P92:P95)</f>
        <v>395197843</v>
      </c>
      <c r="Q96" s="32">
        <f>SUM(Q92:Q95)</f>
        <v>1563701761</v>
      </c>
      <c r="R96" s="32">
        <f>SUM(R92:R95)</f>
        <v>1499535356</v>
      </c>
      <c r="S96" s="32">
        <f>SUM(S92:S95)</f>
        <v>1249703293</v>
      </c>
      <c r="T96" s="37">
        <f t="shared" si="22"/>
        <v>0.83339368291626992</v>
      </c>
      <c r="U96" s="37">
        <f t="shared" si="23"/>
        <v>0.14084615082274121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750424785</v>
      </c>
      <c r="E97" s="31">
        <v>839932389</v>
      </c>
      <c r="F97" s="31">
        <v>102976338</v>
      </c>
      <c r="G97" s="36">
        <f t="shared" si="16"/>
        <v>0.13722406303517815</v>
      </c>
      <c r="H97" s="31">
        <v>252517761</v>
      </c>
      <c r="I97" s="36">
        <f t="shared" si="17"/>
        <v>0.33649976126521458</v>
      </c>
      <c r="J97" s="31">
        <v>243810474</v>
      </c>
      <c r="K97" s="36">
        <f t="shared" si="18"/>
        <v>0.29027392822685877</v>
      </c>
      <c r="L97" s="31">
        <v>0</v>
      </c>
      <c r="M97" s="36">
        <f t="shared" si="19"/>
        <v>0</v>
      </c>
      <c r="N97" s="31">
        <f t="shared" si="20"/>
        <v>599304573</v>
      </c>
      <c r="O97" s="36">
        <f t="shared" si="21"/>
        <v>0.713515255333248</v>
      </c>
      <c r="P97" s="31">
        <v>263696185</v>
      </c>
      <c r="Q97" s="31">
        <v>814850638</v>
      </c>
      <c r="R97" s="31">
        <v>815279223</v>
      </c>
      <c r="S97" s="31">
        <v>570190835</v>
      </c>
      <c r="T97" s="36">
        <f t="shared" si="22"/>
        <v>0.69938104506313414</v>
      </c>
      <c r="U97" s="36">
        <f t="shared" si="23"/>
        <v>-7.5411447457990333E-2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752767989</v>
      </c>
      <c r="E98" s="31">
        <v>472204871</v>
      </c>
      <c r="F98" s="31">
        <v>71791502</v>
      </c>
      <c r="G98" s="36">
        <f t="shared" si="16"/>
        <v>9.5370025092817806E-2</v>
      </c>
      <c r="H98" s="31">
        <v>80495849</v>
      </c>
      <c r="I98" s="36">
        <f t="shared" si="17"/>
        <v>0.10693314563884836</v>
      </c>
      <c r="J98" s="31">
        <v>125510658</v>
      </c>
      <c r="K98" s="36">
        <f t="shared" si="18"/>
        <v>0.26579704214868211</v>
      </c>
      <c r="L98" s="31">
        <v>0</v>
      </c>
      <c r="M98" s="36">
        <f t="shared" si="19"/>
        <v>0</v>
      </c>
      <c r="N98" s="31">
        <f t="shared" si="20"/>
        <v>277798009</v>
      </c>
      <c r="O98" s="36">
        <f t="shared" si="21"/>
        <v>0.58829975305358506</v>
      </c>
      <c r="P98" s="31">
        <v>0</v>
      </c>
      <c r="Q98" s="31">
        <v>472384542</v>
      </c>
      <c r="R98" s="31">
        <v>557545261</v>
      </c>
      <c r="S98" s="31">
        <v>93396516</v>
      </c>
      <c r="T98" s="36">
        <f t="shared" si="22"/>
        <v>0.16751378324422705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492695018</v>
      </c>
      <c r="E99" s="31">
        <v>502161192</v>
      </c>
      <c r="F99" s="31">
        <v>116376327</v>
      </c>
      <c r="G99" s="36">
        <f t="shared" si="16"/>
        <v>0.2362035797975128</v>
      </c>
      <c r="H99" s="31">
        <v>123223059</v>
      </c>
      <c r="I99" s="36">
        <f t="shared" si="17"/>
        <v>0.25010007103420723</v>
      </c>
      <c r="J99" s="31">
        <v>222786706</v>
      </c>
      <c r="K99" s="36">
        <f t="shared" si="18"/>
        <v>0.44365576143526442</v>
      </c>
      <c r="L99" s="31">
        <v>0</v>
      </c>
      <c r="M99" s="36">
        <f t="shared" si="19"/>
        <v>0</v>
      </c>
      <c r="N99" s="31">
        <f t="shared" si="20"/>
        <v>462386092</v>
      </c>
      <c r="O99" s="36">
        <f t="shared" si="21"/>
        <v>0.92079216667145403</v>
      </c>
      <c r="P99" s="31">
        <v>547517077</v>
      </c>
      <c r="Q99" s="31">
        <v>344961543</v>
      </c>
      <c r="R99" s="31">
        <v>376053576</v>
      </c>
      <c r="S99" s="31">
        <v>765310729</v>
      </c>
      <c r="T99" s="36">
        <f t="shared" si="22"/>
        <v>2.0351108933478139</v>
      </c>
      <c r="U99" s="36">
        <f t="shared" si="23"/>
        <v>-0.59309633368750614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81982836</v>
      </c>
      <c r="E100" s="31">
        <v>87911858</v>
      </c>
      <c r="F100" s="31">
        <v>16951083</v>
      </c>
      <c r="G100" s="36">
        <f>IF(($D100     =0),0,($F100     /$D100     ))</f>
        <v>0.20676380358444785</v>
      </c>
      <c r="H100" s="31">
        <v>15931827</v>
      </c>
      <c r="I100" s="36">
        <f>IF(($D100     =0),0,($H100     /$D100     ))</f>
        <v>0.19433125001921134</v>
      </c>
      <c r="J100" s="31">
        <v>16284022</v>
      </c>
      <c r="K100" s="36">
        <f>IF(($E100     =0),0,($J100     /$E100     ))</f>
        <v>0.18523123467598648</v>
      </c>
      <c r="L100" s="31">
        <v>0</v>
      </c>
      <c r="M100" s="36">
        <f>IF(($E100     =0),0,($L100     /$E100     ))</f>
        <v>0</v>
      </c>
      <c r="N100" s="31">
        <f>$F100     +$H100     +$J100</f>
        <v>49166932</v>
      </c>
      <c r="O100" s="36">
        <f>IF(($E100     =0),0,($N100     /$E100     ))</f>
        <v>0.55927531414476528</v>
      </c>
      <c r="P100" s="31">
        <v>15159462</v>
      </c>
      <c r="Q100" s="31">
        <v>73750188</v>
      </c>
      <c r="R100" s="31">
        <v>98533910</v>
      </c>
      <c r="S100" s="31">
        <v>45411810</v>
      </c>
      <c r="T100" s="36">
        <f>IF(($R100     =0),0,($S100     /$R100     ))</f>
        <v>0.46087494142879337</v>
      </c>
      <c r="U100" s="36">
        <f>IF(($P100     =0),0,(($J100     /$P100     )-1))</f>
        <v>7.418205210712614E-2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2077870628</v>
      </c>
      <c r="E101" s="32">
        <f>SUM(E97:E100)</f>
        <v>1902210310</v>
      </c>
      <c r="F101" s="32">
        <f>SUM(F97:F100)</f>
        <v>308095250</v>
      </c>
      <c r="G101" s="37">
        <f>IF(($D101     =0),0,($F101     /$D101     ))</f>
        <v>0.14827451038015249</v>
      </c>
      <c r="H101" s="32">
        <f>SUM(H97:H100)</f>
        <v>472168496</v>
      </c>
      <c r="I101" s="37">
        <f>IF(($D101     =0),0,($H101     /$D101     ))</f>
        <v>0.22723671514355706</v>
      </c>
      <c r="J101" s="32">
        <f>SUM(J97:J100)</f>
        <v>608391860</v>
      </c>
      <c r="K101" s="37">
        <f>IF(($E101     =0),0,($J101     /$E101     ))</f>
        <v>0.31983417227929967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1388655606</v>
      </c>
      <c r="O101" s="37">
        <f>IF(($E101     =0),0,($N101     /$E101     ))</f>
        <v>0.73002212147614742</v>
      </c>
      <c r="P101" s="32">
        <f>SUM(P97:P100)</f>
        <v>826372724</v>
      </c>
      <c r="Q101" s="32">
        <f>SUM(Q97:Q100)</f>
        <v>1705946911</v>
      </c>
      <c r="R101" s="32">
        <f>SUM(R97:R100)</f>
        <v>1847411970</v>
      </c>
      <c r="S101" s="32">
        <f>SUM(S97:S100)</f>
        <v>1474309890</v>
      </c>
      <c r="T101" s="37">
        <f>IF(($R101     =0),0,($S101     /$R101     ))</f>
        <v>0.7980406720001928</v>
      </c>
      <c r="U101" s="37">
        <f>IF(($P101     =0),0,(($J101     /$P101     )-1))</f>
        <v>-0.26378032293331111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39293204224</v>
      </c>
      <c r="E102" s="32">
        <f>SUM(E88:E90,E92:E95,E97:E100)</f>
        <v>44262102806</v>
      </c>
      <c r="F102" s="32">
        <f>SUM(F88:F90,F92:F95,F97:F100)</f>
        <v>741173338843</v>
      </c>
      <c r="G102" s="37">
        <f>IF(($D102     =0),0,($F102     /$D102     ))</f>
        <v>18.862634225953421</v>
      </c>
      <c r="H102" s="32">
        <f>SUM(H88:H90,H92:H95,H97:H100)</f>
        <v>-716291751524</v>
      </c>
      <c r="I102" s="37">
        <f>IF(($D102     =0),0,($H102     /$D102     ))</f>
        <v>-18.229405457508967</v>
      </c>
      <c r="J102" s="32">
        <f>SUM(J88:J90,J92:J95,J97:J100)</f>
        <v>12388376604</v>
      </c>
      <c r="K102" s="37">
        <f>IF(($E102     =0),0,($J102     /$E102     ))</f>
        <v>0.2798867613293935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37269963923</v>
      </c>
      <c r="O102" s="37">
        <f>IF(($E102     =0),0,($N102     /$E102     ))</f>
        <v>0.84202876863653719</v>
      </c>
      <c r="P102" s="32">
        <f>SUM(P88:P90,P92:P95,P97:P100)</f>
        <v>13694304927</v>
      </c>
      <c r="Q102" s="32">
        <f>SUM(Q88:Q90,Q92:Q95,Q97:Q100)</f>
        <v>36071933721</v>
      </c>
      <c r="R102" s="32">
        <f>SUM(R88:R90,R92:R95,R97:R100)</f>
        <v>36923356649</v>
      </c>
      <c r="S102" s="32">
        <f>SUM(S88:S90,S92:S95,S97:S100)</f>
        <v>37928310134</v>
      </c>
      <c r="T102" s="37">
        <f>IF(($R102     =0),0,($S102     /$R102     ))</f>
        <v>1.0272172840230445</v>
      </c>
      <c r="U102" s="37">
        <f>IF(($P102     =0),0,(($J102     /$P102     )-1))</f>
        <v>-9.5362877485311581E-2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8256970400</v>
      </c>
      <c r="E105" s="31">
        <v>8231538139</v>
      </c>
      <c r="F105" s="31">
        <v>2693793027</v>
      </c>
      <c r="G105" s="36">
        <f t="shared" ref="G105:G136" si="24">IF(($D105     =0),0,($F105     /$D105     ))</f>
        <v>0.32624472373063129</v>
      </c>
      <c r="H105" s="31">
        <v>1672155813</v>
      </c>
      <c r="I105" s="36">
        <f t="shared" ref="I105:I136" si="25">IF(($D105     =0),0,($H105     /$D105     ))</f>
        <v>0.20251444924642095</v>
      </c>
      <c r="J105" s="31">
        <v>1175941060</v>
      </c>
      <c r="K105" s="36">
        <f t="shared" ref="K105:K136" si="26">IF(($E105     =0),0,($J105     /$E105     ))</f>
        <v>0.14285799812170438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5541889900</v>
      </c>
      <c r="O105" s="36">
        <f t="shared" ref="O105:O136" si="29">IF(($E105     =0),0,($N105     /$E105     ))</f>
        <v>0.67325083191235158</v>
      </c>
      <c r="P105" s="31">
        <v>1447069042</v>
      </c>
      <c r="Q105" s="31">
        <v>7744247640</v>
      </c>
      <c r="R105" s="31">
        <v>7663467369</v>
      </c>
      <c r="S105" s="31">
        <v>4880551042</v>
      </c>
      <c r="T105" s="36">
        <f t="shared" ref="T105:T136" si="30">IF(($R105     =0),0,($S105     /$R105     ))</f>
        <v>0.63685937539743964</v>
      </c>
      <c r="U105" s="36">
        <f t="shared" ref="U105:U136" si="31">IF(($P105     =0),0,(($J105     /$P105     )-1))</f>
        <v>-0.18736354253372245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8256970400</v>
      </c>
      <c r="E106" s="32">
        <f>E105</f>
        <v>8231538139</v>
      </c>
      <c r="F106" s="32">
        <f>F105</f>
        <v>2693793027</v>
      </c>
      <c r="G106" s="37">
        <f t="shared" si="24"/>
        <v>0.32624472373063129</v>
      </c>
      <c r="H106" s="32">
        <f>H105</f>
        <v>1672155813</v>
      </c>
      <c r="I106" s="37">
        <f t="shared" si="25"/>
        <v>0.20251444924642095</v>
      </c>
      <c r="J106" s="32">
        <f>J105</f>
        <v>1175941060</v>
      </c>
      <c r="K106" s="37">
        <f t="shared" si="26"/>
        <v>0.14285799812170438</v>
      </c>
      <c r="L106" s="32">
        <f>L105</f>
        <v>0</v>
      </c>
      <c r="M106" s="37">
        <f t="shared" si="27"/>
        <v>0</v>
      </c>
      <c r="N106" s="32">
        <f t="shared" si="28"/>
        <v>5541889900</v>
      </c>
      <c r="O106" s="37">
        <f t="shared" si="29"/>
        <v>0.67325083191235158</v>
      </c>
      <c r="P106" s="32">
        <f>P105</f>
        <v>1447069042</v>
      </c>
      <c r="Q106" s="32">
        <f>Q105</f>
        <v>7744247640</v>
      </c>
      <c r="R106" s="32">
        <f>R105</f>
        <v>7663467369</v>
      </c>
      <c r="S106" s="32">
        <f>S105</f>
        <v>4880551042</v>
      </c>
      <c r="T106" s="37">
        <f t="shared" si="30"/>
        <v>0.63685937539743964</v>
      </c>
      <c r="U106" s="37">
        <f t="shared" si="31"/>
        <v>-0.18736354253372245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154670627</v>
      </c>
      <c r="E107" s="31">
        <v>156030613</v>
      </c>
      <c r="F107" s="31">
        <v>40783758</v>
      </c>
      <c r="G107" s="36">
        <f t="shared" si="24"/>
        <v>0.26368133879744343</v>
      </c>
      <c r="H107" s="31">
        <v>14023182</v>
      </c>
      <c r="I107" s="36">
        <f t="shared" si="25"/>
        <v>9.0664803472995562E-2</v>
      </c>
      <c r="J107" s="31">
        <v>28010537</v>
      </c>
      <c r="K107" s="36">
        <f t="shared" si="26"/>
        <v>0.17951949595942432</v>
      </c>
      <c r="L107" s="31">
        <v>0</v>
      </c>
      <c r="M107" s="36">
        <f t="shared" si="27"/>
        <v>0</v>
      </c>
      <c r="N107" s="31">
        <f t="shared" si="28"/>
        <v>82817477</v>
      </c>
      <c r="O107" s="36">
        <f t="shared" si="29"/>
        <v>0.53077710461856609</v>
      </c>
      <c r="P107" s="31">
        <v>25444242</v>
      </c>
      <c r="Q107" s="31">
        <v>153624237</v>
      </c>
      <c r="R107" s="31">
        <v>158647191</v>
      </c>
      <c r="S107" s="31">
        <v>82586344</v>
      </c>
      <c r="T107" s="36">
        <f t="shared" si="30"/>
        <v>0.52056606536449801</v>
      </c>
      <c r="U107" s="36">
        <f t="shared" si="31"/>
        <v>0.10085955793063128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94826631</v>
      </c>
      <c r="E108" s="31">
        <v>93346979</v>
      </c>
      <c r="F108" s="31">
        <v>21675035</v>
      </c>
      <c r="G108" s="36">
        <f t="shared" si="24"/>
        <v>0.2285753988244083</v>
      </c>
      <c r="H108" s="31">
        <v>23431627</v>
      </c>
      <c r="I108" s="36">
        <f t="shared" si="25"/>
        <v>0.24709964651174837</v>
      </c>
      <c r="J108" s="31">
        <v>15046823</v>
      </c>
      <c r="K108" s="36">
        <f t="shared" si="26"/>
        <v>0.16119239381062347</v>
      </c>
      <c r="L108" s="31">
        <v>0</v>
      </c>
      <c r="M108" s="36">
        <f t="shared" si="27"/>
        <v>0</v>
      </c>
      <c r="N108" s="31">
        <f t="shared" si="28"/>
        <v>60153485</v>
      </c>
      <c r="O108" s="36">
        <f t="shared" si="29"/>
        <v>0.64440741033515392</v>
      </c>
      <c r="P108" s="31">
        <v>22154181</v>
      </c>
      <c r="Q108" s="31">
        <v>101575597</v>
      </c>
      <c r="R108" s="31">
        <v>104468747</v>
      </c>
      <c r="S108" s="31">
        <v>61211466</v>
      </c>
      <c r="T108" s="36">
        <f t="shared" si="30"/>
        <v>0.58593089089122508</v>
      </c>
      <c r="U108" s="36">
        <f t="shared" si="31"/>
        <v>-0.32081339409477605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82127064</v>
      </c>
      <c r="E109" s="31">
        <v>83989068</v>
      </c>
      <c r="F109" s="31">
        <v>11589316</v>
      </c>
      <c r="G109" s="36">
        <f t="shared" si="24"/>
        <v>0.14111445649633841</v>
      </c>
      <c r="H109" s="31">
        <v>11571149</v>
      </c>
      <c r="I109" s="36">
        <f t="shared" si="25"/>
        <v>0.14089325048804863</v>
      </c>
      <c r="J109" s="31">
        <v>10885736</v>
      </c>
      <c r="K109" s="36">
        <f t="shared" si="26"/>
        <v>0.12960896291884083</v>
      </c>
      <c r="L109" s="31">
        <v>0</v>
      </c>
      <c r="M109" s="36">
        <f t="shared" si="27"/>
        <v>0</v>
      </c>
      <c r="N109" s="31">
        <f t="shared" si="28"/>
        <v>34046201</v>
      </c>
      <c r="O109" s="36">
        <f t="shared" si="29"/>
        <v>0.40536467198326337</v>
      </c>
      <c r="P109" s="31">
        <v>20747767</v>
      </c>
      <c r="Q109" s="31">
        <v>74752576</v>
      </c>
      <c r="R109" s="31">
        <v>82790770</v>
      </c>
      <c r="S109" s="31">
        <v>47673642</v>
      </c>
      <c r="T109" s="36">
        <f t="shared" si="30"/>
        <v>0.57583281324717717</v>
      </c>
      <c r="U109" s="36">
        <f t="shared" si="31"/>
        <v>-0.47532975476348849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320759401</v>
      </c>
      <c r="E110" s="31">
        <v>352989447</v>
      </c>
      <c r="F110" s="31">
        <v>64069482</v>
      </c>
      <c r="G110" s="36">
        <f t="shared" si="24"/>
        <v>0.19974311524543595</v>
      </c>
      <c r="H110" s="31">
        <v>72544095</v>
      </c>
      <c r="I110" s="36">
        <f t="shared" si="25"/>
        <v>0.22616358171837339</v>
      </c>
      <c r="J110" s="31">
        <v>76237307</v>
      </c>
      <c r="K110" s="36">
        <f t="shared" si="26"/>
        <v>0.215976164862515</v>
      </c>
      <c r="L110" s="31">
        <v>0</v>
      </c>
      <c r="M110" s="36">
        <f t="shared" si="27"/>
        <v>0</v>
      </c>
      <c r="N110" s="31">
        <f t="shared" si="28"/>
        <v>212850884</v>
      </c>
      <c r="O110" s="36">
        <f t="shared" si="29"/>
        <v>0.60299503514619235</v>
      </c>
      <c r="P110" s="31">
        <v>64888541</v>
      </c>
      <c r="Q110" s="31">
        <v>268751316</v>
      </c>
      <c r="R110" s="31">
        <v>312744669</v>
      </c>
      <c r="S110" s="31">
        <v>190131902</v>
      </c>
      <c r="T110" s="36">
        <f t="shared" si="30"/>
        <v>0.60794610059364429</v>
      </c>
      <c r="U110" s="36">
        <f t="shared" si="31"/>
        <v>0.174896304110151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416919423</v>
      </c>
      <c r="E111" s="31">
        <v>402087873</v>
      </c>
      <c r="F111" s="31">
        <v>102382643</v>
      </c>
      <c r="G111" s="36">
        <f t="shared" si="24"/>
        <v>0.24556937708320681</v>
      </c>
      <c r="H111" s="31">
        <v>123491446</v>
      </c>
      <c r="I111" s="36">
        <f t="shared" si="25"/>
        <v>0.29619979110447919</v>
      </c>
      <c r="J111" s="31">
        <v>94718263</v>
      </c>
      <c r="K111" s="36">
        <f t="shared" si="26"/>
        <v>0.23556607736836668</v>
      </c>
      <c r="L111" s="31">
        <v>0</v>
      </c>
      <c r="M111" s="36">
        <f t="shared" si="27"/>
        <v>0</v>
      </c>
      <c r="N111" s="31">
        <f t="shared" si="28"/>
        <v>320592352</v>
      </c>
      <c r="O111" s="36">
        <f t="shared" si="29"/>
        <v>0.79731912730429455</v>
      </c>
      <c r="P111" s="31">
        <v>92785821</v>
      </c>
      <c r="Q111" s="31">
        <v>520893826</v>
      </c>
      <c r="R111" s="31">
        <v>415013518</v>
      </c>
      <c r="S111" s="31">
        <v>295965996</v>
      </c>
      <c r="T111" s="36">
        <f t="shared" si="30"/>
        <v>0.71314784498176276</v>
      </c>
      <c r="U111" s="36">
        <f t="shared" si="31"/>
        <v>2.0826910611697835E-2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1069303146</v>
      </c>
      <c r="E112" s="32">
        <f>SUM(E107:E111)</f>
        <v>1088443980</v>
      </c>
      <c r="F112" s="32">
        <f>SUM(F107:F111)</f>
        <v>240500234</v>
      </c>
      <c r="G112" s="37">
        <f t="shared" si="24"/>
        <v>0.22491305192512731</v>
      </c>
      <c r="H112" s="32">
        <f>SUM(H107:H111)</f>
        <v>245061499</v>
      </c>
      <c r="I112" s="37">
        <f t="shared" si="25"/>
        <v>0.22917869447659889</v>
      </c>
      <c r="J112" s="32">
        <f>SUM(J107:J111)</f>
        <v>224898666</v>
      </c>
      <c r="K112" s="37">
        <f t="shared" si="26"/>
        <v>0.20662401568889197</v>
      </c>
      <c r="L112" s="32">
        <f>SUM(L107:L111)</f>
        <v>0</v>
      </c>
      <c r="M112" s="37">
        <f t="shared" si="27"/>
        <v>0</v>
      </c>
      <c r="N112" s="32">
        <f t="shared" si="28"/>
        <v>710460399</v>
      </c>
      <c r="O112" s="37">
        <f t="shared" si="29"/>
        <v>0.65273033068729913</v>
      </c>
      <c r="P112" s="32">
        <f>SUM(P107:P111)</f>
        <v>226020552</v>
      </c>
      <c r="Q112" s="32">
        <f>SUM(Q107:Q111)</f>
        <v>1119597552</v>
      </c>
      <c r="R112" s="32">
        <f>SUM(R107:R111)</f>
        <v>1073664895</v>
      </c>
      <c r="S112" s="32">
        <f>SUM(S107:S111)</f>
        <v>677569350</v>
      </c>
      <c r="T112" s="37">
        <f t="shared" si="30"/>
        <v>0.63108084576053869</v>
      </c>
      <c r="U112" s="37">
        <f t="shared" si="31"/>
        <v>-4.9636459608327632E-3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125082705</v>
      </c>
      <c r="E113" s="31">
        <v>129689405</v>
      </c>
      <c r="F113" s="31">
        <v>20116665</v>
      </c>
      <c r="G113" s="36">
        <f t="shared" si="24"/>
        <v>0.16082691048294806</v>
      </c>
      <c r="H113" s="31">
        <v>21455104</v>
      </c>
      <c r="I113" s="36">
        <f t="shared" si="25"/>
        <v>0.17152734264900971</v>
      </c>
      <c r="J113" s="31">
        <v>17610330</v>
      </c>
      <c r="K113" s="36">
        <f t="shared" si="26"/>
        <v>0.13578850176697163</v>
      </c>
      <c r="L113" s="31">
        <v>0</v>
      </c>
      <c r="M113" s="36">
        <f t="shared" si="27"/>
        <v>0</v>
      </c>
      <c r="N113" s="31">
        <f t="shared" si="28"/>
        <v>59182099</v>
      </c>
      <c r="O113" s="36">
        <f t="shared" si="29"/>
        <v>0.45633719269511647</v>
      </c>
      <c r="P113" s="31">
        <v>149365589</v>
      </c>
      <c r="Q113" s="31">
        <v>114407378</v>
      </c>
      <c r="R113" s="31">
        <v>188722038</v>
      </c>
      <c r="S113" s="31">
        <v>299339987</v>
      </c>
      <c r="T113" s="36">
        <f t="shared" si="30"/>
        <v>1.5861421918302938</v>
      </c>
      <c r="U113" s="36">
        <f t="shared" si="31"/>
        <v>-0.88209914935628175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176171453</v>
      </c>
      <c r="E114" s="31">
        <v>177898816</v>
      </c>
      <c r="F114" s="31">
        <v>39205191</v>
      </c>
      <c r="G114" s="36">
        <f t="shared" si="24"/>
        <v>0.22253997643988324</v>
      </c>
      <c r="H114" s="31">
        <v>41967988</v>
      </c>
      <c r="I114" s="36">
        <f t="shared" si="25"/>
        <v>0.23822240939342199</v>
      </c>
      <c r="J114" s="31">
        <v>40012102</v>
      </c>
      <c r="K114" s="36">
        <f t="shared" si="26"/>
        <v>0.22491494266043907</v>
      </c>
      <c r="L114" s="31">
        <v>0</v>
      </c>
      <c r="M114" s="36">
        <f t="shared" si="27"/>
        <v>0</v>
      </c>
      <c r="N114" s="31">
        <f t="shared" si="28"/>
        <v>121185281</v>
      </c>
      <c r="O114" s="36">
        <f t="shared" si="29"/>
        <v>0.68120341509186888</v>
      </c>
      <c r="P114" s="31">
        <v>37258501</v>
      </c>
      <c r="Q114" s="31">
        <v>167733036</v>
      </c>
      <c r="R114" s="31">
        <v>178528630</v>
      </c>
      <c r="S114" s="31">
        <v>113941477</v>
      </c>
      <c r="T114" s="36">
        <f t="shared" si="30"/>
        <v>0.63822523591874314</v>
      </c>
      <c r="U114" s="36">
        <f t="shared" si="31"/>
        <v>7.3905308214090581E-2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47144928</v>
      </c>
      <c r="E115" s="31">
        <v>52297521</v>
      </c>
      <c r="F115" s="31">
        <v>7787373</v>
      </c>
      <c r="G115" s="36">
        <f t="shared" si="24"/>
        <v>0.16517944411750932</v>
      </c>
      <c r="H115" s="31">
        <v>17942236</v>
      </c>
      <c r="I115" s="36">
        <f t="shared" si="25"/>
        <v>0.38057616717539583</v>
      </c>
      <c r="J115" s="31">
        <v>11767960</v>
      </c>
      <c r="K115" s="36">
        <f t="shared" si="26"/>
        <v>0.22501946124750349</v>
      </c>
      <c r="L115" s="31">
        <v>0</v>
      </c>
      <c r="M115" s="36">
        <f t="shared" si="27"/>
        <v>0</v>
      </c>
      <c r="N115" s="31">
        <f t="shared" si="28"/>
        <v>37497569</v>
      </c>
      <c r="O115" s="36">
        <f t="shared" si="29"/>
        <v>0.717004712326613</v>
      </c>
      <c r="P115" s="31">
        <v>2205190</v>
      </c>
      <c r="Q115" s="31">
        <v>37280388</v>
      </c>
      <c r="R115" s="31">
        <v>64563548</v>
      </c>
      <c r="S115" s="31">
        <v>23241671</v>
      </c>
      <c r="T115" s="36">
        <f t="shared" si="30"/>
        <v>0.35998131639233955</v>
      </c>
      <c r="U115" s="36">
        <f t="shared" si="31"/>
        <v>4.3364834776141734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60899721</v>
      </c>
      <c r="E116" s="31">
        <v>60616678</v>
      </c>
      <c r="F116" s="31">
        <v>16052899</v>
      </c>
      <c r="G116" s="36">
        <f t="shared" si="24"/>
        <v>0.26359560826231043</v>
      </c>
      <c r="H116" s="31">
        <v>23170337</v>
      </c>
      <c r="I116" s="36">
        <f t="shared" si="25"/>
        <v>0.38046704680305515</v>
      </c>
      <c r="J116" s="31">
        <v>14135896</v>
      </c>
      <c r="K116" s="36">
        <f t="shared" si="26"/>
        <v>0.23320143014105787</v>
      </c>
      <c r="L116" s="31">
        <v>0</v>
      </c>
      <c r="M116" s="36">
        <f t="shared" si="27"/>
        <v>0</v>
      </c>
      <c r="N116" s="31">
        <f t="shared" si="28"/>
        <v>53359132</v>
      </c>
      <c r="O116" s="36">
        <f t="shared" si="29"/>
        <v>0.88027146588270644</v>
      </c>
      <c r="P116" s="31">
        <v>19150992</v>
      </c>
      <c r="Q116" s="31">
        <v>58590700</v>
      </c>
      <c r="R116" s="31">
        <v>60461221</v>
      </c>
      <c r="S116" s="31">
        <v>50258113</v>
      </c>
      <c r="T116" s="36">
        <f t="shared" si="30"/>
        <v>0.83124541927461237</v>
      </c>
      <c r="U116" s="36">
        <f t="shared" si="31"/>
        <v>-0.26187134327036432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1500384447</v>
      </c>
      <c r="E117" s="31">
        <v>2137732110</v>
      </c>
      <c r="F117" s="31">
        <v>182719090</v>
      </c>
      <c r="G117" s="36">
        <f t="shared" si="24"/>
        <v>0.12178151430811253</v>
      </c>
      <c r="H117" s="31">
        <v>232708702</v>
      </c>
      <c r="I117" s="36">
        <f t="shared" si="25"/>
        <v>0.15509938300500126</v>
      </c>
      <c r="J117" s="31">
        <v>211891289</v>
      </c>
      <c r="K117" s="36">
        <f t="shared" si="26"/>
        <v>9.9119664250166495E-2</v>
      </c>
      <c r="L117" s="31">
        <v>0</v>
      </c>
      <c r="M117" s="36">
        <f t="shared" si="27"/>
        <v>0</v>
      </c>
      <c r="N117" s="31">
        <f t="shared" si="28"/>
        <v>627319081</v>
      </c>
      <c r="O117" s="36">
        <f t="shared" si="29"/>
        <v>0.2934507453321642</v>
      </c>
      <c r="P117" s="31">
        <v>232314093</v>
      </c>
      <c r="Q117" s="31">
        <v>932233842</v>
      </c>
      <c r="R117" s="31">
        <v>1384382862</v>
      </c>
      <c r="S117" s="31">
        <v>621865148</v>
      </c>
      <c r="T117" s="36">
        <f t="shared" si="30"/>
        <v>0.44920026465915613</v>
      </c>
      <c r="U117" s="36">
        <f t="shared" si="31"/>
        <v>-8.7910310288407678E-2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72807604</v>
      </c>
      <c r="E118" s="31">
        <v>78886167</v>
      </c>
      <c r="F118" s="31">
        <v>14940134</v>
      </c>
      <c r="G118" s="36">
        <f t="shared" si="24"/>
        <v>0.205200187606778</v>
      </c>
      <c r="H118" s="31">
        <v>20617066</v>
      </c>
      <c r="I118" s="36">
        <f t="shared" si="25"/>
        <v>0.28317187858564885</v>
      </c>
      <c r="J118" s="31">
        <v>19544551</v>
      </c>
      <c r="K118" s="36">
        <f t="shared" si="26"/>
        <v>0.24775637787040661</v>
      </c>
      <c r="L118" s="31">
        <v>0</v>
      </c>
      <c r="M118" s="36">
        <f t="shared" si="27"/>
        <v>0</v>
      </c>
      <c r="N118" s="31">
        <f t="shared" si="28"/>
        <v>55101751</v>
      </c>
      <c r="O118" s="36">
        <f t="shared" si="29"/>
        <v>0.6984970001141011</v>
      </c>
      <c r="P118" s="31">
        <v>13841530</v>
      </c>
      <c r="Q118" s="31">
        <v>70959216</v>
      </c>
      <c r="R118" s="31">
        <v>74057395</v>
      </c>
      <c r="S118" s="31">
        <v>48078082</v>
      </c>
      <c r="T118" s="36">
        <f t="shared" si="30"/>
        <v>0.64920028580535405</v>
      </c>
      <c r="U118" s="36">
        <f t="shared" si="31"/>
        <v>0.41202244260569465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52456208</v>
      </c>
      <c r="E119" s="31">
        <v>51715314</v>
      </c>
      <c r="F119" s="31">
        <v>11635999</v>
      </c>
      <c r="G119" s="36">
        <f t="shared" si="24"/>
        <v>0.22182310623749243</v>
      </c>
      <c r="H119" s="31">
        <v>14596118</v>
      </c>
      <c r="I119" s="36">
        <f t="shared" si="25"/>
        <v>0.2782533956705372</v>
      </c>
      <c r="J119" s="31">
        <v>10991324</v>
      </c>
      <c r="K119" s="36">
        <f t="shared" si="26"/>
        <v>0.21253518831965323</v>
      </c>
      <c r="L119" s="31">
        <v>0</v>
      </c>
      <c r="M119" s="36">
        <f t="shared" si="27"/>
        <v>0</v>
      </c>
      <c r="N119" s="31">
        <f t="shared" si="28"/>
        <v>37223441</v>
      </c>
      <c r="O119" s="36">
        <f t="shared" si="29"/>
        <v>0.71977598357035988</v>
      </c>
      <c r="P119" s="31">
        <v>9476107</v>
      </c>
      <c r="Q119" s="31">
        <v>54255884</v>
      </c>
      <c r="R119" s="31">
        <v>51683254</v>
      </c>
      <c r="S119" s="31">
        <v>37543051</v>
      </c>
      <c r="T119" s="36">
        <f t="shared" si="30"/>
        <v>0.72640648748625614</v>
      </c>
      <c r="U119" s="36">
        <f t="shared" si="31"/>
        <v>0.15989867991148676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200156464</v>
      </c>
      <c r="E120" s="31">
        <v>223672169</v>
      </c>
      <c r="F120" s="31">
        <v>41602058</v>
      </c>
      <c r="G120" s="36">
        <f t="shared" si="24"/>
        <v>0.2078476865978208</v>
      </c>
      <c r="H120" s="31">
        <v>56077695</v>
      </c>
      <c r="I120" s="36">
        <f t="shared" si="25"/>
        <v>0.28016929295873255</v>
      </c>
      <c r="J120" s="31">
        <v>235641044</v>
      </c>
      <c r="K120" s="36">
        <f t="shared" si="26"/>
        <v>1.0535107923954545</v>
      </c>
      <c r="L120" s="31">
        <v>0</v>
      </c>
      <c r="M120" s="36">
        <f t="shared" si="27"/>
        <v>0</v>
      </c>
      <c r="N120" s="31">
        <f t="shared" si="28"/>
        <v>333320797</v>
      </c>
      <c r="O120" s="36">
        <f t="shared" si="29"/>
        <v>1.4902202562358127</v>
      </c>
      <c r="P120" s="31">
        <v>45539670</v>
      </c>
      <c r="Q120" s="31">
        <v>164896161</v>
      </c>
      <c r="R120" s="31">
        <v>181769088</v>
      </c>
      <c r="S120" s="31">
        <v>125213675</v>
      </c>
      <c r="T120" s="36">
        <f t="shared" si="30"/>
        <v>0.68886121605011297</v>
      </c>
      <c r="U120" s="36">
        <f t="shared" si="31"/>
        <v>4.1744126384754212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2235103530</v>
      </c>
      <c r="E121" s="32">
        <f>SUM(E113:E120)</f>
        <v>2912508180</v>
      </c>
      <c r="F121" s="32">
        <f>SUM(F113:F120)</f>
        <v>334059409</v>
      </c>
      <c r="G121" s="37">
        <f t="shared" si="24"/>
        <v>0.14946037376622101</v>
      </c>
      <c r="H121" s="32">
        <f>SUM(H113:H120)</f>
        <v>428535246</v>
      </c>
      <c r="I121" s="37">
        <f t="shared" si="25"/>
        <v>0.19172948377921448</v>
      </c>
      <c r="J121" s="32">
        <f>SUM(J113:J120)</f>
        <v>561594496</v>
      </c>
      <c r="K121" s="37">
        <f t="shared" si="26"/>
        <v>0.19282160299374679</v>
      </c>
      <c r="L121" s="32">
        <f>SUM(L113:L120)</f>
        <v>0</v>
      </c>
      <c r="M121" s="37">
        <f t="shared" si="27"/>
        <v>0</v>
      </c>
      <c r="N121" s="32">
        <f t="shared" si="28"/>
        <v>1324189151</v>
      </c>
      <c r="O121" s="37">
        <f t="shared" si="29"/>
        <v>0.45465594228820327</v>
      </c>
      <c r="P121" s="32">
        <f>SUM(P113:P120)</f>
        <v>509151672</v>
      </c>
      <c r="Q121" s="32">
        <f>SUM(Q113:Q120)</f>
        <v>1600356605</v>
      </c>
      <c r="R121" s="32">
        <f>SUM(R113:R120)</f>
        <v>2184168036</v>
      </c>
      <c r="S121" s="32">
        <f>SUM(S113:S120)</f>
        <v>1319481204</v>
      </c>
      <c r="T121" s="37">
        <f t="shared" si="30"/>
        <v>0.60411158036011103</v>
      </c>
      <c r="U121" s="37">
        <f t="shared" si="31"/>
        <v>0.10300039631412616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81820228</v>
      </c>
      <c r="E122" s="31">
        <v>92336812</v>
      </c>
      <c r="F122" s="31">
        <v>18903047</v>
      </c>
      <c r="G122" s="36">
        <f t="shared" si="24"/>
        <v>0.23103146327091634</v>
      </c>
      <c r="H122" s="31">
        <v>26506614</v>
      </c>
      <c r="I122" s="36">
        <f t="shared" si="25"/>
        <v>0.32396162474638912</v>
      </c>
      <c r="J122" s="31">
        <v>20392839</v>
      </c>
      <c r="K122" s="36">
        <f t="shared" si="26"/>
        <v>0.22085275155481868</v>
      </c>
      <c r="L122" s="31">
        <v>0</v>
      </c>
      <c r="M122" s="36">
        <f t="shared" si="27"/>
        <v>0</v>
      </c>
      <c r="N122" s="31">
        <f t="shared" si="28"/>
        <v>65802500</v>
      </c>
      <c r="O122" s="36">
        <f t="shared" si="29"/>
        <v>0.71263560626286293</v>
      </c>
      <c r="P122" s="31">
        <v>18072481</v>
      </c>
      <c r="Q122" s="31">
        <v>76344418</v>
      </c>
      <c r="R122" s="31">
        <v>82034763</v>
      </c>
      <c r="S122" s="31">
        <v>55853434</v>
      </c>
      <c r="T122" s="36">
        <f t="shared" si="30"/>
        <v>0.68085079980056751</v>
      </c>
      <c r="U122" s="36">
        <f t="shared" si="31"/>
        <v>0.1283917797451275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158766563</v>
      </c>
      <c r="E123" s="31">
        <v>175097581</v>
      </c>
      <c r="F123" s="31">
        <v>43137862</v>
      </c>
      <c r="G123" s="36">
        <f t="shared" si="24"/>
        <v>0.27170621562173641</v>
      </c>
      <c r="H123" s="31">
        <v>51096121</v>
      </c>
      <c r="I123" s="36">
        <f t="shared" si="25"/>
        <v>0.32183175118554402</v>
      </c>
      <c r="J123" s="31">
        <v>27215924</v>
      </c>
      <c r="K123" s="36">
        <f t="shared" si="26"/>
        <v>0.1554328954435984</v>
      </c>
      <c r="L123" s="31">
        <v>0</v>
      </c>
      <c r="M123" s="36">
        <f t="shared" si="27"/>
        <v>0</v>
      </c>
      <c r="N123" s="31">
        <f t="shared" si="28"/>
        <v>121449907</v>
      </c>
      <c r="O123" s="36">
        <f t="shared" si="29"/>
        <v>0.69361270616297088</v>
      </c>
      <c r="P123" s="31">
        <v>36053084</v>
      </c>
      <c r="Q123" s="31">
        <v>170090017</v>
      </c>
      <c r="R123" s="31">
        <v>162385101</v>
      </c>
      <c r="S123" s="31">
        <v>107761265</v>
      </c>
      <c r="T123" s="36">
        <f t="shared" si="30"/>
        <v>0.66361546925416515</v>
      </c>
      <c r="U123" s="36">
        <f t="shared" si="31"/>
        <v>-0.24511523064157281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200165960</v>
      </c>
      <c r="E124" s="31">
        <v>215573128</v>
      </c>
      <c r="F124" s="31">
        <v>37799291</v>
      </c>
      <c r="G124" s="36">
        <f t="shared" si="24"/>
        <v>0.1888397557706615</v>
      </c>
      <c r="H124" s="31">
        <v>48097111</v>
      </c>
      <c r="I124" s="36">
        <f t="shared" si="25"/>
        <v>0.24028616553983503</v>
      </c>
      <c r="J124" s="31">
        <v>41332662</v>
      </c>
      <c r="K124" s="36">
        <f t="shared" si="26"/>
        <v>0.1917338324283164</v>
      </c>
      <c r="L124" s="31">
        <v>0</v>
      </c>
      <c r="M124" s="36">
        <f t="shared" si="27"/>
        <v>0</v>
      </c>
      <c r="N124" s="31">
        <f t="shared" si="28"/>
        <v>127229064</v>
      </c>
      <c r="O124" s="36">
        <f t="shared" si="29"/>
        <v>0.59018981252616975</v>
      </c>
      <c r="P124" s="31">
        <v>41765018</v>
      </c>
      <c r="Q124" s="31">
        <v>181992644</v>
      </c>
      <c r="R124" s="31">
        <v>191342346</v>
      </c>
      <c r="S124" s="31">
        <v>116929158</v>
      </c>
      <c r="T124" s="36">
        <f t="shared" si="30"/>
        <v>0.61109921794311017</v>
      </c>
      <c r="U124" s="36">
        <f t="shared" si="31"/>
        <v>-1.0352108551707095E-2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378898248</v>
      </c>
      <c r="E125" s="31">
        <v>287419766</v>
      </c>
      <c r="F125" s="31">
        <v>32261627</v>
      </c>
      <c r="G125" s="36">
        <f t="shared" si="24"/>
        <v>8.5145885921330516E-2</v>
      </c>
      <c r="H125" s="31">
        <v>54507082</v>
      </c>
      <c r="I125" s="36">
        <f t="shared" si="25"/>
        <v>0.14385678025093429</v>
      </c>
      <c r="J125" s="31">
        <v>30163775</v>
      </c>
      <c r="K125" s="36">
        <f t="shared" si="26"/>
        <v>0.10494676625684818</v>
      </c>
      <c r="L125" s="31">
        <v>0</v>
      </c>
      <c r="M125" s="36">
        <f t="shared" si="27"/>
        <v>0</v>
      </c>
      <c r="N125" s="31">
        <f t="shared" si="28"/>
        <v>116932484</v>
      </c>
      <c r="O125" s="36">
        <f t="shared" si="29"/>
        <v>0.40683522092909924</v>
      </c>
      <c r="P125" s="31">
        <v>139042453</v>
      </c>
      <c r="Q125" s="31">
        <v>353261180</v>
      </c>
      <c r="R125" s="31">
        <v>334262836</v>
      </c>
      <c r="S125" s="31">
        <v>230813701</v>
      </c>
      <c r="T125" s="36">
        <f t="shared" si="30"/>
        <v>0.69051559473994295</v>
      </c>
      <c r="U125" s="36">
        <f t="shared" si="31"/>
        <v>-0.7830606814740243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819650999</v>
      </c>
      <c r="E126" s="32">
        <f>SUM(E122:E125)</f>
        <v>770427287</v>
      </c>
      <c r="F126" s="32">
        <f>SUM(F122:F125)</f>
        <v>132101827</v>
      </c>
      <c r="G126" s="37">
        <f t="shared" si="24"/>
        <v>0.16116838405756642</v>
      </c>
      <c r="H126" s="32">
        <f>SUM(H122:H125)</f>
        <v>180206928</v>
      </c>
      <c r="I126" s="37">
        <f t="shared" si="25"/>
        <v>0.21985812037057006</v>
      </c>
      <c r="J126" s="32">
        <f>SUM(J122:J125)</f>
        <v>119105200</v>
      </c>
      <c r="K126" s="37">
        <f t="shared" si="26"/>
        <v>0.15459628963012054</v>
      </c>
      <c r="L126" s="32">
        <f>SUM(L122:L125)</f>
        <v>0</v>
      </c>
      <c r="M126" s="37">
        <f t="shared" si="27"/>
        <v>0</v>
      </c>
      <c r="N126" s="32">
        <f t="shared" si="28"/>
        <v>431413955</v>
      </c>
      <c r="O126" s="37">
        <f t="shared" si="29"/>
        <v>0.55996712769598467</v>
      </c>
      <c r="P126" s="32">
        <f>SUM(P122:P125)</f>
        <v>234933036</v>
      </c>
      <c r="Q126" s="32">
        <f>SUM(Q122:Q125)</f>
        <v>781688259</v>
      </c>
      <c r="R126" s="32">
        <f>SUM(R122:R125)</f>
        <v>770025046</v>
      </c>
      <c r="S126" s="32">
        <f>SUM(S122:S125)</f>
        <v>511357558</v>
      </c>
      <c r="T126" s="37">
        <f t="shared" si="30"/>
        <v>0.66407912399254609</v>
      </c>
      <c r="U126" s="37">
        <f t="shared" si="31"/>
        <v>-0.49302489752867285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77560416</v>
      </c>
      <c r="E127" s="31">
        <v>81950220</v>
      </c>
      <c r="F127" s="31">
        <v>17482115</v>
      </c>
      <c r="G127" s="36">
        <f t="shared" si="24"/>
        <v>0.22539996433232126</v>
      </c>
      <c r="H127" s="31">
        <v>23196019</v>
      </c>
      <c r="I127" s="36">
        <f t="shared" si="25"/>
        <v>0.29907032731748112</v>
      </c>
      <c r="J127" s="31">
        <v>18189573</v>
      </c>
      <c r="K127" s="36">
        <f t="shared" si="26"/>
        <v>0.22195880621186861</v>
      </c>
      <c r="L127" s="31">
        <v>0</v>
      </c>
      <c r="M127" s="36">
        <f t="shared" si="27"/>
        <v>0</v>
      </c>
      <c r="N127" s="31">
        <f t="shared" si="28"/>
        <v>58867707</v>
      </c>
      <c r="O127" s="36">
        <f t="shared" si="29"/>
        <v>0.7183349477280232</v>
      </c>
      <c r="P127" s="31">
        <v>18090026</v>
      </c>
      <c r="Q127" s="31">
        <v>84816782</v>
      </c>
      <c r="R127" s="31">
        <v>84258227</v>
      </c>
      <c r="S127" s="31">
        <v>52270248</v>
      </c>
      <c r="T127" s="36">
        <f t="shared" si="30"/>
        <v>0.62035779604049823</v>
      </c>
      <c r="U127" s="36">
        <f t="shared" si="31"/>
        <v>5.5028666072673982E-3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132532930</v>
      </c>
      <c r="E128" s="31">
        <v>129693277</v>
      </c>
      <c r="F128" s="31">
        <v>24330453</v>
      </c>
      <c r="G128" s="36">
        <f t="shared" si="24"/>
        <v>0.18358043544347807</v>
      </c>
      <c r="H128" s="31">
        <v>18984306</v>
      </c>
      <c r="I128" s="36">
        <f t="shared" si="25"/>
        <v>0.14324218139597458</v>
      </c>
      <c r="J128" s="31">
        <v>36488259</v>
      </c>
      <c r="K128" s="36">
        <f t="shared" si="26"/>
        <v>0.28134271755659318</v>
      </c>
      <c r="L128" s="31">
        <v>0</v>
      </c>
      <c r="M128" s="36">
        <f t="shared" si="27"/>
        <v>0</v>
      </c>
      <c r="N128" s="31">
        <f t="shared" si="28"/>
        <v>79803018</v>
      </c>
      <c r="O128" s="36">
        <f t="shared" si="29"/>
        <v>0.61532116271531945</v>
      </c>
      <c r="P128" s="31">
        <v>8767728</v>
      </c>
      <c r="Q128" s="31">
        <v>108874885</v>
      </c>
      <c r="R128" s="31">
        <v>121112014</v>
      </c>
      <c r="S128" s="31">
        <v>26680941</v>
      </c>
      <c r="T128" s="36">
        <f t="shared" si="30"/>
        <v>0.22029970536201304</v>
      </c>
      <c r="U128" s="36">
        <f t="shared" si="31"/>
        <v>3.1616549920344248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74118816</v>
      </c>
      <c r="E129" s="31">
        <v>106614654</v>
      </c>
      <c r="F129" s="31">
        <v>22587523</v>
      </c>
      <c r="G129" s="36">
        <f t="shared" si="24"/>
        <v>0.30474748814120289</v>
      </c>
      <c r="H129" s="31">
        <v>36295505</v>
      </c>
      <c r="I129" s="36">
        <f t="shared" si="25"/>
        <v>0.48969353476990241</v>
      </c>
      <c r="J129" s="31">
        <v>25912440</v>
      </c>
      <c r="K129" s="36">
        <f t="shared" si="26"/>
        <v>0.24304763958620548</v>
      </c>
      <c r="L129" s="31">
        <v>0</v>
      </c>
      <c r="M129" s="36">
        <f t="shared" si="27"/>
        <v>0</v>
      </c>
      <c r="N129" s="31">
        <f t="shared" si="28"/>
        <v>84795468</v>
      </c>
      <c r="O129" s="36">
        <f t="shared" si="29"/>
        <v>0.79534533779943606</v>
      </c>
      <c r="P129" s="31">
        <v>16748772</v>
      </c>
      <c r="Q129" s="31">
        <v>137850468</v>
      </c>
      <c r="R129" s="31">
        <v>173664900</v>
      </c>
      <c r="S129" s="31">
        <v>65266461</v>
      </c>
      <c r="T129" s="36">
        <f t="shared" si="30"/>
        <v>0.37581837780691435</v>
      </c>
      <c r="U129" s="36">
        <f t="shared" si="31"/>
        <v>0.54712476831137224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83059664</v>
      </c>
      <c r="E130" s="31">
        <v>87159796</v>
      </c>
      <c r="F130" s="31">
        <v>17008539</v>
      </c>
      <c r="G130" s="36">
        <f t="shared" si="24"/>
        <v>0.20477495550668251</v>
      </c>
      <c r="H130" s="31">
        <v>14768508</v>
      </c>
      <c r="I130" s="36">
        <f t="shared" si="25"/>
        <v>0.1778060166484661</v>
      </c>
      <c r="J130" s="31">
        <v>10708282</v>
      </c>
      <c r="K130" s="36">
        <f t="shared" si="26"/>
        <v>0.12285804340340585</v>
      </c>
      <c r="L130" s="31">
        <v>0</v>
      </c>
      <c r="M130" s="36">
        <f t="shared" si="27"/>
        <v>0</v>
      </c>
      <c r="N130" s="31">
        <f t="shared" si="28"/>
        <v>42485329</v>
      </c>
      <c r="O130" s="36">
        <f t="shared" si="29"/>
        <v>0.48744181319561602</v>
      </c>
      <c r="P130" s="31">
        <v>12345548</v>
      </c>
      <c r="Q130" s="31">
        <v>84235522</v>
      </c>
      <c r="R130" s="31">
        <v>83446775</v>
      </c>
      <c r="S130" s="31">
        <v>38671925</v>
      </c>
      <c r="T130" s="36">
        <f t="shared" si="30"/>
        <v>0.46343222970570164</v>
      </c>
      <c r="U130" s="36">
        <f t="shared" si="31"/>
        <v>-0.13261995336294508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233554177</v>
      </c>
      <c r="E131" s="31">
        <v>228145499</v>
      </c>
      <c r="F131" s="31">
        <v>38887776</v>
      </c>
      <c r="G131" s="36">
        <f t="shared" si="24"/>
        <v>0.16650430533725799</v>
      </c>
      <c r="H131" s="31">
        <v>64142274</v>
      </c>
      <c r="I131" s="36">
        <f t="shared" si="25"/>
        <v>0.2746355249300465</v>
      </c>
      <c r="J131" s="31">
        <v>36127171</v>
      </c>
      <c r="K131" s="36">
        <f t="shared" si="26"/>
        <v>0.15835145185134686</v>
      </c>
      <c r="L131" s="31">
        <v>0</v>
      </c>
      <c r="M131" s="36">
        <f t="shared" si="27"/>
        <v>0</v>
      </c>
      <c r="N131" s="31">
        <f t="shared" si="28"/>
        <v>139157221</v>
      </c>
      <c r="O131" s="36">
        <f t="shared" si="29"/>
        <v>0.60994944721657651</v>
      </c>
      <c r="P131" s="31">
        <v>51465701</v>
      </c>
      <c r="Q131" s="31">
        <v>166684281</v>
      </c>
      <c r="R131" s="31">
        <v>207320921</v>
      </c>
      <c r="S131" s="31">
        <v>122319847</v>
      </c>
      <c r="T131" s="36">
        <f t="shared" si="30"/>
        <v>0.59000242913256207</v>
      </c>
      <c r="U131" s="36">
        <f t="shared" si="31"/>
        <v>-0.29803402464099338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600826003</v>
      </c>
      <c r="E132" s="32">
        <f>SUM(E127:E131)</f>
        <v>633563446</v>
      </c>
      <c r="F132" s="32">
        <f>SUM(F127:F131)</f>
        <v>120296406</v>
      </c>
      <c r="G132" s="37">
        <f t="shared" si="24"/>
        <v>0.20021837503594198</v>
      </c>
      <c r="H132" s="32">
        <f>SUM(H127:H131)</f>
        <v>157386612</v>
      </c>
      <c r="I132" s="37">
        <f t="shared" si="25"/>
        <v>0.261950400305827</v>
      </c>
      <c r="J132" s="32">
        <f>SUM(J127:J131)</f>
        <v>127425725</v>
      </c>
      <c r="K132" s="37">
        <f t="shared" si="26"/>
        <v>0.20112543708842698</v>
      </c>
      <c r="L132" s="32">
        <f>SUM(L127:L131)</f>
        <v>0</v>
      </c>
      <c r="M132" s="37">
        <f t="shared" si="27"/>
        <v>0</v>
      </c>
      <c r="N132" s="32">
        <f t="shared" si="28"/>
        <v>405108743</v>
      </c>
      <c r="O132" s="37">
        <f t="shared" si="29"/>
        <v>0.63941306203451642</v>
      </c>
      <c r="P132" s="32">
        <f>SUM(P127:P131)</f>
        <v>107417775</v>
      </c>
      <c r="Q132" s="32">
        <f>SUM(Q127:Q131)</f>
        <v>582461938</v>
      </c>
      <c r="R132" s="32">
        <f>SUM(R127:R131)</f>
        <v>669802837</v>
      </c>
      <c r="S132" s="32">
        <f>SUM(S127:S131)</f>
        <v>305209422</v>
      </c>
      <c r="T132" s="37">
        <f t="shared" si="30"/>
        <v>0.45567054234498561</v>
      </c>
      <c r="U132" s="37">
        <f t="shared" si="31"/>
        <v>0.18626293460276933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451130141</v>
      </c>
      <c r="E133" s="31">
        <v>449180080</v>
      </c>
      <c r="F133" s="31">
        <v>104469735</v>
      </c>
      <c r="G133" s="36">
        <f t="shared" si="24"/>
        <v>0.23157338760036431</v>
      </c>
      <c r="H133" s="31">
        <v>124247575</v>
      </c>
      <c r="I133" s="36">
        <f t="shared" si="25"/>
        <v>0.27541404066814501</v>
      </c>
      <c r="J133" s="31">
        <v>76891704</v>
      </c>
      <c r="K133" s="36">
        <f t="shared" si="26"/>
        <v>0.17118235519259892</v>
      </c>
      <c r="L133" s="31">
        <v>0</v>
      </c>
      <c r="M133" s="36">
        <f t="shared" si="27"/>
        <v>0</v>
      </c>
      <c r="N133" s="31">
        <f t="shared" si="28"/>
        <v>305609014</v>
      </c>
      <c r="O133" s="36">
        <f t="shared" si="29"/>
        <v>0.68037080807323425</v>
      </c>
      <c r="P133" s="31">
        <v>95600939</v>
      </c>
      <c r="Q133" s="31">
        <v>395598980</v>
      </c>
      <c r="R133" s="31">
        <v>489308873</v>
      </c>
      <c r="S133" s="31">
        <v>275919092</v>
      </c>
      <c r="T133" s="36">
        <f t="shared" si="30"/>
        <v>0.56389554170214284</v>
      </c>
      <c r="U133" s="36">
        <f t="shared" si="31"/>
        <v>-0.19570137276580513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39010227</v>
      </c>
      <c r="E134" s="31">
        <v>43844843</v>
      </c>
      <c r="F134" s="31">
        <v>7067140</v>
      </c>
      <c r="G134" s="36">
        <f t="shared" si="24"/>
        <v>0.18116121190476539</v>
      </c>
      <c r="H134" s="31">
        <v>10028601</v>
      </c>
      <c r="I134" s="36">
        <f t="shared" si="25"/>
        <v>0.25707620209438925</v>
      </c>
      <c r="J134" s="31">
        <v>6042482</v>
      </c>
      <c r="K134" s="36">
        <f t="shared" si="26"/>
        <v>0.13781511317077816</v>
      </c>
      <c r="L134" s="31">
        <v>0</v>
      </c>
      <c r="M134" s="36">
        <f t="shared" si="27"/>
        <v>0</v>
      </c>
      <c r="N134" s="31">
        <f t="shared" si="28"/>
        <v>23138223</v>
      </c>
      <c r="O134" s="36">
        <f t="shared" si="29"/>
        <v>0.52772963515914517</v>
      </c>
      <c r="P134" s="31">
        <v>7931258</v>
      </c>
      <c r="Q134" s="31">
        <v>46386909</v>
      </c>
      <c r="R134" s="31">
        <v>47740417</v>
      </c>
      <c r="S134" s="31">
        <v>20422904</v>
      </c>
      <c r="T134" s="36">
        <f t="shared" si="30"/>
        <v>0.42779064958732976</v>
      </c>
      <c r="U134" s="36">
        <f t="shared" si="31"/>
        <v>-0.23814330589170096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78947262</v>
      </c>
      <c r="E135" s="31">
        <v>104328710</v>
      </c>
      <c r="F135" s="31">
        <v>17029919</v>
      </c>
      <c r="G135" s="36">
        <f t="shared" si="24"/>
        <v>0.2157125981139156</v>
      </c>
      <c r="H135" s="31">
        <v>16371479</v>
      </c>
      <c r="I135" s="36">
        <f t="shared" si="25"/>
        <v>0.20737234687125691</v>
      </c>
      <c r="J135" s="31">
        <v>17153795</v>
      </c>
      <c r="K135" s="36">
        <f t="shared" si="26"/>
        <v>0.16442065659586896</v>
      </c>
      <c r="L135" s="31">
        <v>0</v>
      </c>
      <c r="M135" s="36">
        <f t="shared" si="27"/>
        <v>0</v>
      </c>
      <c r="N135" s="31">
        <f t="shared" si="28"/>
        <v>50555193</v>
      </c>
      <c r="O135" s="36">
        <f t="shared" si="29"/>
        <v>0.48457603856119758</v>
      </c>
      <c r="P135" s="31">
        <v>17658748</v>
      </c>
      <c r="Q135" s="31">
        <v>88347383</v>
      </c>
      <c r="R135" s="31">
        <v>99113320</v>
      </c>
      <c r="S135" s="31">
        <v>52258709</v>
      </c>
      <c r="T135" s="36">
        <f t="shared" si="30"/>
        <v>0.52726221864023926</v>
      </c>
      <c r="U135" s="36">
        <f t="shared" si="31"/>
        <v>-2.859506234530329E-2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92000707</v>
      </c>
      <c r="E136" s="31">
        <v>129010339</v>
      </c>
      <c r="F136" s="31">
        <v>22578216</v>
      </c>
      <c r="G136" s="36">
        <f t="shared" si="24"/>
        <v>0.24541350535490994</v>
      </c>
      <c r="H136" s="31">
        <v>39277185</v>
      </c>
      <c r="I136" s="36">
        <f t="shared" si="25"/>
        <v>0.4269226431053405</v>
      </c>
      <c r="J136" s="31">
        <v>34136793</v>
      </c>
      <c r="K136" s="36">
        <f t="shared" si="26"/>
        <v>0.26460509494514234</v>
      </c>
      <c r="L136" s="31">
        <v>0</v>
      </c>
      <c r="M136" s="36">
        <f t="shared" si="27"/>
        <v>0</v>
      </c>
      <c r="N136" s="31">
        <f t="shared" si="28"/>
        <v>95992194</v>
      </c>
      <c r="O136" s="36">
        <f t="shared" si="29"/>
        <v>0.74406590002061768</v>
      </c>
      <c r="P136" s="31">
        <v>28069090</v>
      </c>
      <c r="Q136" s="31">
        <v>74216957</v>
      </c>
      <c r="R136" s="31">
        <v>144308188</v>
      </c>
      <c r="S136" s="31">
        <v>72605943</v>
      </c>
      <c r="T136" s="36">
        <f t="shared" si="30"/>
        <v>0.50313113903141793</v>
      </c>
      <c r="U136" s="36">
        <f t="shared" si="31"/>
        <v>0.21617027840945324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661088337</v>
      </c>
      <c r="E137" s="32">
        <f>SUM(E133:E136)</f>
        <v>726363972</v>
      </c>
      <c r="F137" s="32">
        <f>SUM(F133:F136)</f>
        <v>151145010</v>
      </c>
      <c r="G137" s="37">
        <f t="shared" ref="G137:G170" si="32">IF(($D137     =0),0,($F137     /$D137     ))</f>
        <v>0.22863058012170012</v>
      </c>
      <c r="H137" s="32">
        <f>SUM(H133:H136)</f>
        <v>189924840</v>
      </c>
      <c r="I137" s="37">
        <f t="shared" ref="I137:I170" si="33">IF(($D137     =0),0,($H137     /$D137     ))</f>
        <v>0.28729116726196308</v>
      </c>
      <c r="J137" s="32">
        <f>SUM(J133:J136)</f>
        <v>134224774</v>
      </c>
      <c r="K137" s="37">
        <f t="shared" ref="K137:K170" si="34">IF(($E137     =0),0,($J137     /$E137     ))</f>
        <v>0.18478996642746481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475294624</v>
      </c>
      <c r="O137" s="37">
        <f t="shared" ref="O137:O170" si="37">IF(($E137     =0),0,($N137     /$E137     ))</f>
        <v>0.65434774069438562</v>
      </c>
      <c r="P137" s="32">
        <f>SUM(P133:P136)</f>
        <v>149260035</v>
      </c>
      <c r="Q137" s="32">
        <f>SUM(Q133:Q136)</f>
        <v>604550229</v>
      </c>
      <c r="R137" s="32">
        <f>SUM(R133:R136)</f>
        <v>780470798</v>
      </c>
      <c r="S137" s="32">
        <f>SUM(S133:S136)</f>
        <v>421206648</v>
      </c>
      <c r="T137" s="37">
        <f t="shared" ref="T137:T170" si="38">IF(($R137     =0),0,($S137     /$R137     ))</f>
        <v>0.53968277747145132</v>
      </c>
      <c r="U137" s="37">
        <f t="shared" ref="U137:U170" si="39">IF(($P137     =0),0,(($J137     /$P137     )-1))</f>
        <v>-0.10073199433458524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99633450</v>
      </c>
      <c r="E138" s="31">
        <v>100345805</v>
      </c>
      <c r="F138" s="31">
        <v>16878138</v>
      </c>
      <c r="G138" s="36">
        <f t="shared" si="32"/>
        <v>0.1694023242194263</v>
      </c>
      <c r="H138" s="31">
        <v>15351410</v>
      </c>
      <c r="I138" s="36">
        <f t="shared" si="33"/>
        <v>0.1540788761204194</v>
      </c>
      <c r="J138" s="31">
        <v>17820870</v>
      </c>
      <c r="K138" s="36">
        <f t="shared" si="34"/>
        <v>0.17759456910032262</v>
      </c>
      <c r="L138" s="31">
        <v>0</v>
      </c>
      <c r="M138" s="36">
        <f t="shared" si="35"/>
        <v>0</v>
      </c>
      <c r="N138" s="31">
        <f t="shared" si="36"/>
        <v>50050418</v>
      </c>
      <c r="O138" s="36">
        <f t="shared" si="37"/>
        <v>0.49877937597889616</v>
      </c>
      <c r="P138" s="31">
        <v>15283841</v>
      </c>
      <c r="Q138" s="31">
        <v>80890508</v>
      </c>
      <c r="R138" s="31">
        <v>95721801</v>
      </c>
      <c r="S138" s="31">
        <v>46132366</v>
      </c>
      <c r="T138" s="36">
        <f t="shared" si="38"/>
        <v>0.48194210219676081</v>
      </c>
      <c r="U138" s="36">
        <f t="shared" si="39"/>
        <v>0.16599420263531917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112901843</v>
      </c>
      <c r="E139" s="31">
        <v>114037177</v>
      </c>
      <c r="F139" s="31">
        <v>28343487</v>
      </c>
      <c r="G139" s="36">
        <f t="shared" si="32"/>
        <v>0.25104538816075839</v>
      </c>
      <c r="H139" s="31">
        <v>31424255</v>
      </c>
      <c r="I139" s="36">
        <f t="shared" si="33"/>
        <v>0.27833252465152408</v>
      </c>
      <c r="J139" s="31">
        <v>24679704</v>
      </c>
      <c r="K139" s="36">
        <f t="shared" si="34"/>
        <v>0.21641805461389141</v>
      </c>
      <c r="L139" s="31">
        <v>0</v>
      </c>
      <c r="M139" s="36">
        <f t="shared" si="35"/>
        <v>0</v>
      </c>
      <c r="N139" s="31">
        <f t="shared" si="36"/>
        <v>84447446</v>
      </c>
      <c r="O139" s="36">
        <f t="shared" si="37"/>
        <v>0.74052557439228783</v>
      </c>
      <c r="P139" s="31">
        <v>26744334</v>
      </c>
      <c r="Q139" s="31">
        <v>100911309</v>
      </c>
      <c r="R139" s="31">
        <v>109656110</v>
      </c>
      <c r="S139" s="31">
        <v>76003600</v>
      </c>
      <c r="T139" s="36">
        <f t="shared" si="38"/>
        <v>0.693108664897925</v>
      </c>
      <c r="U139" s="36">
        <f t="shared" si="39"/>
        <v>-7.7198781618566414E-2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170085898</v>
      </c>
      <c r="E140" s="31">
        <v>194792356</v>
      </c>
      <c r="F140" s="31">
        <v>38883857</v>
      </c>
      <c r="G140" s="36">
        <f t="shared" si="32"/>
        <v>0.22861305644516161</v>
      </c>
      <c r="H140" s="31">
        <v>47037599</v>
      </c>
      <c r="I140" s="36">
        <f t="shared" si="33"/>
        <v>0.27655202196715922</v>
      </c>
      <c r="J140" s="31">
        <v>38372663</v>
      </c>
      <c r="K140" s="36">
        <f t="shared" si="34"/>
        <v>0.19699265303819211</v>
      </c>
      <c r="L140" s="31">
        <v>0</v>
      </c>
      <c r="M140" s="36">
        <f t="shared" si="35"/>
        <v>0</v>
      </c>
      <c r="N140" s="31">
        <f t="shared" si="36"/>
        <v>124294119</v>
      </c>
      <c r="O140" s="36">
        <f t="shared" si="37"/>
        <v>0.63808519775796546</v>
      </c>
      <c r="P140" s="31">
        <v>44382642</v>
      </c>
      <c r="Q140" s="31">
        <v>101318557</v>
      </c>
      <c r="R140" s="31">
        <v>124946502</v>
      </c>
      <c r="S140" s="31">
        <v>108332920</v>
      </c>
      <c r="T140" s="36">
        <f t="shared" si="38"/>
        <v>0.86703443686642789</v>
      </c>
      <c r="U140" s="36">
        <f t="shared" si="39"/>
        <v>-0.13541282648292996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99221675</v>
      </c>
      <c r="E141" s="31">
        <v>95845653</v>
      </c>
      <c r="F141" s="31">
        <v>21710762</v>
      </c>
      <c r="G141" s="36">
        <f t="shared" si="32"/>
        <v>0.21881067821118722</v>
      </c>
      <c r="H141" s="31">
        <v>23413949</v>
      </c>
      <c r="I141" s="36">
        <f t="shared" si="33"/>
        <v>0.23597615138023018</v>
      </c>
      <c r="J141" s="31">
        <v>18371457</v>
      </c>
      <c r="K141" s="36">
        <f t="shared" si="34"/>
        <v>0.19167751927153129</v>
      </c>
      <c r="L141" s="31">
        <v>0</v>
      </c>
      <c r="M141" s="36">
        <f t="shared" si="35"/>
        <v>0</v>
      </c>
      <c r="N141" s="31">
        <f t="shared" si="36"/>
        <v>63496168</v>
      </c>
      <c r="O141" s="36">
        <f t="shared" si="37"/>
        <v>0.66248354528921616</v>
      </c>
      <c r="P141" s="31">
        <v>25702775</v>
      </c>
      <c r="Q141" s="31">
        <v>113906931</v>
      </c>
      <c r="R141" s="31">
        <v>105003681</v>
      </c>
      <c r="S141" s="31">
        <v>92038559</v>
      </c>
      <c r="T141" s="36">
        <f t="shared" si="38"/>
        <v>0.87652697623048093</v>
      </c>
      <c r="U141" s="36">
        <f t="shared" si="39"/>
        <v>-0.28523449316270322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124404025</v>
      </c>
      <c r="E142" s="31">
        <v>175641515</v>
      </c>
      <c r="F142" s="31">
        <v>35167241</v>
      </c>
      <c r="G142" s="36">
        <f t="shared" si="32"/>
        <v>0.28268571696132822</v>
      </c>
      <c r="H142" s="31">
        <v>27558207</v>
      </c>
      <c r="I142" s="36">
        <f t="shared" si="33"/>
        <v>0.22152182777044394</v>
      </c>
      <c r="J142" s="31">
        <v>43538354</v>
      </c>
      <c r="K142" s="36">
        <f t="shared" si="34"/>
        <v>0.24788190878449209</v>
      </c>
      <c r="L142" s="31">
        <v>0</v>
      </c>
      <c r="M142" s="36">
        <f t="shared" si="35"/>
        <v>0</v>
      </c>
      <c r="N142" s="31">
        <f t="shared" si="36"/>
        <v>106263802</v>
      </c>
      <c r="O142" s="36">
        <f t="shared" si="37"/>
        <v>0.60500390240883539</v>
      </c>
      <c r="P142" s="31">
        <v>42968631</v>
      </c>
      <c r="Q142" s="31">
        <v>104075235</v>
      </c>
      <c r="R142" s="31">
        <v>146657522</v>
      </c>
      <c r="S142" s="31">
        <v>107772529</v>
      </c>
      <c r="T142" s="36">
        <f t="shared" si="38"/>
        <v>0.73485851615575504</v>
      </c>
      <c r="U142" s="36">
        <f t="shared" si="39"/>
        <v>1.3259044720321578E-2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248882860</v>
      </c>
      <c r="E143" s="31">
        <v>293210010</v>
      </c>
      <c r="F143" s="31">
        <v>39296080</v>
      </c>
      <c r="G143" s="36">
        <f t="shared" si="32"/>
        <v>0.15788986031420565</v>
      </c>
      <c r="H143" s="31">
        <v>83592688</v>
      </c>
      <c r="I143" s="36">
        <f t="shared" si="33"/>
        <v>0.33587161446151814</v>
      </c>
      <c r="J143" s="31">
        <v>52807545</v>
      </c>
      <c r="K143" s="36">
        <f t="shared" si="34"/>
        <v>0.1801014399201446</v>
      </c>
      <c r="L143" s="31">
        <v>0</v>
      </c>
      <c r="M143" s="36">
        <f t="shared" si="35"/>
        <v>0</v>
      </c>
      <c r="N143" s="31">
        <f t="shared" si="36"/>
        <v>175696313</v>
      </c>
      <c r="O143" s="36">
        <f t="shared" si="37"/>
        <v>0.5992166263355061</v>
      </c>
      <c r="P143" s="31">
        <v>68952383</v>
      </c>
      <c r="Q143" s="31">
        <v>176201346</v>
      </c>
      <c r="R143" s="31">
        <v>297519609</v>
      </c>
      <c r="S143" s="31">
        <v>230902365</v>
      </c>
      <c r="T143" s="36">
        <f t="shared" si="38"/>
        <v>0.77609124916536176</v>
      </c>
      <c r="U143" s="36">
        <f t="shared" si="39"/>
        <v>-0.23414474304680666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855129751</v>
      </c>
      <c r="E144" s="32">
        <f>SUM(E138:E143)</f>
        <v>973872516</v>
      </c>
      <c r="F144" s="32">
        <f>SUM(F138:F143)</f>
        <v>180279565</v>
      </c>
      <c r="G144" s="37">
        <f t="shared" si="32"/>
        <v>0.21082129909429381</v>
      </c>
      <c r="H144" s="32">
        <f>SUM(H138:H143)</f>
        <v>228378108</v>
      </c>
      <c r="I144" s="37">
        <f t="shared" si="33"/>
        <v>0.26706836913688436</v>
      </c>
      <c r="J144" s="32">
        <f>SUM(J138:J143)</f>
        <v>195590593</v>
      </c>
      <c r="K144" s="37">
        <f t="shared" si="34"/>
        <v>0.20083798421928153</v>
      </c>
      <c r="L144" s="32">
        <f>SUM(L138:L143)</f>
        <v>0</v>
      </c>
      <c r="M144" s="37">
        <f t="shared" si="35"/>
        <v>0</v>
      </c>
      <c r="N144" s="32">
        <f t="shared" si="36"/>
        <v>604248266</v>
      </c>
      <c r="O144" s="37">
        <f t="shared" si="37"/>
        <v>0.62045930660599935</v>
      </c>
      <c r="P144" s="32">
        <f>SUM(P138:P143)</f>
        <v>224034606</v>
      </c>
      <c r="Q144" s="32">
        <f>SUM(Q138:Q143)</f>
        <v>677303886</v>
      </c>
      <c r="R144" s="32">
        <f>SUM(R138:R143)</f>
        <v>879505225</v>
      </c>
      <c r="S144" s="32">
        <f>SUM(S138:S143)</f>
        <v>661182339</v>
      </c>
      <c r="T144" s="37">
        <f t="shared" si="38"/>
        <v>0.75176624334437581</v>
      </c>
      <c r="U144" s="37">
        <f t="shared" si="39"/>
        <v>-0.1269625863068673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96373029</v>
      </c>
      <c r="E145" s="31">
        <v>103885154</v>
      </c>
      <c r="F145" s="31">
        <v>26021586</v>
      </c>
      <c r="G145" s="36">
        <f t="shared" si="32"/>
        <v>0.27000900843326198</v>
      </c>
      <c r="H145" s="31">
        <v>19491320</v>
      </c>
      <c r="I145" s="36">
        <f t="shared" si="33"/>
        <v>0.20224870176073848</v>
      </c>
      <c r="J145" s="31">
        <v>27243391</v>
      </c>
      <c r="K145" s="36">
        <f t="shared" si="34"/>
        <v>0.26224527712593082</v>
      </c>
      <c r="L145" s="31">
        <v>0</v>
      </c>
      <c r="M145" s="36">
        <f t="shared" si="35"/>
        <v>0</v>
      </c>
      <c r="N145" s="31">
        <f t="shared" si="36"/>
        <v>72756297</v>
      </c>
      <c r="O145" s="36">
        <f t="shared" si="37"/>
        <v>0.70035317077163883</v>
      </c>
      <c r="P145" s="31">
        <v>19625219</v>
      </c>
      <c r="Q145" s="31">
        <v>72954320</v>
      </c>
      <c r="R145" s="31">
        <v>89049840</v>
      </c>
      <c r="S145" s="31">
        <v>49406239</v>
      </c>
      <c r="T145" s="36">
        <f t="shared" si="38"/>
        <v>0.55481558417174026</v>
      </c>
      <c r="U145" s="36">
        <f t="shared" si="39"/>
        <v>0.3881827764571697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118320141</v>
      </c>
      <c r="E146" s="31">
        <v>151733427</v>
      </c>
      <c r="F146" s="31">
        <v>34506505</v>
      </c>
      <c r="G146" s="36">
        <f t="shared" si="32"/>
        <v>0.29163678058835307</v>
      </c>
      <c r="H146" s="31">
        <v>43084528</v>
      </c>
      <c r="I146" s="36">
        <f t="shared" si="33"/>
        <v>0.36413519824997503</v>
      </c>
      <c r="J146" s="31">
        <v>26515195</v>
      </c>
      <c r="K146" s="36">
        <f t="shared" si="34"/>
        <v>0.17474854107130922</v>
      </c>
      <c r="L146" s="31">
        <v>0</v>
      </c>
      <c r="M146" s="36">
        <f t="shared" si="35"/>
        <v>0</v>
      </c>
      <c r="N146" s="31">
        <f t="shared" si="36"/>
        <v>104106228</v>
      </c>
      <c r="O146" s="36">
        <f t="shared" si="37"/>
        <v>0.68611267838826318</v>
      </c>
      <c r="P146" s="31">
        <v>31751243</v>
      </c>
      <c r="Q146" s="31">
        <v>134597351</v>
      </c>
      <c r="R146" s="31">
        <v>154433322</v>
      </c>
      <c r="S146" s="31">
        <v>103152475</v>
      </c>
      <c r="T146" s="36">
        <f t="shared" si="38"/>
        <v>0.667941825404753</v>
      </c>
      <c r="U146" s="36">
        <f t="shared" si="39"/>
        <v>-0.16490844153723372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132585568</v>
      </c>
      <c r="E147" s="31">
        <v>96283074</v>
      </c>
      <c r="F147" s="31">
        <v>15479174</v>
      </c>
      <c r="G147" s="36">
        <f t="shared" si="32"/>
        <v>0.11674855893817945</v>
      </c>
      <c r="H147" s="31">
        <v>25243419</v>
      </c>
      <c r="I147" s="36">
        <f t="shared" si="33"/>
        <v>0.19039341446272645</v>
      </c>
      <c r="J147" s="31">
        <v>16044597</v>
      </c>
      <c r="K147" s="36">
        <f t="shared" si="34"/>
        <v>0.16663984990757566</v>
      </c>
      <c r="L147" s="31">
        <v>0</v>
      </c>
      <c r="M147" s="36">
        <f t="shared" si="35"/>
        <v>0</v>
      </c>
      <c r="N147" s="31">
        <f t="shared" si="36"/>
        <v>56767190</v>
      </c>
      <c r="O147" s="36">
        <f t="shared" si="37"/>
        <v>0.58958638981551414</v>
      </c>
      <c r="P147" s="31">
        <v>22239088</v>
      </c>
      <c r="Q147" s="31">
        <v>107488203</v>
      </c>
      <c r="R147" s="31">
        <v>111029865</v>
      </c>
      <c r="S147" s="31">
        <v>67599207</v>
      </c>
      <c r="T147" s="36">
        <f t="shared" si="38"/>
        <v>0.60883805451803441</v>
      </c>
      <c r="U147" s="36">
        <f t="shared" si="39"/>
        <v>-0.27854069375506763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99005598</v>
      </c>
      <c r="E148" s="31">
        <v>105382998</v>
      </c>
      <c r="F148" s="31">
        <v>17841604</v>
      </c>
      <c r="G148" s="36">
        <f t="shared" si="32"/>
        <v>0.18020803227712437</v>
      </c>
      <c r="H148" s="31">
        <v>21618096</v>
      </c>
      <c r="I148" s="36">
        <f t="shared" si="33"/>
        <v>0.2183522592328567</v>
      </c>
      <c r="J148" s="31">
        <v>14007769</v>
      </c>
      <c r="K148" s="36">
        <f t="shared" si="34"/>
        <v>0.13292247578684371</v>
      </c>
      <c r="L148" s="31">
        <v>0</v>
      </c>
      <c r="M148" s="36">
        <f t="shared" si="35"/>
        <v>0</v>
      </c>
      <c r="N148" s="31">
        <f t="shared" si="36"/>
        <v>53467469</v>
      </c>
      <c r="O148" s="36">
        <f t="shared" si="37"/>
        <v>0.50736333198643679</v>
      </c>
      <c r="P148" s="31">
        <v>12394969</v>
      </c>
      <c r="Q148" s="31">
        <v>93089947</v>
      </c>
      <c r="R148" s="31">
        <v>93909946</v>
      </c>
      <c r="S148" s="31">
        <v>49631543</v>
      </c>
      <c r="T148" s="36">
        <f t="shared" si="38"/>
        <v>0.52850145393545434</v>
      </c>
      <c r="U148" s="36">
        <f t="shared" si="39"/>
        <v>0.13011730807878585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223869789</v>
      </c>
      <c r="E149" s="31">
        <v>222839112</v>
      </c>
      <c r="F149" s="31">
        <v>81787682</v>
      </c>
      <c r="G149" s="36">
        <f t="shared" si="32"/>
        <v>0.36533594981857959</v>
      </c>
      <c r="H149" s="31">
        <v>92993097</v>
      </c>
      <c r="I149" s="36">
        <f t="shared" si="33"/>
        <v>0.41538921984689947</v>
      </c>
      <c r="J149" s="31">
        <v>54234379</v>
      </c>
      <c r="K149" s="36">
        <f t="shared" si="34"/>
        <v>0.24337908418877563</v>
      </c>
      <c r="L149" s="31">
        <v>0</v>
      </c>
      <c r="M149" s="36">
        <f t="shared" si="35"/>
        <v>0</v>
      </c>
      <c r="N149" s="31">
        <f t="shared" si="36"/>
        <v>229015158</v>
      </c>
      <c r="O149" s="36">
        <f t="shared" si="37"/>
        <v>1.0277152693015579</v>
      </c>
      <c r="P149" s="31">
        <v>144737901</v>
      </c>
      <c r="Q149" s="31">
        <v>220970606</v>
      </c>
      <c r="R149" s="31">
        <v>208004169</v>
      </c>
      <c r="S149" s="31">
        <v>216717646</v>
      </c>
      <c r="T149" s="36">
        <f t="shared" si="38"/>
        <v>1.0418908767160335</v>
      </c>
      <c r="U149" s="36">
        <f t="shared" si="39"/>
        <v>-0.62529248645107827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670154125</v>
      </c>
      <c r="E150" s="32">
        <f>SUM(E145:E149)</f>
        <v>680123765</v>
      </c>
      <c r="F150" s="32">
        <f>SUM(F145:F149)</f>
        <v>175636551</v>
      </c>
      <c r="G150" s="37">
        <f t="shared" si="32"/>
        <v>0.26208381691301236</v>
      </c>
      <c r="H150" s="32">
        <f>SUM(H145:H149)</f>
        <v>202430460</v>
      </c>
      <c r="I150" s="37">
        <f t="shared" si="33"/>
        <v>0.30206552858269731</v>
      </c>
      <c r="J150" s="32">
        <f>SUM(J145:J149)</f>
        <v>138045331</v>
      </c>
      <c r="K150" s="37">
        <f t="shared" si="34"/>
        <v>0.20297089751010244</v>
      </c>
      <c r="L150" s="32">
        <f>SUM(L145:L149)</f>
        <v>0</v>
      </c>
      <c r="M150" s="37">
        <f t="shared" si="35"/>
        <v>0</v>
      </c>
      <c r="N150" s="32">
        <f t="shared" si="36"/>
        <v>516112342</v>
      </c>
      <c r="O150" s="37">
        <f t="shared" si="37"/>
        <v>0.75885062184233487</v>
      </c>
      <c r="P150" s="32">
        <f>SUM(P145:P149)</f>
        <v>230748420</v>
      </c>
      <c r="Q150" s="32">
        <f>SUM(Q145:Q149)</f>
        <v>629100427</v>
      </c>
      <c r="R150" s="32">
        <f>SUM(R145:R149)</f>
        <v>656427142</v>
      </c>
      <c r="S150" s="32">
        <f>SUM(S145:S149)</f>
        <v>486507110</v>
      </c>
      <c r="T150" s="37">
        <f t="shared" si="38"/>
        <v>0.74114411009531356</v>
      </c>
      <c r="U150" s="37">
        <f t="shared" si="39"/>
        <v>-0.40174961544698773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88696332</v>
      </c>
      <c r="E151" s="31">
        <v>105991338</v>
      </c>
      <c r="F151" s="31">
        <v>21738030</v>
      </c>
      <c r="G151" s="36">
        <f t="shared" si="32"/>
        <v>0.24508375385805131</v>
      </c>
      <c r="H151" s="31">
        <v>21472471</v>
      </c>
      <c r="I151" s="36">
        <f t="shared" si="33"/>
        <v>0.24208972925734967</v>
      </c>
      <c r="J151" s="31">
        <v>24623451</v>
      </c>
      <c r="K151" s="36">
        <f t="shared" si="34"/>
        <v>0.23231569168416386</v>
      </c>
      <c r="L151" s="31">
        <v>0</v>
      </c>
      <c r="M151" s="36">
        <f t="shared" si="35"/>
        <v>0</v>
      </c>
      <c r="N151" s="31">
        <f t="shared" si="36"/>
        <v>67833952</v>
      </c>
      <c r="O151" s="36">
        <f t="shared" si="37"/>
        <v>0.63999524187533141</v>
      </c>
      <c r="P151" s="31">
        <v>28039115</v>
      </c>
      <c r="Q151" s="31">
        <v>87921249</v>
      </c>
      <c r="R151" s="31">
        <v>91827799</v>
      </c>
      <c r="S151" s="31">
        <v>75220181</v>
      </c>
      <c r="T151" s="36">
        <f t="shared" si="38"/>
        <v>0.81914389563012391</v>
      </c>
      <c r="U151" s="36">
        <f t="shared" si="39"/>
        <v>-0.12181782484932213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677343200</v>
      </c>
      <c r="E152" s="31">
        <v>776579793</v>
      </c>
      <c r="F152" s="31">
        <v>143309911</v>
      </c>
      <c r="G152" s="36">
        <f t="shared" si="32"/>
        <v>0.21157651099176902</v>
      </c>
      <c r="H152" s="31">
        <v>192495427</v>
      </c>
      <c r="I152" s="36">
        <f t="shared" si="33"/>
        <v>0.28419186462638141</v>
      </c>
      <c r="J152" s="31">
        <v>161700027</v>
      </c>
      <c r="K152" s="36">
        <f t="shared" si="34"/>
        <v>0.20822075008588331</v>
      </c>
      <c r="L152" s="31">
        <v>0</v>
      </c>
      <c r="M152" s="36">
        <f t="shared" si="35"/>
        <v>0</v>
      </c>
      <c r="N152" s="31">
        <f t="shared" si="36"/>
        <v>497505365</v>
      </c>
      <c r="O152" s="36">
        <f t="shared" si="37"/>
        <v>0.64063650571963826</v>
      </c>
      <c r="P152" s="31">
        <v>153058834</v>
      </c>
      <c r="Q152" s="31">
        <v>672400100</v>
      </c>
      <c r="R152" s="31">
        <v>655049400</v>
      </c>
      <c r="S152" s="31">
        <v>453560639</v>
      </c>
      <c r="T152" s="36">
        <f t="shared" si="38"/>
        <v>0.69240676962684033</v>
      </c>
      <c r="U152" s="36">
        <f t="shared" si="39"/>
        <v>5.6456675999504879E-2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94186780</v>
      </c>
      <c r="E153" s="31">
        <v>99085010</v>
      </c>
      <c r="F153" s="31">
        <v>21519607</v>
      </c>
      <c r="G153" s="36">
        <f t="shared" si="32"/>
        <v>0.22847799871701741</v>
      </c>
      <c r="H153" s="31">
        <v>12360617</v>
      </c>
      <c r="I153" s="36">
        <f t="shared" si="33"/>
        <v>0.13123515847977815</v>
      </c>
      <c r="J153" s="31">
        <v>21767908</v>
      </c>
      <c r="K153" s="36">
        <f t="shared" si="34"/>
        <v>0.2196892143423107</v>
      </c>
      <c r="L153" s="31">
        <v>0</v>
      </c>
      <c r="M153" s="36">
        <f t="shared" si="35"/>
        <v>0</v>
      </c>
      <c r="N153" s="31">
        <f t="shared" si="36"/>
        <v>55648132</v>
      </c>
      <c r="O153" s="36">
        <f t="shared" si="37"/>
        <v>0.56162008763989624</v>
      </c>
      <c r="P153" s="31">
        <v>16234829</v>
      </c>
      <c r="Q153" s="31">
        <v>77951810</v>
      </c>
      <c r="R153" s="31">
        <v>79879280</v>
      </c>
      <c r="S153" s="31">
        <v>50616764</v>
      </c>
      <c r="T153" s="36">
        <f t="shared" si="38"/>
        <v>0.63366575161919336</v>
      </c>
      <c r="U153" s="36">
        <f t="shared" si="39"/>
        <v>0.34081535444567979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43443686</v>
      </c>
      <c r="E154" s="31">
        <v>43358133</v>
      </c>
      <c r="F154" s="31">
        <v>12410726</v>
      </c>
      <c r="G154" s="36">
        <f t="shared" si="32"/>
        <v>0.28567387214795725</v>
      </c>
      <c r="H154" s="31">
        <v>12655889</v>
      </c>
      <c r="I154" s="36">
        <f t="shared" si="33"/>
        <v>0.2913171087738734</v>
      </c>
      <c r="J154" s="31">
        <v>10041551</v>
      </c>
      <c r="K154" s="36">
        <f t="shared" si="34"/>
        <v>0.23159555786223543</v>
      </c>
      <c r="L154" s="31">
        <v>0</v>
      </c>
      <c r="M154" s="36">
        <f t="shared" si="35"/>
        <v>0</v>
      </c>
      <c r="N154" s="31">
        <f t="shared" si="36"/>
        <v>35108166</v>
      </c>
      <c r="O154" s="36">
        <f t="shared" si="37"/>
        <v>0.80972504051316052</v>
      </c>
      <c r="P154" s="31">
        <v>9041046</v>
      </c>
      <c r="Q154" s="31">
        <v>41623367</v>
      </c>
      <c r="R154" s="31">
        <v>40619576</v>
      </c>
      <c r="S154" s="31">
        <v>34300598</v>
      </c>
      <c r="T154" s="36">
        <f t="shared" si="38"/>
        <v>0.84443515609320985</v>
      </c>
      <c r="U154" s="36">
        <f t="shared" si="39"/>
        <v>0.11066252732261295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74672499</v>
      </c>
      <c r="E155" s="31">
        <v>74247283</v>
      </c>
      <c r="F155" s="31">
        <v>18858212</v>
      </c>
      <c r="G155" s="36">
        <f t="shared" si="32"/>
        <v>0.25254561254204178</v>
      </c>
      <c r="H155" s="31">
        <v>16769498</v>
      </c>
      <c r="I155" s="36">
        <f t="shared" si="33"/>
        <v>0.22457394923933108</v>
      </c>
      <c r="J155" s="31">
        <v>18947534</v>
      </c>
      <c r="K155" s="36">
        <f t="shared" si="34"/>
        <v>0.25519498134362706</v>
      </c>
      <c r="L155" s="31">
        <v>0</v>
      </c>
      <c r="M155" s="36">
        <f t="shared" si="35"/>
        <v>0</v>
      </c>
      <c r="N155" s="31">
        <f t="shared" si="36"/>
        <v>54575244</v>
      </c>
      <c r="O155" s="36">
        <f t="shared" si="37"/>
        <v>0.73504701848820519</v>
      </c>
      <c r="P155" s="31">
        <v>17721278</v>
      </c>
      <c r="Q155" s="31">
        <v>85956691</v>
      </c>
      <c r="R155" s="31">
        <v>70207418</v>
      </c>
      <c r="S155" s="31">
        <v>50187176</v>
      </c>
      <c r="T155" s="36">
        <f t="shared" si="38"/>
        <v>0.71484150008194292</v>
      </c>
      <c r="U155" s="36">
        <f t="shared" si="39"/>
        <v>6.9196815263549372E-2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265974938</v>
      </c>
      <c r="E156" s="31">
        <v>252772535</v>
      </c>
      <c r="F156" s="31">
        <v>70356163</v>
      </c>
      <c r="G156" s="36">
        <f t="shared" si="32"/>
        <v>0.2645217761080933</v>
      </c>
      <c r="H156" s="31">
        <v>71687119</v>
      </c>
      <c r="I156" s="36">
        <f t="shared" si="33"/>
        <v>0.26952584156632081</v>
      </c>
      <c r="J156" s="31">
        <v>46452867</v>
      </c>
      <c r="K156" s="36">
        <f t="shared" si="34"/>
        <v>0.18377339531765188</v>
      </c>
      <c r="L156" s="31">
        <v>0</v>
      </c>
      <c r="M156" s="36">
        <f t="shared" si="35"/>
        <v>0</v>
      </c>
      <c r="N156" s="31">
        <f t="shared" si="36"/>
        <v>188496149</v>
      </c>
      <c r="O156" s="36">
        <f t="shared" si="37"/>
        <v>0.74571451759978591</v>
      </c>
      <c r="P156" s="31">
        <v>63715897</v>
      </c>
      <c r="Q156" s="31">
        <v>257643681</v>
      </c>
      <c r="R156" s="31">
        <v>271277422</v>
      </c>
      <c r="S156" s="31">
        <v>196134897</v>
      </c>
      <c r="T156" s="36">
        <f t="shared" si="38"/>
        <v>0.72300486916305184</v>
      </c>
      <c r="U156" s="36">
        <f t="shared" si="39"/>
        <v>-0.27093756523587831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1244317435</v>
      </c>
      <c r="E157" s="32">
        <f>SUM(E151:E156)</f>
        <v>1352034092</v>
      </c>
      <c r="F157" s="32">
        <f>SUM(F151:F156)</f>
        <v>288192649</v>
      </c>
      <c r="G157" s="37">
        <f t="shared" si="32"/>
        <v>0.2316070167416725</v>
      </c>
      <c r="H157" s="32">
        <f>SUM(H151:H156)</f>
        <v>327441021</v>
      </c>
      <c r="I157" s="37">
        <f t="shared" si="33"/>
        <v>0.26314910632108918</v>
      </c>
      <c r="J157" s="32">
        <f>SUM(J151:J156)</f>
        <v>283533338</v>
      </c>
      <c r="K157" s="37">
        <f t="shared" si="34"/>
        <v>0.20970871938634517</v>
      </c>
      <c r="L157" s="32">
        <f>SUM(L151:L156)</f>
        <v>0</v>
      </c>
      <c r="M157" s="37">
        <f t="shared" si="35"/>
        <v>0</v>
      </c>
      <c r="N157" s="32">
        <f t="shared" si="36"/>
        <v>899167008</v>
      </c>
      <c r="O157" s="37">
        <f t="shared" si="37"/>
        <v>0.66504758520541807</v>
      </c>
      <c r="P157" s="32">
        <f>SUM(P151:P156)</f>
        <v>287810999</v>
      </c>
      <c r="Q157" s="32">
        <f>SUM(Q151:Q156)</f>
        <v>1223496898</v>
      </c>
      <c r="R157" s="32">
        <f>SUM(R151:R156)</f>
        <v>1208860895</v>
      </c>
      <c r="S157" s="32">
        <f>SUM(S151:S156)</f>
        <v>860020255</v>
      </c>
      <c r="T157" s="37">
        <f t="shared" si="38"/>
        <v>0.71143028826323318</v>
      </c>
      <c r="U157" s="37">
        <f t="shared" si="39"/>
        <v>-1.4862743310237403E-2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151121489</v>
      </c>
      <c r="E158" s="31">
        <v>165145829</v>
      </c>
      <c r="F158" s="31">
        <v>27933795</v>
      </c>
      <c r="G158" s="36">
        <f t="shared" si="32"/>
        <v>0.18484330180203559</v>
      </c>
      <c r="H158" s="31">
        <v>34994804</v>
      </c>
      <c r="I158" s="36">
        <f t="shared" si="33"/>
        <v>0.23156735836555978</v>
      </c>
      <c r="J158" s="31">
        <v>28851423</v>
      </c>
      <c r="K158" s="36">
        <f t="shared" si="34"/>
        <v>0.17470270472286648</v>
      </c>
      <c r="L158" s="31">
        <v>0</v>
      </c>
      <c r="M158" s="36">
        <f t="shared" si="35"/>
        <v>0</v>
      </c>
      <c r="N158" s="31">
        <f t="shared" si="36"/>
        <v>91780022</v>
      </c>
      <c r="O158" s="36">
        <f t="shared" si="37"/>
        <v>0.55575137777170258</v>
      </c>
      <c r="P158" s="31">
        <v>27886398</v>
      </c>
      <c r="Q158" s="31">
        <v>139277107</v>
      </c>
      <c r="R158" s="31">
        <v>147575113</v>
      </c>
      <c r="S158" s="31">
        <v>101990548</v>
      </c>
      <c r="T158" s="36">
        <f t="shared" si="38"/>
        <v>0.69110940135278776</v>
      </c>
      <c r="U158" s="36">
        <f t="shared" si="39"/>
        <v>3.4605580828330762E-2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276967001</v>
      </c>
      <c r="E159" s="31">
        <v>289933638</v>
      </c>
      <c r="F159" s="31">
        <v>55049520</v>
      </c>
      <c r="G159" s="36">
        <f t="shared" si="32"/>
        <v>0.19875840732376635</v>
      </c>
      <c r="H159" s="31">
        <v>64245532</v>
      </c>
      <c r="I159" s="36">
        <f t="shared" si="33"/>
        <v>0.23196096202088709</v>
      </c>
      <c r="J159" s="31">
        <v>56622795</v>
      </c>
      <c r="K159" s="36">
        <f t="shared" si="34"/>
        <v>0.19529570763362064</v>
      </c>
      <c r="L159" s="31">
        <v>0</v>
      </c>
      <c r="M159" s="36">
        <f t="shared" si="35"/>
        <v>0</v>
      </c>
      <c r="N159" s="31">
        <f t="shared" si="36"/>
        <v>175917847</v>
      </c>
      <c r="O159" s="36">
        <f t="shared" si="37"/>
        <v>0.6067521113227986</v>
      </c>
      <c r="P159" s="31">
        <v>61701415</v>
      </c>
      <c r="Q159" s="31">
        <v>251835608</v>
      </c>
      <c r="R159" s="31">
        <v>267116480</v>
      </c>
      <c r="S159" s="31">
        <v>160709876</v>
      </c>
      <c r="T159" s="36">
        <f t="shared" si="38"/>
        <v>0.60164717654260791</v>
      </c>
      <c r="U159" s="36">
        <f t="shared" si="39"/>
        <v>-8.2309619641624088E-2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131263451</v>
      </c>
      <c r="E160" s="31">
        <v>131912084</v>
      </c>
      <c r="F160" s="31">
        <v>37287515</v>
      </c>
      <c r="G160" s="36">
        <f t="shared" si="32"/>
        <v>0.28406624019050053</v>
      </c>
      <c r="H160" s="31">
        <v>32576864</v>
      </c>
      <c r="I160" s="36">
        <f t="shared" si="33"/>
        <v>0.24817924374089478</v>
      </c>
      <c r="J160" s="31">
        <v>30599893</v>
      </c>
      <c r="K160" s="36">
        <f t="shared" si="34"/>
        <v>0.2319718715079962</v>
      </c>
      <c r="L160" s="31">
        <v>0</v>
      </c>
      <c r="M160" s="36">
        <f t="shared" si="35"/>
        <v>0</v>
      </c>
      <c r="N160" s="31">
        <f t="shared" si="36"/>
        <v>100464272</v>
      </c>
      <c r="O160" s="36">
        <f t="shared" si="37"/>
        <v>0.76160021852129933</v>
      </c>
      <c r="P160" s="31">
        <v>31313178</v>
      </c>
      <c r="Q160" s="31">
        <v>105983497</v>
      </c>
      <c r="R160" s="31">
        <v>115587857</v>
      </c>
      <c r="S160" s="31">
        <v>94505845</v>
      </c>
      <c r="T160" s="36">
        <f t="shared" si="38"/>
        <v>0.81761049519241458</v>
      </c>
      <c r="U160" s="36">
        <f t="shared" si="39"/>
        <v>-2.2779067650048224E-2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86809414</v>
      </c>
      <c r="E161" s="31">
        <v>92619640</v>
      </c>
      <c r="F161" s="31">
        <v>19729785</v>
      </c>
      <c r="G161" s="36">
        <f t="shared" si="32"/>
        <v>0.22727702090006044</v>
      </c>
      <c r="H161" s="31">
        <v>19980244</v>
      </c>
      <c r="I161" s="36">
        <f t="shared" si="33"/>
        <v>0.2301621803368008</v>
      </c>
      <c r="J161" s="31">
        <v>16920335</v>
      </c>
      <c r="K161" s="36">
        <f t="shared" si="34"/>
        <v>0.1826862531532189</v>
      </c>
      <c r="L161" s="31">
        <v>0</v>
      </c>
      <c r="M161" s="36">
        <f t="shared" si="35"/>
        <v>0</v>
      </c>
      <c r="N161" s="31">
        <f t="shared" si="36"/>
        <v>56630364</v>
      </c>
      <c r="O161" s="36">
        <f t="shared" si="37"/>
        <v>0.6114293253569113</v>
      </c>
      <c r="P161" s="31">
        <v>17796279</v>
      </c>
      <c r="Q161" s="31">
        <v>74388636</v>
      </c>
      <c r="R161" s="31">
        <v>77313302</v>
      </c>
      <c r="S161" s="31">
        <v>46505227</v>
      </c>
      <c r="T161" s="36">
        <f t="shared" si="38"/>
        <v>0.60151650229607323</v>
      </c>
      <c r="U161" s="36">
        <f t="shared" si="39"/>
        <v>-4.9220626401732637E-2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413760175</v>
      </c>
      <c r="E162" s="31">
        <v>413908836</v>
      </c>
      <c r="F162" s="31">
        <v>50849318</v>
      </c>
      <c r="G162" s="36">
        <f t="shared" si="32"/>
        <v>0.12289563150924325</v>
      </c>
      <c r="H162" s="31">
        <v>71591702</v>
      </c>
      <c r="I162" s="36">
        <f t="shared" si="33"/>
        <v>0.17302704882121631</v>
      </c>
      <c r="J162" s="31">
        <v>64567890</v>
      </c>
      <c r="K162" s="36">
        <f t="shared" si="34"/>
        <v>0.15599543760404283</v>
      </c>
      <c r="L162" s="31">
        <v>0</v>
      </c>
      <c r="M162" s="36">
        <f t="shared" si="35"/>
        <v>0</v>
      </c>
      <c r="N162" s="31">
        <f t="shared" si="36"/>
        <v>187008910</v>
      </c>
      <c r="O162" s="36">
        <f t="shared" si="37"/>
        <v>0.45181183327045477</v>
      </c>
      <c r="P162" s="31">
        <v>56381123</v>
      </c>
      <c r="Q162" s="31">
        <v>382663845</v>
      </c>
      <c r="R162" s="31">
        <v>211516224</v>
      </c>
      <c r="S162" s="31">
        <v>209254353</v>
      </c>
      <c r="T162" s="36">
        <f t="shared" si="38"/>
        <v>0.98930639476620008</v>
      </c>
      <c r="U162" s="36">
        <f t="shared" si="39"/>
        <v>0.14520404284958999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1059921530</v>
      </c>
      <c r="E163" s="32">
        <f>SUM(E158:E162)</f>
        <v>1093520027</v>
      </c>
      <c r="F163" s="32">
        <f>SUM(F158:F162)</f>
        <v>190849933</v>
      </c>
      <c r="G163" s="37">
        <f t="shared" si="32"/>
        <v>0.18006043617210041</v>
      </c>
      <c r="H163" s="32">
        <f>SUM(H158:H162)</f>
        <v>223389146</v>
      </c>
      <c r="I163" s="37">
        <f t="shared" si="33"/>
        <v>0.21076007956928661</v>
      </c>
      <c r="J163" s="32">
        <f>SUM(J158:J162)</f>
        <v>197562336</v>
      </c>
      <c r="K163" s="37">
        <f t="shared" si="34"/>
        <v>0.18066640859061286</v>
      </c>
      <c r="L163" s="32">
        <f>SUM(L158:L162)</f>
        <v>0</v>
      </c>
      <c r="M163" s="37">
        <f t="shared" si="35"/>
        <v>0</v>
      </c>
      <c r="N163" s="32">
        <f t="shared" si="36"/>
        <v>611801415</v>
      </c>
      <c r="O163" s="37">
        <f t="shared" si="37"/>
        <v>0.55947893032964091</v>
      </c>
      <c r="P163" s="32">
        <f>SUM(P158:P162)</f>
        <v>195078393</v>
      </c>
      <c r="Q163" s="32">
        <f>SUM(Q158:Q162)</f>
        <v>954148693</v>
      </c>
      <c r="R163" s="32">
        <f>SUM(R158:R162)</f>
        <v>819108976</v>
      </c>
      <c r="S163" s="32">
        <f>SUM(S158:S162)</f>
        <v>612965849</v>
      </c>
      <c r="T163" s="37">
        <f t="shared" si="38"/>
        <v>0.74833247706957129</v>
      </c>
      <c r="U163" s="37">
        <f t="shared" si="39"/>
        <v>1.2733050348636032E-2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120194736</v>
      </c>
      <c r="E164" s="31">
        <v>125232996</v>
      </c>
      <c r="F164" s="31">
        <v>38432010</v>
      </c>
      <c r="G164" s="36">
        <f t="shared" si="32"/>
        <v>0.31974786316765152</v>
      </c>
      <c r="H164" s="31">
        <v>37551592</v>
      </c>
      <c r="I164" s="36">
        <f t="shared" si="33"/>
        <v>0.31242293339701666</v>
      </c>
      <c r="J164" s="31">
        <v>35203413</v>
      </c>
      <c r="K164" s="36">
        <f t="shared" si="34"/>
        <v>0.28110333637630136</v>
      </c>
      <c r="L164" s="31">
        <v>0</v>
      </c>
      <c r="M164" s="36">
        <f t="shared" si="35"/>
        <v>0</v>
      </c>
      <c r="N164" s="31">
        <f t="shared" si="36"/>
        <v>111187015</v>
      </c>
      <c r="O164" s="36">
        <f t="shared" si="37"/>
        <v>0.88784121239102198</v>
      </c>
      <c r="P164" s="31">
        <v>31559967</v>
      </c>
      <c r="Q164" s="31">
        <v>113117603</v>
      </c>
      <c r="R164" s="31">
        <v>119827703</v>
      </c>
      <c r="S164" s="31">
        <v>107805074</v>
      </c>
      <c r="T164" s="36">
        <f t="shared" si="38"/>
        <v>0.89966736656881419</v>
      </c>
      <c r="U164" s="36">
        <f t="shared" si="39"/>
        <v>0.11544517774685881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110707384</v>
      </c>
      <c r="E165" s="31">
        <v>175085278</v>
      </c>
      <c r="F165" s="31">
        <v>22303988</v>
      </c>
      <c r="G165" s="36">
        <f t="shared" si="32"/>
        <v>0.20146793460497631</v>
      </c>
      <c r="H165" s="31">
        <v>23460350</v>
      </c>
      <c r="I165" s="36">
        <f t="shared" si="33"/>
        <v>0.21191314573922188</v>
      </c>
      <c r="J165" s="31">
        <v>37619859</v>
      </c>
      <c r="K165" s="36">
        <f t="shared" si="34"/>
        <v>0.21486591808135919</v>
      </c>
      <c r="L165" s="31">
        <v>0</v>
      </c>
      <c r="M165" s="36">
        <f t="shared" si="35"/>
        <v>0</v>
      </c>
      <c r="N165" s="31">
        <f t="shared" si="36"/>
        <v>83384197</v>
      </c>
      <c r="O165" s="36">
        <f t="shared" si="37"/>
        <v>0.47624904819239</v>
      </c>
      <c r="P165" s="31">
        <v>19855314</v>
      </c>
      <c r="Q165" s="31">
        <v>99984376</v>
      </c>
      <c r="R165" s="31">
        <v>109561406</v>
      </c>
      <c r="S165" s="31">
        <v>58670445</v>
      </c>
      <c r="T165" s="36">
        <f t="shared" si="38"/>
        <v>0.53550284851218499</v>
      </c>
      <c r="U165" s="36">
        <f t="shared" si="39"/>
        <v>0.89469977659381272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99735692</v>
      </c>
      <c r="E166" s="31">
        <v>109515831</v>
      </c>
      <c r="F166" s="31">
        <v>29719633</v>
      </c>
      <c r="G166" s="36">
        <f t="shared" si="32"/>
        <v>0.29798392535342311</v>
      </c>
      <c r="H166" s="31">
        <v>25829738</v>
      </c>
      <c r="I166" s="36">
        <f t="shared" si="33"/>
        <v>0.25898188985343379</v>
      </c>
      <c r="J166" s="31">
        <v>27268851</v>
      </c>
      <c r="K166" s="36">
        <f t="shared" si="34"/>
        <v>0.24899460425954309</v>
      </c>
      <c r="L166" s="31">
        <v>0</v>
      </c>
      <c r="M166" s="36">
        <f t="shared" si="35"/>
        <v>0</v>
      </c>
      <c r="N166" s="31">
        <f t="shared" si="36"/>
        <v>82818222</v>
      </c>
      <c r="O166" s="36">
        <f t="shared" si="37"/>
        <v>0.75622146354347619</v>
      </c>
      <c r="P166" s="31">
        <v>22655520</v>
      </c>
      <c r="Q166" s="31">
        <v>93797351</v>
      </c>
      <c r="R166" s="31">
        <v>104659371</v>
      </c>
      <c r="S166" s="31">
        <v>70284556</v>
      </c>
      <c r="T166" s="36">
        <f t="shared" si="38"/>
        <v>0.67155530678662301</v>
      </c>
      <c r="U166" s="36">
        <f t="shared" si="39"/>
        <v>0.20362944659844495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135945180</v>
      </c>
      <c r="E167" s="31">
        <v>133869026</v>
      </c>
      <c r="F167" s="31">
        <v>26703132</v>
      </c>
      <c r="G167" s="36">
        <f t="shared" si="32"/>
        <v>0.19642573572670985</v>
      </c>
      <c r="H167" s="31">
        <v>35795540</v>
      </c>
      <c r="I167" s="36">
        <f t="shared" si="33"/>
        <v>0.26330863661367032</v>
      </c>
      <c r="J167" s="31">
        <v>32256901</v>
      </c>
      <c r="K167" s="36">
        <f t="shared" si="34"/>
        <v>0.2409586591001267</v>
      </c>
      <c r="L167" s="31">
        <v>0</v>
      </c>
      <c r="M167" s="36">
        <f t="shared" si="35"/>
        <v>0</v>
      </c>
      <c r="N167" s="31">
        <f t="shared" si="36"/>
        <v>94755573</v>
      </c>
      <c r="O167" s="36">
        <f t="shared" si="37"/>
        <v>0.70782298064975835</v>
      </c>
      <c r="P167" s="31">
        <v>38354768</v>
      </c>
      <c r="Q167" s="31">
        <v>137172644</v>
      </c>
      <c r="R167" s="31">
        <v>122083187</v>
      </c>
      <c r="S167" s="31">
        <v>62020987</v>
      </c>
      <c r="T167" s="36">
        <f t="shared" si="38"/>
        <v>0.50802234545204006</v>
      </c>
      <c r="U167" s="36">
        <f t="shared" si="39"/>
        <v>-0.1589858919235283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271415809</v>
      </c>
      <c r="E168" s="31">
        <v>298446600</v>
      </c>
      <c r="F168" s="31">
        <v>52493310</v>
      </c>
      <c r="G168" s="36">
        <f t="shared" si="32"/>
        <v>0.19340549908793264</v>
      </c>
      <c r="H168" s="31">
        <v>66928512</v>
      </c>
      <c r="I168" s="36">
        <f t="shared" si="33"/>
        <v>0.24659032296825423</v>
      </c>
      <c r="J168" s="31">
        <v>60579548</v>
      </c>
      <c r="K168" s="36">
        <f t="shared" si="34"/>
        <v>0.20298287197776754</v>
      </c>
      <c r="L168" s="31">
        <v>0</v>
      </c>
      <c r="M168" s="36">
        <f t="shared" si="35"/>
        <v>0</v>
      </c>
      <c r="N168" s="31">
        <f t="shared" si="36"/>
        <v>180001370</v>
      </c>
      <c r="O168" s="36">
        <f t="shared" si="37"/>
        <v>0.60312756117844868</v>
      </c>
      <c r="P168" s="31">
        <v>53628002</v>
      </c>
      <c r="Q168" s="31">
        <v>244785344</v>
      </c>
      <c r="R168" s="31">
        <v>263792542</v>
      </c>
      <c r="S168" s="31">
        <v>153231197</v>
      </c>
      <c r="T168" s="36">
        <f t="shared" si="38"/>
        <v>0.58087766939218466</v>
      </c>
      <c r="U168" s="36">
        <f t="shared" si="39"/>
        <v>0.12962530284085538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737998801</v>
      </c>
      <c r="E169" s="32">
        <f>SUM(E164:E168)</f>
        <v>842149731</v>
      </c>
      <c r="F169" s="32">
        <f>SUM(F164:F168)</f>
        <v>169652073</v>
      </c>
      <c r="G169" s="37">
        <f t="shared" si="32"/>
        <v>0.2298812312027049</v>
      </c>
      <c r="H169" s="32">
        <f>SUM(H164:H168)</f>
        <v>189565732</v>
      </c>
      <c r="I169" s="37">
        <f t="shared" si="33"/>
        <v>0.25686455281923959</v>
      </c>
      <c r="J169" s="32">
        <f>SUM(J164:J168)</f>
        <v>192928572</v>
      </c>
      <c r="K169" s="37">
        <f t="shared" si="34"/>
        <v>0.2290905819929544</v>
      </c>
      <c r="L169" s="32">
        <f>SUM(L164:L168)</f>
        <v>0</v>
      </c>
      <c r="M169" s="37">
        <f t="shared" si="35"/>
        <v>0</v>
      </c>
      <c r="N169" s="32">
        <f t="shared" si="36"/>
        <v>552146377</v>
      </c>
      <c r="O169" s="37">
        <f t="shared" si="37"/>
        <v>0.65563920129067876</v>
      </c>
      <c r="P169" s="32">
        <f>SUM(P164:P168)</f>
        <v>166053571</v>
      </c>
      <c r="Q169" s="32">
        <f>SUM(Q164:Q168)</f>
        <v>688857318</v>
      </c>
      <c r="R169" s="32">
        <f>SUM(R164:R168)</f>
        <v>719924209</v>
      </c>
      <c r="S169" s="32">
        <f>SUM(S164:S168)</f>
        <v>452012259</v>
      </c>
      <c r="T169" s="37">
        <f t="shared" si="38"/>
        <v>0.62786089611830231</v>
      </c>
      <c r="U169" s="37">
        <f t="shared" si="39"/>
        <v>0.16184536615596179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18210464057</v>
      </c>
      <c r="E170" s="32">
        <f>SUM(E105,E107:E111,E113:E120,E122:E125,E127:E131,E133:E136,E138:E143,E145:E149,E151:E156,E158:E162,E164:E168)</f>
        <v>19304545135</v>
      </c>
      <c r="F170" s="32">
        <f>SUM(F105,F107:F111,F113:F120,F122:F125,F127:F131,F133:F136,F138:F143,F145:F149,F151:F156,F158:F162,F164:F168)</f>
        <v>4676506684</v>
      </c>
      <c r="G170" s="37">
        <f t="shared" si="32"/>
        <v>0.25680326812991772</v>
      </c>
      <c r="H170" s="32">
        <f>SUM(H105,H107:H111,H113:H120,H122:H125,H127:H131,H133:H136,H138:H143,H145:H149,H151:H156,H158:H162,H164:H168)</f>
        <v>4044475405</v>
      </c>
      <c r="I170" s="37">
        <f t="shared" si="33"/>
        <v>0.22209622952718366</v>
      </c>
      <c r="J170" s="32">
        <f>SUM(J105,J107:J111,J113:J120,J122:J125,J127:J131,J133:J136,J138:J143,J145:J149,J151:J156,J158:J162,J164:J168)</f>
        <v>3350850091</v>
      </c>
      <c r="K170" s="37">
        <f t="shared" si="34"/>
        <v>0.17357829814517409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12071832180</v>
      </c>
      <c r="O170" s="37">
        <f t="shared" si="37"/>
        <v>0.62533626643775364</v>
      </c>
      <c r="P170" s="32">
        <f>SUM(P105,P107:P111,P113:P120,P122:P125,P127:P131,P133:P136,P138:P143,P145:P149,P151:P156,P158:P162,P164:P168)</f>
        <v>3777578101</v>
      </c>
      <c r="Q170" s="32">
        <f>SUM(Q105,Q107:Q111,Q113:Q120,Q122:Q125,Q127:Q131,Q133:Q136,Q138:Q143,Q145:Q149,Q151:Q156,Q158:Q162,Q164:Q168)</f>
        <v>16605809445</v>
      </c>
      <c r="R170" s="32">
        <f>SUM(R105,R107:R111,R113:R120,R122:R125,R127:R131,R133:R136,R138:R143,R145:R149,R151:R156,R158:R162,R164:R168)</f>
        <v>17425425428</v>
      </c>
      <c r="S170" s="32">
        <f>SUM(S105,S107:S111,S113:S120,S122:S125,S127:S131,S133:S136,S138:S143,S145:S149,S151:S156,S158:S162,S164:S168)</f>
        <v>11188063036</v>
      </c>
      <c r="T170" s="37">
        <f t="shared" si="38"/>
        <v>0.64205393906897046</v>
      </c>
      <c r="U170" s="37">
        <f t="shared" si="39"/>
        <v>-0.11296338516125892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368765134</v>
      </c>
      <c r="E173" s="31">
        <v>358279706</v>
      </c>
      <c r="F173" s="31">
        <v>38874539</v>
      </c>
      <c r="G173" s="36">
        <f t="shared" ref="G173:G205" si="40">IF(($D173     =0),0,($F173     /$D173     ))</f>
        <v>0.1054181521401641</v>
      </c>
      <c r="H173" s="31">
        <v>56319184</v>
      </c>
      <c r="I173" s="36">
        <f t="shared" ref="I173:I205" si="41">IF(($D173     =0),0,($H173     /$D173     ))</f>
        <v>0.15272372251981936</v>
      </c>
      <c r="J173" s="31">
        <v>46247960</v>
      </c>
      <c r="K173" s="36">
        <f t="shared" ref="K173:K205" si="42">IF(($E173     =0),0,($J173     /$E173     ))</f>
        <v>0.12908339273896802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141441683</v>
      </c>
      <c r="O173" s="36">
        <f t="shared" ref="O173:O205" si="45">IF(($E173     =0),0,($N173     /$E173     ))</f>
        <v>0.39478005767929264</v>
      </c>
      <c r="P173" s="31">
        <v>44945711</v>
      </c>
      <c r="Q173" s="31">
        <v>312075500</v>
      </c>
      <c r="R173" s="31">
        <v>326575134</v>
      </c>
      <c r="S173" s="31">
        <v>135722550</v>
      </c>
      <c r="T173" s="36">
        <f t="shared" ref="T173:T205" si="46">IF(($R173     =0),0,($S173     /$R173     ))</f>
        <v>0.41559364406476829</v>
      </c>
      <c r="U173" s="36">
        <f t="shared" ref="U173:U205" si="47">IF(($P173     =0),0,(($J173     /$P173     )-1))</f>
        <v>2.8973821328580174E-2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173688228</v>
      </c>
      <c r="E174" s="31">
        <v>186942773</v>
      </c>
      <c r="F174" s="31">
        <v>39972185</v>
      </c>
      <c r="G174" s="36">
        <f t="shared" si="40"/>
        <v>0.23013756004235358</v>
      </c>
      <c r="H174" s="31">
        <v>63844656</v>
      </c>
      <c r="I174" s="36">
        <f t="shared" si="41"/>
        <v>0.36758194113189985</v>
      </c>
      <c r="J174" s="31">
        <v>43548476</v>
      </c>
      <c r="K174" s="36">
        <f t="shared" si="42"/>
        <v>0.23295083998780738</v>
      </c>
      <c r="L174" s="31">
        <v>0</v>
      </c>
      <c r="M174" s="36">
        <f t="shared" si="43"/>
        <v>0</v>
      </c>
      <c r="N174" s="31">
        <f t="shared" si="44"/>
        <v>147365317</v>
      </c>
      <c r="O174" s="36">
        <f t="shared" si="45"/>
        <v>0.78829106167158436</v>
      </c>
      <c r="P174" s="31">
        <v>32924108</v>
      </c>
      <c r="Q174" s="31">
        <v>157552768</v>
      </c>
      <c r="R174" s="31">
        <v>166761854</v>
      </c>
      <c r="S174" s="31">
        <v>125755306</v>
      </c>
      <c r="T174" s="36">
        <f t="shared" si="46"/>
        <v>0.75410115073438799</v>
      </c>
      <c r="U174" s="36">
        <f t="shared" si="47"/>
        <v>0.32269266034481481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382592650</v>
      </c>
      <c r="E175" s="31">
        <v>396187655</v>
      </c>
      <c r="F175" s="31">
        <v>63683835</v>
      </c>
      <c r="G175" s="36">
        <f t="shared" si="40"/>
        <v>0.16645336756992066</v>
      </c>
      <c r="H175" s="31">
        <v>79254984</v>
      </c>
      <c r="I175" s="36">
        <f t="shared" si="41"/>
        <v>0.20715239563541013</v>
      </c>
      <c r="J175" s="31">
        <v>70017291</v>
      </c>
      <c r="K175" s="36">
        <f t="shared" si="42"/>
        <v>0.17672759389739187</v>
      </c>
      <c r="L175" s="31">
        <v>0</v>
      </c>
      <c r="M175" s="36">
        <f t="shared" si="43"/>
        <v>0</v>
      </c>
      <c r="N175" s="31">
        <f t="shared" si="44"/>
        <v>212956110</v>
      </c>
      <c r="O175" s="36">
        <f t="shared" si="45"/>
        <v>0.53751323978027532</v>
      </c>
      <c r="P175" s="31">
        <v>71469929</v>
      </c>
      <c r="Q175" s="31">
        <v>317347871</v>
      </c>
      <c r="R175" s="31">
        <v>316531882</v>
      </c>
      <c r="S175" s="31">
        <v>195416617</v>
      </c>
      <c r="T175" s="36">
        <f t="shared" si="46"/>
        <v>0.61736788018086597</v>
      </c>
      <c r="U175" s="36">
        <f t="shared" si="47"/>
        <v>-2.0325163608319818E-2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274490866</v>
      </c>
      <c r="E176" s="31">
        <v>275373424</v>
      </c>
      <c r="F176" s="31">
        <v>38832476</v>
      </c>
      <c r="G176" s="36">
        <f t="shared" si="40"/>
        <v>0.14147092238763237</v>
      </c>
      <c r="H176" s="31">
        <v>39825551</v>
      </c>
      <c r="I176" s="36">
        <f t="shared" si="41"/>
        <v>0.14508880233559393</v>
      </c>
      <c r="J176" s="31">
        <v>34255428</v>
      </c>
      <c r="K176" s="36">
        <f t="shared" si="42"/>
        <v>0.1243962743478107</v>
      </c>
      <c r="L176" s="31">
        <v>0</v>
      </c>
      <c r="M176" s="36">
        <f t="shared" si="43"/>
        <v>0</v>
      </c>
      <c r="N176" s="31">
        <f t="shared" si="44"/>
        <v>112913455</v>
      </c>
      <c r="O176" s="36">
        <f t="shared" si="45"/>
        <v>0.41003758953877845</v>
      </c>
      <c r="P176" s="31">
        <v>30515570</v>
      </c>
      <c r="Q176" s="31">
        <v>285514184</v>
      </c>
      <c r="R176" s="31">
        <v>270260739</v>
      </c>
      <c r="S176" s="31">
        <v>102319683</v>
      </c>
      <c r="T176" s="36">
        <f t="shared" si="46"/>
        <v>0.3785961785592542</v>
      </c>
      <c r="U176" s="36">
        <f t="shared" si="47"/>
        <v>0.12255573138565001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140439736</v>
      </c>
      <c r="E177" s="31">
        <v>199982113</v>
      </c>
      <c r="F177" s="31">
        <v>27632590</v>
      </c>
      <c r="G177" s="36">
        <f t="shared" si="40"/>
        <v>0.19675763275430821</v>
      </c>
      <c r="H177" s="31">
        <v>65609065</v>
      </c>
      <c r="I177" s="36">
        <f t="shared" si="41"/>
        <v>0.46716881467222354</v>
      </c>
      <c r="J177" s="31">
        <v>28165950</v>
      </c>
      <c r="K177" s="36">
        <f t="shared" si="42"/>
        <v>0.14084234623523556</v>
      </c>
      <c r="L177" s="31">
        <v>0</v>
      </c>
      <c r="M177" s="36">
        <f t="shared" si="43"/>
        <v>0</v>
      </c>
      <c r="N177" s="31">
        <f t="shared" si="44"/>
        <v>121407605</v>
      </c>
      <c r="O177" s="36">
        <f t="shared" si="45"/>
        <v>0.60709232030166616</v>
      </c>
      <c r="P177" s="31">
        <v>27730593</v>
      </c>
      <c r="Q177" s="31">
        <v>141898035</v>
      </c>
      <c r="R177" s="31">
        <v>155817075</v>
      </c>
      <c r="S177" s="31">
        <v>73714990</v>
      </c>
      <c r="T177" s="36">
        <f t="shared" si="46"/>
        <v>0.47308672685583397</v>
      </c>
      <c r="U177" s="36">
        <f t="shared" si="47"/>
        <v>1.5699520021082769E-2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257040792</v>
      </c>
      <c r="E178" s="31">
        <v>289077697</v>
      </c>
      <c r="F178" s="31">
        <v>60941408</v>
      </c>
      <c r="G178" s="36">
        <f t="shared" si="40"/>
        <v>0.23708846959979799</v>
      </c>
      <c r="H178" s="31">
        <v>48927910</v>
      </c>
      <c r="I178" s="36">
        <f t="shared" si="41"/>
        <v>0.19035075957904768</v>
      </c>
      <c r="J178" s="31">
        <v>42492511</v>
      </c>
      <c r="K178" s="36">
        <f t="shared" si="42"/>
        <v>0.14699339119198809</v>
      </c>
      <c r="L178" s="31">
        <v>0</v>
      </c>
      <c r="M178" s="36">
        <f t="shared" si="43"/>
        <v>0</v>
      </c>
      <c r="N178" s="31">
        <f t="shared" si="44"/>
        <v>152361829</v>
      </c>
      <c r="O178" s="36">
        <f t="shared" si="45"/>
        <v>0.52706186115769427</v>
      </c>
      <c r="P178" s="31">
        <v>35116391</v>
      </c>
      <c r="Q178" s="31">
        <v>226997564</v>
      </c>
      <c r="R178" s="31">
        <v>246668828</v>
      </c>
      <c r="S178" s="31">
        <v>121692584</v>
      </c>
      <c r="T178" s="36">
        <f t="shared" si="46"/>
        <v>0.4933439907534648</v>
      </c>
      <c r="U178" s="36">
        <f t="shared" si="47"/>
        <v>0.21004778082121245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1597017406</v>
      </c>
      <c r="E179" s="32">
        <f>SUM(E173:E178)</f>
        <v>1705843368</v>
      </c>
      <c r="F179" s="32">
        <f>SUM(F173:F178)</f>
        <v>269937033</v>
      </c>
      <c r="G179" s="37">
        <f t="shared" si="40"/>
        <v>0.16902573008023933</v>
      </c>
      <c r="H179" s="32">
        <f>SUM(H173:H178)</f>
        <v>353781350</v>
      </c>
      <c r="I179" s="37">
        <f t="shared" si="41"/>
        <v>0.22152629562510856</v>
      </c>
      <c r="J179" s="32">
        <f>SUM(J173:J178)</f>
        <v>264727616</v>
      </c>
      <c r="K179" s="37">
        <f t="shared" si="42"/>
        <v>0.15518870077173463</v>
      </c>
      <c r="L179" s="32">
        <f>SUM(L173:L178)</f>
        <v>0</v>
      </c>
      <c r="M179" s="37">
        <f t="shared" si="43"/>
        <v>0</v>
      </c>
      <c r="N179" s="32">
        <f t="shared" si="44"/>
        <v>888445999</v>
      </c>
      <c r="O179" s="37">
        <f t="shared" si="45"/>
        <v>0.52082507436872716</v>
      </c>
      <c r="P179" s="32">
        <f>SUM(P173:P178)</f>
        <v>242702302</v>
      </c>
      <c r="Q179" s="32">
        <f>SUM(Q173:Q178)</f>
        <v>1441385922</v>
      </c>
      <c r="R179" s="32">
        <f>SUM(R173:R178)</f>
        <v>1482615512</v>
      </c>
      <c r="S179" s="32">
        <f>SUM(S173:S178)</f>
        <v>754621730</v>
      </c>
      <c r="T179" s="37">
        <f t="shared" si="46"/>
        <v>0.50898005847924788</v>
      </c>
      <c r="U179" s="37">
        <f t="shared" si="47"/>
        <v>9.0750330007170588E-2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189490554</v>
      </c>
      <c r="E180" s="31">
        <v>178147941</v>
      </c>
      <c r="F180" s="31">
        <v>17637542</v>
      </c>
      <c r="G180" s="36">
        <f t="shared" si="40"/>
        <v>9.3078739956610188E-2</v>
      </c>
      <c r="H180" s="31">
        <v>36129269</v>
      </c>
      <c r="I180" s="36">
        <f t="shared" si="41"/>
        <v>0.19066527717260248</v>
      </c>
      <c r="J180" s="31">
        <v>22889295</v>
      </c>
      <c r="K180" s="36">
        <f t="shared" si="42"/>
        <v>0.12848475750836771</v>
      </c>
      <c r="L180" s="31">
        <v>0</v>
      </c>
      <c r="M180" s="36">
        <f t="shared" si="43"/>
        <v>0</v>
      </c>
      <c r="N180" s="31">
        <f t="shared" si="44"/>
        <v>76656106</v>
      </c>
      <c r="O180" s="36">
        <f t="shared" si="45"/>
        <v>0.43029465044448645</v>
      </c>
      <c r="P180" s="31">
        <v>24848670</v>
      </c>
      <c r="Q180" s="31">
        <v>137706785</v>
      </c>
      <c r="R180" s="31">
        <v>146113675</v>
      </c>
      <c r="S180" s="31">
        <v>71151778</v>
      </c>
      <c r="T180" s="36">
        <f t="shared" si="46"/>
        <v>0.48696179875018542</v>
      </c>
      <c r="U180" s="36">
        <f t="shared" si="47"/>
        <v>-7.8852308795601567E-2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231668735</v>
      </c>
      <c r="E181" s="31">
        <v>249492243</v>
      </c>
      <c r="F181" s="31">
        <v>55658838</v>
      </c>
      <c r="G181" s="36">
        <f t="shared" si="40"/>
        <v>0.24025183199623376</v>
      </c>
      <c r="H181" s="31">
        <v>61491521</v>
      </c>
      <c r="I181" s="36">
        <f t="shared" si="41"/>
        <v>0.26542865613696209</v>
      </c>
      <c r="J181" s="31">
        <v>48419857</v>
      </c>
      <c r="K181" s="36">
        <f t="shared" si="42"/>
        <v>0.19407359690938367</v>
      </c>
      <c r="L181" s="31">
        <v>0</v>
      </c>
      <c r="M181" s="36">
        <f t="shared" si="43"/>
        <v>0</v>
      </c>
      <c r="N181" s="31">
        <f t="shared" si="44"/>
        <v>165570216</v>
      </c>
      <c r="O181" s="36">
        <f t="shared" si="45"/>
        <v>0.66362871249668476</v>
      </c>
      <c r="P181" s="31">
        <v>34536461</v>
      </c>
      <c r="Q181" s="31">
        <v>224904764</v>
      </c>
      <c r="R181" s="31">
        <v>231015309</v>
      </c>
      <c r="S181" s="31">
        <v>129204942</v>
      </c>
      <c r="T181" s="36">
        <f t="shared" si="46"/>
        <v>0.55929168746128421</v>
      </c>
      <c r="U181" s="36">
        <f t="shared" si="47"/>
        <v>0.40199243344591684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408389982</v>
      </c>
      <c r="E182" s="31">
        <v>478379058</v>
      </c>
      <c r="F182" s="31">
        <v>91414921</v>
      </c>
      <c r="G182" s="36">
        <f t="shared" si="40"/>
        <v>0.22384222196713924</v>
      </c>
      <c r="H182" s="31">
        <v>137845422</v>
      </c>
      <c r="I182" s="36">
        <f t="shared" si="41"/>
        <v>0.33753379876002931</v>
      </c>
      <c r="J182" s="31">
        <v>133243454</v>
      </c>
      <c r="K182" s="36">
        <f t="shared" si="42"/>
        <v>0.27853111830827676</v>
      </c>
      <c r="L182" s="31">
        <v>0</v>
      </c>
      <c r="M182" s="36">
        <f t="shared" si="43"/>
        <v>0</v>
      </c>
      <c r="N182" s="31">
        <f t="shared" si="44"/>
        <v>362503797</v>
      </c>
      <c r="O182" s="36">
        <f t="shared" si="45"/>
        <v>0.75777522225899785</v>
      </c>
      <c r="P182" s="31">
        <v>141597078</v>
      </c>
      <c r="Q182" s="31">
        <v>455565058</v>
      </c>
      <c r="R182" s="31">
        <v>469716603</v>
      </c>
      <c r="S182" s="31">
        <v>377384312</v>
      </c>
      <c r="T182" s="36">
        <f t="shared" si="46"/>
        <v>0.80342979062207009</v>
      </c>
      <c r="U182" s="36">
        <f t="shared" si="47"/>
        <v>-5.899573718604556E-2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251406640</v>
      </c>
      <c r="E183" s="31">
        <v>328380475</v>
      </c>
      <c r="F183" s="31">
        <v>77090095</v>
      </c>
      <c r="G183" s="36">
        <f t="shared" si="40"/>
        <v>0.30663507932805595</v>
      </c>
      <c r="H183" s="31">
        <v>68214750</v>
      </c>
      <c r="I183" s="36">
        <f t="shared" si="41"/>
        <v>0.2713323323520811</v>
      </c>
      <c r="J183" s="31">
        <v>55640792</v>
      </c>
      <c r="K183" s="36">
        <f t="shared" si="42"/>
        <v>0.16944001314329057</v>
      </c>
      <c r="L183" s="31">
        <v>0</v>
      </c>
      <c r="M183" s="36">
        <f t="shared" si="43"/>
        <v>0</v>
      </c>
      <c r="N183" s="31">
        <f t="shared" si="44"/>
        <v>200945637</v>
      </c>
      <c r="O183" s="36">
        <f t="shared" si="45"/>
        <v>0.61192930852542315</v>
      </c>
      <c r="P183" s="31">
        <v>55883967</v>
      </c>
      <c r="Q183" s="31">
        <v>211381538</v>
      </c>
      <c r="R183" s="31">
        <v>260213637</v>
      </c>
      <c r="S183" s="31">
        <v>181526621</v>
      </c>
      <c r="T183" s="36">
        <f t="shared" si="46"/>
        <v>0.69760610201993367</v>
      </c>
      <c r="U183" s="36">
        <f t="shared" si="47"/>
        <v>-4.3514269486273349E-3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584569843</v>
      </c>
      <c r="E184" s="31">
        <v>525463374</v>
      </c>
      <c r="F184" s="31">
        <v>94723764</v>
      </c>
      <c r="G184" s="36">
        <f t="shared" si="40"/>
        <v>0.16204011399883317</v>
      </c>
      <c r="H184" s="31">
        <v>73171823</v>
      </c>
      <c r="I184" s="36">
        <f t="shared" si="41"/>
        <v>0.12517207973727101</v>
      </c>
      <c r="J184" s="31">
        <v>82190292</v>
      </c>
      <c r="K184" s="36">
        <f t="shared" si="42"/>
        <v>0.15641488268600048</v>
      </c>
      <c r="L184" s="31">
        <v>0</v>
      </c>
      <c r="M184" s="36">
        <f t="shared" si="43"/>
        <v>0</v>
      </c>
      <c r="N184" s="31">
        <f t="shared" si="44"/>
        <v>250085879</v>
      </c>
      <c r="O184" s="36">
        <f t="shared" si="45"/>
        <v>0.47593398774164608</v>
      </c>
      <c r="P184" s="31">
        <v>62469258</v>
      </c>
      <c r="Q184" s="31">
        <v>1007988104</v>
      </c>
      <c r="R184" s="31">
        <v>884950979</v>
      </c>
      <c r="S184" s="31">
        <v>239096177</v>
      </c>
      <c r="T184" s="36">
        <f t="shared" si="46"/>
        <v>0.27018013728871187</v>
      </c>
      <c r="U184" s="36">
        <f t="shared" si="47"/>
        <v>0.3156918239688391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1665525754</v>
      </c>
      <c r="E185" s="32">
        <f>SUM(E180:E184)</f>
        <v>1759863091</v>
      </c>
      <c r="F185" s="32">
        <f>SUM(F180:F184)</f>
        <v>336525160</v>
      </c>
      <c r="G185" s="37">
        <f t="shared" si="40"/>
        <v>0.20205341117769351</v>
      </c>
      <c r="H185" s="32">
        <f>SUM(H180:H184)</f>
        <v>376852785</v>
      </c>
      <c r="I185" s="37">
        <f t="shared" si="41"/>
        <v>0.22626656123145125</v>
      </c>
      <c r="J185" s="32">
        <f>SUM(J180:J184)</f>
        <v>342383690</v>
      </c>
      <c r="K185" s="37">
        <f t="shared" si="42"/>
        <v>0.19455132149254217</v>
      </c>
      <c r="L185" s="32">
        <f>SUM(L180:L184)</f>
        <v>0</v>
      </c>
      <c r="M185" s="37">
        <f t="shared" si="43"/>
        <v>0</v>
      </c>
      <c r="N185" s="32">
        <f t="shared" si="44"/>
        <v>1055761635</v>
      </c>
      <c r="O185" s="37">
        <f t="shared" si="45"/>
        <v>0.59991123195844098</v>
      </c>
      <c r="P185" s="32">
        <f>SUM(P180:P184)</f>
        <v>319335434</v>
      </c>
      <c r="Q185" s="32">
        <f>SUM(Q180:Q184)</f>
        <v>2037546249</v>
      </c>
      <c r="R185" s="32">
        <f>SUM(R180:R184)</f>
        <v>1992010203</v>
      </c>
      <c r="S185" s="32">
        <f>SUM(S180:S184)</f>
        <v>998363830</v>
      </c>
      <c r="T185" s="37">
        <f t="shared" si="46"/>
        <v>0.5011840945876922</v>
      </c>
      <c r="U185" s="37">
        <f t="shared" si="47"/>
        <v>7.2175692222116616E-2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152350553</v>
      </c>
      <c r="E186" s="31">
        <v>151937760</v>
      </c>
      <c r="F186" s="31">
        <v>25092488</v>
      </c>
      <c r="G186" s="36">
        <f t="shared" si="40"/>
        <v>0.16470230994173024</v>
      </c>
      <c r="H186" s="31">
        <v>15881172</v>
      </c>
      <c r="I186" s="36">
        <f t="shared" si="41"/>
        <v>0.10424098690340822</v>
      </c>
      <c r="J186" s="31">
        <v>23708488</v>
      </c>
      <c r="K186" s="36">
        <f t="shared" si="42"/>
        <v>0.15604078933373772</v>
      </c>
      <c r="L186" s="31">
        <v>0</v>
      </c>
      <c r="M186" s="36">
        <f t="shared" si="43"/>
        <v>0</v>
      </c>
      <c r="N186" s="31">
        <f t="shared" si="44"/>
        <v>64682148</v>
      </c>
      <c r="O186" s="36">
        <f t="shared" si="45"/>
        <v>0.42571476636222622</v>
      </c>
      <c r="P186" s="31">
        <v>32278509</v>
      </c>
      <c r="Q186" s="31">
        <v>121940498</v>
      </c>
      <c r="R186" s="31">
        <v>123474498</v>
      </c>
      <c r="S186" s="31">
        <v>75948596</v>
      </c>
      <c r="T186" s="36">
        <f t="shared" si="46"/>
        <v>0.61509540212911007</v>
      </c>
      <c r="U186" s="36">
        <f t="shared" si="47"/>
        <v>-0.26550238116636671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88955664</v>
      </c>
      <c r="E187" s="31">
        <v>91116495</v>
      </c>
      <c r="F187" s="31">
        <v>25013875</v>
      </c>
      <c r="G187" s="36">
        <f t="shared" si="40"/>
        <v>0.28119485455136395</v>
      </c>
      <c r="H187" s="31">
        <v>17835799</v>
      </c>
      <c r="I187" s="36">
        <f t="shared" si="41"/>
        <v>0.20050211754925465</v>
      </c>
      <c r="J187" s="31">
        <v>18043194</v>
      </c>
      <c r="K187" s="36">
        <f t="shared" si="42"/>
        <v>0.19802335460774692</v>
      </c>
      <c r="L187" s="31">
        <v>0</v>
      </c>
      <c r="M187" s="36">
        <f t="shared" si="43"/>
        <v>0</v>
      </c>
      <c r="N187" s="31">
        <f t="shared" si="44"/>
        <v>60892868</v>
      </c>
      <c r="O187" s="36">
        <f t="shared" si="45"/>
        <v>0.66829686545778566</v>
      </c>
      <c r="P187" s="31">
        <v>18956652</v>
      </c>
      <c r="Q187" s="31">
        <v>83370340</v>
      </c>
      <c r="R187" s="31">
        <v>84478116</v>
      </c>
      <c r="S187" s="31">
        <v>54934196</v>
      </c>
      <c r="T187" s="36">
        <f t="shared" si="46"/>
        <v>0.65027723866379783</v>
      </c>
      <c r="U187" s="36">
        <f t="shared" si="47"/>
        <v>-4.8186673469555741E-2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1138076183</v>
      </c>
      <c r="E188" s="31">
        <v>1287590283</v>
      </c>
      <c r="F188" s="31">
        <v>276479041</v>
      </c>
      <c r="G188" s="36">
        <f t="shared" si="40"/>
        <v>0.24293544239823531</v>
      </c>
      <c r="H188" s="31">
        <v>272910430</v>
      </c>
      <c r="I188" s="36">
        <f t="shared" si="41"/>
        <v>0.23979979027467269</v>
      </c>
      <c r="J188" s="31">
        <v>148508078</v>
      </c>
      <c r="K188" s="36">
        <f t="shared" si="42"/>
        <v>0.11533799218644772</v>
      </c>
      <c r="L188" s="31">
        <v>0</v>
      </c>
      <c r="M188" s="36">
        <f t="shared" si="43"/>
        <v>0</v>
      </c>
      <c r="N188" s="31">
        <f t="shared" si="44"/>
        <v>697897549</v>
      </c>
      <c r="O188" s="36">
        <f t="shared" si="45"/>
        <v>0.54201834093834955</v>
      </c>
      <c r="P188" s="31">
        <v>205466638</v>
      </c>
      <c r="Q188" s="31">
        <v>959786261</v>
      </c>
      <c r="R188" s="31">
        <v>976217744</v>
      </c>
      <c r="S188" s="31">
        <v>679806403</v>
      </c>
      <c r="T188" s="36">
        <f t="shared" si="46"/>
        <v>0.69636759542448967</v>
      </c>
      <c r="U188" s="36">
        <f t="shared" si="47"/>
        <v>-0.27721561297946584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299901677</v>
      </c>
      <c r="E189" s="31">
        <v>305047331</v>
      </c>
      <c r="F189" s="31">
        <v>24926917</v>
      </c>
      <c r="G189" s="36">
        <f t="shared" si="40"/>
        <v>8.3116964364290627E-2</v>
      </c>
      <c r="H189" s="31">
        <v>39022350</v>
      </c>
      <c r="I189" s="36">
        <f t="shared" si="41"/>
        <v>0.13011714502683491</v>
      </c>
      <c r="J189" s="31">
        <v>34002899</v>
      </c>
      <c r="K189" s="36">
        <f t="shared" si="42"/>
        <v>0.11146761680730785</v>
      </c>
      <c r="L189" s="31">
        <v>0</v>
      </c>
      <c r="M189" s="36">
        <f t="shared" si="43"/>
        <v>0</v>
      </c>
      <c r="N189" s="31">
        <f t="shared" si="44"/>
        <v>97952166</v>
      </c>
      <c r="O189" s="36">
        <f t="shared" si="45"/>
        <v>0.32110481242007655</v>
      </c>
      <c r="P189" s="31">
        <v>38620164</v>
      </c>
      <c r="Q189" s="31">
        <v>259373066</v>
      </c>
      <c r="R189" s="31">
        <v>347369132</v>
      </c>
      <c r="S189" s="31">
        <v>122339107</v>
      </c>
      <c r="T189" s="36">
        <f t="shared" si="46"/>
        <v>0.35218761752267613</v>
      </c>
      <c r="U189" s="36">
        <f t="shared" si="47"/>
        <v>-0.11955581027568918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525108000</v>
      </c>
      <c r="E190" s="31">
        <v>550779000</v>
      </c>
      <c r="F190" s="31">
        <v>105296449</v>
      </c>
      <c r="G190" s="36">
        <f t="shared" si="40"/>
        <v>0.20052341423097725</v>
      </c>
      <c r="H190" s="31">
        <v>77105555</v>
      </c>
      <c r="I190" s="36">
        <f t="shared" si="41"/>
        <v>0.14683751723454985</v>
      </c>
      <c r="J190" s="31">
        <v>81038103</v>
      </c>
      <c r="K190" s="36">
        <f t="shared" si="42"/>
        <v>0.14713361075858011</v>
      </c>
      <c r="L190" s="31">
        <v>0</v>
      </c>
      <c r="M190" s="36">
        <f t="shared" si="43"/>
        <v>0</v>
      </c>
      <c r="N190" s="31">
        <f t="shared" si="44"/>
        <v>263440107</v>
      </c>
      <c r="O190" s="36">
        <f t="shared" si="45"/>
        <v>0.47830455954203049</v>
      </c>
      <c r="P190" s="31">
        <v>73489800</v>
      </c>
      <c r="Q190" s="31">
        <v>488493000</v>
      </c>
      <c r="R190" s="31">
        <v>526678000</v>
      </c>
      <c r="S190" s="31">
        <v>233343407</v>
      </c>
      <c r="T190" s="36">
        <f t="shared" si="46"/>
        <v>0.44304756796372735</v>
      </c>
      <c r="U190" s="36">
        <f t="shared" si="47"/>
        <v>0.10271225394544548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2204392077</v>
      </c>
      <c r="E191" s="32">
        <f>SUM(E186:E190)</f>
        <v>2386470869</v>
      </c>
      <c r="F191" s="32">
        <f>SUM(F186:F190)</f>
        <v>456808770</v>
      </c>
      <c r="G191" s="37">
        <f t="shared" si="40"/>
        <v>0.20722664301247168</v>
      </c>
      <c r="H191" s="32">
        <f>SUM(H186:H190)</f>
        <v>422755306</v>
      </c>
      <c r="I191" s="37">
        <f t="shared" si="41"/>
        <v>0.1917786361196398</v>
      </c>
      <c r="J191" s="32">
        <f>SUM(J186:J190)</f>
        <v>305300762</v>
      </c>
      <c r="K191" s="37">
        <f t="shared" si="42"/>
        <v>0.12792980880924384</v>
      </c>
      <c r="L191" s="32">
        <f>SUM(L186:L190)</f>
        <v>0</v>
      </c>
      <c r="M191" s="37">
        <f t="shared" si="43"/>
        <v>0</v>
      </c>
      <c r="N191" s="32">
        <f t="shared" si="44"/>
        <v>1184864838</v>
      </c>
      <c r="O191" s="37">
        <f t="shared" si="45"/>
        <v>0.49649247907915695</v>
      </c>
      <c r="P191" s="32">
        <f>SUM(P186:P190)</f>
        <v>368811763</v>
      </c>
      <c r="Q191" s="32">
        <f>SUM(Q186:Q190)</f>
        <v>1912963165</v>
      </c>
      <c r="R191" s="32">
        <f>SUM(R186:R190)</f>
        <v>2058217490</v>
      </c>
      <c r="S191" s="32">
        <f>SUM(S186:S190)</f>
        <v>1166371709</v>
      </c>
      <c r="T191" s="37">
        <f t="shared" si="46"/>
        <v>0.56669021357893523</v>
      </c>
      <c r="U191" s="37">
        <f t="shared" si="47"/>
        <v>-0.17220438004305194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202715670</v>
      </c>
      <c r="E192" s="31">
        <v>205715670</v>
      </c>
      <c r="F192" s="31">
        <v>49503582</v>
      </c>
      <c r="G192" s="36">
        <f t="shared" si="40"/>
        <v>0.24420204910651455</v>
      </c>
      <c r="H192" s="31">
        <v>23890803</v>
      </c>
      <c r="I192" s="36">
        <f t="shared" si="41"/>
        <v>0.11785375545955575</v>
      </c>
      <c r="J192" s="31">
        <v>32794844</v>
      </c>
      <c r="K192" s="36">
        <f t="shared" si="42"/>
        <v>0.15941830780319263</v>
      </c>
      <c r="L192" s="31">
        <v>0</v>
      </c>
      <c r="M192" s="36">
        <f t="shared" si="43"/>
        <v>0</v>
      </c>
      <c r="N192" s="31">
        <f t="shared" si="44"/>
        <v>106189229</v>
      </c>
      <c r="O192" s="36">
        <f t="shared" si="45"/>
        <v>0.51619416741563728</v>
      </c>
      <c r="P192" s="31">
        <v>25027710</v>
      </c>
      <c r="Q192" s="31">
        <v>131919638</v>
      </c>
      <c r="R192" s="31">
        <v>196538091</v>
      </c>
      <c r="S192" s="31">
        <v>103460378</v>
      </c>
      <c r="T192" s="36">
        <f t="shared" si="46"/>
        <v>0.52641387465191158</v>
      </c>
      <c r="U192" s="36">
        <f t="shared" si="47"/>
        <v>0.31034137761704916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190613407</v>
      </c>
      <c r="E193" s="31">
        <v>204327397</v>
      </c>
      <c r="F193" s="31">
        <v>57842166</v>
      </c>
      <c r="G193" s="36">
        <f t="shared" si="40"/>
        <v>0.3034527681465764</v>
      </c>
      <c r="H193" s="31">
        <v>67017489</v>
      </c>
      <c r="I193" s="36">
        <f t="shared" si="41"/>
        <v>0.3515885375261143</v>
      </c>
      <c r="J193" s="31">
        <v>53216666</v>
      </c>
      <c r="K193" s="36">
        <f t="shared" si="42"/>
        <v>0.26044802009590517</v>
      </c>
      <c r="L193" s="31">
        <v>0</v>
      </c>
      <c r="M193" s="36">
        <f t="shared" si="43"/>
        <v>0</v>
      </c>
      <c r="N193" s="31">
        <f t="shared" si="44"/>
        <v>178076321</v>
      </c>
      <c r="O193" s="36">
        <f t="shared" si="45"/>
        <v>0.87152444368485738</v>
      </c>
      <c r="P193" s="31">
        <v>32801986</v>
      </c>
      <c r="Q193" s="31">
        <v>144000960</v>
      </c>
      <c r="R193" s="31">
        <v>158044914</v>
      </c>
      <c r="S193" s="31">
        <v>107081828</v>
      </c>
      <c r="T193" s="36">
        <f t="shared" si="46"/>
        <v>0.67754048700358682</v>
      </c>
      <c r="U193" s="36">
        <f t="shared" si="47"/>
        <v>0.62236109728234146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142886773</v>
      </c>
      <c r="E194" s="31">
        <v>149389150</v>
      </c>
      <c r="F194" s="31">
        <v>25653931</v>
      </c>
      <c r="G194" s="36">
        <f t="shared" si="40"/>
        <v>0.17954027837132272</v>
      </c>
      <c r="H194" s="31">
        <v>30964141</v>
      </c>
      <c r="I194" s="36">
        <f t="shared" si="41"/>
        <v>0.21670404019831843</v>
      </c>
      <c r="J194" s="31">
        <v>15630081</v>
      </c>
      <c r="K194" s="36">
        <f t="shared" si="42"/>
        <v>0.10462661444957683</v>
      </c>
      <c r="L194" s="31">
        <v>0</v>
      </c>
      <c r="M194" s="36">
        <f t="shared" si="43"/>
        <v>0</v>
      </c>
      <c r="N194" s="31">
        <f t="shared" si="44"/>
        <v>72248153</v>
      </c>
      <c r="O194" s="36">
        <f t="shared" si="45"/>
        <v>0.48362383078021398</v>
      </c>
      <c r="P194" s="31">
        <v>22617989</v>
      </c>
      <c r="Q194" s="31">
        <v>132154490</v>
      </c>
      <c r="R194" s="31">
        <v>135375578</v>
      </c>
      <c r="S194" s="31">
        <v>69444659</v>
      </c>
      <c r="T194" s="36">
        <f t="shared" si="46"/>
        <v>0.51297774699067211</v>
      </c>
      <c r="U194" s="36">
        <f t="shared" si="47"/>
        <v>-0.30895355020289383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248492776</v>
      </c>
      <c r="E195" s="31">
        <v>350507298</v>
      </c>
      <c r="F195" s="31">
        <v>82096901</v>
      </c>
      <c r="G195" s="36">
        <f t="shared" si="40"/>
        <v>0.33037942720717162</v>
      </c>
      <c r="H195" s="31">
        <v>102715166</v>
      </c>
      <c r="I195" s="36">
        <f t="shared" si="41"/>
        <v>0.41335272458785682</v>
      </c>
      <c r="J195" s="31">
        <v>56395373</v>
      </c>
      <c r="K195" s="36">
        <f t="shared" si="42"/>
        <v>0.16089643017932254</v>
      </c>
      <c r="L195" s="31">
        <v>0</v>
      </c>
      <c r="M195" s="36">
        <f t="shared" si="43"/>
        <v>0</v>
      </c>
      <c r="N195" s="31">
        <f t="shared" si="44"/>
        <v>241207440</v>
      </c>
      <c r="O195" s="36">
        <f t="shared" si="45"/>
        <v>0.68816666978500407</v>
      </c>
      <c r="P195" s="31">
        <v>67815042</v>
      </c>
      <c r="Q195" s="31">
        <v>191980383</v>
      </c>
      <c r="R195" s="31">
        <v>258468058</v>
      </c>
      <c r="S195" s="31">
        <v>202390636</v>
      </c>
      <c r="T195" s="36">
        <f t="shared" si="46"/>
        <v>0.7830392566341795</v>
      </c>
      <c r="U195" s="36">
        <f t="shared" si="47"/>
        <v>-0.16839433646594215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303142373</v>
      </c>
      <c r="E196" s="31">
        <v>289911853</v>
      </c>
      <c r="F196" s="31">
        <v>44646161</v>
      </c>
      <c r="G196" s="36">
        <f t="shared" si="40"/>
        <v>0.14727786339523047</v>
      </c>
      <c r="H196" s="31">
        <v>58697469</v>
      </c>
      <c r="I196" s="36">
        <f t="shared" si="41"/>
        <v>0.19363003732902756</v>
      </c>
      <c r="J196" s="31">
        <v>47471074</v>
      </c>
      <c r="K196" s="36">
        <f t="shared" si="42"/>
        <v>0.16374312919175471</v>
      </c>
      <c r="L196" s="31">
        <v>0</v>
      </c>
      <c r="M196" s="36">
        <f t="shared" si="43"/>
        <v>0</v>
      </c>
      <c r="N196" s="31">
        <f t="shared" si="44"/>
        <v>150814704</v>
      </c>
      <c r="O196" s="36">
        <f t="shared" si="45"/>
        <v>0.52020882361094767</v>
      </c>
      <c r="P196" s="31">
        <v>48935696</v>
      </c>
      <c r="Q196" s="31">
        <v>246893906</v>
      </c>
      <c r="R196" s="31">
        <v>247100783</v>
      </c>
      <c r="S196" s="31">
        <v>125100157</v>
      </c>
      <c r="T196" s="36">
        <f t="shared" si="46"/>
        <v>0.5062717951808352</v>
      </c>
      <c r="U196" s="36">
        <f t="shared" si="47"/>
        <v>-2.9929522203996028E-2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55745173</v>
      </c>
      <c r="E197" s="31">
        <v>55925914</v>
      </c>
      <c r="F197" s="31">
        <v>12321829</v>
      </c>
      <c r="G197" s="36">
        <f t="shared" si="40"/>
        <v>0.22103849242695867</v>
      </c>
      <c r="H197" s="31">
        <v>17404664</v>
      </c>
      <c r="I197" s="36">
        <f t="shared" si="41"/>
        <v>0.31221831529700339</v>
      </c>
      <c r="J197" s="31">
        <v>10887238</v>
      </c>
      <c r="K197" s="36">
        <f t="shared" si="42"/>
        <v>0.19467250906261452</v>
      </c>
      <c r="L197" s="31">
        <v>0</v>
      </c>
      <c r="M197" s="36">
        <f t="shared" si="43"/>
        <v>0</v>
      </c>
      <c r="N197" s="31">
        <f t="shared" si="44"/>
        <v>40613731</v>
      </c>
      <c r="O197" s="36">
        <f t="shared" si="45"/>
        <v>0.72620594095252511</v>
      </c>
      <c r="P197" s="31">
        <v>13009465</v>
      </c>
      <c r="Q197" s="31">
        <v>52294053</v>
      </c>
      <c r="R197" s="31">
        <v>54538400</v>
      </c>
      <c r="S197" s="31">
        <v>37662550</v>
      </c>
      <c r="T197" s="36">
        <f t="shared" si="46"/>
        <v>0.69056939697534214</v>
      </c>
      <c r="U197" s="36">
        <f t="shared" si="47"/>
        <v>-0.16312945997394979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1143596172</v>
      </c>
      <c r="E198" s="32">
        <f>SUM(E192:E197)</f>
        <v>1255777282</v>
      </c>
      <c r="F198" s="32">
        <f>SUM(F192:F197)</f>
        <v>272064570</v>
      </c>
      <c r="G198" s="37">
        <f t="shared" si="40"/>
        <v>0.23790265887668607</v>
      </c>
      <c r="H198" s="32">
        <f>SUM(H192:H197)</f>
        <v>300689732</v>
      </c>
      <c r="I198" s="37">
        <f t="shared" si="41"/>
        <v>0.26293348942759492</v>
      </c>
      <c r="J198" s="32">
        <f>SUM(J192:J197)</f>
        <v>216395276</v>
      </c>
      <c r="K198" s="37">
        <f t="shared" si="42"/>
        <v>0.17231978878878937</v>
      </c>
      <c r="L198" s="32">
        <f>SUM(L192:L197)</f>
        <v>0</v>
      </c>
      <c r="M198" s="37">
        <f t="shared" si="43"/>
        <v>0</v>
      </c>
      <c r="N198" s="32">
        <f t="shared" si="44"/>
        <v>789149578</v>
      </c>
      <c r="O198" s="37">
        <f t="shared" si="45"/>
        <v>0.62841523677126054</v>
      </c>
      <c r="P198" s="32">
        <f>SUM(P192:P197)</f>
        <v>210207888</v>
      </c>
      <c r="Q198" s="32">
        <f>SUM(Q192:Q197)</f>
        <v>899243430</v>
      </c>
      <c r="R198" s="32">
        <f>SUM(R192:R197)</f>
        <v>1050065824</v>
      </c>
      <c r="S198" s="32">
        <f>SUM(S192:S197)</f>
        <v>645140208</v>
      </c>
      <c r="T198" s="37">
        <f t="shared" si="46"/>
        <v>0.61438073047885422</v>
      </c>
      <c r="U198" s="37">
        <f t="shared" si="47"/>
        <v>2.9434613795273012E-2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137781422</v>
      </c>
      <c r="E199" s="31">
        <v>196344238</v>
      </c>
      <c r="F199" s="31">
        <v>16021617</v>
      </c>
      <c r="G199" s="36">
        <f t="shared" si="40"/>
        <v>0.11628285415721722</v>
      </c>
      <c r="H199" s="31">
        <v>65306754</v>
      </c>
      <c r="I199" s="36">
        <f t="shared" si="41"/>
        <v>0.47398809688580512</v>
      </c>
      <c r="J199" s="31">
        <v>37776160</v>
      </c>
      <c r="K199" s="36">
        <f t="shared" si="42"/>
        <v>0.19239759915949253</v>
      </c>
      <c r="L199" s="31">
        <v>0</v>
      </c>
      <c r="M199" s="36">
        <f t="shared" si="43"/>
        <v>0</v>
      </c>
      <c r="N199" s="31">
        <f t="shared" si="44"/>
        <v>119104531</v>
      </c>
      <c r="O199" s="36">
        <f t="shared" si="45"/>
        <v>0.60661077815790043</v>
      </c>
      <c r="P199" s="31">
        <v>45777367</v>
      </c>
      <c r="Q199" s="31">
        <v>165182295</v>
      </c>
      <c r="R199" s="31">
        <v>184165434</v>
      </c>
      <c r="S199" s="31">
        <v>109342926</v>
      </c>
      <c r="T199" s="36">
        <f t="shared" si="46"/>
        <v>0.59372121915125509</v>
      </c>
      <c r="U199" s="36">
        <f t="shared" si="47"/>
        <v>-0.17478521645860501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193168469</v>
      </c>
      <c r="E200" s="31">
        <v>195700320</v>
      </c>
      <c r="F200" s="31">
        <v>51136995</v>
      </c>
      <c r="G200" s="36">
        <f t="shared" si="40"/>
        <v>0.26472744369061596</v>
      </c>
      <c r="H200" s="31">
        <v>43798562</v>
      </c>
      <c r="I200" s="36">
        <f t="shared" si="41"/>
        <v>0.22673763594409396</v>
      </c>
      <c r="J200" s="31">
        <v>45739584</v>
      </c>
      <c r="K200" s="36">
        <f t="shared" si="42"/>
        <v>0.23372258154713288</v>
      </c>
      <c r="L200" s="31">
        <v>0</v>
      </c>
      <c r="M200" s="36">
        <f t="shared" si="43"/>
        <v>0</v>
      </c>
      <c r="N200" s="31">
        <f t="shared" si="44"/>
        <v>140675141</v>
      </c>
      <c r="O200" s="36">
        <f t="shared" si="45"/>
        <v>0.71882938668674634</v>
      </c>
      <c r="P200" s="31">
        <v>47972871</v>
      </c>
      <c r="Q200" s="31">
        <v>170758190</v>
      </c>
      <c r="R200" s="31">
        <v>183871141</v>
      </c>
      <c r="S200" s="31">
        <v>133452335</v>
      </c>
      <c r="T200" s="36">
        <f t="shared" si="46"/>
        <v>0.72579271697672232</v>
      </c>
      <c r="U200" s="36">
        <f t="shared" si="47"/>
        <v>-4.6553123743625857E-2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179516216</v>
      </c>
      <c r="E201" s="31">
        <v>207692686</v>
      </c>
      <c r="F201" s="31">
        <v>44485143</v>
      </c>
      <c r="G201" s="36">
        <f t="shared" si="40"/>
        <v>0.24780570798127785</v>
      </c>
      <c r="H201" s="31">
        <v>46628569</v>
      </c>
      <c r="I201" s="36">
        <f t="shared" si="41"/>
        <v>0.25974572124448075</v>
      </c>
      <c r="J201" s="31">
        <v>47911006</v>
      </c>
      <c r="K201" s="36">
        <f t="shared" si="42"/>
        <v>0.2306822012981237</v>
      </c>
      <c r="L201" s="31">
        <v>0</v>
      </c>
      <c r="M201" s="36">
        <f t="shared" si="43"/>
        <v>0</v>
      </c>
      <c r="N201" s="31">
        <f t="shared" si="44"/>
        <v>139024718</v>
      </c>
      <c r="O201" s="36">
        <f t="shared" si="45"/>
        <v>0.66937705259394642</v>
      </c>
      <c r="P201" s="31">
        <v>46652482</v>
      </c>
      <c r="Q201" s="31">
        <v>149402139</v>
      </c>
      <c r="R201" s="31">
        <v>168713719</v>
      </c>
      <c r="S201" s="31">
        <v>146266118</v>
      </c>
      <c r="T201" s="36">
        <f t="shared" si="46"/>
        <v>0.86694857339965337</v>
      </c>
      <c r="U201" s="36">
        <f t="shared" si="47"/>
        <v>2.6976571150062245E-2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422583011</v>
      </c>
      <c r="E202" s="31">
        <v>449063911</v>
      </c>
      <c r="F202" s="31">
        <v>92605443</v>
      </c>
      <c r="G202" s="36">
        <f t="shared" si="40"/>
        <v>0.21914142449990731</v>
      </c>
      <c r="H202" s="31">
        <v>100118212</v>
      </c>
      <c r="I202" s="36">
        <f t="shared" si="41"/>
        <v>0.23691963328833396</v>
      </c>
      <c r="J202" s="31">
        <v>83510455</v>
      </c>
      <c r="K202" s="36">
        <f t="shared" si="42"/>
        <v>0.18596563418786954</v>
      </c>
      <c r="L202" s="31">
        <v>0</v>
      </c>
      <c r="M202" s="36">
        <f t="shared" si="43"/>
        <v>0</v>
      </c>
      <c r="N202" s="31">
        <f t="shared" si="44"/>
        <v>276234110</v>
      </c>
      <c r="O202" s="36">
        <f t="shared" si="45"/>
        <v>0.61513317644445487</v>
      </c>
      <c r="P202" s="31">
        <v>55766450</v>
      </c>
      <c r="Q202" s="31">
        <v>286850560</v>
      </c>
      <c r="R202" s="31">
        <v>368555203</v>
      </c>
      <c r="S202" s="31">
        <v>200495195</v>
      </c>
      <c r="T202" s="36">
        <f t="shared" si="46"/>
        <v>0.54400315981972447</v>
      </c>
      <c r="U202" s="36">
        <f t="shared" si="47"/>
        <v>0.4975035168994979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448380040</v>
      </c>
      <c r="E203" s="31">
        <v>456642081</v>
      </c>
      <c r="F203" s="31">
        <v>72533193</v>
      </c>
      <c r="G203" s="36">
        <f t="shared" si="40"/>
        <v>0.16176722094944279</v>
      </c>
      <c r="H203" s="31">
        <v>79878946</v>
      </c>
      <c r="I203" s="36">
        <f t="shared" si="41"/>
        <v>0.17815009338952734</v>
      </c>
      <c r="J203" s="31">
        <v>78079977</v>
      </c>
      <c r="K203" s="36">
        <f t="shared" si="42"/>
        <v>0.17098725730447956</v>
      </c>
      <c r="L203" s="31">
        <v>0</v>
      </c>
      <c r="M203" s="36">
        <f t="shared" si="43"/>
        <v>0</v>
      </c>
      <c r="N203" s="31">
        <f t="shared" si="44"/>
        <v>230492116</v>
      </c>
      <c r="O203" s="36">
        <f t="shared" si="45"/>
        <v>0.50475443589264823</v>
      </c>
      <c r="P203" s="31">
        <v>75121972</v>
      </c>
      <c r="Q203" s="31">
        <v>462750637</v>
      </c>
      <c r="R203" s="31">
        <v>442840169</v>
      </c>
      <c r="S203" s="31">
        <v>225263783</v>
      </c>
      <c r="T203" s="36">
        <f t="shared" si="46"/>
        <v>0.50867965186780517</v>
      </c>
      <c r="U203" s="36">
        <f t="shared" si="47"/>
        <v>3.9376029692085313E-2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1381429158</v>
      </c>
      <c r="E204" s="32">
        <f>SUM(E199:E203)</f>
        <v>1505443236</v>
      </c>
      <c r="F204" s="32">
        <f>SUM(F199:F203)</f>
        <v>276782391</v>
      </c>
      <c r="G204" s="37">
        <f t="shared" si="40"/>
        <v>0.20035945339442443</v>
      </c>
      <c r="H204" s="32">
        <f>SUM(H199:H203)</f>
        <v>335731043</v>
      </c>
      <c r="I204" s="37">
        <f t="shared" si="41"/>
        <v>0.24303167560619854</v>
      </c>
      <c r="J204" s="32">
        <f>SUM(J199:J203)</f>
        <v>293017182</v>
      </c>
      <c r="K204" s="37">
        <f t="shared" si="42"/>
        <v>0.19463847921530003</v>
      </c>
      <c r="L204" s="32">
        <f>SUM(L199:L203)</f>
        <v>0</v>
      </c>
      <c r="M204" s="37">
        <f t="shared" si="43"/>
        <v>0</v>
      </c>
      <c r="N204" s="32">
        <f t="shared" si="44"/>
        <v>905530616</v>
      </c>
      <c r="O204" s="37">
        <f t="shared" si="45"/>
        <v>0.60150432400627563</v>
      </c>
      <c r="P204" s="32">
        <f>SUM(P199:P203)</f>
        <v>271291142</v>
      </c>
      <c r="Q204" s="32">
        <f>SUM(Q199:Q203)</f>
        <v>1234943821</v>
      </c>
      <c r="R204" s="32">
        <f>SUM(R199:R203)</f>
        <v>1348145666</v>
      </c>
      <c r="S204" s="32">
        <f>SUM(S199:S203)</f>
        <v>814820357</v>
      </c>
      <c r="T204" s="37">
        <f t="shared" si="46"/>
        <v>0.60440082815205221</v>
      </c>
      <c r="U204" s="37">
        <f t="shared" si="47"/>
        <v>8.0083853235429325E-2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7991960567</v>
      </c>
      <c r="E205" s="32">
        <f>SUM(E173:E178,E180:E184,E186:E190,E192:E197,E199:E203)</f>
        <v>8613397846</v>
      </c>
      <c r="F205" s="32">
        <f>SUM(F173:F178,F180:F184,F186:F190,F192:F197,F199:F203)</f>
        <v>1612117924</v>
      </c>
      <c r="G205" s="37">
        <f t="shared" si="40"/>
        <v>0.20171745224277957</v>
      </c>
      <c r="H205" s="32">
        <f>SUM(H173:H178,H180:H184,H186:H190,H192:H197,H199:H203)</f>
        <v>1789810216</v>
      </c>
      <c r="I205" s="37">
        <f t="shared" si="41"/>
        <v>0.22395133221632674</v>
      </c>
      <c r="J205" s="32">
        <f>SUM(J173:J178,J180:J184,J186:J190,J192:J197,J199:J203)</f>
        <v>1421824526</v>
      </c>
      <c r="K205" s="37">
        <f t="shared" si="42"/>
        <v>0.16507127052772619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4823752666</v>
      </c>
      <c r="O205" s="37">
        <f t="shared" si="45"/>
        <v>0.56002900971770575</v>
      </c>
      <c r="P205" s="32">
        <f>SUM(P173:P178,P180:P184,P186:P190,P192:P197,P199:P203)</f>
        <v>1412348529</v>
      </c>
      <c r="Q205" s="32">
        <f>SUM(Q173:Q178,Q180:Q184,Q186:Q190,Q192:Q197,Q199:Q203)</f>
        <v>7526082587</v>
      </c>
      <c r="R205" s="32">
        <f>SUM(R173:R178,R180:R184,R186:R190,R192:R197,R199:R203)</f>
        <v>7931054695</v>
      </c>
      <c r="S205" s="32">
        <f>SUM(S173:S178,S180:S184,S186:S190,S192:S197,S199:S203)</f>
        <v>4379317834</v>
      </c>
      <c r="T205" s="37">
        <f t="shared" si="46"/>
        <v>0.55217345011639718</v>
      </c>
      <c r="U205" s="37">
        <f t="shared" si="47"/>
        <v>6.7093899313290795E-3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192771407</v>
      </c>
      <c r="E208" s="31">
        <v>220229155</v>
      </c>
      <c r="F208" s="31">
        <v>39097024</v>
      </c>
      <c r="G208" s="36">
        <f t="shared" ref="G208:G231" si="48">IF(($D208     =0),0,($F208     /$D208     ))</f>
        <v>0.2028154725249269</v>
      </c>
      <c r="H208" s="31">
        <v>32778462</v>
      </c>
      <c r="I208" s="36">
        <f t="shared" ref="I208:I231" si="49">IF(($D208     =0),0,($H208     /$D208     ))</f>
        <v>0.17003798701329187</v>
      </c>
      <c r="J208" s="31">
        <v>32048649</v>
      </c>
      <c r="K208" s="36">
        <f t="shared" ref="K208:K231" si="50">IF(($E208     =0),0,($J208     /$E208     ))</f>
        <v>0.14552409738846794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103924135</v>
      </c>
      <c r="O208" s="36">
        <f t="shared" ref="O208:O231" si="53">IF(($E208     =0),0,($N208     /$E208     ))</f>
        <v>0.47189090381788912</v>
      </c>
      <c r="P208" s="31">
        <v>26271571</v>
      </c>
      <c r="Q208" s="31">
        <v>239465651</v>
      </c>
      <c r="R208" s="31">
        <v>289296509</v>
      </c>
      <c r="S208" s="31">
        <v>76246256</v>
      </c>
      <c r="T208" s="36">
        <f t="shared" ref="T208:T231" si="54">IF(($R208     =0),0,($S208     /$R208     ))</f>
        <v>0.26355747002809493</v>
      </c>
      <c r="U208" s="36">
        <f t="shared" ref="U208:U231" si="55">IF(($P208     =0),0,(($J208     /$P208     )-1))</f>
        <v>0.21989845982183565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171593207</v>
      </c>
      <c r="E209" s="31">
        <v>170220571</v>
      </c>
      <c r="F209" s="31">
        <v>37078564</v>
      </c>
      <c r="G209" s="36">
        <f t="shared" si="48"/>
        <v>0.21608410174419085</v>
      </c>
      <c r="H209" s="31">
        <v>42465076</v>
      </c>
      <c r="I209" s="36">
        <f t="shared" si="49"/>
        <v>0.24747527447284087</v>
      </c>
      <c r="J209" s="31">
        <v>35696064</v>
      </c>
      <c r="K209" s="36">
        <f t="shared" si="50"/>
        <v>0.20970476006686642</v>
      </c>
      <c r="L209" s="31">
        <v>0</v>
      </c>
      <c r="M209" s="36">
        <f t="shared" si="51"/>
        <v>0</v>
      </c>
      <c r="N209" s="31">
        <f t="shared" si="52"/>
        <v>115239704</v>
      </c>
      <c r="O209" s="36">
        <f t="shared" si="53"/>
        <v>0.67700221731720078</v>
      </c>
      <c r="P209" s="31">
        <v>32768767</v>
      </c>
      <c r="Q209" s="31">
        <v>139196218</v>
      </c>
      <c r="R209" s="31">
        <v>165734640</v>
      </c>
      <c r="S209" s="31">
        <v>91735929</v>
      </c>
      <c r="T209" s="36">
        <f t="shared" si="54"/>
        <v>0.55351089548931953</v>
      </c>
      <c r="U209" s="36">
        <f t="shared" si="55"/>
        <v>8.9331923901805554E-2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197517833</v>
      </c>
      <c r="E210" s="31">
        <v>254562215</v>
      </c>
      <c r="F210" s="31">
        <v>50576178</v>
      </c>
      <c r="G210" s="36">
        <f t="shared" si="48"/>
        <v>0.25605879343562865</v>
      </c>
      <c r="H210" s="31">
        <v>58036851</v>
      </c>
      <c r="I210" s="36">
        <f t="shared" si="49"/>
        <v>0.29383094234331741</v>
      </c>
      <c r="J210" s="31">
        <v>240379750</v>
      </c>
      <c r="K210" s="36">
        <f t="shared" si="50"/>
        <v>0.94428684162730125</v>
      </c>
      <c r="L210" s="31">
        <v>0</v>
      </c>
      <c r="M210" s="36">
        <f t="shared" si="51"/>
        <v>0</v>
      </c>
      <c r="N210" s="31">
        <f t="shared" si="52"/>
        <v>348992779</v>
      </c>
      <c r="O210" s="36">
        <f t="shared" si="53"/>
        <v>1.370952790460281</v>
      </c>
      <c r="P210" s="31">
        <v>45521434</v>
      </c>
      <c r="Q210" s="31">
        <v>142433113</v>
      </c>
      <c r="R210" s="31">
        <v>180180729</v>
      </c>
      <c r="S210" s="31">
        <v>134612270</v>
      </c>
      <c r="T210" s="36">
        <f t="shared" si="54"/>
        <v>0.74709582288347831</v>
      </c>
      <c r="U210" s="36">
        <f t="shared" si="55"/>
        <v>4.2805838673711376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112170709</v>
      </c>
      <c r="E211" s="31">
        <v>130230833</v>
      </c>
      <c r="F211" s="31">
        <v>12578793</v>
      </c>
      <c r="G211" s="36">
        <f t="shared" si="48"/>
        <v>0.11213972981128255</v>
      </c>
      <c r="H211" s="31">
        <v>29745905</v>
      </c>
      <c r="I211" s="36">
        <f t="shared" si="49"/>
        <v>0.26518424698554771</v>
      </c>
      <c r="J211" s="31">
        <v>12788996</v>
      </c>
      <c r="K211" s="36">
        <f t="shared" si="50"/>
        <v>9.8202520135918958E-2</v>
      </c>
      <c r="L211" s="31">
        <v>0</v>
      </c>
      <c r="M211" s="36">
        <f t="shared" si="51"/>
        <v>0</v>
      </c>
      <c r="N211" s="31">
        <f t="shared" si="52"/>
        <v>55113694</v>
      </c>
      <c r="O211" s="36">
        <f t="shared" si="53"/>
        <v>0.42320004203612827</v>
      </c>
      <c r="P211" s="31">
        <v>7560144</v>
      </c>
      <c r="Q211" s="31">
        <v>116988183</v>
      </c>
      <c r="R211" s="31">
        <v>124060726</v>
      </c>
      <c r="S211" s="31">
        <v>50053191</v>
      </c>
      <c r="T211" s="36">
        <f t="shared" si="54"/>
        <v>0.40345718273484876</v>
      </c>
      <c r="U211" s="36">
        <f t="shared" si="55"/>
        <v>0.69163391596773827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213911451</v>
      </c>
      <c r="E212" s="31">
        <v>245829259</v>
      </c>
      <c r="F212" s="31">
        <v>14315510</v>
      </c>
      <c r="G212" s="36">
        <f t="shared" si="48"/>
        <v>6.692259779959138E-2</v>
      </c>
      <c r="H212" s="31">
        <v>37580982</v>
      </c>
      <c r="I212" s="36">
        <f t="shared" si="49"/>
        <v>0.17568476032636512</v>
      </c>
      <c r="J212" s="31">
        <v>26450810</v>
      </c>
      <c r="K212" s="36">
        <f t="shared" si="50"/>
        <v>0.10759829854102111</v>
      </c>
      <c r="L212" s="31">
        <v>0</v>
      </c>
      <c r="M212" s="36">
        <f t="shared" si="51"/>
        <v>0</v>
      </c>
      <c r="N212" s="31">
        <f t="shared" si="52"/>
        <v>78347302</v>
      </c>
      <c r="O212" s="36">
        <f t="shared" si="53"/>
        <v>0.31870617158716652</v>
      </c>
      <c r="P212" s="31">
        <v>18792301</v>
      </c>
      <c r="Q212" s="31">
        <v>166841333</v>
      </c>
      <c r="R212" s="31">
        <v>176286973</v>
      </c>
      <c r="S212" s="31">
        <v>103376501</v>
      </c>
      <c r="T212" s="36">
        <f t="shared" si="54"/>
        <v>0.5864103242614529</v>
      </c>
      <c r="U212" s="36">
        <f t="shared" si="55"/>
        <v>0.40753439400528979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143423668</v>
      </c>
      <c r="E213" s="31">
        <v>159273632</v>
      </c>
      <c r="F213" s="31">
        <v>23176378</v>
      </c>
      <c r="G213" s="36">
        <f t="shared" si="48"/>
        <v>0.16159381727707592</v>
      </c>
      <c r="H213" s="31">
        <v>10565216</v>
      </c>
      <c r="I213" s="36">
        <f t="shared" si="49"/>
        <v>7.3664382924581176E-2</v>
      </c>
      <c r="J213" s="31">
        <v>1801422</v>
      </c>
      <c r="K213" s="36">
        <f t="shared" si="50"/>
        <v>1.1310233698946476E-2</v>
      </c>
      <c r="L213" s="31">
        <v>0</v>
      </c>
      <c r="M213" s="36">
        <f t="shared" si="51"/>
        <v>0</v>
      </c>
      <c r="N213" s="31">
        <f t="shared" si="52"/>
        <v>35543016</v>
      </c>
      <c r="O213" s="36">
        <f t="shared" si="53"/>
        <v>0.22315693786652646</v>
      </c>
      <c r="P213" s="31">
        <v>25935341</v>
      </c>
      <c r="Q213" s="31">
        <v>146389670</v>
      </c>
      <c r="R213" s="31">
        <v>139389670</v>
      </c>
      <c r="S213" s="31">
        <v>72985287</v>
      </c>
      <c r="T213" s="36">
        <f t="shared" si="54"/>
        <v>0.52360613953673896</v>
      </c>
      <c r="U213" s="36">
        <f t="shared" si="55"/>
        <v>-0.93054180394235031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1684934170</v>
      </c>
      <c r="E214" s="31">
        <v>817387439</v>
      </c>
      <c r="F214" s="31">
        <v>145265179</v>
      </c>
      <c r="G214" s="36">
        <f t="shared" si="48"/>
        <v>8.6214156960209315E-2</v>
      </c>
      <c r="H214" s="31">
        <v>179212092</v>
      </c>
      <c r="I214" s="36">
        <f t="shared" si="49"/>
        <v>0.10636147998589167</v>
      </c>
      <c r="J214" s="31">
        <v>353698159</v>
      </c>
      <c r="K214" s="36">
        <f t="shared" si="50"/>
        <v>0.43271787909136195</v>
      </c>
      <c r="L214" s="31">
        <v>0</v>
      </c>
      <c r="M214" s="36">
        <f t="shared" si="51"/>
        <v>0</v>
      </c>
      <c r="N214" s="31">
        <f t="shared" si="52"/>
        <v>678175430</v>
      </c>
      <c r="O214" s="36">
        <f t="shared" si="53"/>
        <v>0.82968663040587787</v>
      </c>
      <c r="P214" s="31">
        <v>175450928</v>
      </c>
      <c r="Q214" s="31">
        <v>705371864</v>
      </c>
      <c r="R214" s="31">
        <v>735941782</v>
      </c>
      <c r="S214" s="31">
        <v>616152964</v>
      </c>
      <c r="T214" s="36">
        <f t="shared" si="54"/>
        <v>0.83723057865465778</v>
      </c>
      <c r="U214" s="36">
        <f t="shared" si="55"/>
        <v>1.0159378068379326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184206269</v>
      </c>
      <c r="E215" s="31">
        <v>185379583</v>
      </c>
      <c r="F215" s="31">
        <v>42967011</v>
      </c>
      <c r="G215" s="36">
        <f t="shared" si="48"/>
        <v>0.23325487907254666</v>
      </c>
      <c r="H215" s="31">
        <v>43672438</v>
      </c>
      <c r="I215" s="36">
        <f t="shared" si="49"/>
        <v>0.23708442843495189</v>
      </c>
      <c r="J215" s="31">
        <v>39894531</v>
      </c>
      <c r="K215" s="36">
        <f t="shared" si="50"/>
        <v>0.21520455680386336</v>
      </c>
      <c r="L215" s="31">
        <v>0</v>
      </c>
      <c r="M215" s="36">
        <f t="shared" si="51"/>
        <v>0</v>
      </c>
      <c r="N215" s="31">
        <f t="shared" si="52"/>
        <v>126533980</v>
      </c>
      <c r="O215" s="36">
        <f t="shared" si="53"/>
        <v>0.68256696855338161</v>
      </c>
      <c r="P215" s="31">
        <v>14375889</v>
      </c>
      <c r="Q215" s="31">
        <v>184813880</v>
      </c>
      <c r="R215" s="31">
        <v>174475448</v>
      </c>
      <c r="S215" s="31">
        <v>121626130</v>
      </c>
      <c r="T215" s="36">
        <f t="shared" si="54"/>
        <v>0.69709596045857414</v>
      </c>
      <c r="U215" s="36">
        <f t="shared" si="55"/>
        <v>1.7751000998964308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2900528714</v>
      </c>
      <c r="E216" s="32">
        <f>SUM(E208:E215)</f>
        <v>2183112687</v>
      </c>
      <c r="F216" s="32">
        <f>SUM(F208:F215)</f>
        <v>365054637</v>
      </c>
      <c r="G216" s="37">
        <f t="shared" si="48"/>
        <v>0.12585796349403078</v>
      </c>
      <c r="H216" s="32">
        <f>SUM(H208:H215)</f>
        <v>434057022</v>
      </c>
      <c r="I216" s="37">
        <f t="shared" si="49"/>
        <v>0.14964755215314168</v>
      </c>
      <c r="J216" s="32">
        <f>SUM(J208:J215)</f>
        <v>742758381</v>
      </c>
      <c r="K216" s="37">
        <f t="shared" si="50"/>
        <v>0.34022906166180877</v>
      </c>
      <c r="L216" s="32">
        <f>SUM(L208:L215)</f>
        <v>0</v>
      </c>
      <c r="M216" s="37">
        <f t="shared" si="51"/>
        <v>0</v>
      </c>
      <c r="N216" s="32">
        <f t="shared" si="52"/>
        <v>1541870040</v>
      </c>
      <c r="O216" s="37">
        <f t="shared" si="53"/>
        <v>0.70627139367634484</v>
      </c>
      <c r="P216" s="32">
        <f>SUM(P208:P215)</f>
        <v>346676375</v>
      </c>
      <c r="Q216" s="32">
        <f>SUM(Q208:Q215)</f>
        <v>1841499912</v>
      </c>
      <c r="R216" s="32">
        <f>SUM(R208:R215)</f>
        <v>1985366477</v>
      </c>
      <c r="S216" s="32">
        <f>SUM(S208:S215)</f>
        <v>1266788528</v>
      </c>
      <c r="T216" s="37">
        <f t="shared" si="54"/>
        <v>0.63806281745735349</v>
      </c>
      <c r="U216" s="37">
        <f t="shared" si="55"/>
        <v>1.1425122522410129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287153870</v>
      </c>
      <c r="E217" s="31">
        <v>287153870</v>
      </c>
      <c r="F217" s="31">
        <v>26919815</v>
      </c>
      <c r="G217" s="36">
        <f t="shared" si="48"/>
        <v>9.3747004001722145E-2</v>
      </c>
      <c r="H217" s="31">
        <v>63720257</v>
      </c>
      <c r="I217" s="36">
        <f t="shared" si="49"/>
        <v>0.22190283209486258</v>
      </c>
      <c r="J217" s="31">
        <v>105386001</v>
      </c>
      <c r="K217" s="36">
        <f t="shared" si="50"/>
        <v>0.36700184817289766</v>
      </c>
      <c r="L217" s="31">
        <v>0</v>
      </c>
      <c r="M217" s="36">
        <f t="shared" si="51"/>
        <v>0</v>
      </c>
      <c r="N217" s="31">
        <f t="shared" si="52"/>
        <v>196026073</v>
      </c>
      <c r="O217" s="36">
        <f t="shared" si="53"/>
        <v>0.68265168426948242</v>
      </c>
      <c r="P217" s="31">
        <v>46769367</v>
      </c>
      <c r="Q217" s="31">
        <v>279015987</v>
      </c>
      <c r="R217" s="31">
        <v>279015987</v>
      </c>
      <c r="S217" s="31">
        <v>150451905</v>
      </c>
      <c r="T217" s="36">
        <f t="shared" si="54"/>
        <v>0.53922324171338609</v>
      </c>
      <c r="U217" s="36">
        <f t="shared" si="55"/>
        <v>1.2533125368149625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771500312</v>
      </c>
      <c r="E218" s="31">
        <v>843045738</v>
      </c>
      <c r="F218" s="31">
        <v>111785453</v>
      </c>
      <c r="G218" s="36">
        <f t="shared" si="48"/>
        <v>0.14489359402877339</v>
      </c>
      <c r="H218" s="31">
        <v>130206738</v>
      </c>
      <c r="I218" s="36">
        <f t="shared" si="49"/>
        <v>0.16877081703629954</v>
      </c>
      <c r="J218" s="31">
        <v>108347482</v>
      </c>
      <c r="K218" s="36">
        <f t="shared" si="50"/>
        <v>0.12851910295761437</v>
      </c>
      <c r="L218" s="31">
        <v>0</v>
      </c>
      <c r="M218" s="36">
        <f t="shared" si="51"/>
        <v>0</v>
      </c>
      <c r="N218" s="31">
        <f t="shared" si="52"/>
        <v>350339673</v>
      </c>
      <c r="O218" s="36">
        <f t="shared" si="53"/>
        <v>0.41556425376294354</v>
      </c>
      <c r="P218" s="31">
        <v>117686917</v>
      </c>
      <c r="Q218" s="31">
        <v>665862797</v>
      </c>
      <c r="R218" s="31">
        <v>726122188</v>
      </c>
      <c r="S218" s="31">
        <v>309722142</v>
      </c>
      <c r="T218" s="36">
        <f t="shared" si="54"/>
        <v>0.42654273222676953</v>
      </c>
      <c r="U218" s="36">
        <f t="shared" si="55"/>
        <v>-7.9358311340588572E-2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392213324</v>
      </c>
      <c r="E219" s="31">
        <v>407822209</v>
      </c>
      <c r="F219" s="31">
        <v>98932535</v>
      </c>
      <c r="G219" s="36">
        <f t="shared" si="48"/>
        <v>0.25224164745611755</v>
      </c>
      <c r="H219" s="31">
        <v>86687417</v>
      </c>
      <c r="I219" s="36">
        <f t="shared" si="49"/>
        <v>0.22102109157311545</v>
      </c>
      <c r="J219" s="31">
        <v>79614234</v>
      </c>
      <c r="K219" s="36">
        <f t="shared" si="50"/>
        <v>0.19521799510433233</v>
      </c>
      <c r="L219" s="31">
        <v>0</v>
      </c>
      <c r="M219" s="36">
        <f t="shared" si="51"/>
        <v>0</v>
      </c>
      <c r="N219" s="31">
        <f t="shared" si="52"/>
        <v>265234186</v>
      </c>
      <c r="O219" s="36">
        <f t="shared" si="53"/>
        <v>0.65036719469095905</v>
      </c>
      <c r="P219" s="31">
        <v>75211598</v>
      </c>
      <c r="Q219" s="31">
        <v>416706946</v>
      </c>
      <c r="R219" s="31">
        <v>377098337</v>
      </c>
      <c r="S219" s="31">
        <v>264785637</v>
      </c>
      <c r="T219" s="36">
        <f t="shared" si="54"/>
        <v>0.70216601618160945</v>
      </c>
      <c r="U219" s="36">
        <f t="shared" si="55"/>
        <v>5.8536663454484827E-2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74896716</v>
      </c>
      <c r="E220" s="31">
        <v>95634496</v>
      </c>
      <c r="F220" s="31">
        <v>20820610</v>
      </c>
      <c r="G220" s="36">
        <f t="shared" si="48"/>
        <v>0.27799096024450526</v>
      </c>
      <c r="H220" s="31">
        <v>16891675</v>
      </c>
      <c r="I220" s="36">
        <f t="shared" si="49"/>
        <v>0.22553291922705931</v>
      </c>
      <c r="J220" s="31">
        <v>11602268</v>
      </c>
      <c r="K220" s="36">
        <f t="shared" si="50"/>
        <v>0.12131885967172347</v>
      </c>
      <c r="L220" s="31">
        <v>0</v>
      </c>
      <c r="M220" s="36">
        <f t="shared" si="51"/>
        <v>0</v>
      </c>
      <c r="N220" s="31">
        <f t="shared" si="52"/>
        <v>49314553</v>
      </c>
      <c r="O220" s="36">
        <f t="shared" si="53"/>
        <v>0.51565653673753875</v>
      </c>
      <c r="P220" s="31">
        <v>1314522</v>
      </c>
      <c r="Q220" s="31">
        <v>78549417</v>
      </c>
      <c r="R220" s="31">
        <v>79140836</v>
      </c>
      <c r="S220" s="31">
        <v>42107508</v>
      </c>
      <c r="T220" s="36">
        <f t="shared" si="54"/>
        <v>0.53205791255477763</v>
      </c>
      <c r="U220" s="36">
        <f t="shared" si="55"/>
        <v>7.8262258067951702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700304117</v>
      </c>
      <c r="E221" s="31">
        <v>578890312</v>
      </c>
      <c r="F221" s="31">
        <v>73244291</v>
      </c>
      <c r="G221" s="36">
        <f t="shared" si="48"/>
        <v>0.10458926232472798</v>
      </c>
      <c r="H221" s="31">
        <v>71059221</v>
      </c>
      <c r="I221" s="36">
        <f t="shared" si="49"/>
        <v>0.10146908932137551</v>
      </c>
      <c r="J221" s="31">
        <v>66196459</v>
      </c>
      <c r="K221" s="36">
        <f t="shared" si="50"/>
        <v>0.11435060775382262</v>
      </c>
      <c r="L221" s="31">
        <v>0</v>
      </c>
      <c r="M221" s="36">
        <f t="shared" si="51"/>
        <v>0</v>
      </c>
      <c r="N221" s="31">
        <f t="shared" si="52"/>
        <v>210499971</v>
      </c>
      <c r="O221" s="36">
        <f t="shared" si="53"/>
        <v>0.36362669513805923</v>
      </c>
      <c r="P221" s="31">
        <v>59342005</v>
      </c>
      <c r="Q221" s="31">
        <v>533927252</v>
      </c>
      <c r="R221" s="31">
        <v>550761882</v>
      </c>
      <c r="S221" s="31">
        <v>188193124</v>
      </c>
      <c r="T221" s="36">
        <f t="shared" si="54"/>
        <v>0.34169598541679758</v>
      </c>
      <c r="U221" s="36">
        <f t="shared" si="55"/>
        <v>0.11550762398405645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283139110</v>
      </c>
      <c r="E222" s="31">
        <v>282909023</v>
      </c>
      <c r="F222" s="31">
        <v>38002444</v>
      </c>
      <c r="G222" s="36">
        <f t="shared" si="48"/>
        <v>0.13421827878176207</v>
      </c>
      <c r="H222" s="31">
        <v>72956910</v>
      </c>
      <c r="I222" s="36">
        <f t="shared" si="49"/>
        <v>0.2576716088427346</v>
      </c>
      <c r="J222" s="31">
        <v>30231691</v>
      </c>
      <c r="K222" s="36">
        <f t="shared" si="50"/>
        <v>0.10686011594617821</v>
      </c>
      <c r="L222" s="31">
        <v>0</v>
      </c>
      <c r="M222" s="36">
        <f t="shared" si="51"/>
        <v>0</v>
      </c>
      <c r="N222" s="31">
        <f t="shared" si="52"/>
        <v>141191045</v>
      </c>
      <c r="O222" s="36">
        <f t="shared" si="53"/>
        <v>0.49906872358751175</v>
      </c>
      <c r="P222" s="31">
        <v>39374072</v>
      </c>
      <c r="Q222" s="31">
        <v>251949293</v>
      </c>
      <c r="R222" s="31">
        <v>263049212</v>
      </c>
      <c r="S222" s="31">
        <v>140123941</v>
      </c>
      <c r="T222" s="36">
        <f t="shared" si="54"/>
        <v>0.53269097418927069</v>
      </c>
      <c r="U222" s="36">
        <f t="shared" si="55"/>
        <v>-0.23219292635011179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191378569</v>
      </c>
      <c r="E223" s="31">
        <v>217567904</v>
      </c>
      <c r="F223" s="31">
        <v>22475751</v>
      </c>
      <c r="G223" s="36">
        <f t="shared" si="48"/>
        <v>0.11744131601276629</v>
      </c>
      <c r="H223" s="31">
        <v>50001167</v>
      </c>
      <c r="I223" s="36">
        <f t="shared" si="49"/>
        <v>0.26126837117274088</v>
      </c>
      <c r="J223" s="31">
        <v>37189906</v>
      </c>
      <c r="K223" s="36">
        <f t="shared" si="50"/>
        <v>0.17093470735462893</v>
      </c>
      <c r="L223" s="31">
        <v>0</v>
      </c>
      <c r="M223" s="36">
        <f t="shared" si="51"/>
        <v>0</v>
      </c>
      <c r="N223" s="31">
        <f t="shared" si="52"/>
        <v>109666824</v>
      </c>
      <c r="O223" s="36">
        <f t="shared" si="53"/>
        <v>0.50405791471889161</v>
      </c>
      <c r="P223" s="31">
        <v>34514683</v>
      </c>
      <c r="Q223" s="31">
        <v>196349758</v>
      </c>
      <c r="R223" s="31">
        <v>197155101</v>
      </c>
      <c r="S223" s="31">
        <v>112258294</v>
      </c>
      <c r="T223" s="36">
        <f t="shared" si="54"/>
        <v>0.56939076610551409</v>
      </c>
      <c r="U223" s="36">
        <f t="shared" si="55"/>
        <v>7.7509707969793507E-2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2700586018</v>
      </c>
      <c r="E224" s="32">
        <f>SUM(E217:E223)</f>
        <v>2713023552</v>
      </c>
      <c r="F224" s="32">
        <f>SUM(F217:F223)</f>
        <v>392180899</v>
      </c>
      <c r="G224" s="37">
        <f t="shared" si="48"/>
        <v>0.14522066558370222</v>
      </c>
      <c r="H224" s="32">
        <f>SUM(H217:H223)</f>
        <v>491523385</v>
      </c>
      <c r="I224" s="37">
        <f t="shared" si="49"/>
        <v>0.18200619484952099</v>
      </c>
      <c r="J224" s="32">
        <f>SUM(J217:J223)</f>
        <v>438568041</v>
      </c>
      <c r="K224" s="37">
        <f t="shared" si="50"/>
        <v>0.16165286905699519</v>
      </c>
      <c r="L224" s="32">
        <f>SUM(L217:L223)</f>
        <v>0</v>
      </c>
      <c r="M224" s="37">
        <f t="shared" si="51"/>
        <v>0</v>
      </c>
      <c r="N224" s="32">
        <f t="shared" si="52"/>
        <v>1322272325</v>
      </c>
      <c r="O224" s="37">
        <f t="shared" si="53"/>
        <v>0.48737959684324922</v>
      </c>
      <c r="P224" s="32">
        <f>SUM(P217:P223)</f>
        <v>374213164</v>
      </c>
      <c r="Q224" s="32">
        <f>SUM(Q217:Q223)</f>
        <v>2422361450</v>
      </c>
      <c r="R224" s="32">
        <f>SUM(R217:R223)</f>
        <v>2472343543</v>
      </c>
      <c r="S224" s="32">
        <f>SUM(S217:S223)</f>
        <v>1207642551</v>
      </c>
      <c r="T224" s="37">
        <f t="shared" si="54"/>
        <v>0.48846065686106793</v>
      </c>
      <c r="U224" s="37">
        <f t="shared" si="55"/>
        <v>0.17197384590136977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241473770</v>
      </c>
      <c r="E225" s="31">
        <v>245896559</v>
      </c>
      <c r="F225" s="31">
        <v>57996738</v>
      </c>
      <c r="G225" s="36">
        <f t="shared" si="48"/>
        <v>0.24017821066031311</v>
      </c>
      <c r="H225" s="31">
        <v>74693000</v>
      </c>
      <c r="I225" s="36">
        <f t="shared" si="49"/>
        <v>0.30932138095164541</v>
      </c>
      <c r="J225" s="31">
        <v>59051093</v>
      </c>
      <c r="K225" s="36">
        <f t="shared" si="50"/>
        <v>0.24014607296721058</v>
      </c>
      <c r="L225" s="31">
        <v>0</v>
      </c>
      <c r="M225" s="36">
        <f t="shared" si="51"/>
        <v>0</v>
      </c>
      <c r="N225" s="31">
        <f t="shared" si="52"/>
        <v>191740831</v>
      </c>
      <c r="O225" s="36">
        <f t="shared" si="53"/>
        <v>0.77976215600479382</v>
      </c>
      <c r="P225" s="31">
        <v>23459743</v>
      </c>
      <c r="Q225" s="31">
        <v>272575396</v>
      </c>
      <c r="R225" s="31">
        <v>252137293</v>
      </c>
      <c r="S225" s="31">
        <v>171741941</v>
      </c>
      <c r="T225" s="36">
        <f t="shared" si="54"/>
        <v>0.68114454215227893</v>
      </c>
      <c r="U225" s="36">
        <f t="shared" si="55"/>
        <v>1.5171244629576717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360279960</v>
      </c>
      <c r="E226" s="31">
        <v>326491475</v>
      </c>
      <c r="F226" s="31">
        <v>89632053</v>
      </c>
      <c r="G226" s="36">
        <f t="shared" si="48"/>
        <v>0.24878445362323234</v>
      </c>
      <c r="H226" s="31">
        <v>100893499</v>
      </c>
      <c r="I226" s="36">
        <f t="shared" si="49"/>
        <v>0.28004194016231154</v>
      </c>
      <c r="J226" s="31">
        <v>101629111</v>
      </c>
      <c r="K226" s="36">
        <f t="shared" si="50"/>
        <v>0.31127646135324055</v>
      </c>
      <c r="L226" s="31">
        <v>0</v>
      </c>
      <c r="M226" s="36">
        <f t="shared" si="51"/>
        <v>0</v>
      </c>
      <c r="N226" s="31">
        <f t="shared" si="52"/>
        <v>292154663</v>
      </c>
      <c r="O226" s="36">
        <f t="shared" si="53"/>
        <v>0.89483090791267983</v>
      </c>
      <c r="P226" s="31">
        <v>113306205</v>
      </c>
      <c r="Q226" s="31">
        <v>316499869</v>
      </c>
      <c r="R226" s="31">
        <v>319933942</v>
      </c>
      <c r="S226" s="31">
        <v>319208646</v>
      </c>
      <c r="T226" s="36">
        <f t="shared" si="54"/>
        <v>0.99773298201664395</v>
      </c>
      <c r="U226" s="36">
        <f t="shared" si="55"/>
        <v>-0.10305785106826237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658954317</v>
      </c>
      <c r="E227" s="31">
        <v>954319626</v>
      </c>
      <c r="F227" s="31">
        <v>95910375</v>
      </c>
      <c r="G227" s="36">
        <f t="shared" si="48"/>
        <v>0.14554935376498945</v>
      </c>
      <c r="H227" s="31">
        <v>180758149</v>
      </c>
      <c r="I227" s="36">
        <f t="shared" si="49"/>
        <v>0.27431059230772137</v>
      </c>
      <c r="J227" s="31">
        <v>128662466</v>
      </c>
      <c r="K227" s="36">
        <f t="shared" si="50"/>
        <v>0.13482114639021373</v>
      </c>
      <c r="L227" s="31">
        <v>0</v>
      </c>
      <c r="M227" s="36">
        <f t="shared" si="51"/>
        <v>0</v>
      </c>
      <c r="N227" s="31">
        <f t="shared" si="52"/>
        <v>405330990</v>
      </c>
      <c r="O227" s="36">
        <f t="shared" si="53"/>
        <v>0.42473295000641642</v>
      </c>
      <c r="P227" s="31">
        <v>109243284</v>
      </c>
      <c r="Q227" s="31">
        <v>560542209</v>
      </c>
      <c r="R227" s="31">
        <v>839560014</v>
      </c>
      <c r="S227" s="31">
        <v>361786444</v>
      </c>
      <c r="T227" s="36">
        <f t="shared" si="54"/>
        <v>0.43092386246017667</v>
      </c>
      <c r="U227" s="36">
        <f t="shared" si="55"/>
        <v>0.177760877272785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809255830</v>
      </c>
      <c r="E228" s="31">
        <v>1052852364</v>
      </c>
      <c r="F228" s="31">
        <v>139333129</v>
      </c>
      <c r="G228" s="36">
        <f t="shared" si="48"/>
        <v>0.17217439014310221</v>
      </c>
      <c r="H228" s="31">
        <v>184154846</v>
      </c>
      <c r="I228" s="36">
        <f t="shared" si="49"/>
        <v>0.22756072823102183</v>
      </c>
      <c r="J228" s="31">
        <v>191549723</v>
      </c>
      <c r="K228" s="36">
        <f t="shared" si="50"/>
        <v>0.18193407694148464</v>
      </c>
      <c r="L228" s="31">
        <v>0</v>
      </c>
      <c r="M228" s="36">
        <f t="shared" si="51"/>
        <v>0</v>
      </c>
      <c r="N228" s="31">
        <f t="shared" si="52"/>
        <v>515037698</v>
      </c>
      <c r="O228" s="36">
        <f t="shared" si="53"/>
        <v>0.48918320897648665</v>
      </c>
      <c r="P228" s="31">
        <v>216388476</v>
      </c>
      <c r="Q228" s="31">
        <v>755660199</v>
      </c>
      <c r="R228" s="31">
        <v>785180831</v>
      </c>
      <c r="S228" s="31">
        <v>519109015</v>
      </c>
      <c r="T228" s="36">
        <f t="shared" si="54"/>
        <v>0.66113307215978123</v>
      </c>
      <c r="U228" s="36">
        <f t="shared" si="55"/>
        <v>-0.11478778102767362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122034810</v>
      </c>
      <c r="E229" s="31">
        <v>133601352</v>
      </c>
      <c r="F229" s="31">
        <v>31635999</v>
      </c>
      <c r="G229" s="36">
        <f t="shared" si="48"/>
        <v>0.25923749952984726</v>
      </c>
      <c r="H229" s="31">
        <v>39937167</v>
      </c>
      <c r="I229" s="36">
        <f t="shared" si="49"/>
        <v>0.32726045134171144</v>
      </c>
      <c r="J229" s="31">
        <v>28447312</v>
      </c>
      <c r="K229" s="36">
        <f t="shared" si="50"/>
        <v>0.21292682726743664</v>
      </c>
      <c r="L229" s="31">
        <v>0</v>
      </c>
      <c r="M229" s="36">
        <f t="shared" si="51"/>
        <v>0</v>
      </c>
      <c r="N229" s="31">
        <f t="shared" si="52"/>
        <v>100020478</v>
      </c>
      <c r="O229" s="36">
        <f t="shared" si="53"/>
        <v>0.74864869630960018</v>
      </c>
      <c r="P229" s="31">
        <v>30089189</v>
      </c>
      <c r="Q229" s="31">
        <v>116553503</v>
      </c>
      <c r="R229" s="31">
        <v>124611207</v>
      </c>
      <c r="S229" s="31">
        <v>98360965</v>
      </c>
      <c r="T229" s="36">
        <f t="shared" si="54"/>
        <v>0.78934284779056829</v>
      </c>
      <c r="U229" s="36">
        <f t="shared" si="55"/>
        <v>-5.4567007439117132E-2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2191998687</v>
      </c>
      <c r="E230" s="32">
        <f>SUM(E225:E229)</f>
        <v>2713161376</v>
      </c>
      <c r="F230" s="32">
        <f>SUM(F225:F229)</f>
        <v>414508294</v>
      </c>
      <c r="G230" s="37">
        <f t="shared" si="48"/>
        <v>0.18910061235816789</v>
      </c>
      <c r="H230" s="32">
        <f>SUM(H225:H229)</f>
        <v>580436661</v>
      </c>
      <c r="I230" s="37">
        <f t="shared" si="49"/>
        <v>0.26479790541954829</v>
      </c>
      <c r="J230" s="32">
        <f>SUM(J225:J229)</f>
        <v>509339705</v>
      </c>
      <c r="K230" s="37">
        <f t="shared" si="50"/>
        <v>0.1877292333237166</v>
      </c>
      <c r="L230" s="32">
        <f>SUM(L225:L229)</f>
        <v>0</v>
      </c>
      <c r="M230" s="37">
        <f t="shared" si="51"/>
        <v>0</v>
      </c>
      <c r="N230" s="32">
        <f t="shared" si="52"/>
        <v>1504284660</v>
      </c>
      <c r="O230" s="37">
        <f t="shared" si="53"/>
        <v>0.55443980343615207</v>
      </c>
      <c r="P230" s="32">
        <f>SUM(P225:P229)</f>
        <v>492486897</v>
      </c>
      <c r="Q230" s="32">
        <f>SUM(Q225:Q229)</f>
        <v>2021831176</v>
      </c>
      <c r="R230" s="32">
        <f>SUM(R225:R229)</f>
        <v>2321423287</v>
      </c>
      <c r="S230" s="32">
        <f>SUM(S225:S229)</f>
        <v>1470207011</v>
      </c>
      <c r="T230" s="37">
        <f t="shared" si="54"/>
        <v>0.63332138487331369</v>
      </c>
      <c r="U230" s="37">
        <f t="shared" si="55"/>
        <v>3.4219809913034194E-2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7793113419</v>
      </c>
      <c r="E231" s="32">
        <f>SUM(E208:E215,E217:E223,E225:E229)</f>
        <v>7609297615</v>
      </c>
      <c r="F231" s="32">
        <f>SUM(F208:F215,F217:F223,F225:F229)</f>
        <v>1171743830</v>
      </c>
      <c r="G231" s="37">
        <f t="shared" si="48"/>
        <v>0.15035631678902939</v>
      </c>
      <c r="H231" s="32">
        <f>SUM(H208:H215,H217:H223,H225:H229)</f>
        <v>1506017068</v>
      </c>
      <c r="I231" s="37">
        <f t="shared" si="49"/>
        <v>0.19324973050286362</v>
      </c>
      <c r="J231" s="32">
        <f>SUM(J208:J215,J217:J223,J225:J229)</f>
        <v>1690666127</v>
      </c>
      <c r="K231" s="37">
        <f t="shared" si="50"/>
        <v>0.22218425570150341</v>
      </c>
      <c r="L231" s="32">
        <f>SUM(L208:L215,L217:L223,L225:L229)</f>
        <v>0</v>
      </c>
      <c r="M231" s="37">
        <f t="shared" si="51"/>
        <v>0</v>
      </c>
      <c r="N231" s="32">
        <f t="shared" si="52"/>
        <v>4368427025</v>
      </c>
      <c r="O231" s="37">
        <f t="shared" si="53"/>
        <v>0.57409070403405427</v>
      </c>
      <c r="P231" s="32">
        <f>SUM(P208:P215,P217:P223,P225:P229)</f>
        <v>1213376436</v>
      </c>
      <c r="Q231" s="32">
        <f>SUM(Q208:Q215,Q217:Q223,Q225:Q229)</f>
        <v>6285692538</v>
      </c>
      <c r="R231" s="32">
        <f>SUM(R208:R215,R217:R223,R225:R229)</f>
        <v>6779133307</v>
      </c>
      <c r="S231" s="32">
        <f>SUM(S208:S215,S217:S223,S225:S229)</f>
        <v>3944638090</v>
      </c>
      <c r="T231" s="37">
        <f t="shared" si="54"/>
        <v>0.58187941014920652</v>
      </c>
      <c r="U231" s="37">
        <f t="shared" si="55"/>
        <v>0.39335665077972548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246442053</v>
      </c>
      <c r="E234" s="31">
        <v>277538236</v>
      </c>
      <c r="F234" s="31">
        <v>55860168</v>
      </c>
      <c r="G234" s="36">
        <f t="shared" ref="G234:G260" si="56">IF(($D234     =0),0,($F234     /$D234     ))</f>
        <v>0.22666654217492663</v>
      </c>
      <c r="H234" s="31">
        <v>49007819</v>
      </c>
      <c r="I234" s="36">
        <f t="shared" ref="I234:I260" si="57">IF(($D234     =0),0,($H234     /$D234     ))</f>
        <v>0.19886142970899531</v>
      </c>
      <c r="J234" s="31">
        <v>44354378</v>
      </c>
      <c r="K234" s="36">
        <f t="shared" ref="K234:K260" si="58">IF(($E234     =0),0,($J234     /$E234     ))</f>
        <v>0.15981357610127636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149222365</v>
      </c>
      <c r="O234" s="36">
        <f t="shared" ref="O234:O260" si="61">IF(($E234     =0),0,($N234     /$E234     ))</f>
        <v>0.53766416891112623</v>
      </c>
      <c r="P234" s="31">
        <v>43190965</v>
      </c>
      <c r="Q234" s="31">
        <v>182768122</v>
      </c>
      <c r="R234" s="31">
        <v>237311321</v>
      </c>
      <c r="S234" s="31">
        <v>147574136</v>
      </c>
      <c r="T234" s="36">
        <f t="shared" ref="T234:T260" si="62">IF(($R234     =0),0,($S234     /$R234     ))</f>
        <v>0.6218588113628174</v>
      </c>
      <c r="U234" s="36">
        <f t="shared" ref="U234:U260" si="63">IF(($P234     =0),0,(($J234     /$P234     )-1))</f>
        <v>2.6936490073792063E-2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827591016</v>
      </c>
      <c r="E235" s="31">
        <v>907644966</v>
      </c>
      <c r="F235" s="31">
        <v>83504977</v>
      </c>
      <c r="G235" s="36">
        <f t="shared" si="56"/>
        <v>0.10090126087110642</v>
      </c>
      <c r="H235" s="31">
        <v>273612096</v>
      </c>
      <c r="I235" s="36">
        <f t="shared" si="57"/>
        <v>0.33061269480963046</v>
      </c>
      <c r="J235" s="31">
        <v>142901098</v>
      </c>
      <c r="K235" s="36">
        <f t="shared" si="58"/>
        <v>0.15744162459223071</v>
      </c>
      <c r="L235" s="31">
        <v>0</v>
      </c>
      <c r="M235" s="36">
        <f t="shared" si="59"/>
        <v>0</v>
      </c>
      <c r="N235" s="31">
        <f t="shared" si="60"/>
        <v>500018171</v>
      </c>
      <c r="O235" s="36">
        <f t="shared" si="61"/>
        <v>0.55089620912413018</v>
      </c>
      <c r="P235" s="31">
        <v>98819786</v>
      </c>
      <c r="Q235" s="31">
        <v>863572977</v>
      </c>
      <c r="R235" s="31">
        <v>869985447</v>
      </c>
      <c r="S235" s="31">
        <v>388475066</v>
      </c>
      <c r="T235" s="36">
        <f t="shared" si="62"/>
        <v>0.44653053374581336</v>
      </c>
      <c r="U235" s="36">
        <f t="shared" si="63"/>
        <v>0.44607779255866831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756814426</v>
      </c>
      <c r="E236" s="31">
        <v>730719729</v>
      </c>
      <c r="F236" s="31">
        <v>83156590</v>
      </c>
      <c r="G236" s="36">
        <f t="shared" si="56"/>
        <v>0.10987712065625979</v>
      </c>
      <c r="H236" s="31">
        <v>108995537</v>
      </c>
      <c r="I236" s="36">
        <f t="shared" si="57"/>
        <v>0.14401884168101203</v>
      </c>
      <c r="J236" s="31">
        <v>102256736</v>
      </c>
      <c r="K236" s="36">
        <f t="shared" si="58"/>
        <v>0.13993974973132278</v>
      </c>
      <c r="L236" s="31">
        <v>0</v>
      </c>
      <c r="M236" s="36">
        <f t="shared" si="59"/>
        <v>0</v>
      </c>
      <c r="N236" s="31">
        <f t="shared" si="60"/>
        <v>294408863</v>
      </c>
      <c r="O236" s="36">
        <f t="shared" si="61"/>
        <v>0.40290257853432065</v>
      </c>
      <c r="P236" s="31">
        <v>81125317</v>
      </c>
      <c r="Q236" s="31">
        <v>592384233</v>
      </c>
      <c r="R236" s="31">
        <v>630137278</v>
      </c>
      <c r="S236" s="31">
        <v>260419312</v>
      </c>
      <c r="T236" s="36">
        <f t="shared" si="62"/>
        <v>0.41327393425532272</v>
      </c>
      <c r="U236" s="36">
        <f t="shared" si="63"/>
        <v>0.26047872330656041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81905517</v>
      </c>
      <c r="E237" s="31">
        <v>80570699</v>
      </c>
      <c r="F237" s="31">
        <v>14422454</v>
      </c>
      <c r="G237" s="36">
        <f t="shared" si="56"/>
        <v>0.17608647778879169</v>
      </c>
      <c r="H237" s="31">
        <v>23636245</v>
      </c>
      <c r="I237" s="36">
        <f t="shared" si="57"/>
        <v>0.28857940057932852</v>
      </c>
      <c r="J237" s="31">
        <v>7436668</v>
      </c>
      <c r="K237" s="36">
        <f t="shared" si="58"/>
        <v>9.2299906694367884E-2</v>
      </c>
      <c r="L237" s="31">
        <v>0</v>
      </c>
      <c r="M237" s="36">
        <f t="shared" si="59"/>
        <v>0</v>
      </c>
      <c r="N237" s="31">
        <f t="shared" si="60"/>
        <v>45495367</v>
      </c>
      <c r="O237" s="36">
        <f t="shared" si="61"/>
        <v>0.56466392329548987</v>
      </c>
      <c r="P237" s="31">
        <v>13588022</v>
      </c>
      <c r="Q237" s="31">
        <v>69685213</v>
      </c>
      <c r="R237" s="31">
        <v>77838723</v>
      </c>
      <c r="S237" s="31">
        <v>42602459</v>
      </c>
      <c r="T237" s="36">
        <f t="shared" si="62"/>
        <v>0.54731703396521547</v>
      </c>
      <c r="U237" s="36">
        <f t="shared" si="63"/>
        <v>-0.45270415370243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300575335</v>
      </c>
      <c r="E238" s="31">
        <v>299825335</v>
      </c>
      <c r="F238" s="31">
        <v>109971976</v>
      </c>
      <c r="G238" s="36">
        <f t="shared" si="56"/>
        <v>0.36587159089417631</v>
      </c>
      <c r="H238" s="31">
        <v>4825490</v>
      </c>
      <c r="I238" s="36">
        <f t="shared" si="57"/>
        <v>1.6054178231224462E-2</v>
      </c>
      <c r="J238" s="31">
        <v>148026515</v>
      </c>
      <c r="K238" s="36">
        <f t="shared" si="58"/>
        <v>0.4937091623694842</v>
      </c>
      <c r="L238" s="31">
        <v>0</v>
      </c>
      <c r="M238" s="36">
        <f t="shared" si="59"/>
        <v>0</v>
      </c>
      <c r="N238" s="31">
        <f t="shared" si="60"/>
        <v>262823981</v>
      </c>
      <c r="O238" s="36">
        <f t="shared" si="61"/>
        <v>0.876590302150417</v>
      </c>
      <c r="P238" s="31">
        <v>166032434</v>
      </c>
      <c r="Q238" s="31">
        <v>269233469</v>
      </c>
      <c r="R238" s="31">
        <v>271533469</v>
      </c>
      <c r="S238" s="31">
        <v>316384847</v>
      </c>
      <c r="T238" s="36">
        <f t="shared" si="62"/>
        <v>1.1651780834428187</v>
      </c>
      <c r="U238" s="36">
        <f t="shared" si="63"/>
        <v>-0.10844820235545061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119578671</v>
      </c>
      <c r="E239" s="31">
        <v>163532616</v>
      </c>
      <c r="F239" s="31">
        <v>29887783</v>
      </c>
      <c r="G239" s="36">
        <f t="shared" si="56"/>
        <v>0.24994242493295482</v>
      </c>
      <c r="H239" s="31">
        <v>45996112</v>
      </c>
      <c r="I239" s="36">
        <f t="shared" si="57"/>
        <v>0.38465147350567225</v>
      </c>
      <c r="J239" s="31">
        <v>16848289</v>
      </c>
      <c r="K239" s="36">
        <f t="shared" si="58"/>
        <v>0.10302708665774661</v>
      </c>
      <c r="L239" s="31">
        <v>0</v>
      </c>
      <c r="M239" s="36">
        <f t="shared" si="59"/>
        <v>0</v>
      </c>
      <c r="N239" s="31">
        <f t="shared" si="60"/>
        <v>92732184</v>
      </c>
      <c r="O239" s="36">
        <f t="shared" si="61"/>
        <v>0.56705620119230526</v>
      </c>
      <c r="P239" s="31">
        <v>12451960</v>
      </c>
      <c r="Q239" s="31">
        <v>103135777</v>
      </c>
      <c r="R239" s="31">
        <v>103135777</v>
      </c>
      <c r="S239" s="31">
        <v>42754731</v>
      </c>
      <c r="T239" s="36">
        <f t="shared" si="62"/>
        <v>0.41454800888347404</v>
      </c>
      <c r="U239" s="36">
        <f t="shared" si="63"/>
        <v>0.35306321253842765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2332907018</v>
      </c>
      <c r="E240" s="32">
        <f>SUM(E234:E239)</f>
        <v>2459831581</v>
      </c>
      <c r="F240" s="32">
        <f>SUM(F234:F239)</f>
        <v>376803948</v>
      </c>
      <c r="G240" s="37">
        <f t="shared" si="56"/>
        <v>0.16151691648775349</v>
      </c>
      <c r="H240" s="32">
        <f>SUM(H234:H239)</f>
        <v>506073299</v>
      </c>
      <c r="I240" s="37">
        <f t="shared" si="57"/>
        <v>0.21692819092029497</v>
      </c>
      <c r="J240" s="32">
        <f>SUM(J234:J239)</f>
        <v>461823684</v>
      </c>
      <c r="K240" s="37">
        <f t="shared" si="58"/>
        <v>0.18774605853798085</v>
      </c>
      <c r="L240" s="32">
        <f>SUM(L234:L239)</f>
        <v>0</v>
      </c>
      <c r="M240" s="37">
        <f t="shared" si="59"/>
        <v>0</v>
      </c>
      <c r="N240" s="32">
        <f t="shared" si="60"/>
        <v>1344700931</v>
      </c>
      <c r="O240" s="37">
        <f t="shared" si="61"/>
        <v>0.54666382096506627</v>
      </c>
      <c r="P240" s="32">
        <f>SUM(P234:P239)</f>
        <v>415208484</v>
      </c>
      <c r="Q240" s="32">
        <f>SUM(Q234:Q239)</f>
        <v>2080779791</v>
      </c>
      <c r="R240" s="32">
        <f>SUM(R234:R239)</f>
        <v>2189942015</v>
      </c>
      <c r="S240" s="32">
        <f>SUM(S234:S239)</f>
        <v>1198210551</v>
      </c>
      <c r="T240" s="37">
        <f t="shared" si="62"/>
        <v>0.54714259226630713</v>
      </c>
      <c r="U240" s="37">
        <f t="shared" si="63"/>
        <v>0.11226938224123573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125799624</v>
      </c>
      <c r="E241" s="31">
        <v>134011428</v>
      </c>
      <c r="F241" s="31">
        <v>26305861</v>
      </c>
      <c r="G241" s="36">
        <f t="shared" si="56"/>
        <v>0.20910921800529389</v>
      </c>
      <c r="H241" s="31">
        <v>35423931</v>
      </c>
      <c r="I241" s="36">
        <f t="shared" si="57"/>
        <v>0.28159011826617225</v>
      </c>
      <c r="J241" s="31">
        <v>28901236</v>
      </c>
      <c r="K241" s="36">
        <f t="shared" si="58"/>
        <v>0.2156624732034047</v>
      </c>
      <c r="L241" s="31">
        <v>0</v>
      </c>
      <c r="M241" s="36">
        <f t="shared" si="59"/>
        <v>0</v>
      </c>
      <c r="N241" s="31">
        <f t="shared" si="60"/>
        <v>90631028</v>
      </c>
      <c r="O241" s="36">
        <f t="shared" si="61"/>
        <v>0.6762932785105461</v>
      </c>
      <c r="P241" s="31">
        <v>14386244</v>
      </c>
      <c r="Q241" s="31">
        <v>110567676</v>
      </c>
      <c r="R241" s="31">
        <v>88865352</v>
      </c>
      <c r="S241" s="31">
        <v>52906564</v>
      </c>
      <c r="T241" s="36">
        <f t="shared" si="62"/>
        <v>0.5953564894448401</v>
      </c>
      <c r="U241" s="36">
        <f t="shared" si="63"/>
        <v>1.0089493824795408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113317333</v>
      </c>
      <c r="E242" s="31">
        <v>109112454</v>
      </c>
      <c r="F242" s="31">
        <v>23831652</v>
      </c>
      <c r="G242" s="36">
        <f t="shared" si="56"/>
        <v>0.21030897365012993</v>
      </c>
      <c r="H242" s="31">
        <v>25344452</v>
      </c>
      <c r="I242" s="36">
        <f t="shared" si="57"/>
        <v>0.22365909370634413</v>
      </c>
      <c r="J242" s="31">
        <v>35969921</v>
      </c>
      <c r="K242" s="36">
        <f t="shared" si="58"/>
        <v>0.32965916979559456</v>
      </c>
      <c r="L242" s="31">
        <v>0</v>
      </c>
      <c r="M242" s="36">
        <f t="shared" si="59"/>
        <v>0</v>
      </c>
      <c r="N242" s="31">
        <f t="shared" si="60"/>
        <v>85146025</v>
      </c>
      <c r="O242" s="36">
        <f t="shared" si="61"/>
        <v>0.78035111372346189</v>
      </c>
      <c r="P242" s="31">
        <v>16696158</v>
      </c>
      <c r="Q242" s="31">
        <v>121684680</v>
      </c>
      <c r="R242" s="31">
        <v>97411341</v>
      </c>
      <c r="S242" s="31">
        <v>58800748</v>
      </c>
      <c r="T242" s="36">
        <f t="shared" si="62"/>
        <v>0.60363349273674405</v>
      </c>
      <c r="U242" s="36">
        <f t="shared" si="63"/>
        <v>1.1543831221530128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561993900</v>
      </c>
      <c r="E243" s="31">
        <v>633668362</v>
      </c>
      <c r="F243" s="31">
        <v>127869443</v>
      </c>
      <c r="G243" s="36">
        <f t="shared" si="56"/>
        <v>0.2275281689000539</v>
      </c>
      <c r="H243" s="31">
        <v>76510869</v>
      </c>
      <c r="I243" s="36">
        <f t="shared" si="57"/>
        <v>0.13614181399477823</v>
      </c>
      <c r="J243" s="31">
        <v>49082405</v>
      </c>
      <c r="K243" s="36">
        <f t="shared" si="58"/>
        <v>7.7457559732167919E-2</v>
      </c>
      <c r="L243" s="31">
        <v>0</v>
      </c>
      <c r="M243" s="36">
        <f t="shared" si="59"/>
        <v>0</v>
      </c>
      <c r="N243" s="31">
        <f t="shared" si="60"/>
        <v>253462717</v>
      </c>
      <c r="O243" s="36">
        <f t="shared" si="61"/>
        <v>0.39999269681070176</v>
      </c>
      <c r="P243" s="31">
        <v>45125473</v>
      </c>
      <c r="Q243" s="31">
        <v>522409994</v>
      </c>
      <c r="R243" s="31">
        <v>519036994</v>
      </c>
      <c r="S243" s="31">
        <v>180521430</v>
      </c>
      <c r="T243" s="36">
        <f t="shared" si="62"/>
        <v>0.34780070031000526</v>
      </c>
      <c r="U243" s="36">
        <f t="shared" si="63"/>
        <v>8.7687324629261987E-2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354079191</v>
      </c>
      <c r="E244" s="31">
        <v>353735930</v>
      </c>
      <c r="F244" s="31">
        <v>70406176</v>
      </c>
      <c r="G244" s="36">
        <f t="shared" si="56"/>
        <v>0.1988430209670243</v>
      </c>
      <c r="H244" s="31">
        <v>82225439</v>
      </c>
      <c r="I244" s="36">
        <f t="shared" si="57"/>
        <v>0.23222330227251339</v>
      </c>
      <c r="J244" s="31">
        <v>50177480</v>
      </c>
      <c r="K244" s="36">
        <f t="shared" si="58"/>
        <v>0.1418501083562532</v>
      </c>
      <c r="L244" s="31">
        <v>0</v>
      </c>
      <c r="M244" s="36">
        <f t="shared" si="59"/>
        <v>0</v>
      </c>
      <c r="N244" s="31">
        <f t="shared" si="60"/>
        <v>202809095</v>
      </c>
      <c r="O244" s="36">
        <f t="shared" si="61"/>
        <v>0.57333473305920601</v>
      </c>
      <c r="P244" s="31">
        <v>28896343</v>
      </c>
      <c r="Q244" s="31">
        <v>84196740</v>
      </c>
      <c r="R244" s="31">
        <v>84196740</v>
      </c>
      <c r="S244" s="31">
        <v>28896343</v>
      </c>
      <c r="T244" s="36">
        <f t="shared" si="62"/>
        <v>0.34320025929745024</v>
      </c>
      <c r="U244" s="36">
        <f t="shared" si="63"/>
        <v>0.73646471458343354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223290568</v>
      </c>
      <c r="E245" s="31">
        <v>230101561</v>
      </c>
      <c r="F245" s="31">
        <v>18737256</v>
      </c>
      <c r="G245" s="36">
        <f t="shared" si="56"/>
        <v>8.3914229641800189E-2</v>
      </c>
      <c r="H245" s="31">
        <v>16501051</v>
      </c>
      <c r="I245" s="36">
        <f t="shared" si="57"/>
        <v>7.3899453737786183E-2</v>
      </c>
      <c r="J245" s="31">
        <v>17969310</v>
      </c>
      <c r="K245" s="36">
        <f t="shared" si="58"/>
        <v>7.8092951312051295E-2</v>
      </c>
      <c r="L245" s="31">
        <v>0</v>
      </c>
      <c r="M245" s="36">
        <f t="shared" si="59"/>
        <v>0</v>
      </c>
      <c r="N245" s="31">
        <f t="shared" si="60"/>
        <v>53207617</v>
      </c>
      <c r="O245" s="36">
        <f t="shared" si="61"/>
        <v>0.23123535872057818</v>
      </c>
      <c r="P245" s="31">
        <v>22660274</v>
      </c>
      <c r="Q245" s="31">
        <v>139997472</v>
      </c>
      <c r="R245" s="31">
        <v>230271876</v>
      </c>
      <c r="S245" s="31">
        <v>68446168</v>
      </c>
      <c r="T245" s="36">
        <f t="shared" si="62"/>
        <v>0.29724067562640605</v>
      </c>
      <c r="U245" s="36">
        <f t="shared" si="63"/>
        <v>-0.20701267778138954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239646664</v>
      </c>
      <c r="E246" s="31">
        <v>237567280</v>
      </c>
      <c r="F246" s="31">
        <v>34206409</v>
      </c>
      <c r="G246" s="36">
        <f t="shared" si="56"/>
        <v>0.14273684610940379</v>
      </c>
      <c r="H246" s="31">
        <v>56662119</v>
      </c>
      <c r="I246" s="36">
        <f t="shared" si="57"/>
        <v>0.23644025772877023</v>
      </c>
      <c r="J246" s="31">
        <v>26682318</v>
      </c>
      <c r="K246" s="36">
        <f t="shared" si="58"/>
        <v>0.11231478510003566</v>
      </c>
      <c r="L246" s="31">
        <v>0</v>
      </c>
      <c r="M246" s="36">
        <f t="shared" si="59"/>
        <v>0</v>
      </c>
      <c r="N246" s="31">
        <f t="shared" si="60"/>
        <v>117550846</v>
      </c>
      <c r="O246" s="36">
        <f t="shared" si="61"/>
        <v>0.494810758451248</v>
      </c>
      <c r="P246" s="31">
        <v>53043397</v>
      </c>
      <c r="Q246" s="31">
        <v>452312663</v>
      </c>
      <c r="R246" s="31">
        <v>494539069</v>
      </c>
      <c r="S246" s="31">
        <v>155780435</v>
      </c>
      <c r="T246" s="36">
        <f t="shared" si="62"/>
        <v>0.31500127040519016</v>
      </c>
      <c r="U246" s="36">
        <f t="shared" si="63"/>
        <v>-0.49697192282010139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1618127280</v>
      </c>
      <c r="E247" s="32">
        <f>SUM(E241:E246)</f>
        <v>1698197015</v>
      </c>
      <c r="F247" s="32">
        <f>SUM(F241:F246)</f>
        <v>301356797</v>
      </c>
      <c r="G247" s="37">
        <f t="shared" si="56"/>
        <v>0.1862380053316943</v>
      </c>
      <c r="H247" s="32">
        <f>SUM(H241:H246)</f>
        <v>292667861</v>
      </c>
      <c r="I247" s="37">
        <f t="shared" si="57"/>
        <v>0.18086825716206947</v>
      </c>
      <c r="J247" s="32">
        <f>SUM(J241:J246)</f>
        <v>208782670</v>
      </c>
      <c r="K247" s="37">
        <f t="shared" si="58"/>
        <v>0.12294372687965183</v>
      </c>
      <c r="L247" s="32">
        <f>SUM(L241:L246)</f>
        <v>0</v>
      </c>
      <c r="M247" s="37">
        <f t="shared" si="59"/>
        <v>0</v>
      </c>
      <c r="N247" s="32">
        <f t="shared" si="60"/>
        <v>802807328</v>
      </c>
      <c r="O247" s="37">
        <f t="shared" si="61"/>
        <v>0.4727409840606745</v>
      </c>
      <c r="P247" s="32">
        <f>SUM(P241:P246)</f>
        <v>180807889</v>
      </c>
      <c r="Q247" s="32">
        <f>SUM(Q241:Q246)</f>
        <v>1431169225</v>
      </c>
      <c r="R247" s="32">
        <f>SUM(R241:R246)</f>
        <v>1514321372</v>
      </c>
      <c r="S247" s="32">
        <f>SUM(S241:S246)</f>
        <v>545351688</v>
      </c>
      <c r="T247" s="37">
        <f t="shared" si="62"/>
        <v>0.36012942700514167</v>
      </c>
      <c r="U247" s="37">
        <f t="shared" si="63"/>
        <v>0.15472101994399146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251670166</v>
      </c>
      <c r="E248" s="31">
        <v>260440622</v>
      </c>
      <c r="F248" s="31">
        <v>42867602</v>
      </c>
      <c r="G248" s="36">
        <f t="shared" si="56"/>
        <v>0.170332473973097</v>
      </c>
      <c r="H248" s="31">
        <v>58745815</v>
      </c>
      <c r="I248" s="36">
        <f t="shared" si="57"/>
        <v>0.23342383379681167</v>
      </c>
      <c r="J248" s="31">
        <v>43552983</v>
      </c>
      <c r="K248" s="36">
        <f t="shared" si="58"/>
        <v>0.16722807166387432</v>
      </c>
      <c r="L248" s="31">
        <v>0</v>
      </c>
      <c r="M248" s="36">
        <f t="shared" si="59"/>
        <v>0</v>
      </c>
      <c r="N248" s="31">
        <f t="shared" si="60"/>
        <v>145166400</v>
      </c>
      <c r="O248" s="36">
        <f t="shared" si="61"/>
        <v>0.55738770275245308</v>
      </c>
      <c r="P248" s="31">
        <v>43509287</v>
      </c>
      <c r="Q248" s="31">
        <v>175071605</v>
      </c>
      <c r="R248" s="31">
        <v>275751685</v>
      </c>
      <c r="S248" s="31">
        <v>153021581</v>
      </c>
      <c r="T248" s="36">
        <f t="shared" si="62"/>
        <v>0.55492527996701091</v>
      </c>
      <c r="U248" s="36">
        <f t="shared" si="63"/>
        <v>1.0042913366978823E-3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84644086</v>
      </c>
      <c r="E249" s="31">
        <v>91779946</v>
      </c>
      <c r="F249" s="31">
        <v>7033323</v>
      </c>
      <c r="G249" s="36">
        <f t="shared" si="56"/>
        <v>8.3092905037689221E-2</v>
      </c>
      <c r="H249" s="31">
        <v>43636194</v>
      </c>
      <c r="I249" s="36">
        <f t="shared" si="57"/>
        <v>0.51552560919613455</v>
      </c>
      <c r="J249" s="31">
        <v>7856827</v>
      </c>
      <c r="K249" s="36">
        <f t="shared" si="58"/>
        <v>8.5605051456447798E-2</v>
      </c>
      <c r="L249" s="31">
        <v>0</v>
      </c>
      <c r="M249" s="36">
        <f t="shared" si="59"/>
        <v>0</v>
      </c>
      <c r="N249" s="31">
        <f t="shared" si="60"/>
        <v>58526344</v>
      </c>
      <c r="O249" s="36">
        <f t="shared" si="61"/>
        <v>0.6376811771059443</v>
      </c>
      <c r="P249" s="31">
        <v>24192335</v>
      </c>
      <c r="Q249" s="31">
        <v>104831712</v>
      </c>
      <c r="R249" s="31">
        <v>114005415</v>
      </c>
      <c r="S249" s="31">
        <v>61930835</v>
      </c>
      <c r="T249" s="36">
        <f t="shared" si="62"/>
        <v>0.54322713530756417</v>
      </c>
      <c r="U249" s="36">
        <f t="shared" si="63"/>
        <v>-0.67523486261247623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82419207</v>
      </c>
      <c r="E250" s="31">
        <v>95165289</v>
      </c>
      <c r="F250" s="31">
        <v>18811039</v>
      </c>
      <c r="G250" s="36">
        <f t="shared" si="56"/>
        <v>0.22823610763447408</v>
      </c>
      <c r="H250" s="31">
        <v>22788697</v>
      </c>
      <c r="I250" s="36">
        <f t="shared" si="57"/>
        <v>0.27649740672705087</v>
      </c>
      <c r="J250" s="31">
        <v>23369935</v>
      </c>
      <c r="K250" s="36">
        <f t="shared" si="58"/>
        <v>0.2455720488591171</v>
      </c>
      <c r="L250" s="31">
        <v>0</v>
      </c>
      <c r="M250" s="36">
        <f t="shared" si="59"/>
        <v>0</v>
      </c>
      <c r="N250" s="31">
        <f t="shared" si="60"/>
        <v>64969671</v>
      </c>
      <c r="O250" s="36">
        <f t="shared" si="61"/>
        <v>0.68270344873328759</v>
      </c>
      <c r="P250" s="31">
        <v>21044338</v>
      </c>
      <c r="Q250" s="31">
        <v>104703148</v>
      </c>
      <c r="R250" s="31">
        <v>94900565</v>
      </c>
      <c r="S250" s="31">
        <v>56214091</v>
      </c>
      <c r="T250" s="36">
        <f t="shared" si="62"/>
        <v>0.59234727422328837</v>
      </c>
      <c r="U250" s="36">
        <f t="shared" si="63"/>
        <v>0.11050939212247979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147500440</v>
      </c>
      <c r="E251" s="31">
        <v>161546045</v>
      </c>
      <c r="F251" s="31">
        <v>23914874</v>
      </c>
      <c r="G251" s="36">
        <f t="shared" si="56"/>
        <v>0.1621342553283231</v>
      </c>
      <c r="H251" s="31">
        <v>35582702</v>
      </c>
      <c r="I251" s="36">
        <f t="shared" si="57"/>
        <v>0.24123793800208324</v>
      </c>
      <c r="J251" s="31">
        <v>15600703</v>
      </c>
      <c r="K251" s="36">
        <f t="shared" si="58"/>
        <v>9.657124691601085E-2</v>
      </c>
      <c r="L251" s="31">
        <v>0</v>
      </c>
      <c r="M251" s="36">
        <f t="shared" si="59"/>
        <v>0</v>
      </c>
      <c r="N251" s="31">
        <f t="shared" si="60"/>
        <v>75098279</v>
      </c>
      <c r="O251" s="36">
        <f t="shared" si="61"/>
        <v>0.46487228455515578</v>
      </c>
      <c r="P251" s="31">
        <v>18790760</v>
      </c>
      <c r="Q251" s="31">
        <v>177193944</v>
      </c>
      <c r="R251" s="31">
        <v>197814644</v>
      </c>
      <c r="S251" s="31">
        <v>75195598</v>
      </c>
      <c r="T251" s="36">
        <f t="shared" si="62"/>
        <v>0.38013160441246202</v>
      </c>
      <c r="U251" s="36">
        <f t="shared" si="63"/>
        <v>-0.16976732181135834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126639912</v>
      </c>
      <c r="E252" s="31">
        <v>126639912</v>
      </c>
      <c r="F252" s="31">
        <v>10961543</v>
      </c>
      <c r="G252" s="36">
        <f t="shared" si="56"/>
        <v>8.6556779982601376E-2</v>
      </c>
      <c r="H252" s="31">
        <v>15562996</v>
      </c>
      <c r="I252" s="36">
        <f t="shared" si="57"/>
        <v>0.12289171521218366</v>
      </c>
      <c r="J252" s="31">
        <v>7372320</v>
      </c>
      <c r="K252" s="36">
        <f t="shared" si="58"/>
        <v>5.8214822511879191E-2</v>
      </c>
      <c r="L252" s="31">
        <v>0</v>
      </c>
      <c r="M252" s="36">
        <f t="shared" si="59"/>
        <v>0</v>
      </c>
      <c r="N252" s="31">
        <f t="shared" si="60"/>
        <v>33896859</v>
      </c>
      <c r="O252" s="36">
        <f t="shared" si="61"/>
        <v>0.26766331770666424</v>
      </c>
      <c r="P252" s="31">
        <v>12005580</v>
      </c>
      <c r="Q252" s="31">
        <v>115228788</v>
      </c>
      <c r="R252" s="31">
        <v>128090639</v>
      </c>
      <c r="S252" s="31">
        <v>55901695</v>
      </c>
      <c r="T252" s="36">
        <f t="shared" si="62"/>
        <v>0.43642295359304123</v>
      </c>
      <c r="U252" s="36">
        <f t="shared" si="63"/>
        <v>-0.38592554462175088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107017921</v>
      </c>
      <c r="E253" s="31">
        <v>117406322</v>
      </c>
      <c r="F253" s="31">
        <v>14838689</v>
      </c>
      <c r="G253" s="36">
        <f t="shared" si="56"/>
        <v>0.13865611349336529</v>
      </c>
      <c r="H253" s="31">
        <v>17776562</v>
      </c>
      <c r="I253" s="36">
        <f t="shared" si="57"/>
        <v>0.16610827265089553</v>
      </c>
      <c r="J253" s="31">
        <v>22642655</v>
      </c>
      <c r="K253" s="36">
        <f t="shared" si="58"/>
        <v>0.19285720406095339</v>
      </c>
      <c r="L253" s="31">
        <v>0</v>
      </c>
      <c r="M253" s="36">
        <f t="shared" si="59"/>
        <v>0</v>
      </c>
      <c r="N253" s="31">
        <f t="shared" si="60"/>
        <v>55257906</v>
      </c>
      <c r="O253" s="36">
        <f t="shared" si="61"/>
        <v>0.47065528549646585</v>
      </c>
      <c r="P253" s="31">
        <v>18626697</v>
      </c>
      <c r="Q253" s="31">
        <v>99070327</v>
      </c>
      <c r="R253" s="31">
        <v>105324957</v>
      </c>
      <c r="S253" s="31">
        <v>67754720</v>
      </c>
      <c r="T253" s="36">
        <f t="shared" si="62"/>
        <v>0.64329216863577732</v>
      </c>
      <c r="U253" s="36">
        <f t="shared" si="63"/>
        <v>0.21560226163554397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799891732</v>
      </c>
      <c r="E254" s="32">
        <f>SUM(E248:E253)</f>
        <v>852978136</v>
      </c>
      <c r="F254" s="32">
        <f>SUM(F248:F253)</f>
        <v>118427070</v>
      </c>
      <c r="G254" s="37">
        <f t="shared" si="56"/>
        <v>0.14805387437108802</v>
      </c>
      <c r="H254" s="32">
        <f>SUM(H248:H253)</f>
        <v>194092966</v>
      </c>
      <c r="I254" s="37">
        <f t="shared" si="57"/>
        <v>0.24264904640869572</v>
      </c>
      <c r="J254" s="32">
        <f>SUM(J248:J253)</f>
        <v>120395423</v>
      </c>
      <c r="K254" s="37">
        <f t="shared" si="58"/>
        <v>0.14114713838339227</v>
      </c>
      <c r="L254" s="32">
        <f>SUM(L248:L253)</f>
        <v>0</v>
      </c>
      <c r="M254" s="37">
        <f t="shared" si="59"/>
        <v>0</v>
      </c>
      <c r="N254" s="32">
        <f t="shared" si="60"/>
        <v>432915459</v>
      </c>
      <c r="O254" s="37">
        <f t="shared" si="61"/>
        <v>0.50753406298329784</v>
      </c>
      <c r="P254" s="32">
        <f>SUM(P248:P253)</f>
        <v>138168997</v>
      </c>
      <c r="Q254" s="32">
        <f>SUM(Q248:Q253)</f>
        <v>776099524</v>
      </c>
      <c r="R254" s="32">
        <f>SUM(R248:R253)</f>
        <v>915887905</v>
      </c>
      <c r="S254" s="32">
        <f>SUM(S248:S253)</f>
        <v>470018520</v>
      </c>
      <c r="T254" s="37">
        <f t="shared" si="62"/>
        <v>0.51318345556708711</v>
      </c>
      <c r="U254" s="37">
        <f t="shared" si="63"/>
        <v>-0.12863648420347151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431261359</v>
      </c>
      <c r="E255" s="31">
        <v>502750862</v>
      </c>
      <c r="F255" s="31">
        <v>35716392</v>
      </c>
      <c r="G255" s="36">
        <f t="shared" si="56"/>
        <v>8.2818437716790663E-2</v>
      </c>
      <c r="H255" s="31">
        <v>57192721</v>
      </c>
      <c r="I255" s="36">
        <f t="shared" si="57"/>
        <v>0.13261730921735559</v>
      </c>
      <c r="J255" s="31">
        <v>204859921</v>
      </c>
      <c r="K255" s="36">
        <f t="shared" si="58"/>
        <v>0.40747801045043258</v>
      </c>
      <c r="L255" s="31">
        <v>0</v>
      </c>
      <c r="M255" s="36">
        <f t="shared" si="59"/>
        <v>0</v>
      </c>
      <c r="N255" s="31">
        <f t="shared" si="60"/>
        <v>297769034</v>
      </c>
      <c r="O255" s="36">
        <f t="shared" si="61"/>
        <v>0.59227950960728537</v>
      </c>
      <c r="P255" s="31">
        <v>110542522</v>
      </c>
      <c r="Q255" s="31">
        <v>342752846</v>
      </c>
      <c r="R255" s="31">
        <v>253911699</v>
      </c>
      <c r="S255" s="31">
        <v>195427428</v>
      </c>
      <c r="T255" s="36">
        <f t="shared" si="62"/>
        <v>0.76966689116597187</v>
      </c>
      <c r="U255" s="36">
        <f t="shared" si="63"/>
        <v>0.8532227896881166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103346830</v>
      </c>
      <c r="E256" s="31">
        <v>103346830</v>
      </c>
      <c r="F256" s="31">
        <v>11927638</v>
      </c>
      <c r="G256" s="36">
        <f t="shared" si="56"/>
        <v>0.11541368032285074</v>
      </c>
      <c r="H256" s="31">
        <v>15147245</v>
      </c>
      <c r="I256" s="36">
        <f t="shared" si="57"/>
        <v>0.1465670983812469</v>
      </c>
      <c r="J256" s="31">
        <v>21153636</v>
      </c>
      <c r="K256" s="36">
        <f t="shared" si="58"/>
        <v>0.20468587183564316</v>
      </c>
      <c r="L256" s="31">
        <v>0</v>
      </c>
      <c r="M256" s="36">
        <f t="shared" si="59"/>
        <v>0</v>
      </c>
      <c r="N256" s="31">
        <f t="shared" si="60"/>
        <v>48228519</v>
      </c>
      <c r="O256" s="36">
        <f t="shared" si="61"/>
        <v>0.46666665053974077</v>
      </c>
      <c r="P256" s="31">
        <v>16757609</v>
      </c>
      <c r="Q256" s="31">
        <v>84696988</v>
      </c>
      <c r="R256" s="31">
        <v>98077998</v>
      </c>
      <c r="S256" s="31">
        <v>57780695</v>
      </c>
      <c r="T256" s="36">
        <f t="shared" si="62"/>
        <v>0.58913004117396439</v>
      </c>
      <c r="U256" s="36">
        <f t="shared" si="63"/>
        <v>0.26233020474460278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293372860</v>
      </c>
      <c r="E257" s="31">
        <v>315403622</v>
      </c>
      <c r="F257" s="31">
        <v>61090335</v>
      </c>
      <c r="G257" s="36">
        <f t="shared" si="56"/>
        <v>0.20823444609020753</v>
      </c>
      <c r="H257" s="31">
        <v>87220395</v>
      </c>
      <c r="I257" s="36">
        <f t="shared" si="57"/>
        <v>0.29730219421114823</v>
      </c>
      <c r="J257" s="31">
        <v>60010178</v>
      </c>
      <c r="K257" s="36">
        <f t="shared" si="58"/>
        <v>0.19026470786692487</v>
      </c>
      <c r="L257" s="31">
        <v>0</v>
      </c>
      <c r="M257" s="36">
        <f t="shared" si="59"/>
        <v>0</v>
      </c>
      <c r="N257" s="31">
        <f t="shared" si="60"/>
        <v>208320908</v>
      </c>
      <c r="O257" s="36">
        <f t="shared" si="61"/>
        <v>0.66048990394916895</v>
      </c>
      <c r="P257" s="31">
        <v>148655999</v>
      </c>
      <c r="Q257" s="31">
        <v>298123229</v>
      </c>
      <c r="R257" s="31">
        <v>296584410</v>
      </c>
      <c r="S257" s="31">
        <v>583789310</v>
      </c>
      <c r="T257" s="36">
        <f t="shared" si="62"/>
        <v>1.9683749054780053</v>
      </c>
      <c r="U257" s="36">
        <f t="shared" si="63"/>
        <v>-0.59631512751799542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68217770</v>
      </c>
      <c r="E258" s="31">
        <v>72219036</v>
      </c>
      <c r="F258" s="31">
        <v>16084463</v>
      </c>
      <c r="G258" s="36">
        <f t="shared" si="56"/>
        <v>0.23578113151455993</v>
      </c>
      <c r="H258" s="31">
        <v>21064801</v>
      </c>
      <c r="I258" s="36">
        <f t="shared" si="57"/>
        <v>0.30878759302744724</v>
      </c>
      <c r="J258" s="31">
        <v>16679250</v>
      </c>
      <c r="K258" s="36">
        <f t="shared" si="58"/>
        <v>0.2309536505028951</v>
      </c>
      <c r="L258" s="31">
        <v>0</v>
      </c>
      <c r="M258" s="36">
        <f t="shared" si="59"/>
        <v>0</v>
      </c>
      <c r="N258" s="31">
        <f t="shared" si="60"/>
        <v>53828514</v>
      </c>
      <c r="O258" s="36">
        <f t="shared" si="61"/>
        <v>0.74535076873637585</v>
      </c>
      <c r="P258" s="31">
        <v>14987576</v>
      </c>
      <c r="Q258" s="31">
        <v>63985383</v>
      </c>
      <c r="R258" s="31">
        <v>72932149</v>
      </c>
      <c r="S258" s="31">
        <v>49087262</v>
      </c>
      <c r="T258" s="36">
        <f t="shared" si="62"/>
        <v>0.67305382705780414</v>
      </c>
      <c r="U258" s="36">
        <f t="shared" si="63"/>
        <v>0.11287175457859222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896198819</v>
      </c>
      <c r="E259" s="32">
        <f>SUM(E255:E258)</f>
        <v>993720350</v>
      </c>
      <c r="F259" s="32">
        <f>SUM(F255:F258)</f>
        <v>124818828</v>
      </c>
      <c r="G259" s="37">
        <f t="shared" si="56"/>
        <v>0.13927582290197149</v>
      </c>
      <c r="H259" s="32">
        <f>SUM(H255:H258)</f>
        <v>180625162</v>
      </c>
      <c r="I259" s="37">
        <f t="shared" si="57"/>
        <v>0.20154586032767358</v>
      </c>
      <c r="J259" s="32">
        <f>SUM(J255:J258)</f>
        <v>302702985</v>
      </c>
      <c r="K259" s="37">
        <f t="shared" si="58"/>
        <v>0.30461586602307178</v>
      </c>
      <c r="L259" s="32">
        <f>SUM(L255:L258)</f>
        <v>0</v>
      </c>
      <c r="M259" s="37">
        <f t="shared" si="59"/>
        <v>0</v>
      </c>
      <c r="N259" s="32">
        <f t="shared" si="60"/>
        <v>608146975</v>
      </c>
      <c r="O259" s="37">
        <f t="shared" si="61"/>
        <v>0.61199005837004339</v>
      </c>
      <c r="P259" s="32">
        <f>SUM(P255:P258)</f>
        <v>290943706</v>
      </c>
      <c r="Q259" s="32">
        <f>SUM(Q255:Q258)</f>
        <v>789558446</v>
      </c>
      <c r="R259" s="32">
        <f>SUM(R255:R258)</f>
        <v>721506256</v>
      </c>
      <c r="S259" s="32">
        <f>SUM(S255:S258)</f>
        <v>886084695</v>
      </c>
      <c r="T259" s="37">
        <f t="shared" si="62"/>
        <v>1.2281039667104425</v>
      </c>
      <c r="U259" s="37">
        <f t="shared" si="63"/>
        <v>4.0417712284176455E-2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5647124849</v>
      </c>
      <c r="E260" s="32">
        <f>SUM(E234:E239,E241:E246,E248:E253,E255:E258)</f>
        <v>6004727082</v>
      </c>
      <c r="F260" s="32">
        <f>SUM(F234:F239,F241:F246,F248:F253,F255:F258)</f>
        <v>921406643</v>
      </c>
      <c r="G260" s="37">
        <f t="shared" si="56"/>
        <v>0.16316385198445965</v>
      </c>
      <c r="H260" s="32">
        <f>SUM(H234:H239,H241:H246,H248:H253,H255:H258)</f>
        <v>1173459288</v>
      </c>
      <c r="I260" s="37">
        <f t="shared" si="57"/>
        <v>0.20779765267768033</v>
      </c>
      <c r="J260" s="32">
        <f>SUM(J234:J239,J241:J246,J248:J253,J255:J258)</f>
        <v>1093704762</v>
      </c>
      <c r="K260" s="37">
        <f t="shared" si="58"/>
        <v>0.18214062805261064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3188570693</v>
      </c>
      <c r="O260" s="37">
        <f t="shared" si="61"/>
        <v>0.53101009412370825</v>
      </c>
      <c r="P260" s="32">
        <f>SUM(P234:P239,P241:P246,P248:P253,P255:P258)</f>
        <v>1025129076</v>
      </c>
      <c r="Q260" s="32">
        <f>SUM(Q234:Q239,Q241:Q246,Q248:Q253,Q255:Q258)</f>
        <v>5077606986</v>
      </c>
      <c r="R260" s="32">
        <f>SUM(R234:R239,R241:R246,R248:R253,R255:R258)</f>
        <v>5341657548</v>
      </c>
      <c r="S260" s="32">
        <f>SUM(S234:S239,S241:S246,S248:S253,S255:S258)</f>
        <v>3099665454</v>
      </c>
      <c r="T260" s="37">
        <f t="shared" si="62"/>
        <v>0.58028157480079623</v>
      </c>
      <c r="U260" s="37">
        <f t="shared" si="63"/>
        <v>6.6894684391919368E-2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138120786</v>
      </c>
      <c r="E263" s="31">
        <v>184783019</v>
      </c>
      <c r="F263" s="31">
        <v>31055033</v>
      </c>
      <c r="G263" s="36">
        <f t="shared" ref="G263:G299" si="64">IF(($D263     =0),0,($F263     /$D263     ))</f>
        <v>0.22483967764272642</v>
      </c>
      <c r="H263" s="31">
        <v>40003507</v>
      </c>
      <c r="I263" s="36">
        <f t="shared" ref="I263:I299" si="65">IF(($D263     =0),0,($H263     /$D263     ))</f>
        <v>0.28962698633933348</v>
      </c>
      <c r="J263" s="31">
        <v>29908623</v>
      </c>
      <c r="K263" s="36">
        <f t="shared" ref="K263:K299" si="66">IF(($E263     =0),0,($J263     /$E263     ))</f>
        <v>0.16185807095185517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100967163</v>
      </c>
      <c r="O263" s="36">
        <f t="shared" ref="O263:O299" si="69">IF(($E263     =0),0,($N263     /$E263     ))</f>
        <v>0.54640931589065556</v>
      </c>
      <c r="P263" s="31">
        <v>29888934</v>
      </c>
      <c r="Q263" s="31">
        <v>102941421</v>
      </c>
      <c r="R263" s="31">
        <v>141563080</v>
      </c>
      <c r="S263" s="31">
        <v>88850877</v>
      </c>
      <c r="T263" s="36">
        <f t="shared" ref="T263:T299" si="70">IF(($R263     =0),0,($S263     /$R263     ))</f>
        <v>0.6276415927090595</v>
      </c>
      <c r="U263" s="36">
        <f t="shared" ref="U263:U299" si="71">IF(($P263     =0),0,(($J263     /$P263     )-1))</f>
        <v>6.5873878272149078E-4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206774564</v>
      </c>
      <c r="E264" s="31">
        <v>209018454</v>
      </c>
      <c r="F264" s="31">
        <v>52381341</v>
      </c>
      <c r="G264" s="36">
        <f t="shared" si="64"/>
        <v>0.25332584427550769</v>
      </c>
      <c r="H264" s="31">
        <v>56731854</v>
      </c>
      <c r="I264" s="36">
        <f t="shared" si="65"/>
        <v>0.27436572904586076</v>
      </c>
      <c r="J264" s="31">
        <v>32042772</v>
      </c>
      <c r="K264" s="36">
        <f t="shared" si="66"/>
        <v>0.15330116258538587</v>
      </c>
      <c r="L264" s="31">
        <v>0</v>
      </c>
      <c r="M264" s="36">
        <f t="shared" si="67"/>
        <v>0</v>
      </c>
      <c r="N264" s="31">
        <f t="shared" si="68"/>
        <v>141155967</v>
      </c>
      <c r="O264" s="36">
        <f t="shared" si="69"/>
        <v>0.67532777273340661</v>
      </c>
      <c r="P264" s="31">
        <v>44178881</v>
      </c>
      <c r="Q264" s="31">
        <v>190738137</v>
      </c>
      <c r="R264" s="31">
        <v>206275635</v>
      </c>
      <c r="S264" s="31">
        <v>141018913</v>
      </c>
      <c r="T264" s="36">
        <f t="shared" si="70"/>
        <v>0.68364309240885379</v>
      </c>
      <c r="U264" s="36">
        <f t="shared" si="71"/>
        <v>-0.27470385680434051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206042587</v>
      </c>
      <c r="E265" s="31">
        <v>198226621</v>
      </c>
      <c r="F265" s="31">
        <v>38825369</v>
      </c>
      <c r="G265" s="36">
        <f t="shared" si="64"/>
        <v>0.18843370958063149</v>
      </c>
      <c r="H265" s="31">
        <v>46506016</v>
      </c>
      <c r="I265" s="36">
        <f t="shared" si="65"/>
        <v>0.22571069737150989</v>
      </c>
      <c r="J265" s="31">
        <v>52362662</v>
      </c>
      <c r="K265" s="36">
        <f t="shared" si="66"/>
        <v>0.2641555495212724</v>
      </c>
      <c r="L265" s="31">
        <v>0</v>
      </c>
      <c r="M265" s="36">
        <f t="shared" si="67"/>
        <v>0</v>
      </c>
      <c r="N265" s="31">
        <f t="shared" si="68"/>
        <v>137694047</v>
      </c>
      <c r="O265" s="36">
        <f t="shared" si="69"/>
        <v>0.69462944132009397</v>
      </c>
      <c r="P265" s="31">
        <v>49763140</v>
      </c>
      <c r="Q265" s="31">
        <v>201055824</v>
      </c>
      <c r="R265" s="31">
        <v>199903258</v>
      </c>
      <c r="S265" s="31">
        <v>116054025</v>
      </c>
      <c r="T265" s="36">
        <f t="shared" si="70"/>
        <v>0.58055094329678214</v>
      </c>
      <c r="U265" s="36">
        <f t="shared" si="71"/>
        <v>5.2237901386447794E-2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57023740</v>
      </c>
      <c r="E266" s="31">
        <v>63121982</v>
      </c>
      <c r="F266" s="31">
        <v>13529695</v>
      </c>
      <c r="G266" s="36">
        <f t="shared" si="64"/>
        <v>0.23726425169587262</v>
      </c>
      <c r="H266" s="31">
        <v>19992062</v>
      </c>
      <c r="I266" s="36">
        <f t="shared" si="65"/>
        <v>0.35059191136884393</v>
      </c>
      <c r="J266" s="31">
        <v>13597681</v>
      </c>
      <c r="K266" s="36">
        <f t="shared" si="66"/>
        <v>0.21541910708697329</v>
      </c>
      <c r="L266" s="31">
        <v>0</v>
      </c>
      <c r="M266" s="36">
        <f t="shared" si="67"/>
        <v>0</v>
      </c>
      <c r="N266" s="31">
        <f t="shared" si="68"/>
        <v>47119438</v>
      </c>
      <c r="O266" s="36">
        <f t="shared" si="69"/>
        <v>0.74648223181585138</v>
      </c>
      <c r="P266" s="31">
        <v>12520500</v>
      </c>
      <c r="Q266" s="31">
        <v>47490942</v>
      </c>
      <c r="R266" s="31">
        <v>66841070</v>
      </c>
      <c r="S266" s="31">
        <v>41529770</v>
      </c>
      <c r="T266" s="36">
        <f t="shared" si="70"/>
        <v>0.6213211428243145</v>
      </c>
      <c r="U266" s="36">
        <f t="shared" si="71"/>
        <v>8.6033385248192928E-2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607961677</v>
      </c>
      <c r="E267" s="32">
        <f>SUM(E263:E266)</f>
        <v>655150076</v>
      </c>
      <c r="F267" s="32">
        <f>SUM(F263:F266)</f>
        <v>135791438</v>
      </c>
      <c r="G267" s="37">
        <f t="shared" si="64"/>
        <v>0.22335525928223926</v>
      </c>
      <c r="H267" s="32">
        <f>SUM(H263:H266)</f>
        <v>163233439</v>
      </c>
      <c r="I267" s="37">
        <f t="shared" si="65"/>
        <v>0.26849297443463693</v>
      </c>
      <c r="J267" s="32">
        <f>SUM(J263:J266)</f>
        <v>127911738</v>
      </c>
      <c r="K267" s="37">
        <f t="shared" si="66"/>
        <v>0.19524036199608102</v>
      </c>
      <c r="L267" s="32">
        <f>SUM(L263:L266)</f>
        <v>0</v>
      </c>
      <c r="M267" s="37">
        <f t="shared" si="67"/>
        <v>0</v>
      </c>
      <c r="N267" s="32">
        <f t="shared" si="68"/>
        <v>426936615</v>
      </c>
      <c r="O267" s="37">
        <f t="shared" si="69"/>
        <v>0.65166231469688485</v>
      </c>
      <c r="P267" s="32">
        <f>SUM(P263:P266)</f>
        <v>136351455</v>
      </c>
      <c r="Q267" s="32">
        <f>SUM(Q263:Q266)</f>
        <v>542226324</v>
      </c>
      <c r="R267" s="32">
        <f>SUM(R263:R266)</f>
        <v>614583043</v>
      </c>
      <c r="S267" s="32">
        <f>SUM(S263:S266)</f>
        <v>387453585</v>
      </c>
      <c r="T267" s="37">
        <f t="shared" si="70"/>
        <v>0.63043324968534808</v>
      </c>
      <c r="U267" s="37">
        <f t="shared" si="71"/>
        <v>-6.1896787240004136E-2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36739770</v>
      </c>
      <c r="E268" s="31">
        <v>42685981</v>
      </c>
      <c r="F268" s="31">
        <v>8509836</v>
      </c>
      <c r="G268" s="36">
        <f t="shared" si="64"/>
        <v>0.23162464000182909</v>
      </c>
      <c r="H268" s="31">
        <v>7531023</v>
      </c>
      <c r="I268" s="36">
        <f t="shared" si="65"/>
        <v>0.20498285645228589</v>
      </c>
      <c r="J268" s="31">
        <v>6405714</v>
      </c>
      <c r="K268" s="36">
        <f t="shared" si="66"/>
        <v>0.15006599004952001</v>
      </c>
      <c r="L268" s="31">
        <v>0</v>
      </c>
      <c r="M268" s="36">
        <f t="shared" si="67"/>
        <v>0</v>
      </c>
      <c r="N268" s="31">
        <f t="shared" si="68"/>
        <v>22446573</v>
      </c>
      <c r="O268" s="36">
        <f t="shared" si="69"/>
        <v>0.52585351148425052</v>
      </c>
      <c r="P268" s="31">
        <v>7872220</v>
      </c>
      <c r="Q268" s="31">
        <v>27865498</v>
      </c>
      <c r="R268" s="31">
        <v>42583128</v>
      </c>
      <c r="S268" s="31">
        <v>23127073</v>
      </c>
      <c r="T268" s="36">
        <f t="shared" si="70"/>
        <v>0.54310413739450991</v>
      </c>
      <c r="U268" s="36">
        <f t="shared" si="71"/>
        <v>-0.18628874701164344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85687119</v>
      </c>
      <c r="E269" s="31">
        <v>101497060</v>
      </c>
      <c r="F269" s="31">
        <v>15436264</v>
      </c>
      <c r="G269" s="36">
        <f t="shared" si="64"/>
        <v>0.18014684330791889</v>
      </c>
      <c r="H269" s="31">
        <v>17932418</v>
      </c>
      <c r="I269" s="36">
        <f t="shared" si="65"/>
        <v>0.2092778729087624</v>
      </c>
      <c r="J269" s="31">
        <v>13746537</v>
      </c>
      <c r="K269" s="36">
        <f t="shared" si="66"/>
        <v>0.1354377850944648</v>
      </c>
      <c r="L269" s="31">
        <v>0</v>
      </c>
      <c r="M269" s="36">
        <f t="shared" si="67"/>
        <v>0</v>
      </c>
      <c r="N269" s="31">
        <f t="shared" si="68"/>
        <v>47115219</v>
      </c>
      <c r="O269" s="36">
        <f t="shared" si="69"/>
        <v>0.46420279562777483</v>
      </c>
      <c r="P269" s="31">
        <v>15723504</v>
      </c>
      <c r="Q269" s="31">
        <v>92747063</v>
      </c>
      <c r="R269" s="31">
        <v>101420920</v>
      </c>
      <c r="S269" s="31">
        <v>60108324</v>
      </c>
      <c r="T269" s="36">
        <f t="shared" si="70"/>
        <v>0.59266198729019615</v>
      </c>
      <c r="U269" s="36">
        <f t="shared" si="71"/>
        <v>-0.12573323350825616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50681487</v>
      </c>
      <c r="E270" s="31">
        <v>50084155</v>
      </c>
      <c r="F270" s="31">
        <v>3581763</v>
      </c>
      <c r="G270" s="36">
        <f t="shared" si="64"/>
        <v>7.0672018759039168E-2</v>
      </c>
      <c r="H270" s="31">
        <v>7169179</v>
      </c>
      <c r="I270" s="36">
        <f t="shared" si="65"/>
        <v>0.14145557726039096</v>
      </c>
      <c r="J270" s="31">
        <v>5221403</v>
      </c>
      <c r="K270" s="36">
        <f t="shared" si="66"/>
        <v>0.10425259246162784</v>
      </c>
      <c r="L270" s="31">
        <v>0</v>
      </c>
      <c r="M270" s="36">
        <f t="shared" si="67"/>
        <v>0</v>
      </c>
      <c r="N270" s="31">
        <f t="shared" si="68"/>
        <v>15972345</v>
      </c>
      <c r="O270" s="36">
        <f t="shared" si="69"/>
        <v>0.31891014233942849</v>
      </c>
      <c r="P270" s="31">
        <v>4417626</v>
      </c>
      <c r="Q270" s="31">
        <v>61419988</v>
      </c>
      <c r="R270" s="31">
        <v>61419988</v>
      </c>
      <c r="S270" s="31">
        <v>10493881</v>
      </c>
      <c r="T270" s="36">
        <f t="shared" si="70"/>
        <v>0.17085449446847825</v>
      </c>
      <c r="U270" s="36">
        <f t="shared" si="71"/>
        <v>0.18194772486398803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31358348</v>
      </c>
      <c r="E271" s="31">
        <v>36428337</v>
      </c>
      <c r="F271" s="31">
        <v>8371161</v>
      </c>
      <c r="G271" s="36">
        <f t="shared" si="64"/>
        <v>0.26695159451639483</v>
      </c>
      <c r="H271" s="31">
        <v>6816133</v>
      </c>
      <c r="I271" s="36">
        <f t="shared" si="65"/>
        <v>0.21736263019977967</v>
      </c>
      <c r="J271" s="31">
        <v>7323678</v>
      </c>
      <c r="K271" s="36">
        <f t="shared" si="66"/>
        <v>0.2010434349501049</v>
      </c>
      <c r="L271" s="31">
        <v>0</v>
      </c>
      <c r="M271" s="36">
        <f t="shared" si="67"/>
        <v>0</v>
      </c>
      <c r="N271" s="31">
        <f t="shared" si="68"/>
        <v>22510972</v>
      </c>
      <c r="O271" s="36">
        <f t="shared" si="69"/>
        <v>0.61795222768472802</v>
      </c>
      <c r="P271" s="31">
        <v>5910639</v>
      </c>
      <c r="Q271" s="31">
        <v>26696141</v>
      </c>
      <c r="R271" s="31">
        <v>27213772</v>
      </c>
      <c r="S271" s="31">
        <v>18882482</v>
      </c>
      <c r="T271" s="36">
        <f t="shared" si="70"/>
        <v>0.69385758063968495</v>
      </c>
      <c r="U271" s="36">
        <f t="shared" si="71"/>
        <v>0.23906704503523213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21148652</v>
      </c>
      <c r="E272" s="31">
        <v>21900652</v>
      </c>
      <c r="F272" s="31">
        <v>5232763</v>
      </c>
      <c r="G272" s="36">
        <f t="shared" si="64"/>
        <v>0.24742773203701116</v>
      </c>
      <c r="H272" s="31">
        <v>6564808</v>
      </c>
      <c r="I272" s="36">
        <f t="shared" si="65"/>
        <v>0.31041259745538391</v>
      </c>
      <c r="J272" s="31">
        <v>3178887</v>
      </c>
      <c r="K272" s="36">
        <f t="shared" si="66"/>
        <v>0.14515033616350784</v>
      </c>
      <c r="L272" s="31">
        <v>0</v>
      </c>
      <c r="M272" s="36">
        <f t="shared" si="67"/>
        <v>0</v>
      </c>
      <c r="N272" s="31">
        <f t="shared" si="68"/>
        <v>14976458</v>
      </c>
      <c r="O272" s="36">
        <f t="shared" si="69"/>
        <v>0.68383617072222325</v>
      </c>
      <c r="P272" s="31">
        <v>3729456</v>
      </c>
      <c r="Q272" s="31">
        <v>24579253</v>
      </c>
      <c r="R272" s="31">
        <v>20341960</v>
      </c>
      <c r="S272" s="31">
        <v>14178470</v>
      </c>
      <c r="T272" s="36">
        <f t="shared" si="70"/>
        <v>0.69700608987531187</v>
      </c>
      <c r="U272" s="36">
        <f t="shared" si="71"/>
        <v>-0.14762716063683279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29236222</v>
      </c>
      <c r="E273" s="31">
        <v>29281222</v>
      </c>
      <c r="F273" s="31">
        <v>4363658</v>
      </c>
      <c r="G273" s="36">
        <f t="shared" si="64"/>
        <v>0.1492551944639085</v>
      </c>
      <c r="H273" s="31">
        <v>5007690</v>
      </c>
      <c r="I273" s="36">
        <f t="shared" si="65"/>
        <v>0.17128375889333444</v>
      </c>
      <c r="J273" s="31">
        <v>3936884</v>
      </c>
      <c r="K273" s="36">
        <f t="shared" si="66"/>
        <v>0.13445080946416785</v>
      </c>
      <c r="L273" s="31">
        <v>0</v>
      </c>
      <c r="M273" s="36">
        <f t="shared" si="67"/>
        <v>0</v>
      </c>
      <c r="N273" s="31">
        <f t="shared" si="68"/>
        <v>13308232</v>
      </c>
      <c r="O273" s="36">
        <f t="shared" si="69"/>
        <v>0.45449715179236716</v>
      </c>
      <c r="P273" s="31">
        <v>3744394</v>
      </c>
      <c r="Q273" s="31">
        <v>27384303</v>
      </c>
      <c r="R273" s="31">
        <v>27384303</v>
      </c>
      <c r="S273" s="31">
        <v>11928745</v>
      </c>
      <c r="T273" s="36">
        <f t="shared" si="70"/>
        <v>0.43560520784480072</v>
      </c>
      <c r="U273" s="36">
        <f t="shared" si="71"/>
        <v>5.140751747812855E-2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32808970</v>
      </c>
      <c r="E274" s="31">
        <v>30606620</v>
      </c>
      <c r="F274" s="31">
        <v>4834622</v>
      </c>
      <c r="G274" s="36">
        <f t="shared" si="64"/>
        <v>0.14735671372798353</v>
      </c>
      <c r="H274" s="31">
        <v>7741941</v>
      </c>
      <c r="I274" s="36">
        <f t="shared" si="65"/>
        <v>0.2359702544761387</v>
      </c>
      <c r="J274" s="31">
        <v>5479824</v>
      </c>
      <c r="K274" s="36">
        <f t="shared" si="66"/>
        <v>0.17904048209178275</v>
      </c>
      <c r="L274" s="31">
        <v>0</v>
      </c>
      <c r="M274" s="36">
        <f t="shared" si="67"/>
        <v>0</v>
      </c>
      <c r="N274" s="31">
        <f t="shared" si="68"/>
        <v>18056387</v>
      </c>
      <c r="O274" s="36">
        <f t="shared" si="69"/>
        <v>0.58995037674855966</v>
      </c>
      <c r="P274" s="31">
        <v>5409645</v>
      </c>
      <c r="Q274" s="31">
        <v>36817039</v>
      </c>
      <c r="R274" s="31">
        <v>35090605</v>
      </c>
      <c r="S274" s="31">
        <v>21013256</v>
      </c>
      <c r="T274" s="36">
        <f t="shared" si="70"/>
        <v>0.59882854684323628</v>
      </c>
      <c r="U274" s="36">
        <f t="shared" si="71"/>
        <v>1.297293999883542E-2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287660568</v>
      </c>
      <c r="E275" s="32">
        <f>SUM(E268:E274)</f>
        <v>312484027</v>
      </c>
      <c r="F275" s="32">
        <f>SUM(F268:F274)</f>
        <v>50330067</v>
      </c>
      <c r="G275" s="37">
        <f t="shared" si="64"/>
        <v>0.17496338601403305</v>
      </c>
      <c r="H275" s="32">
        <f>SUM(H268:H274)</f>
        <v>58763192</v>
      </c>
      <c r="I275" s="37">
        <f t="shared" si="65"/>
        <v>0.20427962166854929</v>
      </c>
      <c r="J275" s="32">
        <f>SUM(J268:J274)</f>
        <v>45292927</v>
      </c>
      <c r="K275" s="37">
        <f t="shared" si="66"/>
        <v>0.14494477504925396</v>
      </c>
      <c r="L275" s="32">
        <f>SUM(L268:L274)</f>
        <v>0</v>
      </c>
      <c r="M275" s="37">
        <f t="shared" si="67"/>
        <v>0</v>
      </c>
      <c r="N275" s="32">
        <f t="shared" si="68"/>
        <v>154386186</v>
      </c>
      <c r="O275" s="37">
        <f t="shared" si="69"/>
        <v>0.49406104843880549</v>
      </c>
      <c r="P275" s="32">
        <f>SUM(P268:P274)</f>
        <v>46807484</v>
      </c>
      <c r="Q275" s="32">
        <f>SUM(Q268:Q274)</f>
        <v>297509285</v>
      </c>
      <c r="R275" s="32">
        <f>SUM(R268:R274)</f>
        <v>315454676</v>
      </c>
      <c r="S275" s="32">
        <f>SUM(S268:S274)</f>
        <v>159732231</v>
      </c>
      <c r="T275" s="37">
        <f t="shared" si="70"/>
        <v>0.50635556595775422</v>
      </c>
      <c r="U275" s="37">
        <f t="shared" si="71"/>
        <v>-3.2357154680648925E-2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66339864</v>
      </c>
      <c r="E276" s="31">
        <v>66732749</v>
      </c>
      <c r="F276" s="31">
        <v>11042933</v>
      </c>
      <c r="G276" s="36">
        <f t="shared" si="64"/>
        <v>0.16645998852213506</v>
      </c>
      <c r="H276" s="31">
        <v>7762431</v>
      </c>
      <c r="I276" s="36">
        <f t="shared" si="65"/>
        <v>0.1170100529600121</v>
      </c>
      <c r="J276" s="31">
        <v>7028140</v>
      </c>
      <c r="K276" s="36">
        <f t="shared" si="66"/>
        <v>0.10531770540428359</v>
      </c>
      <c r="L276" s="31">
        <v>0</v>
      </c>
      <c r="M276" s="36">
        <f t="shared" si="67"/>
        <v>0</v>
      </c>
      <c r="N276" s="31">
        <f t="shared" si="68"/>
        <v>25833504</v>
      </c>
      <c r="O276" s="36">
        <f t="shared" si="69"/>
        <v>0.38711883426231997</v>
      </c>
      <c r="P276" s="31">
        <v>7223618</v>
      </c>
      <c r="Q276" s="31">
        <v>57880318</v>
      </c>
      <c r="R276" s="31">
        <v>63720979</v>
      </c>
      <c r="S276" s="31">
        <v>20847065</v>
      </c>
      <c r="T276" s="36">
        <f t="shared" si="70"/>
        <v>0.32716171859192561</v>
      </c>
      <c r="U276" s="36">
        <f t="shared" si="71"/>
        <v>-2.7060954773632795E-2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44187190</v>
      </c>
      <c r="E277" s="31">
        <v>44987501</v>
      </c>
      <c r="F277" s="31">
        <v>6774217</v>
      </c>
      <c r="G277" s="36">
        <f t="shared" si="64"/>
        <v>0.15330725941160775</v>
      </c>
      <c r="H277" s="31">
        <v>6530354</v>
      </c>
      <c r="I277" s="36">
        <f t="shared" si="65"/>
        <v>0.14778839749710268</v>
      </c>
      <c r="J277" s="31">
        <v>6978626</v>
      </c>
      <c r="K277" s="36">
        <f t="shared" si="66"/>
        <v>0.15512366423731783</v>
      </c>
      <c r="L277" s="31">
        <v>0</v>
      </c>
      <c r="M277" s="36">
        <f t="shared" si="67"/>
        <v>0</v>
      </c>
      <c r="N277" s="31">
        <f t="shared" si="68"/>
        <v>20283197</v>
      </c>
      <c r="O277" s="36">
        <f t="shared" si="69"/>
        <v>0.45086294079771178</v>
      </c>
      <c r="P277" s="31">
        <v>7578552</v>
      </c>
      <c r="Q277" s="31">
        <v>41252018</v>
      </c>
      <c r="R277" s="31">
        <v>42532038</v>
      </c>
      <c r="S277" s="31">
        <v>19324777</v>
      </c>
      <c r="T277" s="36">
        <f t="shared" si="70"/>
        <v>0.45435812410399895</v>
      </c>
      <c r="U277" s="36">
        <f t="shared" si="71"/>
        <v>-7.9161032344965077E-2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139842350</v>
      </c>
      <c r="F278" s="31">
        <v>5609627</v>
      </c>
      <c r="G278" s="36">
        <f t="shared" si="64"/>
        <v>0</v>
      </c>
      <c r="H278" s="31">
        <v>110231</v>
      </c>
      <c r="I278" s="36">
        <f t="shared" si="65"/>
        <v>0</v>
      </c>
      <c r="J278" s="31">
        <v>3519796</v>
      </c>
      <c r="K278" s="36">
        <f t="shared" si="66"/>
        <v>2.5169742928376131E-2</v>
      </c>
      <c r="L278" s="31">
        <v>0</v>
      </c>
      <c r="M278" s="36">
        <f t="shared" si="67"/>
        <v>0</v>
      </c>
      <c r="N278" s="31">
        <f t="shared" si="68"/>
        <v>9239654</v>
      </c>
      <c r="O278" s="36">
        <f t="shared" si="69"/>
        <v>6.6071930284352348E-2</v>
      </c>
      <c r="P278" s="31">
        <v>1242437</v>
      </c>
      <c r="Q278" s="31">
        <v>60714452</v>
      </c>
      <c r="R278" s="31">
        <v>63647339</v>
      </c>
      <c r="S278" s="31">
        <v>16465802</v>
      </c>
      <c r="T278" s="36">
        <f t="shared" si="70"/>
        <v>0.25870369851597408</v>
      </c>
      <c r="U278" s="36">
        <f t="shared" si="71"/>
        <v>1.8329774467437785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25513170</v>
      </c>
      <c r="E279" s="31">
        <v>28107292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621099</v>
      </c>
      <c r="K279" s="36">
        <f t="shared" si="66"/>
        <v>2.209743293662015E-2</v>
      </c>
      <c r="L279" s="31">
        <v>0</v>
      </c>
      <c r="M279" s="36">
        <f t="shared" si="67"/>
        <v>0</v>
      </c>
      <c r="N279" s="31">
        <f t="shared" si="68"/>
        <v>621099</v>
      </c>
      <c r="O279" s="36">
        <f t="shared" si="69"/>
        <v>2.209743293662015E-2</v>
      </c>
      <c r="P279" s="31">
        <v>2233245</v>
      </c>
      <c r="Q279" s="31">
        <v>22530865</v>
      </c>
      <c r="R279" s="31">
        <v>22530865</v>
      </c>
      <c r="S279" s="31">
        <v>7119900</v>
      </c>
      <c r="T279" s="36">
        <f t="shared" si="70"/>
        <v>0.31600650929291885</v>
      </c>
      <c r="U279" s="36">
        <f t="shared" si="71"/>
        <v>-0.72188497007717467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27818732</v>
      </c>
      <c r="E280" s="31">
        <v>31575005</v>
      </c>
      <c r="F280" s="31">
        <v>8999377</v>
      </c>
      <c r="G280" s="36">
        <f t="shared" si="64"/>
        <v>0.3235006182165312</v>
      </c>
      <c r="H280" s="31">
        <v>6407352</v>
      </c>
      <c r="I280" s="36">
        <f t="shared" si="65"/>
        <v>0.23032509174034244</v>
      </c>
      <c r="J280" s="31">
        <v>10328632</v>
      </c>
      <c r="K280" s="36">
        <f t="shared" si="66"/>
        <v>0.32711418414660581</v>
      </c>
      <c r="L280" s="31">
        <v>0</v>
      </c>
      <c r="M280" s="36">
        <f t="shared" si="67"/>
        <v>0</v>
      </c>
      <c r="N280" s="31">
        <f t="shared" si="68"/>
        <v>25735361</v>
      </c>
      <c r="O280" s="36">
        <f t="shared" si="69"/>
        <v>0.81505485113937437</v>
      </c>
      <c r="P280" s="31">
        <v>12543361</v>
      </c>
      <c r="Q280" s="31">
        <v>25967376</v>
      </c>
      <c r="R280" s="31">
        <v>25723736</v>
      </c>
      <c r="S280" s="31">
        <v>25076484</v>
      </c>
      <c r="T280" s="36">
        <f t="shared" si="70"/>
        <v>0.97483833607995352</v>
      </c>
      <c r="U280" s="36">
        <f t="shared" si="71"/>
        <v>-0.17656583430868333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38691594</v>
      </c>
      <c r="E281" s="31">
        <v>40046160</v>
      </c>
      <c r="F281" s="31">
        <v>5306428</v>
      </c>
      <c r="G281" s="36">
        <f t="shared" si="64"/>
        <v>0.13714679214301689</v>
      </c>
      <c r="H281" s="31">
        <v>10289240</v>
      </c>
      <c r="I281" s="36">
        <f t="shared" si="65"/>
        <v>0.26592959700755675</v>
      </c>
      <c r="J281" s="31">
        <v>5088198</v>
      </c>
      <c r="K281" s="36">
        <f t="shared" si="66"/>
        <v>0.12705832469330391</v>
      </c>
      <c r="L281" s="31">
        <v>0</v>
      </c>
      <c r="M281" s="36">
        <f t="shared" si="67"/>
        <v>0</v>
      </c>
      <c r="N281" s="31">
        <f t="shared" si="68"/>
        <v>20683866</v>
      </c>
      <c r="O281" s="36">
        <f t="shared" si="69"/>
        <v>0.51650060829802413</v>
      </c>
      <c r="P281" s="31">
        <v>13800453</v>
      </c>
      <c r="Q281" s="31">
        <v>34186477</v>
      </c>
      <c r="R281" s="31">
        <v>37625808</v>
      </c>
      <c r="S281" s="31">
        <v>21414765</v>
      </c>
      <c r="T281" s="36">
        <f t="shared" si="70"/>
        <v>0.56915096680448696</v>
      </c>
      <c r="U281" s="36">
        <f t="shared" si="71"/>
        <v>-0.63130210290923061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69198674</v>
      </c>
      <c r="E282" s="31">
        <v>60110787</v>
      </c>
      <c r="F282" s="31">
        <v>6056912</v>
      </c>
      <c r="G282" s="36">
        <f t="shared" si="64"/>
        <v>8.7529307281234897E-2</v>
      </c>
      <c r="H282" s="31">
        <v>8589573</v>
      </c>
      <c r="I282" s="36">
        <f t="shared" si="65"/>
        <v>0.12412915600087944</v>
      </c>
      <c r="J282" s="31">
        <v>13957023</v>
      </c>
      <c r="K282" s="36">
        <f t="shared" si="66"/>
        <v>0.23218832586570526</v>
      </c>
      <c r="L282" s="31">
        <v>0</v>
      </c>
      <c r="M282" s="36">
        <f t="shared" si="67"/>
        <v>0</v>
      </c>
      <c r="N282" s="31">
        <f t="shared" si="68"/>
        <v>28603508</v>
      </c>
      <c r="O282" s="36">
        <f t="shared" si="69"/>
        <v>0.47584650655131167</v>
      </c>
      <c r="P282" s="31">
        <v>7327894</v>
      </c>
      <c r="Q282" s="31">
        <v>64158647</v>
      </c>
      <c r="R282" s="31">
        <v>64908648</v>
      </c>
      <c r="S282" s="31">
        <v>17019388</v>
      </c>
      <c r="T282" s="36">
        <f t="shared" si="70"/>
        <v>0.26220524574783932</v>
      </c>
      <c r="U282" s="36">
        <f t="shared" si="71"/>
        <v>0.90464313484883929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62682013</v>
      </c>
      <c r="E283" s="31">
        <v>63099824</v>
      </c>
      <c r="F283" s="31">
        <v>13025483</v>
      </c>
      <c r="G283" s="36">
        <f t="shared" si="64"/>
        <v>0.20780256371153874</v>
      </c>
      <c r="H283" s="31">
        <v>12896102</v>
      </c>
      <c r="I283" s="36">
        <f t="shared" si="65"/>
        <v>0.2057384787562582</v>
      </c>
      <c r="J283" s="31">
        <v>12400417</v>
      </c>
      <c r="K283" s="36">
        <f t="shared" si="66"/>
        <v>0.19652062737924594</v>
      </c>
      <c r="L283" s="31">
        <v>0</v>
      </c>
      <c r="M283" s="36">
        <f t="shared" si="67"/>
        <v>0</v>
      </c>
      <c r="N283" s="31">
        <f t="shared" si="68"/>
        <v>38322002</v>
      </c>
      <c r="O283" s="36">
        <f t="shared" si="69"/>
        <v>0.60732343722543503</v>
      </c>
      <c r="P283" s="31">
        <v>5979168</v>
      </c>
      <c r="Q283" s="31">
        <v>60352055</v>
      </c>
      <c r="R283" s="31">
        <v>61307785</v>
      </c>
      <c r="S283" s="31">
        <v>19758296</v>
      </c>
      <c r="T283" s="36">
        <f t="shared" si="70"/>
        <v>0.32228037597509029</v>
      </c>
      <c r="U283" s="36">
        <f t="shared" si="71"/>
        <v>1.0739368754983971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23547156</v>
      </c>
      <c r="E284" s="31">
        <v>25940609</v>
      </c>
      <c r="F284" s="31">
        <v>6254468</v>
      </c>
      <c r="G284" s="36">
        <f t="shared" si="64"/>
        <v>0.2656145820752196</v>
      </c>
      <c r="H284" s="31">
        <v>9623431</v>
      </c>
      <c r="I284" s="36">
        <f t="shared" si="65"/>
        <v>0.40868761390972225</v>
      </c>
      <c r="J284" s="31">
        <v>4867495</v>
      </c>
      <c r="K284" s="36">
        <f t="shared" si="66"/>
        <v>0.18763996635545449</v>
      </c>
      <c r="L284" s="31">
        <v>0</v>
      </c>
      <c r="M284" s="36">
        <f t="shared" si="67"/>
        <v>0</v>
      </c>
      <c r="N284" s="31">
        <f t="shared" si="68"/>
        <v>20745394</v>
      </c>
      <c r="O284" s="36">
        <f t="shared" si="69"/>
        <v>0.79972656000481712</v>
      </c>
      <c r="P284" s="31">
        <v>8128490</v>
      </c>
      <c r="Q284" s="31">
        <v>24506465</v>
      </c>
      <c r="R284" s="31">
        <v>30544041</v>
      </c>
      <c r="S284" s="31">
        <v>21466881</v>
      </c>
      <c r="T284" s="36">
        <f t="shared" si="70"/>
        <v>0.70281731876931408</v>
      </c>
      <c r="U284" s="36">
        <f t="shared" si="71"/>
        <v>-0.40118090813915008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357978393</v>
      </c>
      <c r="E285" s="32">
        <f>SUM(E276:E284)</f>
        <v>500442277</v>
      </c>
      <c r="F285" s="32">
        <f>SUM(F276:F284)</f>
        <v>63069445</v>
      </c>
      <c r="G285" s="37">
        <f t="shared" si="64"/>
        <v>0.1761822675146765</v>
      </c>
      <c r="H285" s="32">
        <f>SUM(H276:H284)</f>
        <v>62208714</v>
      </c>
      <c r="I285" s="37">
        <f t="shared" si="65"/>
        <v>0.17377784586009917</v>
      </c>
      <c r="J285" s="32">
        <f>SUM(J276:J284)</f>
        <v>64789426</v>
      </c>
      <c r="K285" s="37">
        <f t="shared" si="66"/>
        <v>0.12946433380567485</v>
      </c>
      <c r="L285" s="32">
        <f>SUM(L276:L284)</f>
        <v>0</v>
      </c>
      <c r="M285" s="37">
        <f t="shared" si="67"/>
        <v>0</v>
      </c>
      <c r="N285" s="32">
        <f t="shared" si="68"/>
        <v>190067585</v>
      </c>
      <c r="O285" s="37">
        <f t="shared" si="69"/>
        <v>0.37979921708333209</v>
      </c>
      <c r="P285" s="32">
        <f>SUM(P276:P284)</f>
        <v>66057218</v>
      </c>
      <c r="Q285" s="32">
        <f>SUM(Q276:Q284)</f>
        <v>391548673</v>
      </c>
      <c r="R285" s="32">
        <f>SUM(R276:R284)</f>
        <v>412541239</v>
      </c>
      <c r="S285" s="32">
        <f>SUM(S276:S284)</f>
        <v>168493358</v>
      </c>
      <c r="T285" s="37">
        <f t="shared" si="70"/>
        <v>0.40842791476660106</v>
      </c>
      <c r="U285" s="37">
        <f t="shared" si="71"/>
        <v>-1.9192331109069705E-2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94704315</v>
      </c>
      <c r="E286" s="31">
        <v>94704315</v>
      </c>
      <c r="F286" s="31">
        <v>19354907</v>
      </c>
      <c r="G286" s="36">
        <f t="shared" si="64"/>
        <v>0.20437196552237349</v>
      </c>
      <c r="H286" s="31">
        <v>17714111</v>
      </c>
      <c r="I286" s="36">
        <f t="shared" si="65"/>
        <v>0.18704650363608036</v>
      </c>
      <c r="J286" s="31">
        <v>13564095</v>
      </c>
      <c r="K286" s="36">
        <f t="shared" si="66"/>
        <v>0.14322573369544989</v>
      </c>
      <c r="L286" s="31">
        <v>0</v>
      </c>
      <c r="M286" s="36">
        <f t="shared" si="67"/>
        <v>0</v>
      </c>
      <c r="N286" s="31">
        <f t="shared" si="68"/>
        <v>50633113</v>
      </c>
      <c r="O286" s="36">
        <f t="shared" si="69"/>
        <v>0.53464420285390379</v>
      </c>
      <c r="P286" s="31">
        <v>12825055</v>
      </c>
      <c r="Q286" s="31">
        <v>91115867</v>
      </c>
      <c r="R286" s="31">
        <v>91115867</v>
      </c>
      <c r="S286" s="31">
        <v>37786754</v>
      </c>
      <c r="T286" s="36">
        <f t="shared" si="70"/>
        <v>0.41471101844424091</v>
      </c>
      <c r="U286" s="36">
        <f t="shared" si="71"/>
        <v>5.7624704143568906E-2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35236537</v>
      </c>
      <c r="E287" s="31">
        <v>34908608</v>
      </c>
      <c r="F287" s="31">
        <v>6051712</v>
      </c>
      <c r="G287" s="36">
        <f t="shared" si="64"/>
        <v>0.1717453675995459</v>
      </c>
      <c r="H287" s="31">
        <v>5978803</v>
      </c>
      <c r="I287" s="36">
        <f t="shared" si="65"/>
        <v>0.16967623691283851</v>
      </c>
      <c r="J287" s="31">
        <v>3703780</v>
      </c>
      <c r="K287" s="36">
        <f t="shared" si="66"/>
        <v>0.10609933229076336</v>
      </c>
      <c r="L287" s="31">
        <v>0</v>
      </c>
      <c r="M287" s="36">
        <f t="shared" si="67"/>
        <v>0</v>
      </c>
      <c r="N287" s="31">
        <f t="shared" si="68"/>
        <v>15734295</v>
      </c>
      <c r="O287" s="36">
        <f t="shared" si="69"/>
        <v>0.45072822726131045</v>
      </c>
      <c r="P287" s="31">
        <v>5216804</v>
      </c>
      <c r="Q287" s="31">
        <v>32954603</v>
      </c>
      <c r="R287" s="31">
        <v>33115677</v>
      </c>
      <c r="S287" s="31">
        <v>16647676</v>
      </c>
      <c r="T287" s="36">
        <f t="shared" si="70"/>
        <v>0.50271283899767472</v>
      </c>
      <c r="U287" s="36">
        <f t="shared" si="71"/>
        <v>-0.29002891425478128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61963811</v>
      </c>
      <c r="E288" s="31">
        <v>73878873</v>
      </c>
      <c r="F288" s="31">
        <v>14248034</v>
      </c>
      <c r="G288" s="36">
        <f t="shared" si="64"/>
        <v>0.22994121520382277</v>
      </c>
      <c r="H288" s="31">
        <v>26164659</v>
      </c>
      <c r="I288" s="36">
        <f t="shared" si="65"/>
        <v>0.42225709777599058</v>
      </c>
      <c r="J288" s="31">
        <v>23806626</v>
      </c>
      <c r="K288" s="36">
        <f t="shared" si="66"/>
        <v>0.32223861888093502</v>
      </c>
      <c r="L288" s="31">
        <v>0</v>
      </c>
      <c r="M288" s="36">
        <f t="shared" si="67"/>
        <v>0</v>
      </c>
      <c r="N288" s="31">
        <f t="shared" si="68"/>
        <v>64219319</v>
      </c>
      <c r="O288" s="36">
        <f t="shared" si="69"/>
        <v>0.86925147057941721</v>
      </c>
      <c r="P288" s="31">
        <v>17230001</v>
      </c>
      <c r="Q288" s="31">
        <v>64998347</v>
      </c>
      <c r="R288" s="31">
        <v>66416490</v>
      </c>
      <c r="S288" s="31">
        <v>44044411</v>
      </c>
      <c r="T288" s="36">
        <f t="shared" si="70"/>
        <v>0.66315475268265456</v>
      </c>
      <c r="U288" s="36">
        <f t="shared" si="71"/>
        <v>0.38169614731885382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40532953</v>
      </c>
      <c r="E289" s="31">
        <v>43309822</v>
      </c>
      <c r="F289" s="31">
        <v>3364423</v>
      </c>
      <c r="G289" s="36">
        <f t="shared" si="64"/>
        <v>8.3004635758958889E-2</v>
      </c>
      <c r="H289" s="31">
        <v>5772509</v>
      </c>
      <c r="I289" s="36">
        <f t="shared" si="65"/>
        <v>0.14241520966903151</v>
      </c>
      <c r="J289" s="31">
        <v>8765211</v>
      </c>
      <c r="K289" s="36">
        <f t="shared" si="66"/>
        <v>0.20238390728089348</v>
      </c>
      <c r="L289" s="31">
        <v>0</v>
      </c>
      <c r="M289" s="36">
        <f t="shared" si="67"/>
        <v>0</v>
      </c>
      <c r="N289" s="31">
        <f t="shared" si="68"/>
        <v>17902143</v>
      </c>
      <c r="O289" s="36">
        <f t="shared" si="69"/>
        <v>0.41335064826634477</v>
      </c>
      <c r="P289" s="31">
        <v>5586877</v>
      </c>
      <c r="Q289" s="31">
        <v>43268920</v>
      </c>
      <c r="R289" s="31">
        <v>41455585</v>
      </c>
      <c r="S289" s="31">
        <v>18346562</v>
      </c>
      <c r="T289" s="36">
        <f t="shared" si="70"/>
        <v>0.44255947660610745</v>
      </c>
      <c r="U289" s="36">
        <f t="shared" si="71"/>
        <v>0.56889278213928818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241273996</v>
      </c>
      <c r="E290" s="31">
        <v>240253996</v>
      </c>
      <c r="F290" s="31">
        <v>42648844</v>
      </c>
      <c r="G290" s="36">
        <f t="shared" si="64"/>
        <v>0.17676519105689284</v>
      </c>
      <c r="H290" s="31">
        <v>44793404</v>
      </c>
      <c r="I290" s="36">
        <f t="shared" si="65"/>
        <v>0.18565367483696835</v>
      </c>
      <c r="J290" s="31">
        <v>43679618</v>
      </c>
      <c r="K290" s="36">
        <f t="shared" si="66"/>
        <v>0.18180600001341912</v>
      </c>
      <c r="L290" s="31">
        <v>0</v>
      </c>
      <c r="M290" s="36">
        <f t="shared" si="67"/>
        <v>0</v>
      </c>
      <c r="N290" s="31">
        <f t="shared" si="68"/>
        <v>131121866</v>
      </c>
      <c r="O290" s="36">
        <f t="shared" si="69"/>
        <v>0.5457635177064859</v>
      </c>
      <c r="P290" s="31">
        <v>35812558</v>
      </c>
      <c r="Q290" s="31">
        <v>253362877</v>
      </c>
      <c r="R290" s="31">
        <v>243945902</v>
      </c>
      <c r="S290" s="31">
        <v>125367211</v>
      </c>
      <c r="T290" s="36">
        <f t="shared" si="70"/>
        <v>0.51391398655264153</v>
      </c>
      <c r="U290" s="36">
        <f t="shared" si="71"/>
        <v>0.21967322189048888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49493778</v>
      </c>
      <c r="E291" s="31">
        <v>47957785</v>
      </c>
      <c r="F291" s="31">
        <v>8161845</v>
      </c>
      <c r="G291" s="36">
        <f t="shared" si="64"/>
        <v>0.16490648582130868</v>
      </c>
      <c r="H291" s="31">
        <v>11279432</v>
      </c>
      <c r="I291" s="36">
        <f t="shared" si="65"/>
        <v>0.22789595896276094</v>
      </c>
      <c r="J291" s="31">
        <v>8487216</v>
      </c>
      <c r="K291" s="36">
        <f t="shared" si="66"/>
        <v>0.17697264375325092</v>
      </c>
      <c r="L291" s="31">
        <v>0</v>
      </c>
      <c r="M291" s="36">
        <f t="shared" si="67"/>
        <v>0</v>
      </c>
      <c r="N291" s="31">
        <f t="shared" si="68"/>
        <v>27928493</v>
      </c>
      <c r="O291" s="36">
        <f t="shared" si="69"/>
        <v>0.58235577393743265</v>
      </c>
      <c r="P291" s="31">
        <v>10261854</v>
      </c>
      <c r="Q291" s="31">
        <v>42125130</v>
      </c>
      <c r="R291" s="31">
        <v>47148915</v>
      </c>
      <c r="S291" s="31">
        <v>22578746</v>
      </c>
      <c r="T291" s="36">
        <f t="shared" si="70"/>
        <v>0.47888156068914839</v>
      </c>
      <c r="U291" s="36">
        <f t="shared" si="71"/>
        <v>-0.17293541693343129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523205390</v>
      </c>
      <c r="E292" s="32">
        <f>SUM(E286:E291)</f>
        <v>535013399</v>
      </c>
      <c r="F292" s="32">
        <f>SUM(F286:F291)</f>
        <v>93829765</v>
      </c>
      <c r="G292" s="37">
        <f t="shared" si="64"/>
        <v>0.17933638833499022</v>
      </c>
      <c r="H292" s="32">
        <f>SUM(H286:H291)</f>
        <v>111702918</v>
      </c>
      <c r="I292" s="37">
        <f t="shared" si="65"/>
        <v>0.21349726156299728</v>
      </c>
      <c r="J292" s="32">
        <f>SUM(J286:J291)</f>
        <v>102006546</v>
      </c>
      <c r="K292" s="37">
        <f t="shared" si="66"/>
        <v>0.19066166602679796</v>
      </c>
      <c r="L292" s="32">
        <f>SUM(L286:L291)</f>
        <v>0</v>
      </c>
      <c r="M292" s="37">
        <f t="shared" si="67"/>
        <v>0</v>
      </c>
      <c r="N292" s="32">
        <f t="shared" si="68"/>
        <v>307539229</v>
      </c>
      <c r="O292" s="37">
        <f t="shared" si="69"/>
        <v>0.57482528395517807</v>
      </c>
      <c r="P292" s="32">
        <f>SUM(P286:P291)</f>
        <v>86933149</v>
      </c>
      <c r="Q292" s="32">
        <f>SUM(Q286:Q291)</f>
        <v>527825744</v>
      </c>
      <c r="R292" s="32">
        <f>SUM(R286:R291)</f>
        <v>523198436</v>
      </c>
      <c r="S292" s="32">
        <f>SUM(S286:S291)</f>
        <v>264771360</v>
      </c>
      <c r="T292" s="37">
        <f t="shared" si="70"/>
        <v>0.50606298066227395</v>
      </c>
      <c r="U292" s="37">
        <f t="shared" si="71"/>
        <v>0.17339067057147561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300053629</v>
      </c>
      <c r="E293" s="31">
        <v>303068629</v>
      </c>
      <c r="F293" s="31">
        <v>59594426</v>
      </c>
      <c r="G293" s="36">
        <f t="shared" si="64"/>
        <v>0.19861258201946294</v>
      </c>
      <c r="H293" s="31">
        <v>68573205</v>
      </c>
      <c r="I293" s="36">
        <f t="shared" si="65"/>
        <v>0.22853649605417703</v>
      </c>
      <c r="J293" s="31">
        <v>60624655</v>
      </c>
      <c r="K293" s="36">
        <f t="shared" si="66"/>
        <v>0.20003606179905872</v>
      </c>
      <c r="L293" s="31">
        <v>0</v>
      </c>
      <c r="M293" s="36">
        <f t="shared" si="67"/>
        <v>0</v>
      </c>
      <c r="N293" s="31">
        <f t="shared" si="68"/>
        <v>188792286</v>
      </c>
      <c r="O293" s="36">
        <f t="shared" si="69"/>
        <v>0.6229357575640071</v>
      </c>
      <c r="P293" s="31">
        <v>61337828</v>
      </c>
      <c r="Q293" s="31">
        <v>368723457</v>
      </c>
      <c r="R293" s="31">
        <v>292728468</v>
      </c>
      <c r="S293" s="31">
        <v>194883847</v>
      </c>
      <c r="T293" s="36">
        <f t="shared" si="70"/>
        <v>0.66574955395182134</v>
      </c>
      <c r="U293" s="36">
        <f t="shared" si="71"/>
        <v>-1.1626968597583831E-2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112231677</v>
      </c>
      <c r="E294" s="31">
        <v>119165389</v>
      </c>
      <c r="F294" s="31">
        <v>17478029</v>
      </c>
      <c r="G294" s="36">
        <f t="shared" si="64"/>
        <v>0.15573169239910761</v>
      </c>
      <c r="H294" s="31">
        <v>21206705</v>
      </c>
      <c r="I294" s="36">
        <f t="shared" si="65"/>
        <v>0.18895471908523651</v>
      </c>
      <c r="J294" s="31">
        <v>20628691</v>
      </c>
      <c r="K294" s="36">
        <f t="shared" si="66"/>
        <v>0.17310975253057748</v>
      </c>
      <c r="L294" s="31">
        <v>0</v>
      </c>
      <c r="M294" s="36">
        <f t="shared" si="67"/>
        <v>0</v>
      </c>
      <c r="N294" s="31">
        <f t="shared" si="68"/>
        <v>59313425</v>
      </c>
      <c r="O294" s="36">
        <f t="shared" si="69"/>
        <v>0.4977403715771867</v>
      </c>
      <c r="P294" s="31">
        <v>19187655</v>
      </c>
      <c r="Q294" s="31">
        <v>109570086</v>
      </c>
      <c r="R294" s="31">
        <v>134638947</v>
      </c>
      <c r="S294" s="31">
        <v>59665889</v>
      </c>
      <c r="T294" s="36">
        <f t="shared" si="70"/>
        <v>0.44315475075722333</v>
      </c>
      <c r="U294" s="36">
        <f t="shared" si="71"/>
        <v>7.5102246731036271E-2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51185453</v>
      </c>
      <c r="E295" s="31">
        <v>57810384</v>
      </c>
      <c r="F295" s="31">
        <v>13267668</v>
      </c>
      <c r="G295" s="36">
        <f t="shared" si="64"/>
        <v>0.25920778702495806</v>
      </c>
      <c r="H295" s="31">
        <v>15427589</v>
      </c>
      <c r="I295" s="36">
        <f t="shared" si="65"/>
        <v>0.30140573338288129</v>
      </c>
      <c r="J295" s="31">
        <v>17722708</v>
      </c>
      <c r="K295" s="36">
        <f t="shared" si="66"/>
        <v>0.30656616984242829</v>
      </c>
      <c r="L295" s="31">
        <v>0</v>
      </c>
      <c r="M295" s="36">
        <f t="shared" si="67"/>
        <v>0</v>
      </c>
      <c r="N295" s="31">
        <f t="shared" si="68"/>
        <v>46417965</v>
      </c>
      <c r="O295" s="36">
        <f t="shared" si="69"/>
        <v>0.80293472881965289</v>
      </c>
      <c r="P295" s="31">
        <v>13133778</v>
      </c>
      <c r="Q295" s="31">
        <v>44904469</v>
      </c>
      <c r="R295" s="31">
        <v>58959218</v>
      </c>
      <c r="S295" s="31">
        <v>41007063</v>
      </c>
      <c r="T295" s="36">
        <f t="shared" si="70"/>
        <v>0.69551572071393486</v>
      </c>
      <c r="U295" s="36">
        <f t="shared" si="71"/>
        <v>0.34939908379751805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85827975</v>
      </c>
      <c r="E296" s="31">
        <v>85827975</v>
      </c>
      <c r="F296" s="31">
        <v>11730561</v>
      </c>
      <c r="G296" s="36">
        <f t="shared" si="64"/>
        <v>0.13667526234890198</v>
      </c>
      <c r="H296" s="31">
        <v>12447091</v>
      </c>
      <c r="I296" s="36">
        <f t="shared" si="65"/>
        <v>0.14502370584882143</v>
      </c>
      <c r="J296" s="31">
        <v>10003273</v>
      </c>
      <c r="K296" s="36">
        <f t="shared" si="66"/>
        <v>0.11655026231249194</v>
      </c>
      <c r="L296" s="31">
        <v>0</v>
      </c>
      <c r="M296" s="36">
        <f t="shared" si="67"/>
        <v>0</v>
      </c>
      <c r="N296" s="31">
        <f t="shared" si="68"/>
        <v>34180925</v>
      </c>
      <c r="O296" s="36">
        <f t="shared" si="69"/>
        <v>0.39824923051021532</v>
      </c>
      <c r="P296" s="31">
        <v>11512756</v>
      </c>
      <c r="Q296" s="31">
        <v>61714284</v>
      </c>
      <c r="R296" s="31">
        <v>65478023</v>
      </c>
      <c r="S296" s="31">
        <v>35264773</v>
      </c>
      <c r="T296" s="36">
        <f t="shared" si="70"/>
        <v>0.53857418694513726</v>
      </c>
      <c r="U296" s="36">
        <f t="shared" si="71"/>
        <v>-0.13111395742253207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69368258</v>
      </c>
      <c r="E297" s="31">
        <v>68469049</v>
      </c>
      <c r="F297" s="31">
        <v>9528828</v>
      </c>
      <c r="G297" s="36">
        <f t="shared" si="64"/>
        <v>0.1373658251588212</v>
      </c>
      <c r="H297" s="31">
        <v>11492623</v>
      </c>
      <c r="I297" s="36">
        <f t="shared" si="65"/>
        <v>0.16567553130712898</v>
      </c>
      <c r="J297" s="31">
        <v>9832405</v>
      </c>
      <c r="K297" s="36">
        <f t="shared" si="66"/>
        <v>0.1436036449111481</v>
      </c>
      <c r="L297" s="31">
        <v>0</v>
      </c>
      <c r="M297" s="36">
        <f t="shared" si="67"/>
        <v>0</v>
      </c>
      <c r="N297" s="31">
        <f t="shared" si="68"/>
        <v>30853856</v>
      </c>
      <c r="O297" s="36">
        <f t="shared" si="69"/>
        <v>0.4506248655505643</v>
      </c>
      <c r="P297" s="31">
        <v>9077370</v>
      </c>
      <c r="Q297" s="31">
        <v>63717651</v>
      </c>
      <c r="R297" s="31">
        <v>65667606</v>
      </c>
      <c r="S297" s="31">
        <v>29210908</v>
      </c>
      <c r="T297" s="36">
        <f t="shared" si="70"/>
        <v>0.44482979933820033</v>
      </c>
      <c r="U297" s="36">
        <f t="shared" si="71"/>
        <v>8.3177726588207879E-2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618666992</v>
      </c>
      <c r="E298" s="32">
        <f>SUM(E293:E297)</f>
        <v>634341426</v>
      </c>
      <c r="F298" s="32">
        <f>SUM(F293:F297)</f>
        <v>111599512</v>
      </c>
      <c r="G298" s="37">
        <f t="shared" si="64"/>
        <v>0.18038704738267336</v>
      </c>
      <c r="H298" s="32">
        <f>SUM(H293:H297)</f>
        <v>129147213</v>
      </c>
      <c r="I298" s="37">
        <f t="shared" si="65"/>
        <v>0.20875077330778299</v>
      </c>
      <c r="J298" s="32">
        <f>SUM(J293:J297)</f>
        <v>118811732</v>
      </c>
      <c r="K298" s="37">
        <f t="shared" si="66"/>
        <v>0.18729934248374314</v>
      </c>
      <c r="L298" s="32">
        <f>SUM(L293:L297)</f>
        <v>0</v>
      </c>
      <c r="M298" s="37">
        <f t="shared" si="67"/>
        <v>0</v>
      </c>
      <c r="N298" s="32">
        <f t="shared" si="68"/>
        <v>359558457</v>
      </c>
      <c r="O298" s="37">
        <f t="shared" si="69"/>
        <v>0.56682165512551597</v>
      </c>
      <c r="P298" s="32">
        <f>SUM(P293:P297)</f>
        <v>114249387</v>
      </c>
      <c r="Q298" s="32">
        <f>SUM(Q293:Q297)</f>
        <v>648629947</v>
      </c>
      <c r="R298" s="32">
        <f>SUM(R293:R297)</f>
        <v>617472262</v>
      </c>
      <c r="S298" s="32">
        <f>SUM(S293:S297)</f>
        <v>360032480</v>
      </c>
      <c r="T298" s="37">
        <f t="shared" si="70"/>
        <v>0.58307474223028333</v>
      </c>
      <c r="U298" s="37">
        <f t="shared" si="71"/>
        <v>3.9933212070538238E-2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2395473020</v>
      </c>
      <c r="E299" s="32">
        <f>SUM(E263:E266,E268:E274,E276:E284,E286:E291,E293:E297)</f>
        <v>2637431205</v>
      </c>
      <c r="F299" s="32">
        <f>SUM(F263:F266,F268:F274,F276:F284,F286:F291,F293:F297)</f>
        <v>454620227</v>
      </c>
      <c r="G299" s="37">
        <f t="shared" si="64"/>
        <v>0.18978307132008526</v>
      </c>
      <c r="H299" s="32">
        <f>SUM(H263:H266,H268:H274,H276:H284,H286:H291,H293:H297)</f>
        <v>525055476</v>
      </c>
      <c r="I299" s="37">
        <f t="shared" si="65"/>
        <v>0.21918655381057056</v>
      </c>
      <c r="J299" s="32">
        <f>SUM(J263:J266,J268:J274,J276:J284,J286:J291,J293:J297)</f>
        <v>458812369</v>
      </c>
      <c r="K299" s="37">
        <f t="shared" si="66"/>
        <v>0.17396183382155744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1438488072</v>
      </c>
      <c r="O299" s="37">
        <f t="shared" si="69"/>
        <v>0.5454125473577992</v>
      </c>
      <c r="P299" s="32">
        <f>SUM(P263:P266,P268:P274,P276:P284,P286:P291,P293:P297)</f>
        <v>450398693</v>
      </c>
      <c r="Q299" s="32">
        <f>SUM(Q263:Q266,Q268:Q274,Q276:Q284,Q286:Q291,Q293:Q297)</f>
        <v>2407739973</v>
      </c>
      <c r="R299" s="32">
        <f>SUM(R263:R266,R268:R274,R276:R284,R286:R291,R293:R297)</f>
        <v>2483249656</v>
      </c>
      <c r="S299" s="32">
        <f>SUM(S263:S266,S268:S274,S276:S284,S286:S291,S293:S297)</f>
        <v>1340483014</v>
      </c>
      <c r="T299" s="37">
        <f t="shared" si="70"/>
        <v>0.53981000692424941</v>
      </c>
      <c r="U299" s="37">
        <f t="shared" si="71"/>
        <v>1.8680507139038349E-2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12130265793</v>
      </c>
      <c r="E302" s="31">
        <v>12029859729</v>
      </c>
      <c r="F302" s="31">
        <v>2717161577</v>
      </c>
      <c r="G302" s="36">
        <f t="shared" ref="G302:G339" si="72">IF(($D302     =0),0,($F302     /$D302     ))</f>
        <v>0.223998519353796</v>
      </c>
      <c r="H302" s="31">
        <v>2726527466</v>
      </c>
      <c r="I302" s="36">
        <f t="shared" ref="I302:I339" si="73">IF(($D302     =0),0,($H302     /$D302     ))</f>
        <v>0.22477062848642562</v>
      </c>
      <c r="J302" s="31">
        <v>2594393691</v>
      </c>
      <c r="K302" s="36">
        <f t="shared" ref="K302:K339" si="74">IF(($E302     =0),0,($J302     /$E302     ))</f>
        <v>0.21566283809160117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8038082734</v>
      </c>
      <c r="O302" s="36">
        <f t="shared" ref="O302:O339" si="77">IF(($E302     =0),0,($N302     /$E302     ))</f>
        <v>0.66817759434242197</v>
      </c>
      <c r="P302" s="31">
        <v>2510807580</v>
      </c>
      <c r="Q302" s="31">
        <v>11229719801</v>
      </c>
      <c r="R302" s="31">
        <v>11179170034</v>
      </c>
      <c r="S302" s="31">
        <v>7562162000</v>
      </c>
      <c r="T302" s="36">
        <f t="shared" ref="T302:T339" si="78">IF(($R302     =0),0,($S302     /$R302     ))</f>
        <v>0.67645111193412943</v>
      </c>
      <c r="U302" s="36">
        <f t="shared" ref="U302:U339" si="79">IF(($P302     =0),0,(($J302     /$P302     )-1))</f>
        <v>3.3290528380514051E-2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12130265793</v>
      </c>
      <c r="E303" s="32">
        <f>E302</f>
        <v>12029859729</v>
      </c>
      <c r="F303" s="32">
        <f>F302</f>
        <v>2717161577</v>
      </c>
      <c r="G303" s="37">
        <f t="shared" si="72"/>
        <v>0.223998519353796</v>
      </c>
      <c r="H303" s="32">
        <f>H302</f>
        <v>2726527466</v>
      </c>
      <c r="I303" s="37">
        <f t="shared" si="73"/>
        <v>0.22477062848642562</v>
      </c>
      <c r="J303" s="32">
        <f>J302</f>
        <v>2594393691</v>
      </c>
      <c r="K303" s="37">
        <f t="shared" si="74"/>
        <v>0.21566283809160117</v>
      </c>
      <c r="L303" s="32">
        <f>L302</f>
        <v>0</v>
      </c>
      <c r="M303" s="37">
        <f t="shared" si="75"/>
        <v>0</v>
      </c>
      <c r="N303" s="32">
        <f t="shared" si="76"/>
        <v>8038082734</v>
      </c>
      <c r="O303" s="37">
        <f t="shared" si="77"/>
        <v>0.66817759434242197</v>
      </c>
      <c r="P303" s="32">
        <f>P302</f>
        <v>2510807580</v>
      </c>
      <c r="Q303" s="32">
        <f>Q302</f>
        <v>11229719801</v>
      </c>
      <c r="R303" s="32">
        <f>R302</f>
        <v>11179170034</v>
      </c>
      <c r="S303" s="32">
        <f>S302</f>
        <v>7562162000</v>
      </c>
      <c r="T303" s="37">
        <f t="shared" si="78"/>
        <v>0.67645111193412943</v>
      </c>
      <c r="U303" s="37">
        <f t="shared" si="79"/>
        <v>3.3290528380514051E-2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96088561</v>
      </c>
      <c r="E304" s="31">
        <v>102336137</v>
      </c>
      <c r="F304" s="31">
        <v>15035358</v>
      </c>
      <c r="G304" s="36">
        <f t="shared" si="72"/>
        <v>0.15647396363860627</v>
      </c>
      <c r="H304" s="31">
        <v>19402986</v>
      </c>
      <c r="I304" s="36">
        <f t="shared" si="73"/>
        <v>0.20192815667205175</v>
      </c>
      <c r="J304" s="31">
        <v>15587679</v>
      </c>
      <c r="K304" s="36">
        <f t="shared" si="74"/>
        <v>0.15231842296333697</v>
      </c>
      <c r="L304" s="31">
        <v>0</v>
      </c>
      <c r="M304" s="36">
        <f t="shared" si="75"/>
        <v>0</v>
      </c>
      <c r="N304" s="31">
        <f t="shared" si="76"/>
        <v>50026023</v>
      </c>
      <c r="O304" s="36">
        <f t="shared" si="77"/>
        <v>0.48884025200208603</v>
      </c>
      <c r="P304" s="31">
        <v>9235485</v>
      </c>
      <c r="Q304" s="31">
        <v>82686896</v>
      </c>
      <c r="R304" s="31">
        <v>99043413</v>
      </c>
      <c r="S304" s="31">
        <v>47510479</v>
      </c>
      <c r="T304" s="36">
        <f t="shared" si="78"/>
        <v>0.47969347542577112</v>
      </c>
      <c r="U304" s="36">
        <f t="shared" si="79"/>
        <v>0.68780296865838664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108638557</v>
      </c>
      <c r="E305" s="31">
        <v>112437514</v>
      </c>
      <c r="F305" s="31">
        <v>19404263</v>
      </c>
      <c r="G305" s="36">
        <f t="shared" si="72"/>
        <v>0.17861304067210687</v>
      </c>
      <c r="H305" s="31">
        <v>28377481</v>
      </c>
      <c r="I305" s="36">
        <f t="shared" si="73"/>
        <v>0.26121003245652463</v>
      </c>
      <c r="J305" s="31">
        <v>25559706</v>
      </c>
      <c r="K305" s="36">
        <f t="shared" si="74"/>
        <v>0.22732364929377574</v>
      </c>
      <c r="L305" s="31">
        <v>0</v>
      </c>
      <c r="M305" s="36">
        <f t="shared" si="75"/>
        <v>0</v>
      </c>
      <c r="N305" s="31">
        <f t="shared" si="76"/>
        <v>73341450</v>
      </c>
      <c r="O305" s="36">
        <f t="shared" si="77"/>
        <v>0.65228630010442956</v>
      </c>
      <c r="P305" s="31">
        <v>22183779</v>
      </c>
      <c r="Q305" s="31">
        <v>104465757</v>
      </c>
      <c r="R305" s="31">
        <v>118559614</v>
      </c>
      <c r="S305" s="31">
        <v>66831273</v>
      </c>
      <c r="T305" s="36">
        <f t="shared" si="78"/>
        <v>0.5636934091232787</v>
      </c>
      <c r="U305" s="36">
        <f t="shared" si="79"/>
        <v>0.15217997799202743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97641484</v>
      </c>
      <c r="E306" s="31">
        <v>110781888</v>
      </c>
      <c r="F306" s="31">
        <v>16773375</v>
      </c>
      <c r="G306" s="36">
        <f t="shared" si="72"/>
        <v>0.17178533460224754</v>
      </c>
      <c r="H306" s="31">
        <v>26229209</v>
      </c>
      <c r="I306" s="36">
        <f t="shared" si="73"/>
        <v>0.26862771770244703</v>
      </c>
      <c r="J306" s="31">
        <v>25347798</v>
      </c>
      <c r="K306" s="36">
        <f t="shared" si="74"/>
        <v>0.22880814235626676</v>
      </c>
      <c r="L306" s="31">
        <v>0</v>
      </c>
      <c r="M306" s="36">
        <f t="shared" si="75"/>
        <v>0</v>
      </c>
      <c r="N306" s="31">
        <f t="shared" si="76"/>
        <v>68350382</v>
      </c>
      <c r="O306" s="36">
        <f t="shared" si="77"/>
        <v>0.6169815592960467</v>
      </c>
      <c r="P306" s="31">
        <v>18454632</v>
      </c>
      <c r="Q306" s="31">
        <v>94060366</v>
      </c>
      <c r="R306" s="31">
        <v>100298156</v>
      </c>
      <c r="S306" s="31">
        <v>61622518</v>
      </c>
      <c r="T306" s="36">
        <f t="shared" si="78"/>
        <v>0.61439332942472047</v>
      </c>
      <c r="U306" s="36">
        <f t="shared" si="79"/>
        <v>0.37351955866689734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319660670</v>
      </c>
      <c r="E307" s="31">
        <v>323255757</v>
      </c>
      <c r="F307" s="31">
        <v>71351018</v>
      </c>
      <c r="G307" s="36">
        <f t="shared" si="72"/>
        <v>0.22320862306895622</v>
      </c>
      <c r="H307" s="31">
        <v>69108957</v>
      </c>
      <c r="I307" s="36">
        <f t="shared" si="73"/>
        <v>0.21619474488369184</v>
      </c>
      <c r="J307" s="31">
        <v>62664535</v>
      </c>
      <c r="K307" s="36">
        <f t="shared" si="74"/>
        <v>0.19385435106110113</v>
      </c>
      <c r="L307" s="31">
        <v>0</v>
      </c>
      <c r="M307" s="36">
        <f t="shared" si="75"/>
        <v>0</v>
      </c>
      <c r="N307" s="31">
        <f t="shared" si="76"/>
        <v>203124510</v>
      </c>
      <c r="O307" s="36">
        <f t="shared" si="77"/>
        <v>0.62837089704175009</v>
      </c>
      <c r="P307" s="31">
        <v>62561059</v>
      </c>
      <c r="Q307" s="31">
        <v>293197381</v>
      </c>
      <c r="R307" s="31">
        <v>294312700</v>
      </c>
      <c r="S307" s="31">
        <v>192632702</v>
      </c>
      <c r="T307" s="36">
        <f t="shared" si="78"/>
        <v>0.65451712413361707</v>
      </c>
      <c r="U307" s="36">
        <f t="shared" si="79"/>
        <v>1.6540001344926836E-3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156988374</v>
      </c>
      <c r="E308" s="31">
        <v>156046455</v>
      </c>
      <c r="F308" s="31">
        <v>30590237</v>
      </c>
      <c r="G308" s="36">
        <f t="shared" si="72"/>
        <v>0.19485670321039186</v>
      </c>
      <c r="H308" s="31">
        <v>37622648</v>
      </c>
      <c r="I308" s="36">
        <f t="shared" si="73"/>
        <v>0.23965244712961992</v>
      </c>
      <c r="J308" s="31">
        <v>31656755</v>
      </c>
      <c r="K308" s="36">
        <f t="shared" si="74"/>
        <v>0.20286750506443738</v>
      </c>
      <c r="L308" s="31">
        <v>0</v>
      </c>
      <c r="M308" s="36">
        <f t="shared" si="75"/>
        <v>0</v>
      </c>
      <c r="N308" s="31">
        <f t="shared" si="76"/>
        <v>99869640</v>
      </c>
      <c r="O308" s="36">
        <f t="shared" si="77"/>
        <v>0.63999941555865525</v>
      </c>
      <c r="P308" s="31">
        <v>29271566</v>
      </c>
      <c r="Q308" s="31">
        <v>142949203</v>
      </c>
      <c r="R308" s="31">
        <v>155047309</v>
      </c>
      <c r="S308" s="31">
        <v>90693612</v>
      </c>
      <c r="T308" s="36">
        <f t="shared" si="78"/>
        <v>0.58494154193930581</v>
      </c>
      <c r="U308" s="36">
        <f t="shared" si="79"/>
        <v>8.1484844370813603E-2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56414441</v>
      </c>
      <c r="E309" s="31">
        <v>75252705</v>
      </c>
      <c r="F309" s="31">
        <v>11484924</v>
      </c>
      <c r="G309" s="36">
        <f t="shared" si="72"/>
        <v>0.20358127806318244</v>
      </c>
      <c r="H309" s="31">
        <v>15867421</v>
      </c>
      <c r="I309" s="36">
        <f t="shared" si="73"/>
        <v>0.28126523490678568</v>
      </c>
      <c r="J309" s="31">
        <v>16739832</v>
      </c>
      <c r="K309" s="36">
        <f t="shared" si="74"/>
        <v>0.22244824289040507</v>
      </c>
      <c r="L309" s="31">
        <v>0</v>
      </c>
      <c r="M309" s="36">
        <f t="shared" si="75"/>
        <v>0</v>
      </c>
      <c r="N309" s="31">
        <f t="shared" si="76"/>
        <v>44092177</v>
      </c>
      <c r="O309" s="36">
        <f t="shared" si="77"/>
        <v>0.58592148946672418</v>
      </c>
      <c r="P309" s="31">
        <v>8247973</v>
      </c>
      <c r="Q309" s="31">
        <v>50955407</v>
      </c>
      <c r="R309" s="31">
        <v>59908807</v>
      </c>
      <c r="S309" s="31">
        <v>28974586</v>
      </c>
      <c r="T309" s="36">
        <f t="shared" si="78"/>
        <v>0.48364485041406352</v>
      </c>
      <c r="U309" s="36">
        <f t="shared" si="79"/>
        <v>1.029569204457871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835432087</v>
      </c>
      <c r="E310" s="32">
        <f>SUM(E304:E309)</f>
        <v>880110456</v>
      </c>
      <c r="F310" s="32">
        <f>SUM(F304:F309)</f>
        <v>164639175</v>
      </c>
      <c r="G310" s="37">
        <f t="shared" si="72"/>
        <v>0.19707068660866506</v>
      </c>
      <c r="H310" s="32">
        <f>SUM(H304:H309)</f>
        <v>196608702</v>
      </c>
      <c r="I310" s="37">
        <f t="shared" si="73"/>
        <v>0.23533774325811835</v>
      </c>
      <c r="J310" s="32">
        <f>SUM(J304:J309)</f>
        <v>177556305</v>
      </c>
      <c r="K310" s="37">
        <f t="shared" si="74"/>
        <v>0.20174320596868356</v>
      </c>
      <c r="L310" s="32">
        <f>SUM(L304:L309)</f>
        <v>0</v>
      </c>
      <c r="M310" s="37">
        <f t="shared" si="75"/>
        <v>0</v>
      </c>
      <c r="N310" s="32">
        <f t="shared" si="76"/>
        <v>538804182</v>
      </c>
      <c r="O310" s="37">
        <f t="shared" si="77"/>
        <v>0.61220063723456097</v>
      </c>
      <c r="P310" s="32">
        <f>SUM(P304:P309)</f>
        <v>149954494</v>
      </c>
      <c r="Q310" s="32">
        <f>SUM(Q304:Q309)</f>
        <v>768315010</v>
      </c>
      <c r="R310" s="32">
        <f>SUM(R304:R309)</f>
        <v>827169999</v>
      </c>
      <c r="S310" s="32">
        <f>SUM(S304:S309)</f>
        <v>488265170</v>
      </c>
      <c r="T310" s="37">
        <f t="shared" si="78"/>
        <v>0.59028394476381385</v>
      </c>
      <c r="U310" s="37">
        <f t="shared" si="79"/>
        <v>0.18406791463015448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124775739</v>
      </c>
      <c r="E311" s="31">
        <v>126977502</v>
      </c>
      <c r="F311" s="31">
        <v>27588075</v>
      </c>
      <c r="G311" s="36">
        <f t="shared" si="72"/>
        <v>0.22110127514452149</v>
      </c>
      <c r="H311" s="31">
        <v>27053185</v>
      </c>
      <c r="I311" s="36">
        <f t="shared" si="73"/>
        <v>0.21681446422849879</v>
      </c>
      <c r="J311" s="31">
        <v>21774058</v>
      </c>
      <c r="K311" s="36">
        <f t="shared" si="74"/>
        <v>0.1714796531435939</v>
      </c>
      <c r="L311" s="31">
        <v>0</v>
      </c>
      <c r="M311" s="36">
        <f t="shared" si="75"/>
        <v>0</v>
      </c>
      <c r="N311" s="31">
        <f t="shared" si="76"/>
        <v>76415318</v>
      </c>
      <c r="O311" s="36">
        <f t="shared" si="77"/>
        <v>0.60180202631486635</v>
      </c>
      <c r="P311" s="31">
        <v>22245827</v>
      </c>
      <c r="Q311" s="31">
        <v>128941693</v>
      </c>
      <c r="R311" s="31">
        <v>129361919</v>
      </c>
      <c r="S311" s="31">
        <v>67102550</v>
      </c>
      <c r="T311" s="36">
        <f t="shared" si="78"/>
        <v>0.51871950044278492</v>
      </c>
      <c r="U311" s="36">
        <f t="shared" si="79"/>
        <v>-2.1207078523086564E-2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550181338</v>
      </c>
      <c r="E312" s="31">
        <v>542161439</v>
      </c>
      <c r="F312" s="31">
        <v>112101743</v>
      </c>
      <c r="G312" s="36">
        <f t="shared" si="72"/>
        <v>0.20375417204718055</v>
      </c>
      <c r="H312" s="31">
        <v>132908528</v>
      </c>
      <c r="I312" s="36">
        <f t="shared" si="73"/>
        <v>0.24157222141184295</v>
      </c>
      <c r="J312" s="31">
        <v>101373148</v>
      </c>
      <c r="K312" s="36">
        <f t="shared" si="74"/>
        <v>0.18697963504556805</v>
      </c>
      <c r="L312" s="31">
        <v>0</v>
      </c>
      <c r="M312" s="36">
        <f t="shared" si="75"/>
        <v>0</v>
      </c>
      <c r="N312" s="31">
        <f t="shared" si="76"/>
        <v>346383419</v>
      </c>
      <c r="O312" s="36">
        <f t="shared" si="77"/>
        <v>0.63889349939548168</v>
      </c>
      <c r="P312" s="31">
        <v>86671523</v>
      </c>
      <c r="Q312" s="31">
        <v>445119168</v>
      </c>
      <c r="R312" s="31">
        <v>424499355</v>
      </c>
      <c r="S312" s="31">
        <v>291335975</v>
      </c>
      <c r="T312" s="36">
        <f t="shared" si="78"/>
        <v>0.68630487082836678</v>
      </c>
      <c r="U312" s="36">
        <f t="shared" si="79"/>
        <v>0.1696246297644961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314933692</v>
      </c>
      <c r="E313" s="31">
        <v>324083056</v>
      </c>
      <c r="F313" s="31">
        <v>33610736</v>
      </c>
      <c r="G313" s="36">
        <f t="shared" si="72"/>
        <v>0.10672321461242705</v>
      </c>
      <c r="H313" s="31">
        <v>28655577</v>
      </c>
      <c r="I313" s="36">
        <f t="shared" si="73"/>
        <v>9.0989239093542271E-2</v>
      </c>
      <c r="J313" s="31">
        <v>116988201</v>
      </c>
      <c r="K313" s="36">
        <f t="shared" si="74"/>
        <v>0.36098215822798213</v>
      </c>
      <c r="L313" s="31">
        <v>0</v>
      </c>
      <c r="M313" s="36">
        <f t="shared" si="75"/>
        <v>0</v>
      </c>
      <c r="N313" s="31">
        <f t="shared" si="76"/>
        <v>179254514</v>
      </c>
      <c r="O313" s="36">
        <f t="shared" si="77"/>
        <v>0.55311288474149667</v>
      </c>
      <c r="P313" s="31">
        <v>78925939</v>
      </c>
      <c r="Q313" s="31">
        <v>314447377</v>
      </c>
      <c r="R313" s="31">
        <v>301433036</v>
      </c>
      <c r="S313" s="31">
        <v>159243579</v>
      </c>
      <c r="T313" s="36">
        <f t="shared" si="78"/>
        <v>0.52828840897186868</v>
      </c>
      <c r="U313" s="36">
        <f t="shared" si="79"/>
        <v>0.48225288773567843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264445289</v>
      </c>
      <c r="E314" s="31">
        <v>265050470</v>
      </c>
      <c r="F314" s="31">
        <v>52593758</v>
      </c>
      <c r="G314" s="36">
        <f t="shared" si="72"/>
        <v>0.19888332365036004</v>
      </c>
      <c r="H314" s="31">
        <v>59407362</v>
      </c>
      <c r="I314" s="36">
        <f t="shared" si="73"/>
        <v>0.22464897077444249</v>
      </c>
      <c r="J314" s="31">
        <v>52276032</v>
      </c>
      <c r="K314" s="36">
        <f t="shared" si="74"/>
        <v>0.1972304821794883</v>
      </c>
      <c r="L314" s="31">
        <v>0</v>
      </c>
      <c r="M314" s="36">
        <f t="shared" si="75"/>
        <v>0</v>
      </c>
      <c r="N314" s="31">
        <f t="shared" si="76"/>
        <v>164277152</v>
      </c>
      <c r="O314" s="36">
        <f t="shared" si="77"/>
        <v>0.6197957392793908</v>
      </c>
      <c r="P314" s="31">
        <v>51020503</v>
      </c>
      <c r="Q314" s="31">
        <v>254641738</v>
      </c>
      <c r="R314" s="31">
        <v>251428805</v>
      </c>
      <c r="S314" s="31">
        <v>154593463</v>
      </c>
      <c r="T314" s="36">
        <f t="shared" si="78"/>
        <v>0.6148597930137718</v>
      </c>
      <c r="U314" s="36">
        <f t="shared" si="79"/>
        <v>2.4608322658049797E-2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185627301</v>
      </c>
      <c r="E315" s="31">
        <v>145825549</v>
      </c>
      <c r="F315" s="31">
        <v>28988803</v>
      </c>
      <c r="G315" s="36">
        <f t="shared" si="72"/>
        <v>0.15616669985413406</v>
      </c>
      <c r="H315" s="31">
        <v>33245325</v>
      </c>
      <c r="I315" s="36">
        <f t="shared" si="73"/>
        <v>0.17909717385806304</v>
      </c>
      <c r="J315" s="31">
        <v>24181259</v>
      </c>
      <c r="K315" s="36">
        <f t="shared" si="74"/>
        <v>0.16582319878665433</v>
      </c>
      <c r="L315" s="31">
        <v>0</v>
      </c>
      <c r="M315" s="36">
        <f t="shared" si="75"/>
        <v>0</v>
      </c>
      <c r="N315" s="31">
        <f t="shared" si="76"/>
        <v>86415387</v>
      </c>
      <c r="O315" s="36">
        <f t="shared" si="77"/>
        <v>0.59259428538136349</v>
      </c>
      <c r="P315" s="31">
        <v>25362986</v>
      </c>
      <c r="Q315" s="31">
        <v>140333237</v>
      </c>
      <c r="R315" s="31">
        <v>149152043</v>
      </c>
      <c r="S315" s="31">
        <v>82678026</v>
      </c>
      <c r="T315" s="36">
        <f t="shared" si="78"/>
        <v>0.55432043931171626</v>
      </c>
      <c r="U315" s="36">
        <f t="shared" si="79"/>
        <v>-4.6592581804051014E-2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114097673</v>
      </c>
      <c r="E316" s="31">
        <v>104396180</v>
      </c>
      <c r="F316" s="31">
        <v>16068046</v>
      </c>
      <c r="G316" s="36">
        <f t="shared" si="72"/>
        <v>0.14082711397628592</v>
      </c>
      <c r="H316" s="31">
        <v>29700458</v>
      </c>
      <c r="I316" s="36">
        <f t="shared" si="73"/>
        <v>0.26030730705612198</v>
      </c>
      <c r="J316" s="31">
        <v>21196850</v>
      </c>
      <c r="K316" s="36">
        <f t="shared" si="74"/>
        <v>0.20304239101469038</v>
      </c>
      <c r="L316" s="31">
        <v>0</v>
      </c>
      <c r="M316" s="36">
        <f t="shared" si="75"/>
        <v>0</v>
      </c>
      <c r="N316" s="31">
        <f t="shared" si="76"/>
        <v>66965354</v>
      </c>
      <c r="O316" s="36">
        <f t="shared" si="77"/>
        <v>0.64145406469853594</v>
      </c>
      <c r="P316" s="31">
        <v>20657890</v>
      </c>
      <c r="Q316" s="31">
        <v>102750578</v>
      </c>
      <c r="R316" s="31">
        <v>100375758</v>
      </c>
      <c r="S316" s="31">
        <v>63341515</v>
      </c>
      <c r="T316" s="36">
        <f t="shared" si="78"/>
        <v>0.6310439518673423</v>
      </c>
      <c r="U316" s="36">
        <f t="shared" si="79"/>
        <v>2.6089789421862575E-2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1554061032</v>
      </c>
      <c r="E317" s="32">
        <f>SUM(E311:E316)</f>
        <v>1508494196</v>
      </c>
      <c r="F317" s="32">
        <f>SUM(F311:F316)</f>
        <v>270951161</v>
      </c>
      <c r="G317" s="37">
        <f t="shared" si="72"/>
        <v>0.17435039900028843</v>
      </c>
      <c r="H317" s="32">
        <f>SUM(H311:H316)</f>
        <v>310970435</v>
      </c>
      <c r="I317" s="37">
        <f t="shared" si="73"/>
        <v>0.20010181620717712</v>
      </c>
      <c r="J317" s="32">
        <f>SUM(J311:J316)</f>
        <v>337789548</v>
      </c>
      <c r="K317" s="37">
        <f t="shared" si="74"/>
        <v>0.22392499016283918</v>
      </c>
      <c r="L317" s="32">
        <f>SUM(L311:L316)</f>
        <v>0</v>
      </c>
      <c r="M317" s="37">
        <f t="shared" si="75"/>
        <v>0</v>
      </c>
      <c r="N317" s="32">
        <f t="shared" si="76"/>
        <v>919711144</v>
      </c>
      <c r="O317" s="37">
        <f t="shared" si="77"/>
        <v>0.60968822182992344</v>
      </c>
      <c r="P317" s="32">
        <f>SUM(P311:P316)</f>
        <v>284884668</v>
      </c>
      <c r="Q317" s="32">
        <f>SUM(Q311:Q316)</f>
        <v>1386233791</v>
      </c>
      <c r="R317" s="32">
        <f>SUM(R311:R316)</f>
        <v>1356250916</v>
      </c>
      <c r="S317" s="32">
        <f>SUM(S311:S316)</f>
        <v>818295108</v>
      </c>
      <c r="T317" s="37">
        <f t="shared" si="78"/>
        <v>0.60335082420692721</v>
      </c>
      <c r="U317" s="37">
        <f t="shared" si="79"/>
        <v>0.18570630835071822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218001120</v>
      </c>
      <c r="E318" s="31">
        <v>224940203</v>
      </c>
      <c r="F318" s="31">
        <v>46095272</v>
      </c>
      <c r="G318" s="36">
        <f t="shared" si="72"/>
        <v>0.21144511551133316</v>
      </c>
      <c r="H318" s="31">
        <v>53753259</v>
      </c>
      <c r="I318" s="36">
        <f t="shared" si="73"/>
        <v>0.24657331577012082</v>
      </c>
      <c r="J318" s="31">
        <v>60846226</v>
      </c>
      <c r="K318" s="36">
        <f t="shared" si="74"/>
        <v>0.27049956027647043</v>
      </c>
      <c r="L318" s="31">
        <v>0</v>
      </c>
      <c r="M318" s="36">
        <f t="shared" si="75"/>
        <v>0</v>
      </c>
      <c r="N318" s="31">
        <f t="shared" si="76"/>
        <v>160694757</v>
      </c>
      <c r="O318" s="36">
        <f t="shared" si="77"/>
        <v>0.71438877913700471</v>
      </c>
      <c r="P318" s="31">
        <v>63363882</v>
      </c>
      <c r="Q318" s="31">
        <v>215578582</v>
      </c>
      <c r="R318" s="31">
        <v>265956851</v>
      </c>
      <c r="S318" s="31">
        <v>156275473</v>
      </c>
      <c r="T318" s="36">
        <f t="shared" si="78"/>
        <v>0.58759709483851574</v>
      </c>
      <c r="U318" s="36">
        <f t="shared" si="79"/>
        <v>-3.973329790621094E-2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264137186</v>
      </c>
      <c r="E319" s="31">
        <v>265930453</v>
      </c>
      <c r="F319" s="31">
        <v>52500099</v>
      </c>
      <c r="G319" s="36">
        <f t="shared" si="72"/>
        <v>0.19876072655669164</v>
      </c>
      <c r="H319" s="31">
        <v>60143096</v>
      </c>
      <c r="I319" s="36">
        <f t="shared" si="73"/>
        <v>0.22769643650250745</v>
      </c>
      <c r="J319" s="31">
        <v>57474931</v>
      </c>
      <c r="K319" s="36">
        <f t="shared" si="74"/>
        <v>0.21612767681029746</v>
      </c>
      <c r="L319" s="31">
        <v>0</v>
      </c>
      <c r="M319" s="36">
        <f t="shared" si="75"/>
        <v>0</v>
      </c>
      <c r="N319" s="31">
        <f t="shared" si="76"/>
        <v>170118126</v>
      </c>
      <c r="O319" s="36">
        <f t="shared" si="77"/>
        <v>0.63970908213359079</v>
      </c>
      <c r="P319" s="31">
        <v>54129341</v>
      </c>
      <c r="Q319" s="31">
        <v>249820008</v>
      </c>
      <c r="R319" s="31">
        <v>251140315</v>
      </c>
      <c r="S319" s="31">
        <v>166938033</v>
      </c>
      <c r="T319" s="36">
        <f t="shared" si="78"/>
        <v>0.66472017047521825</v>
      </c>
      <c r="U319" s="36">
        <f t="shared" si="79"/>
        <v>6.1807329226491126E-2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101890969</v>
      </c>
      <c r="E320" s="31">
        <v>105270134</v>
      </c>
      <c r="F320" s="31">
        <v>23898875</v>
      </c>
      <c r="G320" s="36">
        <f t="shared" si="72"/>
        <v>0.2345534175850266</v>
      </c>
      <c r="H320" s="31">
        <v>29906850</v>
      </c>
      <c r="I320" s="36">
        <f t="shared" si="73"/>
        <v>0.29351816253705471</v>
      </c>
      <c r="J320" s="31">
        <v>20130595</v>
      </c>
      <c r="K320" s="36">
        <f t="shared" si="74"/>
        <v>0.19122797924813129</v>
      </c>
      <c r="L320" s="31">
        <v>0</v>
      </c>
      <c r="M320" s="36">
        <f t="shared" si="75"/>
        <v>0</v>
      </c>
      <c r="N320" s="31">
        <f t="shared" si="76"/>
        <v>73936320</v>
      </c>
      <c r="O320" s="36">
        <f t="shared" si="77"/>
        <v>0.70234849325830628</v>
      </c>
      <c r="P320" s="31">
        <v>18547706</v>
      </c>
      <c r="Q320" s="31">
        <v>94437325</v>
      </c>
      <c r="R320" s="31">
        <v>93872185</v>
      </c>
      <c r="S320" s="31">
        <v>71003689</v>
      </c>
      <c r="T320" s="36">
        <f t="shared" si="78"/>
        <v>0.75638687860520126</v>
      </c>
      <c r="U320" s="36">
        <f t="shared" si="79"/>
        <v>8.5341497218038631E-2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75976015</v>
      </c>
      <c r="E321" s="31">
        <v>76152295</v>
      </c>
      <c r="F321" s="31">
        <v>13883999</v>
      </c>
      <c r="G321" s="36">
        <f t="shared" si="72"/>
        <v>0.18274186925966043</v>
      </c>
      <c r="H321" s="31">
        <v>18337598</v>
      </c>
      <c r="I321" s="36">
        <f t="shared" si="73"/>
        <v>0.2413603556332877</v>
      </c>
      <c r="J321" s="31">
        <v>14050248</v>
      </c>
      <c r="K321" s="36">
        <f t="shared" si="74"/>
        <v>0.18450196412333994</v>
      </c>
      <c r="L321" s="31">
        <v>0</v>
      </c>
      <c r="M321" s="36">
        <f t="shared" si="75"/>
        <v>0</v>
      </c>
      <c r="N321" s="31">
        <f t="shared" si="76"/>
        <v>46271845</v>
      </c>
      <c r="O321" s="36">
        <f t="shared" si="77"/>
        <v>0.60762246233025541</v>
      </c>
      <c r="P321" s="31">
        <v>17118634</v>
      </c>
      <c r="Q321" s="31">
        <v>82248414</v>
      </c>
      <c r="R321" s="31">
        <v>84496505</v>
      </c>
      <c r="S321" s="31">
        <v>49958911</v>
      </c>
      <c r="T321" s="36">
        <f t="shared" si="78"/>
        <v>0.59125417080860332</v>
      </c>
      <c r="U321" s="36">
        <f t="shared" si="79"/>
        <v>-0.1792424559109097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53382411</v>
      </c>
      <c r="E322" s="31">
        <v>58952269</v>
      </c>
      <c r="F322" s="31">
        <v>12403548</v>
      </c>
      <c r="G322" s="36">
        <f t="shared" si="72"/>
        <v>0.23235271258167789</v>
      </c>
      <c r="H322" s="31">
        <v>49271374</v>
      </c>
      <c r="I322" s="36">
        <f t="shared" si="73"/>
        <v>0.92298892232499574</v>
      </c>
      <c r="J322" s="31">
        <v>-24464649</v>
      </c>
      <c r="K322" s="36">
        <f t="shared" si="74"/>
        <v>-0.41499079535004835</v>
      </c>
      <c r="L322" s="31">
        <v>0</v>
      </c>
      <c r="M322" s="36">
        <f t="shared" si="75"/>
        <v>0</v>
      </c>
      <c r="N322" s="31">
        <f t="shared" si="76"/>
        <v>37210273</v>
      </c>
      <c r="O322" s="36">
        <f t="shared" si="77"/>
        <v>0.6311932285422297</v>
      </c>
      <c r="P322" s="31">
        <v>11724026</v>
      </c>
      <c r="Q322" s="31">
        <v>51160644</v>
      </c>
      <c r="R322" s="31">
        <v>50912693</v>
      </c>
      <c r="S322" s="31">
        <v>34217976</v>
      </c>
      <c r="T322" s="36">
        <f t="shared" si="78"/>
        <v>0.67209126022856425</v>
      </c>
      <c r="U322" s="36">
        <f t="shared" si="79"/>
        <v>-3.0867105719485779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713387701</v>
      </c>
      <c r="E323" s="32">
        <f>SUM(E318:E322)</f>
        <v>731245354</v>
      </c>
      <c r="F323" s="32">
        <f>SUM(F318:F322)</f>
        <v>148781793</v>
      </c>
      <c r="G323" s="37">
        <f t="shared" si="72"/>
        <v>0.20855671157694938</v>
      </c>
      <c r="H323" s="32">
        <f>SUM(H318:H322)</f>
        <v>211412177</v>
      </c>
      <c r="I323" s="37">
        <f t="shared" si="73"/>
        <v>0.29634962405947057</v>
      </c>
      <c r="J323" s="32">
        <f>SUM(J318:J322)</f>
        <v>128037351</v>
      </c>
      <c r="K323" s="37">
        <f t="shared" si="74"/>
        <v>0.17509492579969266</v>
      </c>
      <c r="L323" s="32">
        <f>SUM(L318:L322)</f>
        <v>0</v>
      </c>
      <c r="M323" s="37">
        <f t="shared" si="75"/>
        <v>0</v>
      </c>
      <c r="N323" s="32">
        <f t="shared" si="76"/>
        <v>488231321</v>
      </c>
      <c r="O323" s="37">
        <f t="shared" si="77"/>
        <v>0.66767100581127248</v>
      </c>
      <c r="P323" s="32">
        <f>SUM(P318:P322)</f>
        <v>164883589</v>
      </c>
      <c r="Q323" s="32">
        <f>SUM(Q318:Q322)</f>
        <v>693244973</v>
      </c>
      <c r="R323" s="32">
        <f>SUM(R318:R322)</f>
        <v>746378549</v>
      </c>
      <c r="S323" s="32">
        <f>SUM(S318:S322)</f>
        <v>478394082</v>
      </c>
      <c r="T323" s="37">
        <f t="shared" si="78"/>
        <v>0.64095368582196488</v>
      </c>
      <c r="U323" s="37">
        <f t="shared" si="79"/>
        <v>-0.2234681948850592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61080659</v>
      </c>
      <c r="E324" s="31">
        <v>61080659</v>
      </c>
      <c r="F324" s="31">
        <v>10312983</v>
      </c>
      <c r="G324" s="36">
        <f t="shared" si="72"/>
        <v>0.16884203885226581</v>
      </c>
      <c r="H324" s="31">
        <v>14805905</v>
      </c>
      <c r="I324" s="36">
        <f t="shared" si="73"/>
        <v>0.24239923475612796</v>
      </c>
      <c r="J324" s="31">
        <v>15013403</v>
      </c>
      <c r="K324" s="36">
        <f t="shared" si="74"/>
        <v>0.24579634938123376</v>
      </c>
      <c r="L324" s="31">
        <v>0</v>
      </c>
      <c r="M324" s="36">
        <f t="shared" si="75"/>
        <v>0</v>
      </c>
      <c r="N324" s="31">
        <f t="shared" si="76"/>
        <v>40132291</v>
      </c>
      <c r="O324" s="36">
        <f t="shared" si="77"/>
        <v>0.65703762298962753</v>
      </c>
      <c r="P324" s="31">
        <v>12189839</v>
      </c>
      <c r="Q324" s="31">
        <v>61857560</v>
      </c>
      <c r="R324" s="31">
        <v>65617786</v>
      </c>
      <c r="S324" s="31">
        <v>38380782</v>
      </c>
      <c r="T324" s="36">
        <f t="shared" si="78"/>
        <v>0.5849143096659799</v>
      </c>
      <c r="U324" s="36">
        <f t="shared" si="79"/>
        <v>0.23163259170199058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90189587</v>
      </c>
      <c r="E325" s="31">
        <v>89101185</v>
      </c>
      <c r="F325" s="31">
        <v>14239432</v>
      </c>
      <c r="G325" s="36">
        <f t="shared" si="72"/>
        <v>0.15788332637558258</v>
      </c>
      <c r="H325" s="31">
        <v>26379890</v>
      </c>
      <c r="I325" s="36">
        <f t="shared" si="73"/>
        <v>0.29249374431662495</v>
      </c>
      <c r="J325" s="31">
        <v>17938896</v>
      </c>
      <c r="K325" s="36">
        <f t="shared" si="74"/>
        <v>0.2013317331301486</v>
      </c>
      <c r="L325" s="31">
        <v>0</v>
      </c>
      <c r="M325" s="36">
        <f t="shared" si="75"/>
        <v>0</v>
      </c>
      <c r="N325" s="31">
        <f t="shared" si="76"/>
        <v>58558218</v>
      </c>
      <c r="O325" s="36">
        <f t="shared" si="77"/>
        <v>0.65721031656312989</v>
      </c>
      <c r="P325" s="31">
        <v>17469797</v>
      </c>
      <c r="Q325" s="31">
        <v>85246917</v>
      </c>
      <c r="R325" s="31">
        <v>83968588</v>
      </c>
      <c r="S325" s="31">
        <v>54782787</v>
      </c>
      <c r="T325" s="36">
        <f t="shared" si="78"/>
        <v>0.65242000973030534</v>
      </c>
      <c r="U325" s="36">
        <f t="shared" si="79"/>
        <v>2.6852000627139549E-2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196776683</v>
      </c>
      <c r="E326" s="31">
        <v>201344577</v>
      </c>
      <c r="F326" s="31">
        <v>77817311</v>
      </c>
      <c r="G326" s="36">
        <f t="shared" si="72"/>
        <v>0.39546002002686464</v>
      </c>
      <c r="H326" s="31">
        <v>38450954</v>
      </c>
      <c r="I326" s="36">
        <f t="shared" si="73"/>
        <v>0.19540401542392094</v>
      </c>
      <c r="J326" s="31">
        <v>37336472</v>
      </c>
      <c r="K326" s="36">
        <f t="shared" si="74"/>
        <v>0.18543569713327815</v>
      </c>
      <c r="L326" s="31">
        <v>0</v>
      </c>
      <c r="M326" s="36">
        <f t="shared" si="75"/>
        <v>0</v>
      </c>
      <c r="N326" s="31">
        <f t="shared" si="76"/>
        <v>153604737</v>
      </c>
      <c r="O326" s="36">
        <f t="shared" si="77"/>
        <v>0.76289483078553444</v>
      </c>
      <c r="P326" s="31">
        <v>33490732</v>
      </c>
      <c r="Q326" s="31">
        <v>182109435</v>
      </c>
      <c r="R326" s="31">
        <v>190409938</v>
      </c>
      <c r="S326" s="31">
        <v>106018871</v>
      </c>
      <c r="T326" s="36">
        <f t="shared" si="78"/>
        <v>0.55679273946300012</v>
      </c>
      <c r="U326" s="36">
        <f t="shared" si="79"/>
        <v>0.11482997743972878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436092909</v>
      </c>
      <c r="E327" s="31">
        <v>431731651</v>
      </c>
      <c r="F327" s="31">
        <v>90052458</v>
      </c>
      <c r="G327" s="36">
        <f t="shared" si="72"/>
        <v>0.20649833129939749</v>
      </c>
      <c r="H327" s="31">
        <v>95522468</v>
      </c>
      <c r="I327" s="36">
        <f t="shared" si="73"/>
        <v>0.21904155290908434</v>
      </c>
      <c r="J327" s="31">
        <v>86992029</v>
      </c>
      <c r="K327" s="36">
        <f t="shared" si="74"/>
        <v>0.20149560218368145</v>
      </c>
      <c r="L327" s="31">
        <v>0</v>
      </c>
      <c r="M327" s="36">
        <f t="shared" si="75"/>
        <v>0</v>
      </c>
      <c r="N327" s="31">
        <f t="shared" si="76"/>
        <v>272566955</v>
      </c>
      <c r="O327" s="36">
        <f t="shared" si="77"/>
        <v>0.63133419652848199</v>
      </c>
      <c r="P327" s="31">
        <v>81612731</v>
      </c>
      <c r="Q327" s="31">
        <v>389070856</v>
      </c>
      <c r="R327" s="31">
        <v>392307566</v>
      </c>
      <c r="S327" s="31">
        <v>262932813</v>
      </c>
      <c r="T327" s="36">
        <f t="shared" si="78"/>
        <v>0.67022111166726772</v>
      </c>
      <c r="U327" s="36">
        <f t="shared" si="79"/>
        <v>6.5912486129155567E-2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127627900</v>
      </c>
      <c r="E328" s="31">
        <v>137620500</v>
      </c>
      <c r="F328" s="31">
        <v>23234230</v>
      </c>
      <c r="G328" s="36">
        <f t="shared" si="72"/>
        <v>0.18204663713811792</v>
      </c>
      <c r="H328" s="31">
        <v>27269700</v>
      </c>
      <c r="I328" s="36">
        <f t="shared" si="73"/>
        <v>0.21366566401233586</v>
      </c>
      <c r="J328" s="31">
        <v>24866881</v>
      </c>
      <c r="K328" s="36">
        <f t="shared" si="74"/>
        <v>0.18069169200809473</v>
      </c>
      <c r="L328" s="31">
        <v>0</v>
      </c>
      <c r="M328" s="36">
        <f t="shared" si="75"/>
        <v>0</v>
      </c>
      <c r="N328" s="31">
        <f t="shared" si="76"/>
        <v>75370811</v>
      </c>
      <c r="O328" s="36">
        <f t="shared" si="77"/>
        <v>0.54767139343339111</v>
      </c>
      <c r="P328" s="31">
        <v>20766282</v>
      </c>
      <c r="Q328" s="31">
        <v>107957100</v>
      </c>
      <c r="R328" s="31">
        <v>106174800</v>
      </c>
      <c r="S328" s="31">
        <v>63943225</v>
      </c>
      <c r="T328" s="36">
        <f t="shared" si="78"/>
        <v>0.6022448358744259</v>
      </c>
      <c r="U328" s="36">
        <f t="shared" si="79"/>
        <v>0.19746428368833668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171973863</v>
      </c>
      <c r="E329" s="31">
        <v>183692489</v>
      </c>
      <c r="F329" s="31">
        <v>28078654</v>
      </c>
      <c r="G329" s="36">
        <f t="shared" si="72"/>
        <v>0.16327279919274709</v>
      </c>
      <c r="H329" s="31">
        <v>39591474</v>
      </c>
      <c r="I329" s="36">
        <f t="shared" si="73"/>
        <v>0.23021797213452139</v>
      </c>
      <c r="J329" s="31">
        <v>36029263</v>
      </c>
      <c r="K329" s="36">
        <f t="shared" si="74"/>
        <v>0.19613901034353126</v>
      </c>
      <c r="L329" s="31">
        <v>0</v>
      </c>
      <c r="M329" s="36">
        <f t="shared" si="75"/>
        <v>0</v>
      </c>
      <c r="N329" s="31">
        <f t="shared" si="76"/>
        <v>103699391</v>
      </c>
      <c r="O329" s="36">
        <f t="shared" si="77"/>
        <v>0.56452711574940884</v>
      </c>
      <c r="P329" s="31">
        <v>39325722</v>
      </c>
      <c r="Q329" s="31">
        <v>159415367</v>
      </c>
      <c r="R329" s="31">
        <v>159042592</v>
      </c>
      <c r="S329" s="31">
        <v>89114417</v>
      </c>
      <c r="T329" s="36">
        <f t="shared" si="78"/>
        <v>0.56031793671974361</v>
      </c>
      <c r="U329" s="36">
        <f t="shared" si="79"/>
        <v>-8.382450041222389E-2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192052181</v>
      </c>
      <c r="E330" s="31">
        <v>184107050</v>
      </c>
      <c r="F330" s="31">
        <v>71797493</v>
      </c>
      <c r="G330" s="36">
        <f t="shared" si="72"/>
        <v>0.37384367428766663</v>
      </c>
      <c r="H330" s="31">
        <v>47761813</v>
      </c>
      <c r="I330" s="36">
        <f t="shared" si="73"/>
        <v>0.2486918542205985</v>
      </c>
      <c r="J330" s="31">
        <v>14395911</v>
      </c>
      <c r="K330" s="36">
        <f t="shared" si="74"/>
        <v>7.8193154471814089E-2</v>
      </c>
      <c r="L330" s="31">
        <v>0</v>
      </c>
      <c r="M330" s="36">
        <f t="shared" si="75"/>
        <v>0</v>
      </c>
      <c r="N330" s="31">
        <f t="shared" si="76"/>
        <v>133955217</v>
      </c>
      <c r="O330" s="36">
        <f t="shared" si="77"/>
        <v>0.72759417415031091</v>
      </c>
      <c r="P330" s="31">
        <v>39283276</v>
      </c>
      <c r="Q330" s="31">
        <v>176822701</v>
      </c>
      <c r="R330" s="31">
        <v>189578172</v>
      </c>
      <c r="S330" s="31">
        <v>122282489</v>
      </c>
      <c r="T330" s="36">
        <f t="shared" si="78"/>
        <v>0.64502409591754051</v>
      </c>
      <c r="U330" s="36">
        <f t="shared" si="79"/>
        <v>-0.63353588432899532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112572397</v>
      </c>
      <c r="E331" s="31">
        <v>105024276</v>
      </c>
      <c r="F331" s="31">
        <v>20837531</v>
      </c>
      <c r="G331" s="36">
        <f t="shared" si="72"/>
        <v>0.18510337840634236</v>
      </c>
      <c r="H331" s="31">
        <v>28151372</v>
      </c>
      <c r="I331" s="36">
        <f t="shared" si="73"/>
        <v>0.25007348826373482</v>
      </c>
      <c r="J331" s="31">
        <v>25517112</v>
      </c>
      <c r="K331" s="36">
        <f t="shared" si="74"/>
        <v>0.24296394102254987</v>
      </c>
      <c r="L331" s="31">
        <v>0</v>
      </c>
      <c r="M331" s="36">
        <f t="shared" si="75"/>
        <v>0</v>
      </c>
      <c r="N331" s="31">
        <f t="shared" si="76"/>
        <v>74506015</v>
      </c>
      <c r="O331" s="36">
        <f t="shared" si="77"/>
        <v>0.70941707800965936</v>
      </c>
      <c r="P331" s="31">
        <v>23714673</v>
      </c>
      <c r="Q331" s="31">
        <v>123362404</v>
      </c>
      <c r="R331" s="31">
        <v>116352047</v>
      </c>
      <c r="S331" s="31">
        <v>78182017</v>
      </c>
      <c r="T331" s="36">
        <f t="shared" si="78"/>
        <v>0.67194363155467307</v>
      </c>
      <c r="U331" s="36">
        <f t="shared" si="79"/>
        <v>7.6005222589407007E-2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1388366179</v>
      </c>
      <c r="E332" s="32">
        <f>SUM(E324:E331)</f>
        <v>1393702387</v>
      </c>
      <c r="F332" s="32">
        <f>SUM(F324:F331)</f>
        <v>336370092</v>
      </c>
      <c r="G332" s="37">
        <f t="shared" si="72"/>
        <v>0.2422776477040644</v>
      </c>
      <c r="H332" s="32">
        <f>SUM(H324:H331)</f>
        <v>317933576</v>
      </c>
      <c r="I332" s="37">
        <f t="shared" si="73"/>
        <v>0.2289983585087029</v>
      </c>
      <c r="J332" s="32">
        <f>SUM(J324:J331)</f>
        <v>258089967</v>
      </c>
      <c r="K332" s="37">
        <f t="shared" si="74"/>
        <v>0.18518298412012407</v>
      </c>
      <c r="L332" s="32">
        <f>SUM(L324:L331)</f>
        <v>0</v>
      </c>
      <c r="M332" s="37">
        <f t="shared" si="75"/>
        <v>0</v>
      </c>
      <c r="N332" s="32">
        <f t="shared" si="76"/>
        <v>912393635</v>
      </c>
      <c r="O332" s="37">
        <f t="shared" si="77"/>
        <v>0.65465456865863858</v>
      </c>
      <c r="P332" s="32">
        <f>SUM(P324:P331)</f>
        <v>267853052</v>
      </c>
      <c r="Q332" s="32">
        <f>SUM(Q324:Q331)</f>
        <v>1285842340</v>
      </c>
      <c r="R332" s="32">
        <f>SUM(R324:R331)</f>
        <v>1303451489</v>
      </c>
      <c r="S332" s="32">
        <f>SUM(S324:S331)</f>
        <v>815637401</v>
      </c>
      <c r="T332" s="37">
        <f t="shared" si="78"/>
        <v>0.6257520190688125</v>
      </c>
      <c r="U332" s="37">
        <f t="shared" si="79"/>
        <v>-3.6449407341455298E-2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23343793</v>
      </c>
      <c r="E333" s="31">
        <v>33831071</v>
      </c>
      <c r="F333" s="31">
        <v>4425677</v>
      </c>
      <c r="G333" s="36">
        <f t="shared" si="72"/>
        <v>0.189586885044774</v>
      </c>
      <c r="H333" s="31">
        <v>5107504</v>
      </c>
      <c r="I333" s="36">
        <f t="shared" si="73"/>
        <v>0.21879494904705504</v>
      </c>
      <c r="J333" s="31">
        <v>4281482</v>
      </c>
      <c r="K333" s="36">
        <f t="shared" si="74"/>
        <v>0.126554728344249</v>
      </c>
      <c r="L333" s="31">
        <v>0</v>
      </c>
      <c r="M333" s="36">
        <f t="shared" si="75"/>
        <v>0</v>
      </c>
      <c r="N333" s="31">
        <f t="shared" si="76"/>
        <v>13814663</v>
      </c>
      <c r="O333" s="36">
        <f t="shared" si="77"/>
        <v>0.40834246719531875</v>
      </c>
      <c r="P333" s="31">
        <v>3886735</v>
      </c>
      <c r="Q333" s="31">
        <v>31271176</v>
      </c>
      <c r="R333" s="31">
        <v>28186800</v>
      </c>
      <c r="S333" s="31">
        <v>13880400</v>
      </c>
      <c r="T333" s="36">
        <f t="shared" si="78"/>
        <v>0.49244327131848953</v>
      </c>
      <c r="U333" s="36">
        <f t="shared" si="79"/>
        <v>0.10156262261255278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18799160</v>
      </c>
      <c r="E334" s="31">
        <v>-34173217</v>
      </c>
      <c r="F334" s="31">
        <v>2840902</v>
      </c>
      <c r="G334" s="36">
        <f t="shared" si="72"/>
        <v>0.15111856061653819</v>
      </c>
      <c r="H334" s="31">
        <v>4521947</v>
      </c>
      <c r="I334" s="36">
        <f t="shared" si="73"/>
        <v>0.24053984326959291</v>
      </c>
      <c r="J334" s="31">
        <v>3264609</v>
      </c>
      <c r="K334" s="36">
        <f t="shared" si="74"/>
        <v>-9.5531216742046843E-2</v>
      </c>
      <c r="L334" s="31">
        <v>0</v>
      </c>
      <c r="M334" s="36">
        <f t="shared" si="75"/>
        <v>0</v>
      </c>
      <c r="N334" s="31">
        <f t="shared" si="76"/>
        <v>10627458</v>
      </c>
      <c r="O334" s="36">
        <f t="shared" si="77"/>
        <v>-0.31098792952387244</v>
      </c>
      <c r="P334" s="31">
        <v>3786211</v>
      </c>
      <c r="Q334" s="31">
        <v>15335381</v>
      </c>
      <c r="R334" s="31">
        <v>14122349</v>
      </c>
      <c r="S334" s="31">
        <v>10301536</v>
      </c>
      <c r="T334" s="36">
        <f t="shared" si="78"/>
        <v>0.72944918724215069</v>
      </c>
      <c r="U334" s="36">
        <f t="shared" si="79"/>
        <v>-0.13776358475531347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84055900</v>
      </c>
      <c r="E335" s="31">
        <v>94476015</v>
      </c>
      <c r="F335" s="31">
        <v>19556677</v>
      </c>
      <c r="G335" s="36">
        <f t="shared" si="72"/>
        <v>0.23266275181159204</v>
      </c>
      <c r="H335" s="31">
        <v>27689121</v>
      </c>
      <c r="I335" s="36">
        <f t="shared" si="73"/>
        <v>0.32941317623153166</v>
      </c>
      <c r="J335" s="31">
        <v>26563946</v>
      </c>
      <c r="K335" s="36">
        <f t="shared" si="74"/>
        <v>0.28117132163120978</v>
      </c>
      <c r="L335" s="31">
        <v>0</v>
      </c>
      <c r="M335" s="36">
        <f t="shared" si="75"/>
        <v>0</v>
      </c>
      <c r="N335" s="31">
        <f t="shared" si="76"/>
        <v>73809744</v>
      </c>
      <c r="O335" s="36">
        <f t="shared" si="77"/>
        <v>0.78125378171380322</v>
      </c>
      <c r="P335" s="31">
        <v>20779315</v>
      </c>
      <c r="Q335" s="31">
        <v>77168279</v>
      </c>
      <c r="R335" s="31">
        <v>84723942</v>
      </c>
      <c r="S335" s="31">
        <v>63362522</v>
      </c>
      <c r="T335" s="36">
        <f t="shared" si="78"/>
        <v>0.74787032454179247</v>
      </c>
      <c r="U335" s="36">
        <f t="shared" si="79"/>
        <v>0.27838410457707585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27658350</v>
      </c>
      <c r="E336" s="31">
        <v>27782714</v>
      </c>
      <c r="F336" s="31">
        <v>7237965</v>
      </c>
      <c r="G336" s="36">
        <f t="shared" si="72"/>
        <v>0.26169185797417416</v>
      </c>
      <c r="H336" s="31">
        <v>7295321</v>
      </c>
      <c r="I336" s="36">
        <f t="shared" si="73"/>
        <v>0.2637655897766859</v>
      </c>
      <c r="J336" s="31">
        <v>5937170</v>
      </c>
      <c r="K336" s="36">
        <f t="shared" si="74"/>
        <v>0.21370014462949877</v>
      </c>
      <c r="L336" s="31">
        <v>0</v>
      </c>
      <c r="M336" s="36">
        <f t="shared" si="75"/>
        <v>0</v>
      </c>
      <c r="N336" s="31">
        <f t="shared" si="76"/>
        <v>20470456</v>
      </c>
      <c r="O336" s="36">
        <f t="shared" si="77"/>
        <v>0.73680548271849899</v>
      </c>
      <c r="P336" s="31">
        <v>6597439</v>
      </c>
      <c r="Q336" s="31">
        <v>22671876</v>
      </c>
      <c r="R336" s="31">
        <v>27616916</v>
      </c>
      <c r="S336" s="31">
        <v>19308192</v>
      </c>
      <c r="T336" s="36">
        <f t="shared" si="78"/>
        <v>0.69914366977109244</v>
      </c>
      <c r="U336" s="36">
        <f t="shared" si="79"/>
        <v>-0.10007959148997059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153857203</v>
      </c>
      <c r="E337" s="32">
        <f>SUM(E333:E336)</f>
        <v>121916583</v>
      </c>
      <c r="F337" s="32">
        <f>SUM(F333:F336)</f>
        <v>34061221</v>
      </c>
      <c r="G337" s="37">
        <f t="shared" si="72"/>
        <v>0.22138203695279707</v>
      </c>
      <c r="H337" s="32">
        <f>SUM(H333:H336)</f>
        <v>44613893</v>
      </c>
      <c r="I337" s="37">
        <f t="shared" si="73"/>
        <v>0.28996947903700032</v>
      </c>
      <c r="J337" s="32">
        <f>SUM(J333:J336)</f>
        <v>40047207</v>
      </c>
      <c r="K337" s="37">
        <f t="shared" si="74"/>
        <v>0.32848039220390551</v>
      </c>
      <c r="L337" s="32">
        <f>SUM(L333:L336)</f>
        <v>0</v>
      </c>
      <c r="M337" s="37">
        <f t="shared" si="75"/>
        <v>0</v>
      </c>
      <c r="N337" s="32">
        <f t="shared" si="76"/>
        <v>118722321</v>
      </c>
      <c r="O337" s="37">
        <f t="shared" si="77"/>
        <v>0.97379961018100381</v>
      </c>
      <c r="P337" s="32">
        <f>SUM(P333:P336)</f>
        <v>35049700</v>
      </c>
      <c r="Q337" s="32">
        <f>SUM(Q333:Q336)</f>
        <v>146446712</v>
      </c>
      <c r="R337" s="32">
        <f>SUM(R333:R336)</f>
        <v>154650007</v>
      </c>
      <c r="S337" s="32">
        <f>SUM(S333:S336)</f>
        <v>106852650</v>
      </c>
      <c r="T337" s="37">
        <f t="shared" si="78"/>
        <v>0.69093207347866459</v>
      </c>
      <c r="U337" s="37">
        <f t="shared" si="79"/>
        <v>0.14258344579268867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16775369995</v>
      </c>
      <c r="E338" s="32">
        <f>SUM(E302,E304:E309,E311:E316,E318:E322,E324:E331,E333:E336)</f>
        <v>16665328705</v>
      </c>
      <c r="F338" s="32">
        <f>SUM(F302,F304:F309,F311:F316,F318:F322,F324:F331,F333:F336)</f>
        <v>3671965019</v>
      </c>
      <c r="G338" s="37">
        <f t="shared" si="72"/>
        <v>0.21889025518331048</v>
      </c>
      <c r="H338" s="32">
        <f>SUM(H302,H304:H309,H311:H316,H318:H322,H324:H331,H333:H336)</f>
        <v>3808066249</v>
      </c>
      <c r="I338" s="37">
        <f t="shared" si="73"/>
        <v>0.2270034133455785</v>
      </c>
      <c r="J338" s="32">
        <f>SUM(J302,J304:J309,J311:J316,J318:J322,J324:J331,J333:J336)</f>
        <v>3535914069</v>
      </c>
      <c r="K338" s="37">
        <f t="shared" si="74"/>
        <v>0.21217187681027502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11015945337</v>
      </c>
      <c r="O338" s="37">
        <f t="shared" si="77"/>
        <v>0.66100978456518233</v>
      </c>
      <c r="P338" s="32">
        <f>SUM(P302,P304:P309,P311:P316,P318:P322,P324:P331,P333:P336)</f>
        <v>3413433083</v>
      </c>
      <c r="Q338" s="32">
        <f>SUM(Q302,Q304:Q309,Q311:Q316,Q318:Q322,Q324:Q331,Q333:Q336)</f>
        <v>15509802627</v>
      </c>
      <c r="R338" s="32">
        <f>SUM(R302,R304:R309,R311:R316,R318:R322,R324:R331,R333:R336)</f>
        <v>15567070994</v>
      </c>
      <c r="S338" s="32">
        <f>SUM(S302,S304:S309,S311:S316,S318:S322,S324:S331,S333:S336)</f>
        <v>10269606411</v>
      </c>
      <c r="T338" s="37">
        <f t="shared" si="78"/>
        <v>0.65970062158502418</v>
      </c>
      <c r="U338" s="37">
        <f t="shared" si="79"/>
        <v>3.5882052766756933E-2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113226119773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121258892267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756752192205</v>
      </c>
      <c r="G339" s="39">
        <f t="shared" si="72"/>
        <v>6.6835478750147521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-700188439288</v>
      </c>
      <c r="I339" s="39">
        <f t="shared" si="73"/>
        <v>-6.1839833484691011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27480694237</v>
      </c>
      <c r="K339" s="39">
        <f t="shared" si="74"/>
        <v>0.22662828039439986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84044447154</v>
      </c>
      <c r="O339" s="39">
        <f t="shared" si="77"/>
        <v>0.69309924891069019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27955057653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103950387374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107378728466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81098969505</v>
      </c>
      <c r="T339" s="39">
        <f t="shared" si="78"/>
        <v>0.75526103413190326</v>
      </c>
      <c r="U339" s="39">
        <f t="shared" si="79"/>
        <v>-1.6968786896745858E-2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16008839</v>
      </c>
      <c r="E8" s="31">
        <v>15393995</v>
      </c>
      <c r="F8" s="31">
        <v>3319103</v>
      </c>
      <c r="G8" s="36">
        <f>IF(($D8       =0),0,($F8       /$D8       ))</f>
        <v>0.20732940096405492</v>
      </c>
      <c r="H8" s="31">
        <v>3207565</v>
      </c>
      <c r="I8" s="36">
        <f>IF(($D8       =0),0,($H8       /$D8       ))</f>
        <v>0.2003621249485987</v>
      </c>
      <c r="J8" s="31">
        <v>2502164</v>
      </c>
      <c r="K8" s="36">
        <f>IF(($E8       =0),0,($J8       /$E8       ))</f>
        <v>0.16254156247289933</v>
      </c>
      <c r="L8" s="31">
        <v>0</v>
      </c>
      <c r="M8" s="36">
        <f>IF(($E8       =0),0,($L8       /$E8       ))</f>
        <v>0</v>
      </c>
      <c r="N8" s="31">
        <f>$F8       +$H8       +$J8</f>
        <v>9028832</v>
      </c>
      <c r="O8" s="36">
        <f>IF(($E8       =0),0,($N8       /$E8       ))</f>
        <v>0.58651649555557217</v>
      </c>
      <c r="P8" s="31">
        <v>3029793</v>
      </c>
      <c r="Q8" s="31">
        <v>14939734</v>
      </c>
      <c r="R8" s="31">
        <v>12362136</v>
      </c>
      <c r="S8" s="31">
        <v>9099038</v>
      </c>
      <c r="T8" s="36">
        <f>IF(($R8       =0),0,($S8       /$R8       ))</f>
        <v>0.73604092367209029</v>
      </c>
      <c r="U8" s="36">
        <f>IF(($P8       =0),0,(($J8       /$P8       )-1))</f>
        <v>-0.17414688066148409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72451100</v>
      </c>
      <c r="E9" s="31">
        <v>72715130</v>
      </c>
      <c r="F9" s="31">
        <v>8078554</v>
      </c>
      <c r="G9" s="36">
        <f>IF(($D9       =0),0,($F9       /$D9       ))</f>
        <v>0.11150353824855662</v>
      </c>
      <c r="H9" s="31">
        <v>31798742</v>
      </c>
      <c r="I9" s="36">
        <f>IF(($D9       =0),0,($H9       /$D9       ))</f>
        <v>0.43889936798751156</v>
      </c>
      <c r="J9" s="31">
        <v>8369822</v>
      </c>
      <c r="K9" s="36">
        <f>IF(($E9       =0),0,($J9       /$E9       ))</f>
        <v>0.11510427059677951</v>
      </c>
      <c r="L9" s="31">
        <v>0</v>
      </c>
      <c r="M9" s="36">
        <f>IF(($E9       =0),0,($L9       /$E9       ))</f>
        <v>0</v>
      </c>
      <c r="N9" s="31">
        <f>$F9       +$H9       +$J9</f>
        <v>48247118</v>
      </c>
      <c r="O9" s="36">
        <f>IF(($E9       =0),0,($N9       /$E9       ))</f>
        <v>0.66350865356357058</v>
      </c>
      <c r="P9" s="31">
        <v>12177142</v>
      </c>
      <c r="Q9" s="31">
        <v>68886860</v>
      </c>
      <c r="R9" s="31">
        <v>66268280</v>
      </c>
      <c r="S9" s="31">
        <v>45801557</v>
      </c>
      <c r="T9" s="36">
        <f>IF(($R9       =0),0,($S9       /$R9       ))</f>
        <v>0.69115355038639903</v>
      </c>
      <c r="U9" s="36">
        <f>IF(($P9       =0),0,(($J9       /$P9       )-1))</f>
        <v>-0.31266121393673496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88459939</v>
      </c>
      <c r="E10" s="32">
        <f>SUM(E8:E9)</f>
        <v>88109125</v>
      </c>
      <c r="F10" s="32">
        <f>SUM(F8:F9)</f>
        <v>11397657</v>
      </c>
      <c r="G10" s="37">
        <f t="shared" ref="G10:G54" si="0">IF(($D10      =0),0,($F10      /$D10      ))</f>
        <v>0.12884540876746478</v>
      </c>
      <c r="H10" s="32">
        <f>SUM(H8:H9)</f>
        <v>35006307</v>
      </c>
      <c r="I10" s="37">
        <f t="shared" ref="I10:I54" si="1">IF(($D10      =0),0,($H10      /$D10      ))</f>
        <v>0.39573062558860683</v>
      </c>
      <c r="J10" s="32">
        <f>SUM(J8:J9)</f>
        <v>10871986</v>
      </c>
      <c r="K10" s="37">
        <f t="shared" ref="K10:K54" si="2">IF(($E10      =0),0,($J10      /$E10      ))</f>
        <v>0.12339228201392308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57275950</v>
      </c>
      <c r="O10" s="37">
        <f t="shared" ref="O10:O54" si="5">IF(($E10      =0),0,($N10      /$E10      ))</f>
        <v>0.65005696061560025</v>
      </c>
      <c r="P10" s="32">
        <f>SUM(P8:P9)</f>
        <v>15206935</v>
      </c>
      <c r="Q10" s="32">
        <f>SUM(Q8:Q9)</f>
        <v>83826594</v>
      </c>
      <c r="R10" s="32">
        <f>SUM(R8:R9)</f>
        <v>78630416</v>
      </c>
      <c r="S10" s="32">
        <f>SUM(S8:S9)</f>
        <v>54900595</v>
      </c>
      <c r="T10" s="37">
        <f t="shared" ref="T10:T54" si="6">IF(($R10      =0),0,($S10      /$R10      ))</f>
        <v>0.69821066443295943</v>
      </c>
      <c r="U10" s="37">
        <f t="shared" ref="U10:U54" si="7">IF(($P10      =0),0,(($J10      /$P10      )-1))</f>
        <v>-0.28506395272946194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1430729</v>
      </c>
      <c r="E11" s="31">
        <v>1430729</v>
      </c>
      <c r="F11" s="31">
        <v>380046</v>
      </c>
      <c r="G11" s="36">
        <f t="shared" si="0"/>
        <v>0.26563101747430856</v>
      </c>
      <c r="H11" s="31">
        <v>519630</v>
      </c>
      <c r="I11" s="36">
        <f t="shared" si="1"/>
        <v>0.36319247041193686</v>
      </c>
      <c r="J11" s="31">
        <v>361179</v>
      </c>
      <c r="K11" s="36">
        <f t="shared" si="2"/>
        <v>0.25244403377578845</v>
      </c>
      <c r="L11" s="31">
        <v>0</v>
      </c>
      <c r="M11" s="36">
        <f t="shared" si="3"/>
        <v>0</v>
      </c>
      <c r="N11" s="31">
        <f t="shared" si="4"/>
        <v>1260855</v>
      </c>
      <c r="O11" s="36">
        <f t="shared" si="5"/>
        <v>0.88126752166203381</v>
      </c>
      <c r="P11" s="31">
        <v>209449</v>
      </c>
      <c r="Q11" s="31">
        <v>1430729</v>
      </c>
      <c r="R11" s="31">
        <v>1430729</v>
      </c>
      <c r="S11" s="31">
        <v>792742</v>
      </c>
      <c r="T11" s="36">
        <f t="shared" si="6"/>
        <v>0.55408256909589448</v>
      </c>
      <c r="U11" s="36">
        <f t="shared" si="7"/>
        <v>0.72442456158778512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1897068</v>
      </c>
      <c r="E12" s="31">
        <v>1893068</v>
      </c>
      <c r="F12" s="31">
        <v>411530</v>
      </c>
      <c r="G12" s="36">
        <f t="shared" si="0"/>
        <v>0.21692949330229597</v>
      </c>
      <c r="H12" s="31">
        <v>620445</v>
      </c>
      <c r="I12" s="36">
        <f t="shared" si="1"/>
        <v>0.32705469703774454</v>
      </c>
      <c r="J12" s="31">
        <v>290894</v>
      </c>
      <c r="K12" s="36">
        <f t="shared" si="2"/>
        <v>0.15366273160816199</v>
      </c>
      <c r="L12" s="31">
        <v>0</v>
      </c>
      <c r="M12" s="36">
        <f t="shared" si="3"/>
        <v>0</v>
      </c>
      <c r="N12" s="31">
        <f t="shared" si="4"/>
        <v>1322869</v>
      </c>
      <c r="O12" s="36">
        <f t="shared" si="5"/>
        <v>0.69879634540333468</v>
      </c>
      <c r="P12" s="31">
        <v>412357</v>
      </c>
      <c r="Q12" s="31">
        <v>1731891</v>
      </c>
      <c r="R12" s="31">
        <v>1798556</v>
      </c>
      <c r="S12" s="31">
        <v>1415244</v>
      </c>
      <c r="T12" s="36">
        <f t="shared" si="6"/>
        <v>0.78687791761835602</v>
      </c>
      <c r="U12" s="36">
        <f t="shared" si="7"/>
        <v>-0.29455787097102748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2667840</v>
      </c>
      <c r="E13" s="31">
        <v>2789076</v>
      </c>
      <c r="F13" s="31">
        <v>550728</v>
      </c>
      <c r="G13" s="36">
        <f t="shared" si="0"/>
        <v>0.20643216984526808</v>
      </c>
      <c r="H13" s="31">
        <v>1051581</v>
      </c>
      <c r="I13" s="36">
        <f t="shared" si="1"/>
        <v>0.39416944044620367</v>
      </c>
      <c r="J13" s="31">
        <v>870395</v>
      </c>
      <c r="K13" s="36">
        <f t="shared" si="2"/>
        <v>0.31207288722143106</v>
      </c>
      <c r="L13" s="31">
        <v>0</v>
      </c>
      <c r="M13" s="36">
        <f t="shared" si="3"/>
        <v>0</v>
      </c>
      <c r="N13" s="31">
        <f t="shared" si="4"/>
        <v>2472704</v>
      </c>
      <c r="O13" s="36">
        <f t="shared" si="5"/>
        <v>0.88656745101245005</v>
      </c>
      <c r="P13" s="31">
        <v>1357562</v>
      </c>
      <c r="Q13" s="31">
        <v>2199792</v>
      </c>
      <c r="R13" s="31">
        <v>2776612</v>
      </c>
      <c r="S13" s="31">
        <v>2521122</v>
      </c>
      <c r="T13" s="36">
        <f t="shared" si="6"/>
        <v>0.90798498313772324</v>
      </c>
      <c r="U13" s="36">
        <f t="shared" si="7"/>
        <v>-0.35885432856841892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9054299</v>
      </c>
      <c r="E14" s="31">
        <v>9080099</v>
      </c>
      <c r="F14" s="31">
        <v>1412977</v>
      </c>
      <c r="G14" s="36">
        <f t="shared" si="0"/>
        <v>0.15605592437360419</v>
      </c>
      <c r="H14" s="31">
        <v>4441657</v>
      </c>
      <c r="I14" s="36">
        <f t="shared" si="1"/>
        <v>0.49055780022285544</v>
      </c>
      <c r="J14" s="31">
        <v>1339702</v>
      </c>
      <c r="K14" s="36">
        <f t="shared" si="2"/>
        <v>0.14754266445773334</v>
      </c>
      <c r="L14" s="31">
        <v>0</v>
      </c>
      <c r="M14" s="36">
        <f t="shared" si="3"/>
        <v>0</v>
      </c>
      <c r="N14" s="31">
        <f t="shared" si="4"/>
        <v>7194336</v>
      </c>
      <c r="O14" s="36">
        <f t="shared" si="5"/>
        <v>0.79231911458234106</v>
      </c>
      <c r="P14" s="31">
        <v>1178719</v>
      </c>
      <c r="Q14" s="31">
        <v>8223473</v>
      </c>
      <c r="R14" s="31">
        <v>8347473</v>
      </c>
      <c r="S14" s="31">
        <v>6410667</v>
      </c>
      <c r="T14" s="36">
        <f t="shared" si="6"/>
        <v>0.76797696740079302</v>
      </c>
      <c r="U14" s="36">
        <f t="shared" si="7"/>
        <v>0.13657453557633326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522500</v>
      </c>
      <c r="E16" s="31">
        <v>417500</v>
      </c>
      <c r="F16" s="31">
        <v>32815</v>
      </c>
      <c r="G16" s="36">
        <f t="shared" si="0"/>
        <v>6.2803827751196167E-2</v>
      </c>
      <c r="H16" s="31">
        <v>32755</v>
      </c>
      <c r="I16" s="36">
        <f t="shared" si="1"/>
        <v>6.2688995215311002E-2</v>
      </c>
      <c r="J16" s="31">
        <v>20244</v>
      </c>
      <c r="K16" s="36">
        <f t="shared" si="2"/>
        <v>4.848862275449102E-2</v>
      </c>
      <c r="L16" s="31">
        <v>0</v>
      </c>
      <c r="M16" s="36">
        <f t="shared" si="3"/>
        <v>0</v>
      </c>
      <c r="N16" s="31">
        <f t="shared" si="4"/>
        <v>85814</v>
      </c>
      <c r="O16" s="36">
        <f t="shared" si="5"/>
        <v>0.20554251497005988</v>
      </c>
      <c r="P16" s="31">
        <v>6983</v>
      </c>
      <c r="Q16" s="31">
        <v>250880</v>
      </c>
      <c r="R16" s="31">
        <v>459955</v>
      </c>
      <c r="S16" s="31">
        <v>44010</v>
      </c>
      <c r="T16" s="36">
        <f t="shared" si="6"/>
        <v>9.5683273363698626E-2</v>
      </c>
      <c r="U16" s="36">
        <f t="shared" si="7"/>
        <v>1.8990405269941286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15572436</v>
      </c>
      <c r="E19" s="32">
        <f>SUM(E11:E18)</f>
        <v>15610472</v>
      </c>
      <c r="F19" s="32">
        <f>SUM(F11:F18)</f>
        <v>2788096</v>
      </c>
      <c r="G19" s="37">
        <f t="shared" si="0"/>
        <v>0.17904045327269286</v>
      </c>
      <c r="H19" s="32">
        <f>SUM(H11:H18)</f>
        <v>6666068</v>
      </c>
      <c r="I19" s="37">
        <f t="shared" si="1"/>
        <v>0.4280684152434468</v>
      </c>
      <c r="J19" s="32">
        <f>SUM(J11:J18)</f>
        <v>2882414</v>
      </c>
      <c r="K19" s="37">
        <f t="shared" si="2"/>
        <v>0.18464617853963672</v>
      </c>
      <c r="L19" s="32">
        <f>SUM(L11:L18)</f>
        <v>0</v>
      </c>
      <c r="M19" s="37">
        <f t="shared" si="3"/>
        <v>0</v>
      </c>
      <c r="N19" s="32">
        <f t="shared" si="4"/>
        <v>12336578</v>
      </c>
      <c r="O19" s="37">
        <f t="shared" si="5"/>
        <v>0.79027578410185162</v>
      </c>
      <c r="P19" s="32">
        <f>SUM(P11:P18)</f>
        <v>3165070</v>
      </c>
      <c r="Q19" s="32">
        <f>SUM(Q11:Q18)</f>
        <v>13836765</v>
      </c>
      <c r="R19" s="32">
        <f>SUM(R11:R18)</f>
        <v>14813325</v>
      </c>
      <c r="S19" s="32">
        <f>SUM(S11:S18)</f>
        <v>11183785</v>
      </c>
      <c r="T19" s="37">
        <f t="shared" si="6"/>
        <v>0.75498141031807509</v>
      </c>
      <c r="U19" s="37">
        <f t="shared" si="7"/>
        <v>-8.9304817902921552E-2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7686338</v>
      </c>
      <c r="E20" s="31">
        <v>7901603</v>
      </c>
      <c r="F20" s="31">
        <v>542734</v>
      </c>
      <c r="G20" s="36">
        <f t="shared" si="0"/>
        <v>7.061021776559917E-2</v>
      </c>
      <c r="H20" s="31">
        <v>90611</v>
      </c>
      <c r="I20" s="36">
        <f t="shared" si="1"/>
        <v>1.1788578644342729E-2</v>
      </c>
      <c r="J20" s="31">
        <v>237475</v>
      </c>
      <c r="K20" s="36">
        <f t="shared" si="2"/>
        <v>3.0054028277553303E-2</v>
      </c>
      <c r="L20" s="31">
        <v>0</v>
      </c>
      <c r="M20" s="36">
        <f t="shared" si="3"/>
        <v>0</v>
      </c>
      <c r="N20" s="31">
        <f t="shared" si="4"/>
        <v>870820</v>
      </c>
      <c r="O20" s="36">
        <f t="shared" si="5"/>
        <v>0.11020801728459402</v>
      </c>
      <c r="P20" s="31">
        <v>400386</v>
      </c>
      <c r="Q20" s="31">
        <v>7220801</v>
      </c>
      <c r="R20" s="31">
        <v>7780801</v>
      </c>
      <c r="S20" s="31">
        <v>1174400</v>
      </c>
      <c r="T20" s="36">
        <f t="shared" si="6"/>
        <v>0.15093561703994229</v>
      </c>
      <c r="U20" s="36">
        <f t="shared" si="7"/>
        <v>-0.40688485611385017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1095000</v>
      </c>
      <c r="E21" s="31">
        <v>855000</v>
      </c>
      <c r="F21" s="31">
        <v>126536</v>
      </c>
      <c r="G21" s="36">
        <f t="shared" si="0"/>
        <v>0.11555799086757991</v>
      </c>
      <c r="H21" s="31">
        <v>149876</v>
      </c>
      <c r="I21" s="36">
        <f t="shared" si="1"/>
        <v>0.1368730593607306</v>
      </c>
      <c r="J21" s="31">
        <v>167780</v>
      </c>
      <c r="K21" s="36">
        <f t="shared" si="2"/>
        <v>0.19623391812865498</v>
      </c>
      <c r="L21" s="31">
        <v>0</v>
      </c>
      <c r="M21" s="36">
        <f t="shared" si="3"/>
        <v>0</v>
      </c>
      <c r="N21" s="31">
        <f t="shared" si="4"/>
        <v>444192</v>
      </c>
      <c r="O21" s="36">
        <f t="shared" si="5"/>
        <v>0.51952280701754383</v>
      </c>
      <c r="P21" s="31">
        <v>85649</v>
      </c>
      <c r="Q21" s="31">
        <v>580000</v>
      </c>
      <c r="R21" s="31">
        <v>885050</v>
      </c>
      <c r="S21" s="31">
        <v>428290</v>
      </c>
      <c r="T21" s="36">
        <f t="shared" si="6"/>
        <v>0.48391616292864809</v>
      </c>
      <c r="U21" s="36">
        <f t="shared" si="7"/>
        <v>0.95892538149890827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1612254</v>
      </c>
      <c r="E23" s="31">
        <v>2726763</v>
      </c>
      <c r="F23" s="31">
        <v>872296</v>
      </c>
      <c r="G23" s="36">
        <f t="shared" si="0"/>
        <v>0.54104129994405348</v>
      </c>
      <c r="H23" s="31">
        <v>401755</v>
      </c>
      <c r="I23" s="36">
        <f t="shared" si="1"/>
        <v>0.24918840331610279</v>
      </c>
      <c r="J23" s="31">
        <v>588449</v>
      </c>
      <c r="K23" s="36">
        <f t="shared" si="2"/>
        <v>0.21580496728171827</v>
      </c>
      <c r="L23" s="31">
        <v>0</v>
      </c>
      <c r="M23" s="36">
        <f t="shared" si="3"/>
        <v>0</v>
      </c>
      <c r="N23" s="31">
        <f t="shared" si="4"/>
        <v>1862500</v>
      </c>
      <c r="O23" s="36">
        <f t="shared" si="5"/>
        <v>0.68304432765150469</v>
      </c>
      <c r="P23" s="31">
        <v>537753</v>
      </c>
      <c r="Q23" s="31">
        <v>1587939</v>
      </c>
      <c r="R23" s="31">
        <v>1670990</v>
      </c>
      <c r="S23" s="31">
        <v>1490862</v>
      </c>
      <c r="T23" s="36">
        <f t="shared" si="6"/>
        <v>0.89220282586969402</v>
      </c>
      <c r="U23" s="36">
        <f t="shared" si="7"/>
        <v>9.4273765092895756E-2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2361965</v>
      </c>
      <c r="E24" s="31">
        <v>2332964</v>
      </c>
      <c r="F24" s="31">
        <v>536187</v>
      </c>
      <c r="G24" s="36">
        <f t="shared" si="0"/>
        <v>0.22700886761658196</v>
      </c>
      <c r="H24" s="31">
        <v>560566</v>
      </c>
      <c r="I24" s="36">
        <f t="shared" si="1"/>
        <v>0.23733035840920588</v>
      </c>
      <c r="J24" s="31">
        <v>708693</v>
      </c>
      <c r="K24" s="36">
        <f t="shared" si="2"/>
        <v>0.30377365445844856</v>
      </c>
      <c r="L24" s="31">
        <v>0</v>
      </c>
      <c r="M24" s="36">
        <f t="shared" si="3"/>
        <v>0</v>
      </c>
      <c r="N24" s="31">
        <f t="shared" si="4"/>
        <v>1805446</v>
      </c>
      <c r="O24" s="36">
        <f t="shared" si="5"/>
        <v>0.77388506637907828</v>
      </c>
      <c r="P24" s="31">
        <v>439006</v>
      </c>
      <c r="Q24" s="31">
        <v>1952958</v>
      </c>
      <c r="R24" s="31">
        <v>2282233</v>
      </c>
      <c r="S24" s="31">
        <v>1463604</v>
      </c>
      <c r="T24" s="36">
        <f t="shared" si="6"/>
        <v>0.64130349530481767</v>
      </c>
      <c r="U24" s="36">
        <f t="shared" si="7"/>
        <v>0.61431278843569337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420000</v>
      </c>
      <c r="E25" s="31">
        <v>420000</v>
      </c>
      <c r="F25" s="31">
        <v>0</v>
      </c>
      <c r="G25" s="36">
        <f t="shared" si="0"/>
        <v>0</v>
      </c>
      <c r="H25" s="31">
        <v>103793</v>
      </c>
      <c r="I25" s="36">
        <f t="shared" si="1"/>
        <v>0.24712619047619047</v>
      </c>
      <c r="J25" s="31">
        <v>21146</v>
      </c>
      <c r="K25" s="36">
        <f t="shared" si="2"/>
        <v>5.0347619047619051E-2</v>
      </c>
      <c r="L25" s="31">
        <v>0</v>
      </c>
      <c r="M25" s="36">
        <f t="shared" si="3"/>
        <v>0</v>
      </c>
      <c r="N25" s="31">
        <f t="shared" si="4"/>
        <v>124939</v>
      </c>
      <c r="O25" s="36">
        <f t="shared" si="5"/>
        <v>0.29747380952380953</v>
      </c>
      <c r="P25" s="31">
        <v>1970</v>
      </c>
      <c r="Q25" s="31">
        <v>335000</v>
      </c>
      <c r="R25" s="31">
        <v>420000</v>
      </c>
      <c r="S25" s="31">
        <v>52940</v>
      </c>
      <c r="T25" s="36">
        <f t="shared" si="6"/>
        <v>0.12604761904761905</v>
      </c>
      <c r="U25" s="36">
        <f t="shared" si="7"/>
        <v>9.7340101522842648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11474844</v>
      </c>
      <c r="E26" s="31">
        <v>11292558</v>
      </c>
      <c r="F26" s="31">
        <v>3003425</v>
      </c>
      <c r="G26" s="36">
        <f t="shared" si="0"/>
        <v>0.26173994173689857</v>
      </c>
      <c r="H26" s="31">
        <v>3175131</v>
      </c>
      <c r="I26" s="36">
        <f t="shared" si="1"/>
        <v>0.27670363100361101</v>
      </c>
      <c r="J26" s="31">
        <v>2804077</v>
      </c>
      <c r="K26" s="36">
        <f t="shared" si="2"/>
        <v>0.24831194136882007</v>
      </c>
      <c r="L26" s="31">
        <v>0</v>
      </c>
      <c r="M26" s="36">
        <f t="shared" si="3"/>
        <v>0</v>
      </c>
      <c r="N26" s="31">
        <f t="shared" si="4"/>
        <v>8982633</v>
      </c>
      <c r="O26" s="36">
        <f t="shared" si="5"/>
        <v>0.79544714315392495</v>
      </c>
      <c r="P26" s="31">
        <v>1738917</v>
      </c>
      <c r="Q26" s="31">
        <v>11805212</v>
      </c>
      <c r="R26" s="31">
        <v>11790168</v>
      </c>
      <c r="S26" s="31">
        <v>5609425</v>
      </c>
      <c r="T26" s="36">
        <f t="shared" si="6"/>
        <v>0.47577142242587211</v>
      </c>
      <c r="U26" s="36">
        <f t="shared" si="7"/>
        <v>0.61254217423833346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24650401</v>
      </c>
      <c r="E27" s="32">
        <f>SUM(E20:E26)</f>
        <v>25528888</v>
      </c>
      <c r="F27" s="32">
        <f>SUM(F20:F26)</f>
        <v>5081178</v>
      </c>
      <c r="G27" s="37">
        <f t="shared" si="0"/>
        <v>0.2061296284794718</v>
      </c>
      <c r="H27" s="32">
        <f>SUM(H20:H26)</f>
        <v>4481732</v>
      </c>
      <c r="I27" s="37">
        <f t="shared" si="1"/>
        <v>0.18181172793091682</v>
      </c>
      <c r="J27" s="32">
        <f>SUM(J20:J26)</f>
        <v>4527620</v>
      </c>
      <c r="K27" s="37">
        <f t="shared" si="2"/>
        <v>0.17735280910002818</v>
      </c>
      <c r="L27" s="32">
        <f>SUM(L20:L26)</f>
        <v>0</v>
      </c>
      <c r="M27" s="37">
        <f t="shared" si="3"/>
        <v>0</v>
      </c>
      <c r="N27" s="32">
        <f t="shared" si="4"/>
        <v>14090530</v>
      </c>
      <c r="O27" s="37">
        <f t="shared" si="5"/>
        <v>0.55194452653010195</v>
      </c>
      <c r="P27" s="32">
        <f>SUM(P20:P26)</f>
        <v>3203681</v>
      </c>
      <c r="Q27" s="32">
        <f>SUM(Q20:Q26)</f>
        <v>23481910</v>
      </c>
      <c r="R27" s="32">
        <f>SUM(R20:R26)</f>
        <v>24829242</v>
      </c>
      <c r="S27" s="32">
        <f>SUM(S20:S26)</f>
        <v>10219521</v>
      </c>
      <c r="T27" s="37">
        <f t="shared" si="6"/>
        <v>0.41159214606712519</v>
      </c>
      <c r="U27" s="37">
        <f t="shared" si="7"/>
        <v>0.41325556445850875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2594011</v>
      </c>
      <c r="E28" s="31">
        <v>2633824</v>
      </c>
      <c r="F28" s="31">
        <v>-1885321</v>
      </c>
      <c r="G28" s="36">
        <f t="shared" si="0"/>
        <v>-0.7267976118836813</v>
      </c>
      <c r="H28" s="31">
        <v>809394</v>
      </c>
      <c r="I28" s="36">
        <f t="shared" si="1"/>
        <v>0.31202412017528069</v>
      </c>
      <c r="J28" s="31">
        <v>742892</v>
      </c>
      <c r="K28" s="36">
        <f t="shared" si="2"/>
        <v>0.28205833039717154</v>
      </c>
      <c r="L28" s="31">
        <v>0</v>
      </c>
      <c r="M28" s="36">
        <f t="shared" si="3"/>
        <v>0</v>
      </c>
      <c r="N28" s="31">
        <f t="shared" si="4"/>
        <v>-333035</v>
      </c>
      <c r="O28" s="36">
        <f t="shared" si="5"/>
        <v>-0.12644542687742233</v>
      </c>
      <c r="P28" s="31">
        <v>673147</v>
      </c>
      <c r="Q28" s="31">
        <v>2048368</v>
      </c>
      <c r="R28" s="31">
        <v>2126423</v>
      </c>
      <c r="S28" s="31">
        <v>1865411</v>
      </c>
      <c r="T28" s="36">
        <f t="shared" si="6"/>
        <v>0.87725302068309086</v>
      </c>
      <c r="U28" s="36">
        <f t="shared" si="7"/>
        <v>0.10361035553898335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776540</v>
      </c>
      <c r="E29" s="31">
        <v>1026540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740267</v>
      </c>
      <c r="R29" s="31">
        <v>740267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1678406</v>
      </c>
      <c r="E30" s="31">
        <v>3445913</v>
      </c>
      <c r="F30" s="31">
        <v>757201</v>
      </c>
      <c r="G30" s="36">
        <f t="shared" si="0"/>
        <v>0.45114292966064229</v>
      </c>
      <c r="H30" s="31">
        <v>727034</v>
      </c>
      <c r="I30" s="36">
        <f t="shared" si="1"/>
        <v>0.43316932851765305</v>
      </c>
      <c r="J30" s="31">
        <v>743382</v>
      </c>
      <c r="K30" s="36">
        <f t="shared" si="2"/>
        <v>0.21572860371112096</v>
      </c>
      <c r="L30" s="31">
        <v>0</v>
      </c>
      <c r="M30" s="36">
        <f t="shared" si="3"/>
        <v>0</v>
      </c>
      <c r="N30" s="31">
        <f t="shared" si="4"/>
        <v>2227617</v>
      </c>
      <c r="O30" s="36">
        <f t="shared" si="5"/>
        <v>0.646451898234227</v>
      </c>
      <c r="P30" s="31">
        <v>646197</v>
      </c>
      <c r="Q30" s="31">
        <v>1539784</v>
      </c>
      <c r="R30" s="31">
        <v>1574784</v>
      </c>
      <c r="S30" s="31">
        <v>1544265</v>
      </c>
      <c r="T30" s="36">
        <f t="shared" si="6"/>
        <v>0.98062019934162403</v>
      </c>
      <c r="U30" s="36">
        <f t="shared" si="7"/>
        <v>0.15039531288446084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1842173</v>
      </c>
      <c r="E31" s="31">
        <v>1471096</v>
      </c>
      <c r="F31" s="31">
        <v>164426</v>
      </c>
      <c r="G31" s="36">
        <f t="shared" si="0"/>
        <v>8.9256546480705121E-2</v>
      </c>
      <c r="H31" s="31">
        <v>273720</v>
      </c>
      <c r="I31" s="36">
        <f t="shared" si="1"/>
        <v>0.14858539344567528</v>
      </c>
      <c r="J31" s="31">
        <v>267046</v>
      </c>
      <c r="K31" s="36">
        <f t="shared" si="2"/>
        <v>0.181528601804369</v>
      </c>
      <c r="L31" s="31">
        <v>0</v>
      </c>
      <c r="M31" s="36">
        <f t="shared" si="3"/>
        <v>0</v>
      </c>
      <c r="N31" s="31">
        <f t="shared" si="4"/>
        <v>705192</v>
      </c>
      <c r="O31" s="36">
        <f t="shared" si="5"/>
        <v>0.47936504483731857</v>
      </c>
      <c r="P31" s="31">
        <v>380007</v>
      </c>
      <c r="Q31" s="31">
        <v>2065000</v>
      </c>
      <c r="R31" s="31">
        <v>1570000</v>
      </c>
      <c r="S31" s="31">
        <v>454717</v>
      </c>
      <c r="T31" s="36">
        <f t="shared" si="6"/>
        <v>0.28962866242038215</v>
      </c>
      <c r="U31" s="36">
        <f t="shared" si="7"/>
        <v>-0.29726031362580163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194065</v>
      </c>
      <c r="E32" s="31">
        <v>194065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185000</v>
      </c>
      <c r="R32" s="31">
        <v>185000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3805645</v>
      </c>
      <c r="E34" s="31">
        <v>3765863</v>
      </c>
      <c r="F34" s="31">
        <v>760403</v>
      </c>
      <c r="G34" s="36">
        <f t="shared" si="0"/>
        <v>0.19980923076114562</v>
      </c>
      <c r="H34" s="31">
        <v>729677</v>
      </c>
      <c r="I34" s="36">
        <f t="shared" si="1"/>
        <v>0.19173543512334965</v>
      </c>
      <c r="J34" s="31">
        <v>588029</v>
      </c>
      <c r="K34" s="36">
        <f t="shared" si="2"/>
        <v>0.15614720981618291</v>
      </c>
      <c r="L34" s="31">
        <v>0</v>
      </c>
      <c r="M34" s="36">
        <f t="shared" si="3"/>
        <v>0</v>
      </c>
      <c r="N34" s="31">
        <f t="shared" si="4"/>
        <v>2078109</v>
      </c>
      <c r="O34" s="36">
        <f t="shared" si="5"/>
        <v>0.55182809358704765</v>
      </c>
      <c r="P34" s="31">
        <v>952191</v>
      </c>
      <c r="Q34" s="31">
        <v>3559630</v>
      </c>
      <c r="R34" s="31">
        <v>3559630</v>
      </c>
      <c r="S34" s="31">
        <v>2796932</v>
      </c>
      <c r="T34" s="36">
        <f t="shared" si="6"/>
        <v>0.7857367198276225</v>
      </c>
      <c r="U34" s="36">
        <f t="shared" si="7"/>
        <v>-0.38244637893027766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10890840</v>
      </c>
      <c r="E35" s="32">
        <f>SUM(E28:E34)</f>
        <v>12537301</v>
      </c>
      <c r="F35" s="32">
        <f>SUM(F28:F34)</f>
        <v>-203291</v>
      </c>
      <c r="G35" s="37">
        <f t="shared" si="0"/>
        <v>-1.8666236947746915E-2</v>
      </c>
      <c r="H35" s="32">
        <f>SUM(H28:H34)</f>
        <v>2539825</v>
      </c>
      <c r="I35" s="37">
        <f t="shared" si="1"/>
        <v>0.23320744772671345</v>
      </c>
      <c r="J35" s="32">
        <f>SUM(J28:J34)</f>
        <v>2341349</v>
      </c>
      <c r="K35" s="37">
        <f t="shared" si="2"/>
        <v>0.18675064114676676</v>
      </c>
      <c r="L35" s="32">
        <f>SUM(L28:L34)</f>
        <v>0</v>
      </c>
      <c r="M35" s="37">
        <f t="shared" si="3"/>
        <v>0</v>
      </c>
      <c r="N35" s="32">
        <f t="shared" si="4"/>
        <v>4677883</v>
      </c>
      <c r="O35" s="37">
        <f t="shared" si="5"/>
        <v>0.37311722834125144</v>
      </c>
      <c r="P35" s="32">
        <f>SUM(P28:P34)</f>
        <v>2651542</v>
      </c>
      <c r="Q35" s="32">
        <f>SUM(Q28:Q34)</f>
        <v>10138049</v>
      </c>
      <c r="R35" s="32">
        <f>SUM(R28:R34)</f>
        <v>9756104</v>
      </c>
      <c r="S35" s="32">
        <f>SUM(S28:S34)</f>
        <v>6661325</v>
      </c>
      <c r="T35" s="37">
        <f t="shared" si="6"/>
        <v>0.68278536186166117</v>
      </c>
      <c r="U35" s="37">
        <f t="shared" si="7"/>
        <v>-0.11698588972001955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5329955</v>
      </c>
      <c r="E37" s="31">
        <v>5168204</v>
      </c>
      <c r="F37" s="31">
        <v>478819</v>
      </c>
      <c r="G37" s="36">
        <f t="shared" si="0"/>
        <v>8.98354676540421E-2</v>
      </c>
      <c r="H37" s="31">
        <v>919807</v>
      </c>
      <c r="I37" s="36">
        <f t="shared" si="1"/>
        <v>0.17257312679000103</v>
      </c>
      <c r="J37" s="31">
        <v>837761</v>
      </c>
      <c r="K37" s="36">
        <f t="shared" si="2"/>
        <v>0.16209905800932006</v>
      </c>
      <c r="L37" s="31">
        <v>0</v>
      </c>
      <c r="M37" s="36">
        <f t="shared" si="3"/>
        <v>0</v>
      </c>
      <c r="N37" s="31">
        <f t="shared" si="4"/>
        <v>2236387</v>
      </c>
      <c r="O37" s="36">
        <f t="shared" si="5"/>
        <v>0.432720341534506</v>
      </c>
      <c r="P37" s="31">
        <v>402344</v>
      </c>
      <c r="Q37" s="31">
        <v>3522521</v>
      </c>
      <c r="R37" s="31">
        <v>3790762</v>
      </c>
      <c r="S37" s="31">
        <v>2376316</v>
      </c>
      <c r="T37" s="36">
        <f t="shared" si="6"/>
        <v>0.62687027041001253</v>
      </c>
      <c r="U37" s="36">
        <f t="shared" si="7"/>
        <v>1.0822008032927046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1694239</v>
      </c>
      <c r="E38" s="31">
        <v>1876932</v>
      </c>
      <c r="F38" s="31">
        <v>17555</v>
      </c>
      <c r="G38" s="36">
        <f t="shared" si="0"/>
        <v>1.0361584168467377E-2</v>
      </c>
      <c r="H38" s="31">
        <v>26796</v>
      </c>
      <c r="I38" s="36">
        <f t="shared" si="1"/>
        <v>1.581595040605251E-2</v>
      </c>
      <c r="J38" s="31">
        <v>47755</v>
      </c>
      <c r="K38" s="36">
        <f t="shared" si="2"/>
        <v>2.5443116745838421E-2</v>
      </c>
      <c r="L38" s="31">
        <v>0</v>
      </c>
      <c r="M38" s="36">
        <f t="shared" si="3"/>
        <v>0</v>
      </c>
      <c r="N38" s="31">
        <f t="shared" si="4"/>
        <v>92106</v>
      </c>
      <c r="O38" s="36">
        <f t="shared" si="5"/>
        <v>4.9072635556322762E-2</v>
      </c>
      <c r="P38" s="31">
        <v>0</v>
      </c>
      <c r="Q38" s="31">
        <v>1726355</v>
      </c>
      <c r="R38" s="31">
        <v>1531863</v>
      </c>
      <c r="S38" s="31">
        <v>44996</v>
      </c>
      <c r="T38" s="36">
        <f t="shared" si="6"/>
        <v>2.9373383912268916E-2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4192248</v>
      </c>
      <c r="E39" s="31">
        <v>4255844</v>
      </c>
      <c r="F39" s="31">
        <v>907466</v>
      </c>
      <c r="G39" s="36">
        <f t="shared" si="0"/>
        <v>0.21646286192992401</v>
      </c>
      <c r="H39" s="31">
        <v>1052267</v>
      </c>
      <c r="I39" s="36">
        <f t="shared" si="1"/>
        <v>0.25100304180477873</v>
      </c>
      <c r="J39" s="31">
        <v>928787</v>
      </c>
      <c r="K39" s="36">
        <f t="shared" si="2"/>
        <v>0.21823802752168547</v>
      </c>
      <c r="L39" s="31">
        <v>0</v>
      </c>
      <c r="M39" s="36">
        <f t="shared" si="3"/>
        <v>0</v>
      </c>
      <c r="N39" s="31">
        <f t="shared" si="4"/>
        <v>2888520</v>
      </c>
      <c r="O39" s="36">
        <f t="shared" si="5"/>
        <v>0.67871848686183045</v>
      </c>
      <c r="P39" s="31">
        <v>873013</v>
      </c>
      <c r="Q39" s="31">
        <v>4029022</v>
      </c>
      <c r="R39" s="31">
        <v>4245917</v>
      </c>
      <c r="S39" s="31">
        <v>2665013</v>
      </c>
      <c r="T39" s="36">
        <f t="shared" si="6"/>
        <v>0.62766488369885709</v>
      </c>
      <c r="U39" s="36">
        <f t="shared" si="7"/>
        <v>6.3886792063806652E-2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11216442</v>
      </c>
      <c r="E40" s="32">
        <f>SUM(E36:E39)</f>
        <v>11300980</v>
      </c>
      <c r="F40" s="32">
        <f>SUM(F36:F39)</f>
        <v>1403840</v>
      </c>
      <c r="G40" s="37">
        <f t="shared" si="0"/>
        <v>0.12515911908607025</v>
      </c>
      <c r="H40" s="32">
        <f>SUM(H36:H39)</f>
        <v>1998870</v>
      </c>
      <c r="I40" s="37">
        <f t="shared" si="1"/>
        <v>0.17820891865709287</v>
      </c>
      <c r="J40" s="32">
        <f>SUM(J36:J39)</f>
        <v>1814303</v>
      </c>
      <c r="K40" s="37">
        <f t="shared" si="2"/>
        <v>0.16054386433742915</v>
      </c>
      <c r="L40" s="32">
        <f>SUM(L36:L39)</f>
        <v>0</v>
      </c>
      <c r="M40" s="37">
        <f t="shared" si="3"/>
        <v>0</v>
      </c>
      <c r="N40" s="32">
        <f t="shared" si="4"/>
        <v>5217013</v>
      </c>
      <c r="O40" s="37">
        <f t="shared" si="5"/>
        <v>0.46164253011685713</v>
      </c>
      <c r="P40" s="32">
        <f>SUM(P36:P39)</f>
        <v>1275357</v>
      </c>
      <c r="Q40" s="32">
        <f>SUM(Q36:Q39)</f>
        <v>9277898</v>
      </c>
      <c r="R40" s="32">
        <f>SUM(R36:R39)</f>
        <v>9568542</v>
      </c>
      <c r="S40" s="32">
        <f>SUM(S36:S39)</f>
        <v>5086325</v>
      </c>
      <c r="T40" s="37">
        <f t="shared" si="6"/>
        <v>0.53156740075969777</v>
      </c>
      <c r="U40" s="37">
        <f t="shared" si="7"/>
        <v>0.4225844214600305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5923656</v>
      </c>
      <c r="E41" s="31">
        <v>5923656</v>
      </c>
      <c r="F41" s="31">
        <v>797240</v>
      </c>
      <c r="G41" s="36">
        <f t="shared" si="0"/>
        <v>0.13458580309187435</v>
      </c>
      <c r="H41" s="31">
        <v>755260</v>
      </c>
      <c r="I41" s="36">
        <f t="shared" si="1"/>
        <v>0.12749896347796022</v>
      </c>
      <c r="J41" s="31">
        <v>869953</v>
      </c>
      <c r="K41" s="36">
        <f t="shared" si="2"/>
        <v>0.1468608237885522</v>
      </c>
      <c r="L41" s="31">
        <v>0</v>
      </c>
      <c r="M41" s="36">
        <f t="shared" si="3"/>
        <v>0</v>
      </c>
      <c r="N41" s="31">
        <f t="shared" si="4"/>
        <v>2422453</v>
      </c>
      <c r="O41" s="36">
        <f t="shared" si="5"/>
        <v>0.40894559035838679</v>
      </c>
      <c r="P41" s="31">
        <v>635600</v>
      </c>
      <c r="Q41" s="31">
        <v>5698680</v>
      </c>
      <c r="R41" s="31">
        <v>5498680</v>
      </c>
      <c r="S41" s="31">
        <v>1851656</v>
      </c>
      <c r="T41" s="36">
        <f t="shared" si="6"/>
        <v>0.33674554620381619</v>
      </c>
      <c r="U41" s="36">
        <f t="shared" si="7"/>
        <v>0.36871145374449332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4298568</v>
      </c>
      <c r="E42" s="31">
        <v>3749038</v>
      </c>
      <c r="F42" s="31">
        <v>362901</v>
      </c>
      <c r="G42" s="36">
        <f t="shared" si="0"/>
        <v>8.4423696449608329E-2</v>
      </c>
      <c r="H42" s="31">
        <v>211280</v>
      </c>
      <c r="I42" s="36">
        <f t="shared" si="1"/>
        <v>4.9151252230975523E-2</v>
      </c>
      <c r="J42" s="31">
        <v>404433</v>
      </c>
      <c r="K42" s="36">
        <f t="shared" si="2"/>
        <v>0.10787647391144074</v>
      </c>
      <c r="L42" s="31">
        <v>0</v>
      </c>
      <c r="M42" s="36">
        <f t="shared" si="3"/>
        <v>0</v>
      </c>
      <c r="N42" s="31">
        <f t="shared" si="4"/>
        <v>978614</v>
      </c>
      <c r="O42" s="36">
        <f t="shared" si="5"/>
        <v>0.26103069640798521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5709091</v>
      </c>
      <c r="E43" s="31">
        <v>3961491</v>
      </c>
      <c r="F43" s="31">
        <v>986454</v>
      </c>
      <c r="G43" s="36">
        <f t="shared" si="0"/>
        <v>0.17278652591104257</v>
      </c>
      <c r="H43" s="31">
        <v>629234</v>
      </c>
      <c r="I43" s="36">
        <f t="shared" si="1"/>
        <v>0.11021614474178114</v>
      </c>
      <c r="J43" s="31">
        <v>662264</v>
      </c>
      <c r="K43" s="36">
        <f t="shared" si="2"/>
        <v>0.16717543975235588</v>
      </c>
      <c r="L43" s="31">
        <v>0</v>
      </c>
      <c r="M43" s="36">
        <f t="shared" si="3"/>
        <v>0</v>
      </c>
      <c r="N43" s="31">
        <f t="shared" si="4"/>
        <v>2277952</v>
      </c>
      <c r="O43" s="36">
        <f t="shared" si="5"/>
        <v>0.57502389883001126</v>
      </c>
      <c r="P43" s="31">
        <v>573271</v>
      </c>
      <c r="Q43" s="31">
        <v>4720528</v>
      </c>
      <c r="R43" s="31">
        <v>3455569</v>
      </c>
      <c r="S43" s="31">
        <v>1809257</v>
      </c>
      <c r="T43" s="36">
        <f t="shared" si="6"/>
        <v>0.52357715907278946</v>
      </c>
      <c r="U43" s="36">
        <f t="shared" si="7"/>
        <v>0.15523722637286719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50000</v>
      </c>
      <c r="E44" s="31">
        <v>50000</v>
      </c>
      <c r="F44" s="31">
        <v>0</v>
      </c>
      <c r="G44" s="36">
        <f t="shared" si="0"/>
        <v>0</v>
      </c>
      <c r="H44" s="31">
        <v>16259</v>
      </c>
      <c r="I44" s="36">
        <f t="shared" si="1"/>
        <v>0.32518000000000002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16259</v>
      </c>
      <c r="O44" s="36">
        <f t="shared" si="5"/>
        <v>0.32518000000000002</v>
      </c>
      <c r="P44" s="31">
        <v>0</v>
      </c>
      <c r="Q44" s="31">
        <v>50000</v>
      </c>
      <c r="R44" s="31">
        <v>50000</v>
      </c>
      <c r="S44" s="31">
        <v>36775</v>
      </c>
      <c r="T44" s="36">
        <f t="shared" si="6"/>
        <v>0.73550000000000004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10944215</v>
      </c>
      <c r="E45" s="31">
        <v>9946363</v>
      </c>
      <c r="F45" s="31">
        <v>1816397</v>
      </c>
      <c r="G45" s="36">
        <f t="shared" si="0"/>
        <v>0.16596868756690178</v>
      </c>
      <c r="H45" s="31">
        <v>1678150</v>
      </c>
      <c r="I45" s="36">
        <f t="shared" si="1"/>
        <v>0.15333671716061864</v>
      </c>
      <c r="J45" s="31">
        <v>1609669</v>
      </c>
      <c r="K45" s="36">
        <f t="shared" si="2"/>
        <v>0.16183493403568722</v>
      </c>
      <c r="L45" s="31">
        <v>0</v>
      </c>
      <c r="M45" s="36">
        <f t="shared" si="3"/>
        <v>0</v>
      </c>
      <c r="N45" s="31">
        <f t="shared" si="4"/>
        <v>5104216</v>
      </c>
      <c r="O45" s="36">
        <f t="shared" si="5"/>
        <v>0.51317411198445095</v>
      </c>
      <c r="P45" s="31">
        <v>1403533</v>
      </c>
      <c r="Q45" s="31">
        <v>6707515</v>
      </c>
      <c r="R45" s="31">
        <v>6253173</v>
      </c>
      <c r="S45" s="31">
        <v>4543883</v>
      </c>
      <c r="T45" s="36">
        <f t="shared" si="6"/>
        <v>0.72665237312321285</v>
      </c>
      <c r="U45" s="36">
        <f t="shared" si="7"/>
        <v>0.14686936466759248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9996221</v>
      </c>
      <c r="E46" s="31">
        <v>10347921</v>
      </c>
      <c r="F46" s="31">
        <v>3149492</v>
      </c>
      <c r="G46" s="36">
        <f t="shared" si="0"/>
        <v>0.31506826429707785</v>
      </c>
      <c r="H46" s="31">
        <v>3179244</v>
      </c>
      <c r="I46" s="36">
        <f t="shared" si="1"/>
        <v>0.31804458905020205</v>
      </c>
      <c r="J46" s="31">
        <v>2810789</v>
      </c>
      <c r="K46" s="36">
        <f t="shared" si="2"/>
        <v>0.27162837829937048</v>
      </c>
      <c r="L46" s="31">
        <v>0</v>
      </c>
      <c r="M46" s="36">
        <f t="shared" si="3"/>
        <v>0</v>
      </c>
      <c r="N46" s="31">
        <f t="shared" si="4"/>
        <v>9139525</v>
      </c>
      <c r="O46" s="36">
        <f t="shared" si="5"/>
        <v>0.88322330640135349</v>
      </c>
      <c r="P46" s="31">
        <v>2967512</v>
      </c>
      <c r="Q46" s="31">
        <v>9606125</v>
      </c>
      <c r="R46" s="31">
        <v>9606125</v>
      </c>
      <c r="S46" s="31">
        <v>10119118</v>
      </c>
      <c r="T46" s="36">
        <f t="shared" si="6"/>
        <v>1.0534026987989433</v>
      </c>
      <c r="U46" s="36">
        <f t="shared" si="7"/>
        <v>-5.2812928810397342E-2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36921751</v>
      </c>
      <c r="E47" s="32">
        <f>SUM(E41:E46)</f>
        <v>33978469</v>
      </c>
      <c r="F47" s="32">
        <f>SUM(F41:F46)</f>
        <v>7112484</v>
      </c>
      <c r="G47" s="37">
        <f t="shared" si="0"/>
        <v>0.19263669266389885</v>
      </c>
      <c r="H47" s="32">
        <f>SUM(H41:H46)</f>
        <v>6469427</v>
      </c>
      <c r="I47" s="37">
        <f t="shared" si="1"/>
        <v>0.17521994013772532</v>
      </c>
      <c r="J47" s="32">
        <f>SUM(J41:J46)</f>
        <v>6357108</v>
      </c>
      <c r="K47" s="37">
        <f t="shared" si="2"/>
        <v>0.18709224362051158</v>
      </c>
      <c r="L47" s="32">
        <f>SUM(L41:L46)</f>
        <v>0</v>
      </c>
      <c r="M47" s="37">
        <f t="shared" si="3"/>
        <v>0</v>
      </c>
      <c r="N47" s="32">
        <f t="shared" si="4"/>
        <v>19939019</v>
      </c>
      <c r="O47" s="37">
        <f t="shared" si="5"/>
        <v>0.58681334347348024</v>
      </c>
      <c r="P47" s="32">
        <f>SUM(P41:P46)</f>
        <v>5579916</v>
      </c>
      <c r="Q47" s="32">
        <f>SUM(Q41:Q46)</f>
        <v>26782848</v>
      </c>
      <c r="R47" s="32">
        <f>SUM(R41:R46)</f>
        <v>24863547</v>
      </c>
      <c r="S47" s="32">
        <f>SUM(S41:S46)</f>
        <v>18360689</v>
      </c>
      <c r="T47" s="37">
        <f t="shared" si="6"/>
        <v>0.73845815321522712</v>
      </c>
      <c r="U47" s="37">
        <f t="shared" si="7"/>
        <v>0.13928381717574245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4863900</v>
      </c>
      <c r="E48" s="31">
        <v>4863900</v>
      </c>
      <c r="F48" s="31">
        <v>1275095</v>
      </c>
      <c r="G48" s="36">
        <f t="shared" si="0"/>
        <v>0.26215485515738401</v>
      </c>
      <c r="H48" s="31">
        <v>1286835</v>
      </c>
      <c r="I48" s="36">
        <f t="shared" si="1"/>
        <v>0.26456855609695923</v>
      </c>
      <c r="J48" s="31">
        <v>1019428</v>
      </c>
      <c r="K48" s="36">
        <f t="shared" si="2"/>
        <v>0.20959065770266658</v>
      </c>
      <c r="L48" s="31">
        <v>0</v>
      </c>
      <c r="M48" s="36">
        <f t="shared" si="3"/>
        <v>0</v>
      </c>
      <c r="N48" s="31">
        <f t="shared" si="4"/>
        <v>3581358</v>
      </c>
      <c r="O48" s="36">
        <f t="shared" si="5"/>
        <v>0.73631406895700979</v>
      </c>
      <c r="P48" s="31">
        <v>957898</v>
      </c>
      <c r="Q48" s="31">
        <v>4775376</v>
      </c>
      <c r="R48" s="31">
        <v>4939380</v>
      </c>
      <c r="S48" s="31">
        <v>3153444</v>
      </c>
      <c r="T48" s="36">
        <f t="shared" si="6"/>
        <v>0.63842911458523133</v>
      </c>
      <c r="U48" s="36">
        <f t="shared" si="7"/>
        <v>6.4234396564143648E-2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5845625</v>
      </c>
      <c r="E49" s="31">
        <v>5799245</v>
      </c>
      <c r="F49" s="31">
        <v>627774</v>
      </c>
      <c r="G49" s="36">
        <f t="shared" si="0"/>
        <v>0.10739210948358816</v>
      </c>
      <c r="H49" s="31">
        <v>4271486</v>
      </c>
      <c r="I49" s="36">
        <f t="shared" si="1"/>
        <v>0.73071502191810112</v>
      </c>
      <c r="J49" s="31">
        <v>349285</v>
      </c>
      <c r="K49" s="36">
        <f t="shared" si="2"/>
        <v>6.0229391929466677E-2</v>
      </c>
      <c r="L49" s="31">
        <v>0</v>
      </c>
      <c r="M49" s="36">
        <f t="shared" si="3"/>
        <v>0</v>
      </c>
      <c r="N49" s="31">
        <f t="shared" si="4"/>
        <v>5248545</v>
      </c>
      <c r="O49" s="36">
        <f t="shared" si="5"/>
        <v>0.90503936288258213</v>
      </c>
      <c r="P49" s="31">
        <v>442429</v>
      </c>
      <c r="Q49" s="31">
        <v>6929015</v>
      </c>
      <c r="R49" s="31">
        <v>6046495</v>
      </c>
      <c r="S49" s="31">
        <v>5257022</v>
      </c>
      <c r="T49" s="36">
        <f t="shared" si="6"/>
        <v>0.86943295247908081</v>
      </c>
      <c r="U49" s="36">
        <f t="shared" si="7"/>
        <v>-0.21052869499964966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5480652</v>
      </c>
      <c r="E50" s="31">
        <v>6322652</v>
      </c>
      <c r="F50" s="31">
        <v>1138775</v>
      </c>
      <c r="G50" s="36">
        <f t="shared" si="0"/>
        <v>0.20778093555292326</v>
      </c>
      <c r="H50" s="31">
        <v>1068265</v>
      </c>
      <c r="I50" s="36">
        <f t="shared" si="1"/>
        <v>0.19491567791569325</v>
      </c>
      <c r="J50" s="31">
        <v>1740910</v>
      </c>
      <c r="K50" s="36">
        <f t="shared" si="2"/>
        <v>0.27534490274017925</v>
      </c>
      <c r="L50" s="31">
        <v>0</v>
      </c>
      <c r="M50" s="36">
        <f t="shared" si="3"/>
        <v>0</v>
      </c>
      <c r="N50" s="31">
        <f t="shared" si="4"/>
        <v>3947950</v>
      </c>
      <c r="O50" s="36">
        <f t="shared" si="5"/>
        <v>0.62441361631163628</v>
      </c>
      <c r="P50" s="31">
        <v>814323</v>
      </c>
      <c r="Q50" s="31">
        <v>4949712</v>
      </c>
      <c r="R50" s="31">
        <v>4949712</v>
      </c>
      <c r="S50" s="31">
        <v>3144899</v>
      </c>
      <c r="T50" s="36">
        <f t="shared" si="6"/>
        <v>0.63537009830066882</v>
      </c>
      <c r="U50" s="36">
        <f t="shared" si="7"/>
        <v>1.1378617575581189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2333314</v>
      </c>
      <c r="E51" s="31">
        <v>2270804</v>
      </c>
      <c r="F51" s="31">
        <v>159100</v>
      </c>
      <c r="G51" s="36">
        <f t="shared" si="0"/>
        <v>6.8186279257742427E-2</v>
      </c>
      <c r="H51" s="31">
        <v>274375</v>
      </c>
      <c r="I51" s="36">
        <f t="shared" si="1"/>
        <v>0.11759026003358314</v>
      </c>
      <c r="J51" s="31">
        <v>508942</v>
      </c>
      <c r="K51" s="36">
        <f t="shared" si="2"/>
        <v>0.22412414281461543</v>
      </c>
      <c r="L51" s="31">
        <v>0</v>
      </c>
      <c r="M51" s="36">
        <f t="shared" si="3"/>
        <v>0</v>
      </c>
      <c r="N51" s="31">
        <f t="shared" si="4"/>
        <v>942417</v>
      </c>
      <c r="O51" s="36">
        <f t="shared" si="5"/>
        <v>0.41501468202451641</v>
      </c>
      <c r="P51" s="31">
        <v>81000</v>
      </c>
      <c r="Q51" s="31">
        <v>770000</v>
      </c>
      <c r="R51" s="31">
        <v>712903</v>
      </c>
      <c r="S51" s="31">
        <v>455813</v>
      </c>
      <c r="T51" s="36">
        <f t="shared" si="6"/>
        <v>0.63937590387472065</v>
      </c>
      <c r="U51" s="36">
        <f t="shared" si="7"/>
        <v>5.2832345679012347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15530411</v>
      </c>
      <c r="E52" s="31">
        <v>15530412</v>
      </c>
      <c r="F52" s="31">
        <v>1751991</v>
      </c>
      <c r="G52" s="36">
        <f t="shared" si="0"/>
        <v>0.11281034352535808</v>
      </c>
      <c r="H52" s="31">
        <v>7567358</v>
      </c>
      <c r="I52" s="36">
        <f t="shared" si="1"/>
        <v>0.48726063978603013</v>
      </c>
      <c r="J52" s="31">
        <v>2903396</v>
      </c>
      <c r="K52" s="36">
        <f t="shared" si="2"/>
        <v>0.18694906484129334</v>
      </c>
      <c r="L52" s="31">
        <v>0</v>
      </c>
      <c r="M52" s="36">
        <f t="shared" si="3"/>
        <v>0</v>
      </c>
      <c r="N52" s="31">
        <f t="shared" si="4"/>
        <v>12222745</v>
      </c>
      <c r="O52" s="36">
        <f t="shared" si="5"/>
        <v>0.78702000951423567</v>
      </c>
      <c r="P52" s="31">
        <v>2554638</v>
      </c>
      <c r="Q52" s="31">
        <v>16497323</v>
      </c>
      <c r="R52" s="31">
        <v>16169324</v>
      </c>
      <c r="S52" s="31">
        <v>11655022</v>
      </c>
      <c r="T52" s="36">
        <f t="shared" si="6"/>
        <v>0.72081071540158392</v>
      </c>
      <c r="U52" s="36">
        <f t="shared" si="7"/>
        <v>0.13651953818897233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34053902</v>
      </c>
      <c r="E53" s="32">
        <f>SUM(E48:E52)</f>
        <v>34787013</v>
      </c>
      <c r="F53" s="32">
        <f>SUM(F48:F52)</f>
        <v>4952735</v>
      </c>
      <c r="G53" s="37">
        <f t="shared" si="0"/>
        <v>0.1454381057418912</v>
      </c>
      <c r="H53" s="32">
        <f>SUM(H48:H52)</f>
        <v>14468319</v>
      </c>
      <c r="I53" s="37">
        <f t="shared" si="1"/>
        <v>0.42486523277126947</v>
      </c>
      <c r="J53" s="32">
        <f>SUM(J48:J52)</f>
        <v>6521961</v>
      </c>
      <c r="K53" s="37">
        <f t="shared" si="2"/>
        <v>0.18748263899519052</v>
      </c>
      <c r="L53" s="32">
        <f>SUM(L48:L52)</f>
        <v>0</v>
      </c>
      <c r="M53" s="37">
        <f t="shared" si="3"/>
        <v>0</v>
      </c>
      <c r="N53" s="32">
        <f t="shared" si="4"/>
        <v>25943015</v>
      </c>
      <c r="O53" s="37">
        <f t="shared" si="5"/>
        <v>0.74576724940425321</v>
      </c>
      <c r="P53" s="32">
        <f>SUM(P48:P52)</f>
        <v>4850288</v>
      </c>
      <c r="Q53" s="32">
        <f>SUM(Q48:Q52)</f>
        <v>33921426</v>
      </c>
      <c r="R53" s="32">
        <f>SUM(R48:R52)</f>
        <v>32817814</v>
      </c>
      <c r="S53" s="32">
        <f>SUM(S48:S52)</f>
        <v>23666200</v>
      </c>
      <c r="T53" s="37">
        <f t="shared" si="6"/>
        <v>0.72113883027065728</v>
      </c>
      <c r="U53" s="37">
        <f t="shared" si="7"/>
        <v>0.34465437928634346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221765711</v>
      </c>
      <c r="E54" s="32">
        <f>SUM(E8:E9,E11:E18,E20:E26,E28:E34,E36:E39,E41:E46,E48:E52)</f>
        <v>221852248</v>
      </c>
      <c r="F54" s="32">
        <f>SUM(F8:F9,F11:F18,F20:F26,F28:F34,F36:F39,F41:F46,F48:F52)</f>
        <v>32532699</v>
      </c>
      <c r="G54" s="37">
        <f t="shared" si="0"/>
        <v>0.14669850831898895</v>
      </c>
      <c r="H54" s="32">
        <f>SUM(H8:H9,H11:H18,H20:H26,H28:H34,H36:H39,H41:H46,H48:H52)</f>
        <v>71630548</v>
      </c>
      <c r="I54" s="37">
        <f t="shared" si="1"/>
        <v>0.3230010071304486</v>
      </c>
      <c r="J54" s="32">
        <f>SUM(J8:J9,J11:J18,J20:J26,J28:J34,J36:J39,J41:J46,J48:J52)</f>
        <v>35316741</v>
      </c>
      <c r="K54" s="37">
        <f t="shared" si="2"/>
        <v>0.15919036799663169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139479988</v>
      </c>
      <c r="O54" s="37">
        <f t="shared" si="5"/>
        <v>0.6287066696750353</v>
      </c>
      <c r="P54" s="32">
        <f>SUM(P8:P9,P11:P18,P20:P26,P28:P34,P36:P39,P41:P46,P48:P52)</f>
        <v>35932789</v>
      </c>
      <c r="Q54" s="32">
        <f>SUM(Q8:Q9,Q11:Q18,Q20:Q26,Q28:Q34,Q36:Q39,Q41:Q46,Q48:Q52)</f>
        <v>201265490</v>
      </c>
      <c r="R54" s="32">
        <f>SUM(R8:R9,R11:R18,R20:R26,R28:R34,R36:R39,R41:R46,R48:R52)</f>
        <v>195278990</v>
      </c>
      <c r="S54" s="32">
        <f>SUM(S8:S9,S11:S18,S20:S26,S28:S34,S36:S39,S41:S46,S48:S52)</f>
        <v>130078440</v>
      </c>
      <c r="T54" s="37">
        <f t="shared" si="6"/>
        <v>0.66611589910414837</v>
      </c>
      <c r="U54" s="37">
        <f t="shared" si="7"/>
        <v>-1.7144452661328358E-2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2487883</v>
      </c>
      <c r="E59" s="31">
        <v>2446883</v>
      </c>
      <c r="F59" s="31">
        <v>977892</v>
      </c>
      <c r="G59" s="36">
        <f t="shared" si="8"/>
        <v>0.39306189237998734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977892</v>
      </c>
      <c r="O59" s="36">
        <f t="shared" si="13"/>
        <v>0.39964804201917298</v>
      </c>
      <c r="P59" s="31">
        <v>0</v>
      </c>
      <c r="Q59" s="31">
        <v>11620007</v>
      </c>
      <c r="R59" s="31">
        <v>4196347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3069120</v>
      </c>
      <c r="E61" s="31">
        <v>3069120</v>
      </c>
      <c r="F61" s="31">
        <v>133880</v>
      </c>
      <c r="G61" s="36">
        <f t="shared" si="8"/>
        <v>4.3621624439578774E-2</v>
      </c>
      <c r="H61" s="31">
        <v>159541</v>
      </c>
      <c r="I61" s="36">
        <f t="shared" si="9"/>
        <v>5.1982653008028359E-2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293421</v>
      </c>
      <c r="O61" s="36">
        <f t="shared" si="13"/>
        <v>9.5604277447607133E-2</v>
      </c>
      <c r="P61" s="31">
        <v>377927</v>
      </c>
      <c r="Q61" s="31">
        <v>602040</v>
      </c>
      <c r="R61" s="31">
        <v>1684499</v>
      </c>
      <c r="S61" s="31">
        <v>467409</v>
      </c>
      <c r="T61" s="36">
        <f t="shared" si="14"/>
        <v>0.27747656721672143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5557003</v>
      </c>
      <c r="E63" s="32">
        <f>SUM(E59:E62)</f>
        <v>5516003</v>
      </c>
      <c r="F63" s="32">
        <f>SUM(F59:F62)</f>
        <v>1111772</v>
      </c>
      <c r="G63" s="37">
        <f t="shared" si="8"/>
        <v>0.20006683458691674</v>
      </c>
      <c r="H63" s="32">
        <f>SUM(H59:H62)</f>
        <v>159541</v>
      </c>
      <c r="I63" s="37">
        <f t="shared" si="9"/>
        <v>2.8709899922674146E-2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1271313</v>
      </c>
      <c r="O63" s="37">
        <f t="shared" si="13"/>
        <v>0.23047721330100798</v>
      </c>
      <c r="P63" s="32">
        <f>SUM(P59:P62)</f>
        <v>377927</v>
      </c>
      <c r="Q63" s="32">
        <f>SUM(Q59:Q62)</f>
        <v>12222047</v>
      </c>
      <c r="R63" s="32">
        <f>SUM(R59:R62)</f>
        <v>5880846</v>
      </c>
      <c r="S63" s="32">
        <f>SUM(S59:S62)</f>
        <v>467409</v>
      </c>
      <c r="T63" s="37">
        <f t="shared" si="14"/>
        <v>7.9479891158516988E-2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86956</v>
      </c>
      <c r="E64" s="31">
        <v>86956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491</v>
      </c>
      <c r="Q64" s="31">
        <v>200000</v>
      </c>
      <c r="R64" s="31">
        <v>3000000</v>
      </c>
      <c r="S64" s="31">
        <v>491</v>
      </c>
      <c r="T64" s="36">
        <f t="shared" si="14"/>
        <v>1.6366666666666667E-4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2143024</v>
      </c>
      <c r="E65" s="31">
        <v>2151524</v>
      </c>
      <c r="F65" s="31">
        <v>502739</v>
      </c>
      <c r="G65" s="36">
        <f t="shared" si="8"/>
        <v>0.23459326633766117</v>
      </c>
      <c r="H65" s="31">
        <v>472550</v>
      </c>
      <c r="I65" s="36">
        <f t="shared" si="9"/>
        <v>0.22050616325342134</v>
      </c>
      <c r="J65" s="31">
        <v>530379</v>
      </c>
      <c r="K65" s="36">
        <f t="shared" si="10"/>
        <v>0.24651316926978273</v>
      </c>
      <c r="L65" s="31">
        <v>0</v>
      </c>
      <c r="M65" s="36">
        <f t="shared" si="11"/>
        <v>0</v>
      </c>
      <c r="N65" s="31">
        <f t="shared" si="12"/>
        <v>1505668</v>
      </c>
      <c r="O65" s="36">
        <f t="shared" si="13"/>
        <v>0.6998146430158344</v>
      </c>
      <c r="P65" s="31">
        <v>1850368</v>
      </c>
      <c r="Q65" s="31">
        <v>2795420</v>
      </c>
      <c r="R65" s="31">
        <v>6945420</v>
      </c>
      <c r="S65" s="31">
        <v>6007357</v>
      </c>
      <c r="T65" s="36">
        <f t="shared" si="14"/>
        <v>0.86493790152359395</v>
      </c>
      <c r="U65" s="36">
        <f t="shared" si="15"/>
        <v>-0.71336566564056447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6344647</v>
      </c>
      <c r="E67" s="31">
        <v>6344647</v>
      </c>
      <c r="F67" s="31">
        <v>1774792</v>
      </c>
      <c r="G67" s="36">
        <f t="shared" si="8"/>
        <v>0.27973061385448239</v>
      </c>
      <c r="H67" s="31">
        <v>1722557</v>
      </c>
      <c r="I67" s="36">
        <f t="shared" si="9"/>
        <v>0.27149768931195067</v>
      </c>
      <c r="J67" s="31">
        <v>1248135</v>
      </c>
      <c r="K67" s="36">
        <f t="shared" si="10"/>
        <v>0.19672252845587784</v>
      </c>
      <c r="L67" s="31">
        <v>0</v>
      </c>
      <c r="M67" s="36">
        <f t="shared" si="11"/>
        <v>0</v>
      </c>
      <c r="N67" s="31">
        <f t="shared" si="12"/>
        <v>4745484</v>
      </c>
      <c r="O67" s="36">
        <f t="shared" si="13"/>
        <v>0.74795083162231091</v>
      </c>
      <c r="P67" s="31">
        <v>1496153</v>
      </c>
      <c r="Q67" s="31">
        <v>6046261</v>
      </c>
      <c r="R67" s="31">
        <v>6083702</v>
      </c>
      <c r="S67" s="31">
        <v>4498409</v>
      </c>
      <c r="T67" s="36">
        <f t="shared" si="14"/>
        <v>0.73941968229213073</v>
      </c>
      <c r="U67" s="36">
        <f t="shared" si="15"/>
        <v>-0.16577047935605516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8574627</v>
      </c>
      <c r="E70" s="32">
        <f>SUM(E64:E69)</f>
        <v>8583127</v>
      </c>
      <c r="F70" s="32">
        <f>SUM(F64:F69)</f>
        <v>2277531</v>
      </c>
      <c r="G70" s="37">
        <f t="shared" si="8"/>
        <v>0.26561283657003387</v>
      </c>
      <c r="H70" s="32">
        <f>SUM(H64:H69)</f>
        <v>2195107</v>
      </c>
      <c r="I70" s="37">
        <f t="shared" si="9"/>
        <v>0.25600029015839404</v>
      </c>
      <c r="J70" s="32">
        <f>SUM(J64:J69)</f>
        <v>1778514</v>
      </c>
      <c r="K70" s="37">
        <f t="shared" si="10"/>
        <v>0.20721049566201222</v>
      </c>
      <c r="L70" s="32">
        <f>SUM(L64:L69)</f>
        <v>0</v>
      </c>
      <c r="M70" s="37">
        <f t="shared" si="11"/>
        <v>0</v>
      </c>
      <c r="N70" s="32">
        <f t="shared" si="12"/>
        <v>6251152</v>
      </c>
      <c r="O70" s="37">
        <f t="shared" si="13"/>
        <v>0.72830706105129284</v>
      </c>
      <c r="P70" s="32">
        <f>SUM(P64:P69)</f>
        <v>3347012</v>
      </c>
      <c r="Q70" s="32">
        <f>SUM(Q64:Q69)</f>
        <v>9041681</v>
      </c>
      <c r="R70" s="32">
        <f>SUM(R64:R69)</f>
        <v>16029122</v>
      </c>
      <c r="S70" s="32">
        <f>SUM(S64:S69)</f>
        <v>10506257</v>
      </c>
      <c r="T70" s="37">
        <f t="shared" si="14"/>
        <v>0.65544806509052711</v>
      </c>
      <c r="U70" s="37">
        <f t="shared" si="15"/>
        <v>-0.46862634493094135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5010228</v>
      </c>
      <c r="E71" s="31">
        <v>5019220</v>
      </c>
      <c r="F71" s="31">
        <v>1150930</v>
      </c>
      <c r="G71" s="36">
        <f t="shared" si="8"/>
        <v>0.2297160927606488</v>
      </c>
      <c r="H71" s="31">
        <v>1197518</v>
      </c>
      <c r="I71" s="36">
        <f t="shared" si="9"/>
        <v>0.23901467158779999</v>
      </c>
      <c r="J71" s="31">
        <v>1186330</v>
      </c>
      <c r="K71" s="36">
        <f t="shared" si="10"/>
        <v>0.23635744199297898</v>
      </c>
      <c r="L71" s="31">
        <v>0</v>
      </c>
      <c r="M71" s="36">
        <f t="shared" si="11"/>
        <v>0</v>
      </c>
      <c r="N71" s="31">
        <f t="shared" si="12"/>
        <v>3534778</v>
      </c>
      <c r="O71" s="36">
        <f t="shared" si="13"/>
        <v>0.70424846888560377</v>
      </c>
      <c r="P71" s="31">
        <v>1232820</v>
      </c>
      <c r="Q71" s="31">
        <v>4212948</v>
      </c>
      <c r="R71" s="31">
        <v>4496858</v>
      </c>
      <c r="S71" s="31">
        <v>3402347</v>
      </c>
      <c r="T71" s="36">
        <f t="shared" si="14"/>
        <v>0.75660538980772796</v>
      </c>
      <c r="U71" s="36">
        <f t="shared" si="15"/>
        <v>-3.771029022890604E-2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11230345</v>
      </c>
      <c r="E72" s="31">
        <v>11230345</v>
      </c>
      <c r="F72" s="31">
        <v>1219661</v>
      </c>
      <c r="G72" s="36">
        <f t="shared" si="8"/>
        <v>0.10860405446137229</v>
      </c>
      <c r="H72" s="31">
        <v>4549792</v>
      </c>
      <c r="I72" s="36">
        <f t="shared" si="9"/>
        <v>0.40513376926532535</v>
      </c>
      <c r="J72" s="31">
        <v>6003108</v>
      </c>
      <c r="K72" s="36">
        <f t="shared" si="10"/>
        <v>0.53454350690027774</v>
      </c>
      <c r="L72" s="31">
        <v>0</v>
      </c>
      <c r="M72" s="36">
        <f t="shared" si="11"/>
        <v>0</v>
      </c>
      <c r="N72" s="31">
        <f t="shared" si="12"/>
        <v>11772561</v>
      </c>
      <c r="O72" s="36">
        <f t="shared" si="13"/>
        <v>1.0482813306269754</v>
      </c>
      <c r="P72" s="31">
        <v>1256510</v>
      </c>
      <c r="Q72" s="31">
        <v>9046145</v>
      </c>
      <c r="R72" s="31">
        <v>14470090</v>
      </c>
      <c r="S72" s="31">
        <v>7267258</v>
      </c>
      <c r="T72" s="36">
        <f t="shared" si="14"/>
        <v>0.50222617827532512</v>
      </c>
      <c r="U72" s="36">
        <f t="shared" si="15"/>
        <v>3.7776046350606043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8700440</v>
      </c>
      <c r="E74" s="31">
        <v>8740300</v>
      </c>
      <c r="F74" s="31">
        <v>2064853</v>
      </c>
      <c r="G74" s="36">
        <f t="shared" si="8"/>
        <v>0.23732742252115985</v>
      </c>
      <c r="H74" s="31">
        <v>2083550</v>
      </c>
      <c r="I74" s="36">
        <f t="shared" si="9"/>
        <v>0.23947639429729992</v>
      </c>
      <c r="J74" s="31">
        <v>1865655</v>
      </c>
      <c r="K74" s="36">
        <f t="shared" si="10"/>
        <v>0.213454343672414</v>
      </c>
      <c r="L74" s="31">
        <v>0</v>
      </c>
      <c r="M74" s="36">
        <f t="shared" si="11"/>
        <v>0</v>
      </c>
      <c r="N74" s="31">
        <f t="shared" si="12"/>
        <v>6014058</v>
      </c>
      <c r="O74" s="36">
        <f t="shared" si="13"/>
        <v>0.68808370422067888</v>
      </c>
      <c r="P74" s="31">
        <v>1851688</v>
      </c>
      <c r="Q74" s="31">
        <v>8402880</v>
      </c>
      <c r="R74" s="31">
        <v>8650869</v>
      </c>
      <c r="S74" s="31">
        <v>5807511</v>
      </c>
      <c r="T74" s="36">
        <f t="shared" si="14"/>
        <v>0.67132111236454972</v>
      </c>
      <c r="U74" s="36">
        <f t="shared" si="15"/>
        <v>7.5428473911371974E-3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1858235</v>
      </c>
      <c r="E75" s="31">
        <v>2243242</v>
      </c>
      <c r="F75" s="31">
        <v>67512</v>
      </c>
      <c r="G75" s="36">
        <f t="shared" si="8"/>
        <v>3.633124981501263E-2</v>
      </c>
      <c r="H75" s="31">
        <v>152073</v>
      </c>
      <c r="I75" s="36">
        <f t="shared" si="9"/>
        <v>8.1837334890366389E-2</v>
      </c>
      <c r="J75" s="31">
        <v>1005289</v>
      </c>
      <c r="K75" s="36">
        <f t="shared" si="10"/>
        <v>0.44814112788544436</v>
      </c>
      <c r="L75" s="31">
        <v>0</v>
      </c>
      <c r="M75" s="36">
        <f t="shared" si="11"/>
        <v>0</v>
      </c>
      <c r="N75" s="31">
        <f t="shared" si="12"/>
        <v>1224874</v>
      </c>
      <c r="O75" s="36">
        <f t="shared" si="13"/>
        <v>0.54602847129288767</v>
      </c>
      <c r="P75" s="31">
        <v>10702</v>
      </c>
      <c r="Q75" s="31">
        <v>1793055</v>
      </c>
      <c r="R75" s="31">
        <v>1534649</v>
      </c>
      <c r="S75" s="31">
        <v>347532</v>
      </c>
      <c r="T75" s="36">
        <f t="shared" si="14"/>
        <v>0.22645699440067402</v>
      </c>
      <c r="U75" s="36">
        <f t="shared" si="15"/>
        <v>92.934685105587747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2398560</v>
      </c>
      <c r="E76" s="31">
        <v>2042240</v>
      </c>
      <c r="F76" s="31">
        <v>895624</v>
      </c>
      <c r="G76" s="36">
        <f t="shared" si="8"/>
        <v>0.37340070709092121</v>
      </c>
      <c r="H76" s="31">
        <v>260439</v>
      </c>
      <c r="I76" s="36">
        <f t="shared" si="9"/>
        <v>0.10858139883930358</v>
      </c>
      <c r="J76" s="31">
        <v>1340301</v>
      </c>
      <c r="K76" s="36">
        <f t="shared" si="10"/>
        <v>0.6562896623315575</v>
      </c>
      <c r="L76" s="31">
        <v>0</v>
      </c>
      <c r="M76" s="36">
        <f t="shared" si="11"/>
        <v>0</v>
      </c>
      <c r="N76" s="31">
        <f t="shared" si="12"/>
        <v>2496364</v>
      </c>
      <c r="O76" s="36">
        <f t="shared" si="13"/>
        <v>1.2223656377311187</v>
      </c>
      <c r="P76" s="31">
        <v>746521</v>
      </c>
      <c r="Q76" s="31">
        <v>3360268</v>
      </c>
      <c r="R76" s="31">
        <v>2460268</v>
      </c>
      <c r="S76" s="31">
        <v>1556924</v>
      </c>
      <c r="T76" s="36">
        <f t="shared" si="14"/>
        <v>0.63282699283167521</v>
      </c>
      <c r="U76" s="36">
        <f t="shared" si="15"/>
        <v>0.79539624471381254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29197808</v>
      </c>
      <c r="E78" s="32">
        <f>SUM(E71:E77)</f>
        <v>29275347</v>
      </c>
      <c r="F78" s="32">
        <f>SUM(F71:F77)</f>
        <v>5398580</v>
      </c>
      <c r="G78" s="37">
        <f t="shared" si="8"/>
        <v>0.18489675663323768</v>
      </c>
      <c r="H78" s="32">
        <f>SUM(H71:H77)</f>
        <v>8243372</v>
      </c>
      <c r="I78" s="37">
        <f t="shared" si="9"/>
        <v>0.28232845424560638</v>
      </c>
      <c r="J78" s="32">
        <f>SUM(J71:J77)</f>
        <v>11400683</v>
      </c>
      <c r="K78" s="37">
        <f t="shared" si="10"/>
        <v>0.38942947456779931</v>
      </c>
      <c r="L78" s="32">
        <f>SUM(L71:L77)</f>
        <v>0</v>
      </c>
      <c r="M78" s="37">
        <f t="shared" si="11"/>
        <v>0</v>
      </c>
      <c r="N78" s="32">
        <f t="shared" si="12"/>
        <v>25042635</v>
      </c>
      <c r="O78" s="37">
        <f t="shared" si="13"/>
        <v>0.85541718771087494</v>
      </c>
      <c r="P78" s="32">
        <f>SUM(P71:P77)</f>
        <v>5098241</v>
      </c>
      <c r="Q78" s="32">
        <f>SUM(Q71:Q77)</f>
        <v>26815296</v>
      </c>
      <c r="R78" s="32">
        <f>SUM(R71:R77)</f>
        <v>31612734</v>
      </c>
      <c r="S78" s="32">
        <f>SUM(S71:S77)</f>
        <v>18381572</v>
      </c>
      <c r="T78" s="37">
        <f t="shared" si="14"/>
        <v>0.58146100239226384</v>
      </c>
      <c r="U78" s="37">
        <f t="shared" si="15"/>
        <v>1.236199308741976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4568398</v>
      </c>
      <c r="E79" s="31">
        <v>4568398</v>
      </c>
      <c r="F79" s="31">
        <v>948949</v>
      </c>
      <c r="G79" s="36">
        <f t="shared" si="8"/>
        <v>0.20772029932593439</v>
      </c>
      <c r="H79" s="31">
        <v>1034990</v>
      </c>
      <c r="I79" s="36">
        <f t="shared" si="9"/>
        <v>0.2265542538106356</v>
      </c>
      <c r="J79" s="31">
        <v>1039035</v>
      </c>
      <c r="K79" s="36">
        <f t="shared" si="10"/>
        <v>0.22743968454587363</v>
      </c>
      <c r="L79" s="31">
        <v>0</v>
      </c>
      <c r="M79" s="36">
        <f t="shared" si="11"/>
        <v>0</v>
      </c>
      <c r="N79" s="31">
        <f t="shared" si="12"/>
        <v>3022974</v>
      </c>
      <c r="O79" s="36">
        <f t="shared" si="13"/>
        <v>0.66171423768244364</v>
      </c>
      <c r="P79" s="31">
        <v>2897608</v>
      </c>
      <c r="Q79" s="31">
        <v>4124505</v>
      </c>
      <c r="R79" s="31">
        <v>4110795</v>
      </c>
      <c r="S79" s="31">
        <v>2897608</v>
      </c>
      <c r="T79" s="36">
        <f t="shared" si="14"/>
        <v>0.70487776695262105</v>
      </c>
      <c r="U79" s="36">
        <f t="shared" si="15"/>
        <v>-0.64141629923716392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3470660</v>
      </c>
      <c r="E81" s="31">
        <v>3424800</v>
      </c>
      <c r="F81" s="31">
        <v>811239</v>
      </c>
      <c r="G81" s="36">
        <f t="shared" si="8"/>
        <v>0.23374199719937994</v>
      </c>
      <c r="H81" s="31">
        <v>907593</v>
      </c>
      <c r="I81" s="36">
        <f t="shared" si="9"/>
        <v>0.26150444007767976</v>
      </c>
      <c r="J81" s="31">
        <v>754772</v>
      </c>
      <c r="K81" s="36">
        <f t="shared" si="10"/>
        <v>0.22038425601494976</v>
      </c>
      <c r="L81" s="31">
        <v>0</v>
      </c>
      <c r="M81" s="36">
        <f t="shared" si="11"/>
        <v>0</v>
      </c>
      <c r="N81" s="31">
        <f t="shared" si="12"/>
        <v>2473604</v>
      </c>
      <c r="O81" s="36">
        <f t="shared" si="13"/>
        <v>0.72226232188740946</v>
      </c>
      <c r="P81" s="31">
        <v>748005</v>
      </c>
      <c r="Q81" s="31">
        <v>3456950</v>
      </c>
      <c r="R81" s="31">
        <v>3414820</v>
      </c>
      <c r="S81" s="31">
        <v>2388024</v>
      </c>
      <c r="T81" s="36">
        <f t="shared" si="14"/>
        <v>0.69931182317076745</v>
      </c>
      <c r="U81" s="36">
        <f t="shared" si="15"/>
        <v>9.0467309710495769E-3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1227268</v>
      </c>
      <c r="E82" s="31">
        <v>1197154</v>
      </c>
      <c r="F82" s="31">
        <v>392235</v>
      </c>
      <c r="G82" s="36">
        <f t="shared" si="8"/>
        <v>0.31960011994120274</v>
      </c>
      <c r="H82" s="31">
        <v>229797</v>
      </c>
      <c r="I82" s="36">
        <f t="shared" si="9"/>
        <v>0.18724272123122251</v>
      </c>
      <c r="J82" s="31">
        <v>365038</v>
      </c>
      <c r="K82" s="36">
        <f t="shared" si="10"/>
        <v>0.30492150550388669</v>
      </c>
      <c r="L82" s="31">
        <v>0</v>
      </c>
      <c r="M82" s="36">
        <f t="shared" si="11"/>
        <v>0</v>
      </c>
      <c r="N82" s="31">
        <f t="shared" si="12"/>
        <v>987070</v>
      </c>
      <c r="O82" s="36">
        <f t="shared" si="13"/>
        <v>0.82451380524143092</v>
      </c>
      <c r="P82" s="31">
        <v>219107</v>
      </c>
      <c r="Q82" s="31">
        <v>916890</v>
      </c>
      <c r="R82" s="31">
        <v>1016234</v>
      </c>
      <c r="S82" s="31">
        <v>743124</v>
      </c>
      <c r="T82" s="36">
        <f t="shared" si="14"/>
        <v>0.73125284137314828</v>
      </c>
      <c r="U82" s="36">
        <f t="shared" si="15"/>
        <v>0.66602618811813397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9266326</v>
      </c>
      <c r="E84" s="32">
        <f>SUM(E79:E83)</f>
        <v>9190352</v>
      </c>
      <c r="F84" s="32">
        <f>SUM(F79:F83)</f>
        <v>2152423</v>
      </c>
      <c r="G84" s="37">
        <f t="shared" si="8"/>
        <v>0.23228440268559514</v>
      </c>
      <c r="H84" s="32">
        <f>SUM(H79:H83)</f>
        <v>2172380</v>
      </c>
      <c r="I84" s="37">
        <f t="shared" si="9"/>
        <v>0.23443811495516131</v>
      </c>
      <c r="J84" s="32">
        <f>SUM(J79:J83)</f>
        <v>2158845</v>
      </c>
      <c r="K84" s="37">
        <f t="shared" si="10"/>
        <v>0.2349034073994119</v>
      </c>
      <c r="L84" s="32">
        <f>SUM(L79:L83)</f>
        <v>0</v>
      </c>
      <c r="M84" s="37">
        <f t="shared" si="11"/>
        <v>0</v>
      </c>
      <c r="N84" s="32">
        <f t="shared" si="12"/>
        <v>6483648</v>
      </c>
      <c r="O84" s="37">
        <f t="shared" si="13"/>
        <v>0.70548418602464846</v>
      </c>
      <c r="P84" s="32">
        <f>SUM(P79:P83)</f>
        <v>3864720</v>
      </c>
      <c r="Q84" s="32">
        <f>SUM(Q79:Q83)</f>
        <v>8498345</v>
      </c>
      <c r="R84" s="32">
        <f>SUM(R79:R83)</f>
        <v>8541849</v>
      </c>
      <c r="S84" s="32">
        <f>SUM(S79:S83)</f>
        <v>6028756</v>
      </c>
      <c r="T84" s="37">
        <f t="shared" si="14"/>
        <v>0.70579051444248198</v>
      </c>
      <c r="U84" s="37">
        <f t="shared" si="15"/>
        <v>-0.44139678941812088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52595764</v>
      </c>
      <c r="E85" s="32">
        <f>SUM(E57,E59:E62,E64:E69,E71:E77,E79:E83)</f>
        <v>52564829</v>
      </c>
      <c r="F85" s="32">
        <f>SUM(F57,F59:F62,F64:F69,F71:F77,F79:F83)</f>
        <v>10940306</v>
      </c>
      <c r="G85" s="37">
        <f t="shared" si="8"/>
        <v>0.20800735968014458</v>
      </c>
      <c r="H85" s="32">
        <f>SUM(H57,H59:H62,H64:H69,H71:H77,H79:H83)</f>
        <v>12770400</v>
      </c>
      <c r="I85" s="37">
        <f t="shared" si="9"/>
        <v>0.24280282343650336</v>
      </c>
      <c r="J85" s="32">
        <f>SUM(J57,J59:J62,J64:J69,J71:J77,J79:J83)</f>
        <v>15338042</v>
      </c>
      <c r="K85" s="37">
        <f t="shared" si="10"/>
        <v>0.29179286400798526</v>
      </c>
      <c r="L85" s="32">
        <f>SUM(L57,L59:L62,L64:L69,L71:L77,L79:L83)</f>
        <v>0</v>
      </c>
      <c r="M85" s="37">
        <f t="shared" si="11"/>
        <v>0</v>
      </c>
      <c r="N85" s="32">
        <f t="shared" si="12"/>
        <v>39048748</v>
      </c>
      <c r="O85" s="37">
        <f t="shared" si="13"/>
        <v>0.7428683540471519</v>
      </c>
      <c r="P85" s="32">
        <f>SUM(P57,P59:P62,P64:P69,P71:P77,P79:P83)</f>
        <v>12687900</v>
      </c>
      <c r="Q85" s="32">
        <f>SUM(Q57,Q59:Q62,Q64:Q69,Q71:Q77,Q79:Q83)</f>
        <v>56577369</v>
      </c>
      <c r="R85" s="32">
        <f>SUM(R57,R59:R62,R64:R69,R71:R77,R79:R83)</f>
        <v>62064551</v>
      </c>
      <c r="S85" s="32">
        <f>SUM(S57,S59:S62,S64:S69,S71:S77,S79:S83)</f>
        <v>35383994</v>
      </c>
      <c r="T85" s="37">
        <f t="shared" si="14"/>
        <v>0.57011600712297106</v>
      </c>
      <c r="U85" s="37">
        <f t="shared" si="15"/>
        <v>0.20887160207757005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80124201</v>
      </c>
      <c r="E88" s="31">
        <v>84017785</v>
      </c>
      <c r="F88" s="31">
        <v>16964892</v>
      </c>
      <c r="G88" s="36">
        <f t="shared" ref="G88:G99" si="16">IF(($D88      =0),0,($F88      /$D88      ))</f>
        <v>0.21173243275149789</v>
      </c>
      <c r="H88" s="31">
        <v>17312288</v>
      </c>
      <c r="I88" s="36">
        <f t="shared" ref="I88:I99" si="17">IF(($D88      =0),0,($H88      /$D88      ))</f>
        <v>0.21606815149395375</v>
      </c>
      <c r="J88" s="31">
        <v>17154107</v>
      </c>
      <c r="K88" s="36">
        <f t="shared" ref="K88:K99" si="18">IF(($E88      =0),0,($J88      /$E88      ))</f>
        <v>0.2041723308939887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51431287</v>
      </c>
      <c r="O88" s="36">
        <f t="shared" ref="O88:O99" si="21">IF(($E88      =0),0,($N88      /$E88      ))</f>
        <v>0.61214761850720056</v>
      </c>
      <c r="P88" s="31">
        <v>15755759</v>
      </c>
      <c r="Q88" s="31">
        <v>77725100</v>
      </c>
      <c r="R88" s="31">
        <v>77847624</v>
      </c>
      <c r="S88" s="31">
        <v>50987771</v>
      </c>
      <c r="T88" s="36">
        <f t="shared" ref="T88:T99" si="22">IF(($R88      =0),0,($S88      /$R88      ))</f>
        <v>0.65496887869050446</v>
      </c>
      <c r="U88" s="36">
        <f t="shared" ref="U88:U99" si="23">IF(($P88      =0),0,(($J88      /$P88      )-1))</f>
        <v>8.875154792606299E-2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171872667</v>
      </c>
      <c r="E89" s="31">
        <v>172506274</v>
      </c>
      <c r="F89" s="31">
        <v>37099264</v>
      </c>
      <c r="G89" s="36">
        <f t="shared" si="16"/>
        <v>0.21585319322472607</v>
      </c>
      <c r="H89" s="31">
        <v>58044212</v>
      </c>
      <c r="I89" s="36">
        <f t="shared" si="17"/>
        <v>0.33771636300959945</v>
      </c>
      <c r="J89" s="31">
        <v>29795887</v>
      </c>
      <c r="K89" s="36">
        <f t="shared" si="18"/>
        <v>0.17272349758131117</v>
      </c>
      <c r="L89" s="31">
        <v>0</v>
      </c>
      <c r="M89" s="36">
        <f t="shared" si="19"/>
        <v>0</v>
      </c>
      <c r="N89" s="31">
        <f t="shared" si="20"/>
        <v>124939363</v>
      </c>
      <c r="O89" s="36">
        <f t="shared" si="21"/>
        <v>0.72425982025442159</v>
      </c>
      <c r="P89" s="31">
        <v>32265267</v>
      </c>
      <c r="Q89" s="31">
        <v>178447020</v>
      </c>
      <c r="R89" s="31">
        <v>169053895</v>
      </c>
      <c r="S89" s="31">
        <v>99057999</v>
      </c>
      <c r="T89" s="36">
        <f t="shared" si="22"/>
        <v>0.5859551417019998</v>
      </c>
      <c r="U89" s="36">
        <f t="shared" si="23"/>
        <v>-7.653369178689895E-2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120751608</v>
      </c>
      <c r="E90" s="31">
        <v>136661273</v>
      </c>
      <c r="F90" s="31">
        <v>22027961</v>
      </c>
      <c r="G90" s="36">
        <f t="shared" si="16"/>
        <v>0.18242374875869147</v>
      </c>
      <c r="H90" s="31">
        <v>37007903</v>
      </c>
      <c r="I90" s="36">
        <f t="shared" si="17"/>
        <v>0.30647958741882758</v>
      </c>
      <c r="J90" s="31">
        <v>39175538</v>
      </c>
      <c r="K90" s="36">
        <f t="shared" si="18"/>
        <v>0.28666159139319591</v>
      </c>
      <c r="L90" s="31">
        <v>0</v>
      </c>
      <c r="M90" s="36">
        <f t="shared" si="19"/>
        <v>0</v>
      </c>
      <c r="N90" s="31">
        <f t="shared" si="20"/>
        <v>98211402</v>
      </c>
      <c r="O90" s="36">
        <f t="shared" si="21"/>
        <v>0.71864837670581339</v>
      </c>
      <c r="P90" s="31">
        <v>16070431</v>
      </c>
      <c r="Q90" s="31">
        <v>108265927</v>
      </c>
      <c r="R90" s="31">
        <v>120810626</v>
      </c>
      <c r="S90" s="31">
        <v>57928095</v>
      </c>
      <c r="T90" s="36">
        <f t="shared" si="22"/>
        <v>0.4794950321671208</v>
      </c>
      <c r="U90" s="36">
        <f t="shared" si="23"/>
        <v>1.437740344362886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372748476</v>
      </c>
      <c r="E91" s="32">
        <f>SUM(E88:E90)</f>
        <v>393185332</v>
      </c>
      <c r="F91" s="32">
        <f>SUM(F88:F90)</f>
        <v>76092117</v>
      </c>
      <c r="G91" s="37">
        <f t="shared" si="16"/>
        <v>0.20413796943330761</v>
      </c>
      <c r="H91" s="32">
        <f>SUM(H88:H90)</f>
        <v>112364403</v>
      </c>
      <c r="I91" s="37">
        <f t="shared" si="17"/>
        <v>0.30144832302412955</v>
      </c>
      <c r="J91" s="32">
        <f>SUM(J88:J90)</f>
        <v>86125532</v>
      </c>
      <c r="K91" s="37">
        <f t="shared" si="18"/>
        <v>0.21904563825387058</v>
      </c>
      <c r="L91" s="32">
        <f>SUM(L88:L90)</f>
        <v>0</v>
      </c>
      <c r="M91" s="37">
        <f t="shared" si="19"/>
        <v>0</v>
      </c>
      <c r="N91" s="32">
        <f t="shared" si="20"/>
        <v>274582052</v>
      </c>
      <c r="O91" s="37">
        <f t="shared" si="21"/>
        <v>0.69835273509134876</v>
      </c>
      <c r="P91" s="32">
        <f>SUM(P88:P90)</f>
        <v>64091457</v>
      </c>
      <c r="Q91" s="32">
        <f>SUM(Q88:Q90)</f>
        <v>364438047</v>
      </c>
      <c r="R91" s="32">
        <f>SUM(R88:R90)</f>
        <v>367712145</v>
      </c>
      <c r="S91" s="32">
        <f>SUM(S88:S90)</f>
        <v>207973865</v>
      </c>
      <c r="T91" s="37">
        <f t="shared" si="22"/>
        <v>0.56558878412895497</v>
      </c>
      <c r="U91" s="37">
        <f t="shared" si="23"/>
        <v>0.34379113896568159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24866336</v>
      </c>
      <c r="E92" s="31">
        <v>24775395</v>
      </c>
      <c r="F92" s="31">
        <v>4549390</v>
      </c>
      <c r="G92" s="36">
        <f t="shared" si="16"/>
        <v>0.18295377332631554</v>
      </c>
      <c r="H92" s="31">
        <v>4976923</v>
      </c>
      <c r="I92" s="36">
        <f t="shared" si="17"/>
        <v>0.20014701804077609</v>
      </c>
      <c r="J92" s="31">
        <v>4617007</v>
      </c>
      <c r="K92" s="36">
        <f t="shared" si="18"/>
        <v>0.18635452633550342</v>
      </c>
      <c r="L92" s="31">
        <v>0</v>
      </c>
      <c r="M92" s="36">
        <f t="shared" si="19"/>
        <v>0</v>
      </c>
      <c r="N92" s="31">
        <f t="shared" si="20"/>
        <v>14143320</v>
      </c>
      <c r="O92" s="36">
        <f t="shared" si="21"/>
        <v>0.57086153419551944</v>
      </c>
      <c r="P92" s="31">
        <v>4242889</v>
      </c>
      <c r="Q92" s="31">
        <v>27368430</v>
      </c>
      <c r="R92" s="31">
        <v>25485113</v>
      </c>
      <c r="S92" s="31">
        <v>12614996</v>
      </c>
      <c r="T92" s="36">
        <f t="shared" si="22"/>
        <v>0.49499470534032947</v>
      </c>
      <c r="U92" s="36">
        <f t="shared" si="23"/>
        <v>8.8175297539011765E-2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2444170</v>
      </c>
      <c r="E94" s="31">
        <v>3458955</v>
      </c>
      <c r="F94" s="31">
        <v>1594768</v>
      </c>
      <c r="G94" s="36">
        <f t="shared" si="16"/>
        <v>0.65247834643253133</v>
      </c>
      <c r="H94" s="31">
        <v>135500</v>
      </c>
      <c r="I94" s="36">
        <f t="shared" si="17"/>
        <v>5.543804236202883E-2</v>
      </c>
      <c r="J94" s="31">
        <v>92500</v>
      </c>
      <c r="K94" s="36">
        <f t="shared" si="18"/>
        <v>2.6742180803161649E-2</v>
      </c>
      <c r="L94" s="31">
        <v>0</v>
      </c>
      <c r="M94" s="36">
        <f t="shared" si="19"/>
        <v>0</v>
      </c>
      <c r="N94" s="31">
        <f t="shared" si="20"/>
        <v>1822768</v>
      </c>
      <c r="O94" s="36">
        <f t="shared" si="21"/>
        <v>0.52697071803478213</v>
      </c>
      <c r="P94" s="31">
        <v>642800</v>
      </c>
      <c r="Q94" s="31">
        <v>2330000</v>
      </c>
      <c r="R94" s="31">
        <v>2440000</v>
      </c>
      <c r="S94" s="31">
        <v>1655140</v>
      </c>
      <c r="T94" s="36">
        <f t="shared" si="22"/>
        <v>0.67833606557377046</v>
      </c>
      <c r="U94" s="36">
        <f t="shared" si="23"/>
        <v>-0.85609831985065332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7964680</v>
      </c>
      <c r="E95" s="31">
        <v>8188212</v>
      </c>
      <c r="F95" s="31">
        <v>1567532</v>
      </c>
      <c r="G95" s="36">
        <f t="shared" si="16"/>
        <v>0.1968104179954499</v>
      </c>
      <c r="H95" s="31">
        <v>4425916</v>
      </c>
      <c r="I95" s="36">
        <f t="shared" si="17"/>
        <v>0.55569288408322748</v>
      </c>
      <c r="J95" s="31">
        <v>1200886</v>
      </c>
      <c r="K95" s="36">
        <f t="shared" si="18"/>
        <v>0.14666034538431588</v>
      </c>
      <c r="L95" s="31">
        <v>0</v>
      </c>
      <c r="M95" s="36">
        <f t="shared" si="19"/>
        <v>0</v>
      </c>
      <c r="N95" s="31">
        <f t="shared" si="20"/>
        <v>7194334</v>
      </c>
      <c r="O95" s="36">
        <f t="shared" si="21"/>
        <v>0.87862087596168736</v>
      </c>
      <c r="P95" s="31">
        <v>1396380</v>
      </c>
      <c r="Q95" s="31">
        <v>6881604</v>
      </c>
      <c r="R95" s="31">
        <v>7426207</v>
      </c>
      <c r="S95" s="31">
        <v>6410312</v>
      </c>
      <c r="T95" s="36">
        <f t="shared" si="22"/>
        <v>0.8632013624182574</v>
      </c>
      <c r="U95" s="36">
        <f t="shared" si="23"/>
        <v>-0.14000057290995283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35275186</v>
      </c>
      <c r="E96" s="32">
        <f>SUM(E92:E95)</f>
        <v>36422562</v>
      </c>
      <c r="F96" s="32">
        <f>SUM(F92:F95)</f>
        <v>7711690</v>
      </c>
      <c r="G96" s="37">
        <f t="shared" si="16"/>
        <v>0.21861514776987995</v>
      </c>
      <c r="H96" s="32">
        <f>SUM(H92:H95)</f>
        <v>9538339</v>
      </c>
      <c r="I96" s="37">
        <f t="shared" si="17"/>
        <v>0.27039797890789291</v>
      </c>
      <c r="J96" s="32">
        <f>SUM(J92:J95)</f>
        <v>5910393</v>
      </c>
      <c r="K96" s="37">
        <f t="shared" si="18"/>
        <v>0.16227285164618568</v>
      </c>
      <c r="L96" s="32">
        <f>SUM(L92:L95)</f>
        <v>0</v>
      </c>
      <c r="M96" s="37">
        <f t="shared" si="19"/>
        <v>0</v>
      </c>
      <c r="N96" s="32">
        <f t="shared" si="20"/>
        <v>23160422</v>
      </c>
      <c r="O96" s="37">
        <f t="shared" si="21"/>
        <v>0.63588118814925765</v>
      </c>
      <c r="P96" s="32">
        <f>SUM(P92:P95)</f>
        <v>6282069</v>
      </c>
      <c r="Q96" s="32">
        <f>SUM(Q92:Q95)</f>
        <v>36580034</v>
      </c>
      <c r="R96" s="32">
        <f>SUM(R92:R95)</f>
        <v>35351320</v>
      </c>
      <c r="S96" s="32">
        <f>SUM(S92:S95)</f>
        <v>20680448</v>
      </c>
      <c r="T96" s="37">
        <f t="shared" si="22"/>
        <v>0.58499790106847493</v>
      </c>
      <c r="U96" s="37">
        <f t="shared" si="23"/>
        <v>-5.9164584152131994E-2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16580215</v>
      </c>
      <c r="E97" s="31">
        <v>13809681</v>
      </c>
      <c r="F97" s="31">
        <v>1705005</v>
      </c>
      <c r="G97" s="36">
        <f t="shared" si="16"/>
        <v>0.10283370873055626</v>
      </c>
      <c r="H97" s="31">
        <v>4455716</v>
      </c>
      <c r="I97" s="36">
        <f t="shared" si="17"/>
        <v>0.26873692530525084</v>
      </c>
      <c r="J97" s="31">
        <v>3183388</v>
      </c>
      <c r="K97" s="36">
        <f t="shared" si="18"/>
        <v>0.23051857606269111</v>
      </c>
      <c r="L97" s="31">
        <v>0</v>
      </c>
      <c r="M97" s="36">
        <f t="shared" si="19"/>
        <v>0</v>
      </c>
      <c r="N97" s="31">
        <f t="shared" si="20"/>
        <v>9344109</v>
      </c>
      <c r="O97" s="36">
        <f t="shared" si="21"/>
        <v>0.67663467389290166</v>
      </c>
      <c r="P97" s="31">
        <v>2439089</v>
      </c>
      <c r="Q97" s="31">
        <v>17640116</v>
      </c>
      <c r="R97" s="31">
        <v>12256534</v>
      </c>
      <c r="S97" s="31">
        <v>9294916</v>
      </c>
      <c r="T97" s="36">
        <f t="shared" si="22"/>
        <v>0.75836415090922116</v>
      </c>
      <c r="U97" s="36">
        <f t="shared" si="23"/>
        <v>0.30515450645712394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3862930</v>
      </c>
      <c r="E98" s="31">
        <v>8358250</v>
      </c>
      <c r="F98" s="31">
        <v>1176906</v>
      </c>
      <c r="G98" s="36">
        <f t="shared" si="16"/>
        <v>0.30466666494086098</v>
      </c>
      <c r="H98" s="31">
        <v>1848857</v>
      </c>
      <c r="I98" s="36">
        <f t="shared" si="17"/>
        <v>0.47861519623705323</v>
      </c>
      <c r="J98" s="31">
        <v>3436735</v>
      </c>
      <c r="K98" s="36">
        <f t="shared" si="18"/>
        <v>0.41117877546137049</v>
      </c>
      <c r="L98" s="31">
        <v>0</v>
      </c>
      <c r="M98" s="36">
        <f t="shared" si="19"/>
        <v>0</v>
      </c>
      <c r="N98" s="31">
        <f t="shared" si="20"/>
        <v>6462498</v>
      </c>
      <c r="O98" s="36">
        <f t="shared" si="21"/>
        <v>0.77318792809499592</v>
      </c>
      <c r="P98" s="31">
        <v>0</v>
      </c>
      <c r="Q98" s="31">
        <v>3886754</v>
      </c>
      <c r="R98" s="31">
        <v>3862930</v>
      </c>
      <c r="S98" s="31">
        <v>2053917</v>
      </c>
      <c r="T98" s="36">
        <f t="shared" si="22"/>
        <v>0.53169925419306074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12214686</v>
      </c>
      <c r="E99" s="31">
        <v>12214686</v>
      </c>
      <c r="F99" s="31">
        <v>2316546</v>
      </c>
      <c r="G99" s="36">
        <f t="shared" si="16"/>
        <v>0.18965252156297754</v>
      </c>
      <c r="H99" s="31">
        <v>1099064</v>
      </c>
      <c r="I99" s="36">
        <f t="shared" si="17"/>
        <v>8.9978899171047053E-2</v>
      </c>
      <c r="J99" s="31">
        <v>5560215</v>
      </c>
      <c r="K99" s="36">
        <f t="shared" si="18"/>
        <v>0.4552073626780091</v>
      </c>
      <c r="L99" s="31">
        <v>0</v>
      </c>
      <c r="M99" s="36">
        <f t="shared" si="19"/>
        <v>0</v>
      </c>
      <c r="N99" s="31">
        <f t="shared" si="20"/>
        <v>8975825</v>
      </c>
      <c r="O99" s="36">
        <f t="shared" si="21"/>
        <v>0.73483878341203368</v>
      </c>
      <c r="P99" s="31">
        <v>2910697</v>
      </c>
      <c r="Q99" s="31">
        <v>13350252</v>
      </c>
      <c r="R99" s="31">
        <v>13350252</v>
      </c>
      <c r="S99" s="31">
        <v>8560834</v>
      </c>
      <c r="T99" s="36">
        <f t="shared" si="22"/>
        <v>0.64124886930973291</v>
      </c>
      <c r="U99" s="36">
        <f t="shared" si="23"/>
        <v>0.9102692585315475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329374</v>
      </c>
      <c r="G100" s="36">
        <f>IF(($D100     =0),0,($F100     /$D100     ))</f>
        <v>0</v>
      </c>
      <c r="H100" s="31">
        <v>59862</v>
      </c>
      <c r="I100" s="36">
        <f>IF(($D100     =0),0,($H100     /$D100     ))</f>
        <v>0</v>
      </c>
      <c r="J100" s="31">
        <v>172082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561318</v>
      </c>
      <c r="O100" s="36">
        <f>IF(($E100     =0),0,($N100     /$E100     ))</f>
        <v>0</v>
      </c>
      <c r="P100" s="31">
        <v>338037</v>
      </c>
      <c r="Q100" s="31">
        <v>3171432</v>
      </c>
      <c r="R100" s="31">
        <v>3071600</v>
      </c>
      <c r="S100" s="31">
        <v>1050626</v>
      </c>
      <c r="T100" s="36">
        <f>IF(($R100     =0),0,($S100     /$R100     ))</f>
        <v>0.34204518817554369</v>
      </c>
      <c r="U100" s="36">
        <f>IF(($P100     =0),0,(($J100     /$P100     )-1))</f>
        <v>-0.49093738259421305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32657831</v>
      </c>
      <c r="E101" s="32">
        <f>SUM(E97:E100)</f>
        <v>34382617</v>
      </c>
      <c r="F101" s="32">
        <f>SUM(F97:F100)</f>
        <v>5527831</v>
      </c>
      <c r="G101" s="37">
        <f>IF(($D101     =0),0,($F101     /$D101     ))</f>
        <v>0.16926509908144236</v>
      </c>
      <c r="H101" s="32">
        <f>SUM(H97:H100)</f>
        <v>7463499</v>
      </c>
      <c r="I101" s="37">
        <f>IF(($D101     =0),0,($H101     /$D101     ))</f>
        <v>0.22853627358167172</v>
      </c>
      <c r="J101" s="32">
        <f>SUM(J97:J100)</f>
        <v>12352420</v>
      </c>
      <c r="K101" s="37">
        <f>IF(($E101     =0),0,($J101     /$E101     ))</f>
        <v>0.35926351970241244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25343750</v>
      </c>
      <c r="O101" s="37">
        <f>IF(($E101     =0),0,($N101     /$E101     ))</f>
        <v>0.73710939455248559</v>
      </c>
      <c r="P101" s="32">
        <f>SUM(P97:P100)</f>
        <v>5687823</v>
      </c>
      <c r="Q101" s="32">
        <f>SUM(Q97:Q100)</f>
        <v>38048554</v>
      </c>
      <c r="R101" s="32">
        <f>SUM(R97:R100)</f>
        <v>32541316</v>
      </c>
      <c r="S101" s="32">
        <f>SUM(S97:S100)</f>
        <v>20960293</v>
      </c>
      <c r="T101" s="37">
        <f>IF(($R101     =0),0,($S101     /$R101     ))</f>
        <v>0.64411325589905466</v>
      </c>
      <c r="U101" s="37">
        <f>IF(($P101     =0),0,(($J101     /$P101     )-1))</f>
        <v>1.1717307307206992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440681493</v>
      </c>
      <c r="E102" s="32">
        <f>SUM(E88:E90,E92:E95,E97:E100)</f>
        <v>463990511</v>
      </c>
      <c r="F102" s="32">
        <f>SUM(F88:F90,F92:F95,F97:F100)</f>
        <v>89331638</v>
      </c>
      <c r="G102" s="37">
        <f>IF(($D102     =0),0,($F102     /$D102     ))</f>
        <v>0.20271247923724359</v>
      </c>
      <c r="H102" s="32">
        <f>SUM(H88:H90,H92:H95,H97:H100)</f>
        <v>129366241</v>
      </c>
      <c r="I102" s="37">
        <f>IF(($D102     =0),0,($H102     /$D102     ))</f>
        <v>0.29355950511858686</v>
      </c>
      <c r="J102" s="32">
        <f>SUM(J88:J90,J92:J95,J97:J100)</f>
        <v>104388345</v>
      </c>
      <c r="K102" s="37">
        <f>IF(($E102     =0),0,($J102     /$E102     ))</f>
        <v>0.2249794823929061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323086224</v>
      </c>
      <c r="O102" s="37">
        <f>IF(($E102     =0),0,($N102     /$E102     ))</f>
        <v>0.6963207573010044</v>
      </c>
      <c r="P102" s="32">
        <f>SUM(P88:P90,P92:P95,P97:P100)</f>
        <v>76061349</v>
      </c>
      <c r="Q102" s="32">
        <f>SUM(Q88:Q90,Q92:Q95,Q97:Q100)</f>
        <v>439066635</v>
      </c>
      <c r="R102" s="32">
        <f>SUM(R88:R90,R92:R95,R97:R100)</f>
        <v>435604781</v>
      </c>
      <c r="S102" s="32">
        <f>SUM(S88:S90,S92:S95,S97:S100)</f>
        <v>249614606</v>
      </c>
      <c r="T102" s="37">
        <f>IF(($R102     =0),0,($S102     /$R102     ))</f>
        <v>0.57302999619740169</v>
      </c>
      <c r="U102" s="37">
        <f>IF(($P102     =0),0,(($J102     /$P102     )-1))</f>
        <v>0.37242300291045316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129562100</v>
      </c>
      <c r="E105" s="31">
        <v>127170900</v>
      </c>
      <c r="F105" s="31">
        <v>27515957</v>
      </c>
      <c r="G105" s="36">
        <f t="shared" ref="G105:G136" si="24">IF(($D105     =0),0,($F105     /$D105     ))</f>
        <v>0.21237659006762008</v>
      </c>
      <c r="H105" s="31">
        <v>36381837</v>
      </c>
      <c r="I105" s="36">
        <f t="shared" ref="I105:I136" si="25">IF(($D105     =0),0,($H105     /$D105     ))</f>
        <v>0.28080616939676034</v>
      </c>
      <c r="J105" s="31">
        <v>29561819</v>
      </c>
      <c r="K105" s="36">
        <f t="shared" ref="K105:K136" si="26">IF(($E105     =0),0,($J105     /$E105     ))</f>
        <v>0.23245741753813176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93459613</v>
      </c>
      <c r="O105" s="36">
        <f t="shared" ref="O105:O136" si="29">IF(($E105     =0),0,($N105     /$E105     ))</f>
        <v>0.73491351401932359</v>
      </c>
      <c r="P105" s="31">
        <v>27087579</v>
      </c>
      <c r="Q105" s="31">
        <v>121076720</v>
      </c>
      <c r="R105" s="31">
        <v>121894172</v>
      </c>
      <c r="S105" s="31">
        <v>86489503</v>
      </c>
      <c r="T105" s="36">
        <f t="shared" ref="T105:T136" si="30">IF(($R105     =0),0,($S105     /$R105     ))</f>
        <v>0.7095458427659691</v>
      </c>
      <c r="U105" s="36">
        <f t="shared" ref="U105:U136" si="31">IF(($P105     =0),0,(($J105     /$P105     )-1))</f>
        <v>9.1342234756380369E-2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129562100</v>
      </c>
      <c r="E106" s="32">
        <f>E105</f>
        <v>127170900</v>
      </c>
      <c r="F106" s="32">
        <f>F105</f>
        <v>27515957</v>
      </c>
      <c r="G106" s="37">
        <f t="shared" si="24"/>
        <v>0.21237659006762008</v>
      </c>
      <c r="H106" s="32">
        <f>H105</f>
        <v>36381837</v>
      </c>
      <c r="I106" s="37">
        <f t="shared" si="25"/>
        <v>0.28080616939676034</v>
      </c>
      <c r="J106" s="32">
        <f>J105</f>
        <v>29561819</v>
      </c>
      <c r="K106" s="37">
        <f t="shared" si="26"/>
        <v>0.23245741753813176</v>
      </c>
      <c r="L106" s="32">
        <f>L105</f>
        <v>0</v>
      </c>
      <c r="M106" s="37">
        <f t="shared" si="27"/>
        <v>0</v>
      </c>
      <c r="N106" s="32">
        <f t="shared" si="28"/>
        <v>93459613</v>
      </c>
      <c r="O106" s="37">
        <f t="shared" si="29"/>
        <v>0.73491351401932359</v>
      </c>
      <c r="P106" s="32">
        <f>P105</f>
        <v>27087579</v>
      </c>
      <c r="Q106" s="32">
        <f>Q105</f>
        <v>121076720</v>
      </c>
      <c r="R106" s="32">
        <f>R105</f>
        <v>121894172</v>
      </c>
      <c r="S106" s="32">
        <f>S105</f>
        <v>86489503</v>
      </c>
      <c r="T106" s="37">
        <f t="shared" si="30"/>
        <v>0.7095458427659691</v>
      </c>
      <c r="U106" s="37">
        <f t="shared" si="31"/>
        <v>9.1342234756380369E-2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1682527</v>
      </c>
      <c r="E107" s="31">
        <v>2071817</v>
      </c>
      <c r="F107" s="31">
        <v>72186</v>
      </c>
      <c r="G107" s="36">
        <f t="shared" si="24"/>
        <v>4.2903323393918787E-2</v>
      </c>
      <c r="H107" s="31">
        <v>491899</v>
      </c>
      <c r="I107" s="36">
        <f t="shared" si="25"/>
        <v>0.29235726974960879</v>
      </c>
      <c r="J107" s="31">
        <v>277092</v>
      </c>
      <c r="K107" s="36">
        <f t="shared" si="26"/>
        <v>0.13374347251711904</v>
      </c>
      <c r="L107" s="31">
        <v>0</v>
      </c>
      <c r="M107" s="36">
        <f t="shared" si="27"/>
        <v>0</v>
      </c>
      <c r="N107" s="31">
        <f t="shared" si="28"/>
        <v>841177</v>
      </c>
      <c r="O107" s="36">
        <f t="shared" si="29"/>
        <v>0.40600931452922723</v>
      </c>
      <c r="P107" s="31">
        <v>147916</v>
      </c>
      <c r="Q107" s="31">
        <v>1701568</v>
      </c>
      <c r="R107" s="31">
        <v>1701568</v>
      </c>
      <c r="S107" s="31">
        <v>696496</v>
      </c>
      <c r="T107" s="36">
        <f t="shared" si="30"/>
        <v>0.40932598638432316</v>
      </c>
      <c r="U107" s="36">
        <f t="shared" si="31"/>
        <v>0.8733064712404337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2782283</v>
      </c>
      <c r="E108" s="31">
        <v>2447565</v>
      </c>
      <c r="F108" s="31">
        <v>429099</v>
      </c>
      <c r="G108" s="36">
        <f t="shared" si="24"/>
        <v>0.15422550473837493</v>
      </c>
      <c r="H108" s="31">
        <v>590281</v>
      </c>
      <c r="I108" s="36">
        <f t="shared" si="25"/>
        <v>0.21215706669666601</v>
      </c>
      <c r="J108" s="31">
        <v>361728</v>
      </c>
      <c r="K108" s="36">
        <f t="shared" si="26"/>
        <v>0.14779096775775108</v>
      </c>
      <c r="L108" s="31">
        <v>0</v>
      </c>
      <c r="M108" s="36">
        <f t="shared" si="27"/>
        <v>0</v>
      </c>
      <c r="N108" s="31">
        <f t="shared" si="28"/>
        <v>1381108</v>
      </c>
      <c r="O108" s="36">
        <f t="shared" si="29"/>
        <v>0.56427837462947872</v>
      </c>
      <c r="P108" s="31">
        <v>264254</v>
      </c>
      <c r="Q108" s="31">
        <v>2463138</v>
      </c>
      <c r="R108" s="31">
        <v>2457443</v>
      </c>
      <c r="S108" s="31">
        <v>1054922</v>
      </c>
      <c r="T108" s="36">
        <f t="shared" si="30"/>
        <v>0.42927628433294279</v>
      </c>
      <c r="U108" s="36">
        <f t="shared" si="31"/>
        <v>0.36886480431705859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39159799</v>
      </c>
      <c r="E110" s="31">
        <v>37367336</v>
      </c>
      <c r="F110" s="31">
        <v>8536127</v>
      </c>
      <c r="G110" s="36">
        <f t="shared" si="24"/>
        <v>0.21798189005004853</v>
      </c>
      <c r="H110" s="31">
        <v>10524767</v>
      </c>
      <c r="I110" s="36">
        <f t="shared" si="25"/>
        <v>0.26876458175896151</v>
      </c>
      <c r="J110" s="31">
        <v>11809059</v>
      </c>
      <c r="K110" s="36">
        <f t="shared" si="26"/>
        <v>0.31602624816497488</v>
      </c>
      <c r="L110" s="31">
        <v>0</v>
      </c>
      <c r="M110" s="36">
        <f t="shared" si="27"/>
        <v>0</v>
      </c>
      <c r="N110" s="31">
        <f t="shared" si="28"/>
        <v>30869953</v>
      </c>
      <c r="O110" s="36">
        <f t="shared" si="29"/>
        <v>0.82612132157347262</v>
      </c>
      <c r="P110" s="31">
        <v>10457126</v>
      </c>
      <c r="Q110" s="31">
        <v>44522508</v>
      </c>
      <c r="R110" s="31">
        <v>41525419</v>
      </c>
      <c r="S110" s="31">
        <v>28540618</v>
      </c>
      <c r="T110" s="36">
        <f t="shared" si="30"/>
        <v>0.68730475663592938</v>
      </c>
      <c r="U110" s="36">
        <f t="shared" si="31"/>
        <v>0.12928341879021055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702830</v>
      </c>
      <c r="E111" s="31">
        <v>161396</v>
      </c>
      <c r="F111" s="31">
        <v>8900</v>
      </c>
      <c r="G111" s="36">
        <f t="shared" si="24"/>
        <v>1.266309064780957E-2</v>
      </c>
      <c r="H111" s="31">
        <v>13350</v>
      </c>
      <c r="I111" s="36">
        <f t="shared" si="25"/>
        <v>1.8994635971714354E-2</v>
      </c>
      <c r="J111" s="31">
        <v>176800</v>
      </c>
      <c r="K111" s="36">
        <f t="shared" si="26"/>
        <v>1.0954422662271679</v>
      </c>
      <c r="L111" s="31">
        <v>0</v>
      </c>
      <c r="M111" s="36">
        <f t="shared" si="27"/>
        <v>0</v>
      </c>
      <c r="N111" s="31">
        <f t="shared" si="28"/>
        <v>199050</v>
      </c>
      <c r="O111" s="36">
        <f t="shared" si="29"/>
        <v>1.2333019405685395</v>
      </c>
      <c r="P111" s="31">
        <v>0</v>
      </c>
      <c r="Q111" s="31">
        <v>770000</v>
      </c>
      <c r="R111" s="31">
        <v>670000</v>
      </c>
      <c r="S111" s="31">
        <v>122583</v>
      </c>
      <c r="T111" s="36">
        <f t="shared" si="30"/>
        <v>0.18295970149253732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44327439</v>
      </c>
      <c r="E112" s="32">
        <f>SUM(E107:E111)</f>
        <v>42048114</v>
      </c>
      <c r="F112" s="32">
        <f>SUM(F107:F111)</f>
        <v>9046312</v>
      </c>
      <c r="G112" s="37">
        <f t="shared" si="24"/>
        <v>0.20407928371408959</v>
      </c>
      <c r="H112" s="32">
        <f>SUM(H107:H111)</f>
        <v>11620297</v>
      </c>
      <c r="I112" s="37">
        <f t="shared" si="25"/>
        <v>0.26214681610638502</v>
      </c>
      <c r="J112" s="32">
        <f>SUM(J107:J111)</f>
        <v>12624679</v>
      </c>
      <c r="K112" s="37">
        <f t="shared" si="26"/>
        <v>0.30024364469712006</v>
      </c>
      <c r="L112" s="32">
        <f>SUM(L107:L111)</f>
        <v>0</v>
      </c>
      <c r="M112" s="37">
        <f t="shared" si="27"/>
        <v>0</v>
      </c>
      <c r="N112" s="32">
        <f t="shared" si="28"/>
        <v>33291288</v>
      </c>
      <c r="O112" s="37">
        <f t="shared" si="29"/>
        <v>0.7917427164509685</v>
      </c>
      <c r="P112" s="32">
        <f>SUM(P107:P111)</f>
        <v>10869296</v>
      </c>
      <c r="Q112" s="32">
        <f>SUM(Q107:Q111)</f>
        <v>49457214</v>
      </c>
      <c r="R112" s="32">
        <f>SUM(R107:R111)</f>
        <v>46354430</v>
      </c>
      <c r="S112" s="32">
        <f>SUM(S107:S111)</f>
        <v>30414619</v>
      </c>
      <c r="T112" s="37">
        <f t="shared" si="30"/>
        <v>0.65613187348005353</v>
      </c>
      <c r="U112" s="37">
        <f t="shared" si="31"/>
        <v>0.16149923601307759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4503460</v>
      </c>
      <c r="E114" s="31">
        <v>3598242</v>
      </c>
      <c r="F114" s="31">
        <v>657532</v>
      </c>
      <c r="G114" s="36">
        <f t="shared" si="24"/>
        <v>0.14600595986197279</v>
      </c>
      <c r="H114" s="31">
        <v>691892</v>
      </c>
      <c r="I114" s="36">
        <f t="shared" si="25"/>
        <v>0.15363564903429808</v>
      </c>
      <c r="J114" s="31">
        <v>635354</v>
      </c>
      <c r="K114" s="36">
        <f t="shared" si="26"/>
        <v>0.176573448923113</v>
      </c>
      <c r="L114" s="31">
        <v>0</v>
      </c>
      <c r="M114" s="36">
        <f t="shared" si="27"/>
        <v>0</v>
      </c>
      <c r="N114" s="31">
        <f t="shared" si="28"/>
        <v>1984778</v>
      </c>
      <c r="O114" s="36">
        <f t="shared" si="29"/>
        <v>0.5515965852213387</v>
      </c>
      <c r="P114" s="31">
        <v>1127243</v>
      </c>
      <c r="Q114" s="31">
        <v>4093547</v>
      </c>
      <c r="R114" s="31">
        <v>4874727</v>
      </c>
      <c r="S114" s="31">
        <v>2394337</v>
      </c>
      <c r="T114" s="36">
        <f t="shared" si="30"/>
        <v>0.49117355700124338</v>
      </c>
      <c r="U114" s="36">
        <f t="shared" si="31"/>
        <v>-0.43636465251946566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514416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27971596</v>
      </c>
      <c r="E117" s="31">
        <v>14026084</v>
      </c>
      <c r="F117" s="31">
        <v>7213769</v>
      </c>
      <c r="G117" s="36">
        <f t="shared" si="24"/>
        <v>0.25789622444139404</v>
      </c>
      <c r="H117" s="31">
        <v>11342138</v>
      </c>
      <c r="I117" s="36">
        <f t="shared" si="25"/>
        <v>0.40548769544648078</v>
      </c>
      <c r="J117" s="31">
        <v>10385483</v>
      </c>
      <c r="K117" s="36">
        <f t="shared" si="26"/>
        <v>0.74044066754484006</v>
      </c>
      <c r="L117" s="31">
        <v>0</v>
      </c>
      <c r="M117" s="36">
        <f t="shared" si="27"/>
        <v>0</v>
      </c>
      <c r="N117" s="31">
        <f t="shared" si="28"/>
        <v>28941390</v>
      </c>
      <c r="O117" s="36">
        <f t="shared" si="29"/>
        <v>2.0633977380999573</v>
      </c>
      <c r="P117" s="31">
        <v>3608148</v>
      </c>
      <c r="Q117" s="31">
        <v>28365035</v>
      </c>
      <c r="R117" s="31">
        <v>21839215</v>
      </c>
      <c r="S117" s="31">
        <v>12227313</v>
      </c>
      <c r="T117" s="36">
        <f t="shared" si="30"/>
        <v>0.55987877769416161</v>
      </c>
      <c r="U117" s="36">
        <f t="shared" si="31"/>
        <v>1.878341742079316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1643184</v>
      </c>
      <c r="E119" s="31">
        <v>1643184</v>
      </c>
      <c r="F119" s="31">
        <v>424066</v>
      </c>
      <c r="G119" s="36">
        <f t="shared" si="24"/>
        <v>0.25807578457433861</v>
      </c>
      <c r="H119" s="31">
        <v>555725</v>
      </c>
      <c r="I119" s="36">
        <f t="shared" si="25"/>
        <v>0.33820010418796675</v>
      </c>
      <c r="J119" s="31">
        <v>415736</v>
      </c>
      <c r="K119" s="36">
        <f t="shared" si="26"/>
        <v>0.25300635838713131</v>
      </c>
      <c r="L119" s="31">
        <v>0</v>
      </c>
      <c r="M119" s="36">
        <f t="shared" si="27"/>
        <v>0</v>
      </c>
      <c r="N119" s="31">
        <f t="shared" si="28"/>
        <v>1395527</v>
      </c>
      <c r="O119" s="36">
        <f t="shared" si="29"/>
        <v>0.84928224714943668</v>
      </c>
      <c r="P119" s="31">
        <v>379816</v>
      </c>
      <c r="Q119" s="31">
        <v>1478508</v>
      </c>
      <c r="R119" s="31">
        <v>1483613</v>
      </c>
      <c r="S119" s="31">
        <v>1182288</v>
      </c>
      <c r="T119" s="36">
        <f t="shared" si="30"/>
        <v>0.79689784330549818</v>
      </c>
      <c r="U119" s="36">
        <f t="shared" si="31"/>
        <v>9.4572108599953575E-2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900791</v>
      </c>
      <c r="E120" s="31">
        <v>628791</v>
      </c>
      <c r="F120" s="31">
        <v>32800</v>
      </c>
      <c r="G120" s="36">
        <f t="shared" si="24"/>
        <v>3.6412441953793943E-2</v>
      </c>
      <c r="H120" s="31">
        <v>49115</v>
      </c>
      <c r="I120" s="36">
        <f t="shared" si="25"/>
        <v>5.4524301419530172E-2</v>
      </c>
      <c r="J120" s="31">
        <v>71720</v>
      </c>
      <c r="K120" s="36">
        <f t="shared" si="26"/>
        <v>0.11406015671343897</v>
      </c>
      <c r="L120" s="31">
        <v>0</v>
      </c>
      <c r="M120" s="36">
        <f t="shared" si="27"/>
        <v>0</v>
      </c>
      <c r="N120" s="31">
        <f t="shared" si="28"/>
        <v>153635</v>
      </c>
      <c r="O120" s="36">
        <f t="shared" si="29"/>
        <v>0.24433396788440037</v>
      </c>
      <c r="P120" s="31">
        <v>419460</v>
      </c>
      <c r="Q120" s="31">
        <v>2327673</v>
      </c>
      <c r="R120" s="31">
        <v>1209578</v>
      </c>
      <c r="S120" s="31">
        <v>946009</v>
      </c>
      <c r="T120" s="36">
        <f t="shared" si="30"/>
        <v>0.78209838472591264</v>
      </c>
      <c r="U120" s="36">
        <f t="shared" si="31"/>
        <v>-0.82901826157440517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35019031</v>
      </c>
      <c r="E121" s="32">
        <f>SUM(E113:E120)</f>
        <v>19896301</v>
      </c>
      <c r="F121" s="32">
        <f>SUM(F113:F120)</f>
        <v>8328167</v>
      </c>
      <c r="G121" s="37">
        <f t="shared" si="24"/>
        <v>0.23781831656050106</v>
      </c>
      <c r="H121" s="32">
        <f>SUM(H113:H120)</f>
        <v>12638870</v>
      </c>
      <c r="I121" s="37">
        <f t="shared" si="25"/>
        <v>0.36091432684131092</v>
      </c>
      <c r="J121" s="32">
        <f>SUM(J113:J120)</f>
        <v>11508293</v>
      </c>
      <c r="K121" s="37">
        <f t="shared" si="26"/>
        <v>0.5784136960935603</v>
      </c>
      <c r="L121" s="32">
        <f>SUM(L113:L120)</f>
        <v>0</v>
      </c>
      <c r="M121" s="37">
        <f t="shared" si="27"/>
        <v>0</v>
      </c>
      <c r="N121" s="32">
        <f t="shared" si="28"/>
        <v>32475330</v>
      </c>
      <c r="O121" s="37">
        <f t="shared" si="29"/>
        <v>1.6322295284937638</v>
      </c>
      <c r="P121" s="32">
        <f>SUM(P113:P120)</f>
        <v>5534667</v>
      </c>
      <c r="Q121" s="32">
        <f>SUM(Q113:Q120)</f>
        <v>36779179</v>
      </c>
      <c r="R121" s="32">
        <f>SUM(R113:R120)</f>
        <v>29407133</v>
      </c>
      <c r="S121" s="32">
        <f>SUM(S113:S120)</f>
        <v>16749947</v>
      </c>
      <c r="T121" s="37">
        <f t="shared" si="30"/>
        <v>0.56958789556261746</v>
      </c>
      <c r="U121" s="37">
        <f t="shared" si="31"/>
        <v>1.0793108239393625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2018577</v>
      </c>
      <c r="E122" s="31">
        <v>2173621</v>
      </c>
      <c r="F122" s="31">
        <v>523712</v>
      </c>
      <c r="G122" s="36">
        <f t="shared" si="24"/>
        <v>0.25944613457896332</v>
      </c>
      <c r="H122" s="31">
        <v>594922</v>
      </c>
      <c r="I122" s="36">
        <f t="shared" si="25"/>
        <v>0.29472346113128206</v>
      </c>
      <c r="J122" s="31">
        <v>554868</v>
      </c>
      <c r="K122" s="36">
        <f t="shared" si="26"/>
        <v>0.25527357345185753</v>
      </c>
      <c r="L122" s="31">
        <v>0</v>
      </c>
      <c r="M122" s="36">
        <f t="shared" si="27"/>
        <v>0</v>
      </c>
      <c r="N122" s="31">
        <f t="shared" si="28"/>
        <v>1673502</v>
      </c>
      <c r="O122" s="36">
        <f t="shared" si="29"/>
        <v>0.76991435029381849</v>
      </c>
      <c r="P122" s="31">
        <v>884551</v>
      </c>
      <c r="Q122" s="31">
        <v>1909518</v>
      </c>
      <c r="R122" s="31">
        <v>1912411</v>
      </c>
      <c r="S122" s="31">
        <v>1850371</v>
      </c>
      <c r="T122" s="36">
        <f t="shared" si="30"/>
        <v>0.96755927465382707</v>
      </c>
      <c r="U122" s="36">
        <f t="shared" si="31"/>
        <v>-0.37271225740516944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11337270</v>
      </c>
      <c r="E123" s="31">
        <v>13837270</v>
      </c>
      <c r="F123" s="31">
        <v>2446254</v>
      </c>
      <c r="G123" s="36">
        <f t="shared" si="24"/>
        <v>0.21577099248760945</v>
      </c>
      <c r="H123" s="31">
        <v>7294525</v>
      </c>
      <c r="I123" s="36">
        <f t="shared" si="25"/>
        <v>0.6434110680966405</v>
      </c>
      <c r="J123" s="31">
        <v>1949868</v>
      </c>
      <c r="K123" s="36">
        <f t="shared" si="26"/>
        <v>0.14091421212421237</v>
      </c>
      <c r="L123" s="31">
        <v>0</v>
      </c>
      <c r="M123" s="36">
        <f t="shared" si="27"/>
        <v>0</v>
      </c>
      <c r="N123" s="31">
        <f t="shared" si="28"/>
        <v>11690647</v>
      </c>
      <c r="O123" s="36">
        <f t="shared" si="29"/>
        <v>0.84486658134155079</v>
      </c>
      <c r="P123" s="31">
        <v>2921421</v>
      </c>
      <c r="Q123" s="31">
        <v>11243034</v>
      </c>
      <c r="R123" s="31">
        <v>11227496</v>
      </c>
      <c r="S123" s="31">
        <v>10903610</v>
      </c>
      <c r="T123" s="36">
        <f t="shared" si="30"/>
        <v>0.9711524279322834</v>
      </c>
      <c r="U123" s="36">
        <f t="shared" si="31"/>
        <v>-0.33256179099143879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4029084</v>
      </c>
      <c r="E124" s="31">
        <v>4922840</v>
      </c>
      <c r="F124" s="31">
        <v>1101190</v>
      </c>
      <c r="G124" s="36">
        <f t="shared" si="24"/>
        <v>0.27331026109160295</v>
      </c>
      <c r="H124" s="31">
        <v>1355848</v>
      </c>
      <c r="I124" s="36">
        <f t="shared" si="25"/>
        <v>0.3365151979953756</v>
      </c>
      <c r="J124" s="31">
        <v>1129008</v>
      </c>
      <c r="K124" s="36">
        <f t="shared" si="26"/>
        <v>0.22934078702537561</v>
      </c>
      <c r="L124" s="31">
        <v>0</v>
      </c>
      <c r="M124" s="36">
        <f t="shared" si="27"/>
        <v>0</v>
      </c>
      <c r="N124" s="31">
        <f t="shared" si="28"/>
        <v>3586046</v>
      </c>
      <c r="O124" s="36">
        <f t="shared" si="29"/>
        <v>0.72845065043755231</v>
      </c>
      <c r="P124" s="31">
        <v>908620</v>
      </c>
      <c r="Q124" s="31">
        <v>5034672</v>
      </c>
      <c r="R124" s="31">
        <v>3804837</v>
      </c>
      <c r="S124" s="31">
        <v>2979314</v>
      </c>
      <c r="T124" s="36">
        <f t="shared" si="30"/>
        <v>0.78303328105776937</v>
      </c>
      <c r="U124" s="36">
        <f t="shared" si="31"/>
        <v>0.24255244216504157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17384931</v>
      </c>
      <c r="E126" s="32">
        <f>SUM(E122:E125)</f>
        <v>20933731</v>
      </c>
      <c r="F126" s="32">
        <f>SUM(F122:F125)</f>
        <v>4071156</v>
      </c>
      <c r="G126" s="37">
        <f t="shared" si="24"/>
        <v>0.23417728836542406</v>
      </c>
      <c r="H126" s="32">
        <f>SUM(H122:H125)</f>
        <v>9245295</v>
      </c>
      <c r="I126" s="37">
        <f t="shared" si="25"/>
        <v>0.53179934967817821</v>
      </c>
      <c r="J126" s="32">
        <f>SUM(J122:J125)</f>
        <v>3633744</v>
      </c>
      <c r="K126" s="37">
        <f t="shared" si="26"/>
        <v>0.17358319928731289</v>
      </c>
      <c r="L126" s="32">
        <f>SUM(L122:L125)</f>
        <v>0</v>
      </c>
      <c r="M126" s="37">
        <f t="shared" si="27"/>
        <v>0</v>
      </c>
      <c r="N126" s="32">
        <f t="shared" si="28"/>
        <v>16950195</v>
      </c>
      <c r="O126" s="37">
        <f t="shared" si="29"/>
        <v>0.80970730922261303</v>
      </c>
      <c r="P126" s="32">
        <f>SUM(P122:P125)</f>
        <v>4714592</v>
      </c>
      <c r="Q126" s="32">
        <f>SUM(Q122:Q125)</f>
        <v>18187224</v>
      </c>
      <c r="R126" s="32">
        <f>SUM(R122:R125)</f>
        <v>16944744</v>
      </c>
      <c r="S126" s="32">
        <f>SUM(S122:S125)</f>
        <v>15733295</v>
      </c>
      <c r="T126" s="37">
        <f t="shared" si="30"/>
        <v>0.92850591310202146</v>
      </c>
      <c r="U126" s="37">
        <f t="shared" si="31"/>
        <v>-0.22925589319287865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3326855</v>
      </c>
      <c r="E128" s="31">
        <v>3280555</v>
      </c>
      <c r="F128" s="31">
        <v>353029</v>
      </c>
      <c r="G128" s="36">
        <f t="shared" si="24"/>
        <v>0.10611493437495773</v>
      </c>
      <c r="H128" s="31">
        <v>1858076</v>
      </c>
      <c r="I128" s="36">
        <f t="shared" si="25"/>
        <v>0.55850826080487426</v>
      </c>
      <c r="J128" s="31">
        <v>681024</v>
      </c>
      <c r="K128" s="36">
        <f t="shared" si="26"/>
        <v>0.20759414184490124</v>
      </c>
      <c r="L128" s="31">
        <v>0</v>
      </c>
      <c r="M128" s="36">
        <f t="shared" si="27"/>
        <v>0</v>
      </c>
      <c r="N128" s="31">
        <f t="shared" si="28"/>
        <v>2892129</v>
      </c>
      <c r="O128" s="36">
        <f t="shared" si="29"/>
        <v>0.88159747359821738</v>
      </c>
      <c r="P128" s="31">
        <v>79398</v>
      </c>
      <c r="Q128" s="31">
        <v>3029528</v>
      </c>
      <c r="R128" s="31">
        <v>4623016</v>
      </c>
      <c r="S128" s="31">
        <v>1234791</v>
      </c>
      <c r="T128" s="36">
        <f t="shared" si="30"/>
        <v>0.2670964149810427</v>
      </c>
      <c r="U128" s="36">
        <f t="shared" si="31"/>
        <v>7.5773445174941436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534000</v>
      </c>
      <c r="F129" s="31">
        <v>0</v>
      </c>
      <c r="G129" s="36">
        <f t="shared" si="24"/>
        <v>0</v>
      </c>
      <c r="H129" s="31">
        <v>534000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534000</v>
      </c>
      <c r="O129" s="36">
        <f t="shared" si="29"/>
        <v>1</v>
      </c>
      <c r="P129" s="31">
        <v>846162</v>
      </c>
      <c r="Q129" s="31">
        <v>4323984</v>
      </c>
      <c r="R129" s="31">
        <v>4323984</v>
      </c>
      <c r="S129" s="31">
        <v>1756429</v>
      </c>
      <c r="T129" s="36">
        <f t="shared" si="30"/>
        <v>0.406206174675947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259083</v>
      </c>
      <c r="E131" s="31">
        <v>239083</v>
      </c>
      <c r="F131" s="31">
        <v>0</v>
      </c>
      <c r="G131" s="36">
        <f t="shared" si="24"/>
        <v>0</v>
      </c>
      <c r="H131" s="31">
        <v>1180</v>
      </c>
      <c r="I131" s="36">
        <f t="shared" si="25"/>
        <v>4.5545249977806341E-3</v>
      </c>
      <c r="J131" s="31">
        <v>142537</v>
      </c>
      <c r="K131" s="36">
        <f t="shared" si="26"/>
        <v>0.59618207902694875</v>
      </c>
      <c r="L131" s="31">
        <v>0</v>
      </c>
      <c r="M131" s="36">
        <f t="shared" si="27"/>
        <v>0</v>
      </c>
      <c r="N131" s="31">
        <f t="shared" si="28"/>
        <v>143717</v>
      </c>
      <c r="O131" s="36">
        <f t="shared" si="29"/>
        <v>0.60111760351007804</v>
      </c>
      <c r="P131" s="31">
        <v>9783</v>
      </c>
      <c r="Q131" s="31">
        <v>34782</v>
      </c>
      <c r="R131" s="31">
        <v>167598</v>
      </c>
      <c r="S131" s="31">
        <v>123606</v>
      </c>
      <c r="T131" s="36">
        <f t="shared" si="30"/>
        <v>0.73751476747932554</v>
      </c>
      <c r="U131" s="36">
        <f t="shared" si="31"/>
        <v>13.569866094245119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3585938</v>
      </c>
      <c r="E132" s="32">
        <f>SUM(E127:E131)</f>
        <v>4053638</v>
      </c>
      <c r="F132" s="32">
        <f>SUM(F127:F131)</f>
        <v>353029</v>
      </c>
      <c r="G132" s="37">
        <f t="shared" si="24"/>
        <v>9.8448160564962361E-2</v>
      </c>
      <c r="H132" s="32">
        <f>SUM(H127:H131)</f>
        <v>2393256</v>
      </c>
      <c r="I132" s="37">
        <f t="shared" si="25"/>
        <v>0.66740027295508175</v>
      </c>
      <c r="J132" s="32">
        <f>SUM(J127:J131)</f>
        <v>823561</v>
      </c>
      <c r="K132" s="37">
        <f t="shared" si="26"/>
        <v>0.20316589690544642</v>
      </c>
      <c r="L132" s="32">
        <f>SUM(L127:L131)</f>
        <v>0</v>
      </c>
      <c r="M132" s="37">
        <f t="shared" si="27"/>
        <v>0</v>
      </c>
      <c r="N132" s="32">
        <f t="shared" si="28"/>
        <v>3569846</v>
      </c>
      <c r="O132" s="37">
        <f t="shared" si="29"/>
        <v>0.88065239175279098</v>
      </c>
      <c r="P132" s="32">
        <f>SUM(P127:P131)</f>
        <v>935343</v>
      </c>
      <c r="Q132" s="32">
        <f>SUM(Q127:Q131)</f>
        <v>7388294</v>
      </c>
      <c r="R132" s="32">
        <f>SUM(R127:R131)</f>
        <v>9114598</v>
      </c>
      <c r="S132" s="32">
        <f>SUM(S127:S131)</f>
        <v>3114826</v>
      </c>
      <c r="T132" s="37">
        <f t="shared" si="30"/>
        <v>0.34174035980522671</v>
      </c>
      <c r="U132" s="37">
        <f t="shared" si="31"/>
        <v>-0.11950909987031499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7579316</v>
      </c>
      <c r="E133" s="31">
        <v>7586932</v>
      </c>
      <c r="F133" s="31">
        <v>1582265</v>
      </c>
      <c r="G133" s="36">
        <f t="shared" si="24"/>
        <v>0.20876092248957559</v>
      </c>
      <c r="H133" s="31">
        <v>1917219</v>
      </c>
      <c r="I133" s="36">
        <f t="shared" si="25"/>
        <v>0.2529540924273378</v>
      </c>
      <c r="J133" s="31">
        <v>1726347</v>
      </c>
      <c r="K133" s="36">
        <f t="shared" si="26"/>
        <v>0.22754217383258477</v>
      </c>
      <c r="L133" s="31">
        <v>0</v>
      </c>
      <c r="M133" s="36">
        <f t="shared" si="27"/>
        <v>0</v>
      </c>
      <c r="N133" s="31">
        <f t="shared" si="28"/>
        <v>5225831</v>
      </c>
      <c r="O133" s="36">
        <f t="shared" si="29"/>
        <v>0.68879370475443824</v>
      </c>
      <c r="P133" s="31">
        <v>1572741</v>
      </c>
      <c r="Q133" s="31">
        <v>7308170</v>
      </c>
      <c r="R133" s="31">
        <v>7189139</v>
      </c>
      <c r="S133" s="31">
        <v>4877597</v>
      </c>
      <c r="T133" s="36">
        <f t="shared" si="30"/>
        <v>0.67846747712069555</v>
      </c>
      <c r="U133" s="36">
        <f t="shared" si="31"/>
        <v>9.7667702437972848E-2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1905342</v>
      </c>
      <c r="E134" s="31">
        <v>1899194</v>
      </c>
      <c r="F134" s="31">
        <v>395885</v>
      </c>
      <c r="G134" s="36">
        <f t="shared" si="24"/>
        <v>0.20777634671360837</v>
      </c>
      <c r="H134" s="31">
        <v>425650</v>
      </c>
      <c r="I134" s="36">
        <f t="shared" si="25"/>
        <v>0.22339821407390378</v>
      </c>
      <c r="J134" s="31">
        <v>339714</v>
      </c>
      <c r="K134" s="36">
        <f t="shared" si="26"/>
        <v>0.17887272179672009</v>
      </c>
      <c r="L134" s="31">
        <v>0</v>
      </c>
      <c r="M134" s="36">
        <f t="shared" si="27"/>
        <v>0</v>
      </c>
      <c r="N134" s="31">
        <f t="shared" si="28"/>
        <v>1161249</v>
      </c>
      <c r="O134" s="36">
        <f t="shared" si="29"/>
        <v>0.61144306479485511</v>
      </c>
      <c r="P134" s="31">
        <v>290722</v>
      </c>
      <c r="Q134" s="31">
        <v>1315656</v>
      </c>
      <c r="R134" s="31">
        <v>1229175</v>
      </c>
      <c r="S134" s="31">
        <v>930072</v>
      </c>
      <c r="T134" s="36">
        <f t="shared" si="30"/>
        <v>0.75666361583989261</v>
      </c>
      <c r="U134" s="36">
        <f t="shared" si="31"/>
        <v>0.16851837838209693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9484658</v>
      </c>
      <c r="E137" s="32">
        <f>SUM(E133:E136)</f>
        <v>9486126</v>
      </c>
      <c r="F137" s="32">
        <f>SUM(F133:F136)</f>
        <v>1978150</v>
      </c>
      <c r="G137" s="37">
        <f t="shared" ref="G137:G170" si="32">IF(($D137     =0),0,($F137     /$D137     ))</f>
        <v>0.20856313427431963</v>
      </c>
      <c r="H137" s="32">
        <f>SUM(H133:H136)</f>
        <v>2342869</v>
      </c>
      <c r="I137" s="37">
        <f t="shared" ref="I137:I170" si="33">IF(($D137     =0),0,($H137     /$D137     ))</f>
        <v>0.2470167084569628</v>
      </c>
      <c r="J137" s="32">
        <f>SUM(J133:J136)</f>
        <v>2066061</v>
      </c>
      <c r="K137" s="37">
        <f t="shared" ref="K137:K170" si="34">IF(($E137     =0),0,($J137     /$E137     ))</f>
        <v>0.21779818231383391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6387080</v>
      </c>
      <c r="O137" s="37">
        <f t="shared" ref="O137:O170" si="37">IF(($E137     =0),0,($N137     /$E137     ))</f>
        <v>0.6733075230078116</v>
      </c>
      <c r="P137" s="32">
        <f>SUM(P133:P136)</f>
        <v>1863463</v>
      </c>
      <c r="Q137" s="32">
        <f>SUM(Q133:Q136)</f>
        <v>8623826</v>
      </c>
      <c r="R137" s="32">
        <f>SUM(R133:R136)</f>
        <v>8418314</v>
      </c>
      <c r="S137" s="32">
        <f>SUM(S133:S136)</f>
        <v>5807669</v>
      </c>
      <c r="T137" s="37">
        <f t="shared" ref="T137:T170" si="38">IF(($R137     =0),0,($S137     /$R137     ))</f>
        <v>0.68988505299279645</v>
      </c>
      <c r="U137" s="37">
        <f t="shared" ref="U137:U170" si="39">IF(($P137     =0),0,(($J137     /$P137     )-1))</f>
        <v>0.10872123567787506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6848470</v>
      </c>
      <c r="E140" s="31">
        <v>10738785</v>
      </c>
      <c r="F140" s="31">
        <v>621793</v>
      </c>
      <c r="G140" s="36">
        <f t="shared" si="32"/>
        <v>9.0792980037877072E-2</v>
      </c>
      <c r="H140" s="31">
        <v>4750436</v>
      </c>
      <c r="I140" s="36">
        <f t="shared" si="33"/>
        <v>0.69364923844303905</v>
      </c>
      <c r="J140" s="31">
        <v>841970</v>
      </c>
      <c r="K140" s="36">
        <f t="shared" si="34"/>
        <v>7.8404586738630114E-2</v>
      </c>
      <c r="L140" s="31">
        <v>0</v>
      </c>
      <c r="M140" s="36">
        <f t="shared" si="35"/>
        <v>0</v>
      </c>
      <c r="N140" s="31">
        <f t="shared" si="36"/>
        <v>6214199</v>
      </c>
      <c r="O140" s="36">
        <f t="shared" si="37"/>
        <v>0.57866872276519177</v>
      </c>
      <c r="P140" s="31">
        <v>1936606</v>
      </c>
      <c r="Q140" s="31">
        <v>6044200</v>
      </c>
      <c r="R140" s="31">
        <v>6214725</v>
      </c>
      <c r="S140" s="31">
        <v>5702205</v>
      </c>
      <c r="T140" s="36">
        <f t="shared" si="38"/>
        <v>0.91753134692202798</v>
      </c>
      <c r="U140" s="36">
        <f t="shared" si="39"/>
        <v>-0.5652342293682866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-7377</v>
      </c>
      <c r="G141" s="36">
        <f t="shared" si="32"/>
        <v>0</v>
      </c>
      <c r="H141" s="31">
        <v>-2459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-9836</v>
      </c>
      <c r="O141" s="36">
        <f t="shared" si="37"/>
        <v>0</v>
      </c>
      <c r="P141" s="31">
        <v>-7377</v>
      </c>
      <c r="Q141" s="31">
        <v>0</v>
      </c>
      <c r="R141" s="31">
        <v>0</v>
      </c>
      <c r="S141" s="31">
        <v>-7377</v>
      </c>
      <c r="T141" s="36">
        <f t="shared" si="38"/>
        <v>0</v>
      </c>
      <c r="U141" s="36">
        <f t="shared" si="39"/>
        <v>-1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485224</v>
      </c>
      <c r="E142" s="31">
        <v>520414</v>
      </c>
      <c r="F142" s="31">
        <v>1289854</v>
      </c>
      <c r="G142" s="36">
        <f t="shared" si="32"/>
        <v>2.6582650487197665</v>
      </c>
      <c r="H142" s="31">
        <v>834884</v>
      </c>
      <c r="I142" s="36">
        <f t="shared" si="33"/>
        <v>1.7206156331920928</v>
      </c>
      <c r="J142" s="31">
        <v>1253233</v>
      </c>
      <c r="K142" s="36">
        <f t="shared" si="34"/>
        <v>2.4081462066739174</v>
      </c>
      <c r="L142" s="31">
        <v>0</v>
      </c>
      <c r="M142" s="36">
        <f t="shared" si="35"/>
        <v>0</v>
      </c>
      <c r="N142" s="31">
        <f t="shared" si="36"/>
        <v>3377971</v>
      </c>
      <c r="O142" s="36">
        <f t="shared" si="37"/>
        <v>6.4909302978013654</v>
      </c>
      <c r="P142" s="31">
        <v>943060</v>
      </c>
      <c r="Q142" s="31">
        <v>637543</v>
      </c>
      <c r="R142" s="31">
        <v>487543</v>
      </c>
      <c r="S142" s="31">
        <v>2249093</v>
      </c>
      <c r="T142" s="36">
        <f t="shared" si="38"/>
        <v>4.6131172019698772</v>
      </c>
      <c r="U142" s="36">
        <f t="shared" si="39"/>
        <v>0.32890060017390188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28363872</v>
      </c>
      <c r="E143" s="31">
        <v>63414580</v>
      </c>
      <c r="F143" s="31">
        <v>13588333</v>
      </c>
      <c r="G143" s="36">
        <f t="shared" si="32"/>
        <v>0.47907186296708715</v>
      </c>
      <c r="H143" s="31">
        <v>14820778</v>
      </c>
      <c r="I143" s="36">
        <f t="shared" si="33"/>
        <v>0.52252308852613638</v>
      </c>
      <c r="J143" s="31">
        <v>14213353</v>
      </c>
      <c r="K143" s="36">
        <f t="shared" si="34"/>
        <v>0.22413383483735128</v>
      </c>
      <c r="L143" s="31">
        <v>0</v>
      </c>
      <c r="M143" s="36">
        <f t="shared" si="35"/>
        <v>0</v>
      </c>
      <c r="N143" s="31">
        <f t="shared" si="36"/>
        <v>42622464</v>
      </c>
      <c r="O143" s="36">
        <f t="shared" si="37"/>
        <v>0.67212404465976117</v>
      </c>
      <c r="P143" s="31">
        <v>13343123</v>
      </c>
      <c r="Q143" s="31">
        <v>34928343</v>
      </c>
      <c r="R143" s="31">
        <v>49162399</v>
      </c>
      <c r="S143" s="31">
        <v>37348681</v>
      </c>
      <c r="T143" s="36">
        <f t="shared" si="38"/>
        <v>0.75970013180194884</v>
      </c>
      <c r="U143" s="36">
        <f t="shared" si="39"/>
        <v>6.5219364312237849E-2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35697566</v>
      </c>
      <c r="E144" s="32">
        <f>SUM(E138:E143)</f>
        <v>74673779</v>
      </c>
      <c r="F144" s="32">
        <f>SUM(F138:F143)</f>
        <v>15492603</v>
      </c>
      <c r="G144" s="37">
        <f t="shared" si="32"/>
        <v>0.43399606012353897</v>
      </c>
      <c r="H144" s="32">
        <f>SUM(H138:H143)</f>
        <v>20403639</v>
      </c>
      <c r="I144" s="37">
        <f t="shared" si="33"/>
        <v>0.57156947339210751</v>
      </c>
      <c r="J144" s="32">
        <f>SUM(J138:J143)</f>
        <v>16308556</v>
      </c>
      <c r="K144" s="37">
        <f t="shared" si="34"/>
        <v>0.21839735739100602</v>
      </c>
      <c r="L144" s="32">
        <f>SUM(L138:L143)</f>
        <v>0</v>
      </c>
      <c r="M144" s="37">
        <f t="shared" si="35"/>
        <v>0</v>
      </c>
      <c r="N144" s="32">
        <f t="shared" si="36"/>
        <v>52204798</v>
      </c>
      <c r="O144" s="37">
        <f t="shared" si="37"/>
        <v>0.69910480893165994</v>
      </c>
      <c r="P144" s="32">
        <f>SUM(P138:P143)</f>
        <v>16215412</v>
      </c>
      <c r="Q144" s="32">
        <f>SUM(Q138:Q143)</f>
        <v>41610086</v>
      </c>
      <c r="R144" s="32">
        <f>SUM(R138:R143)</f>
        <v>55864667</v>
      </c>
      <c r="S144" s="32">
        <f>SUM(S138:S143)</f>
        <v>45292602</v>
      </c>
      <c r="T144" s="37">
        <f t="shared" si="38"/>
        <v>0.81075578594248132</v>
      </c>
      <c r="U144" s="37">
        <f t="shared" si="39"/>
        <v>5.7441648722831307E-3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2900000</v>
      </c>
      <c r="E145" s="31">
        <v>2900000</v>
      </c>
      <c r="F145" s="31">
        <v>0</v>
      </c>
      <c r="G145" s="36">
        <f t="shared" si="32"/>
        <v>0</v>
      </c>
      <c r="H145" s="31">
        <v>834496</v>
      </c>
      <c r="I145" s="36">
        <f t="shared" si="33"/>
        <v>0.28775724137931036</v>
      </c>
      <c r="J145" s="31">
        <v>706866</v>
      </c>
      <c r="K145" s="36">
        <f t="shared" si="34"/>
        <v>0.24374689655172413</v>
      </c>
      <c r="L145" s="31">
        <v>0</v>
      </c>
      <c r="M145" s="36">
        <f t="shared" si="35"/>
        <v>0</v>
      </c>
      <c r="N145" s="31">
        <f t="shared" si="36"/>
        <v>1541362</v>
      </c>
      <c r="O145" s="36">
        <f t="shared" si="37"/>
        <v>0.53150413793103446</v>
      </c>
      <c r="P145" s="31">
        <v>0</v>
      </c>
      <c r="Q145" s="31">
        <v>2526087</v>
      </c>
      <c r="R145" s="31">
        <v>2526087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1417391</v>
      </c>
      <c r="E146" s="31">
        <v>2882374</v>
      </c>
      <c r="F146" s="31">
        <v>127465</v>
      </c>
      <c r="G146" s="36">
        <f t="shared" si="32"/>
        <v>8.9929313788502954E-2</v>
      </c>
      <c r="H146" s="31">
        <v>2810729</v>
      </c>
      <c r="I146" s="36">
        <f t="shared" si="33"/>
        <v>1.9830300883806937</v>
      </c>
      <c r="J146" s="31">
        <v>1589229</v>
      </c>
      <c r="K146" s="36">
        <f t="shared" si="34"/>
        <v>0.55136113495334049</v>
      </c>
      <c r="L146" s="31">
        <v>0</v>
      </c>
      <c r="M146" s="36">
        <f t="shared" si="35"/>
        <v>0</v>
      </c>
      <c r="N146" s="31">
        <f t="shared" si="36"/>
        <v>4527423</v>
      </c>
      <c r="O146" s="36">
        <f t="shared" si="37"/>
        <v>1.5707271159120919</v>
      </c>
      <c r="P146" s="31">
        <v>852222</v>
      </c>
      <c r="Q146" s="31">
        <v>2891303</v>
      </c>
      <c r="R146" s="31">
        <v>1056175</v>
      </c>
      <c r="S146" s="31">
        <v>1229502</v>
      </c>
      <c r="T146" s="36">
        <f t="shared" si="38"/>
        <v>1.1641082207020617</v>
      </c>
      <c r="U146" s="36">
        <f t="shared" si="39"/>
        <v>0.86480635327414679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4317391</v>
      </c>
      <c r="E150" s="32">
        <f>SUM(E145:E149)</f>
        <v>5782374</v>
      </c>
      <c r="F150" s="32">
        <f>SUM(F145:F149)</f>
        <v>127465</v>
      </c>
      <c r="G150" s="37">
        <f t="shared" si="32"/>
        <v>2.9523617388371819E-2</v>
      </c>
      <c r="H150" s="32">
        <f>SUM(H145:H149)</f>
        <v>3645225</v>
      </c>
      <c r="I150" s="37">
        <f t="shared" si="33"/>
        <v>0.84431199305321203</v>
      </c>
      <c r="J150" s="32">
        <f>SUM(J145:J149)</f>
        <v>2296095</v>
      </c>
      <c r="K150" s="37">
        <f t="shared" si="34"/>
        <v>0.39708517643445407</v>
      </c>
      <c r="L150" s="32">
        <f>SUM(L145:L149)</f>
        <v>0</v>
      </c>
      <c r="M150" s="37">
        <f t="shared" si="35"/>
        <v>0</v>
      </c>
      <c r="N150" s="32">
        <f t="shared" si="36"/>
        <v>6068785</v>
      </c>
      <c r="O150" s="37">
        <f t="shared" si="37"/>
        <v>1.0495317321224811</v>
      </c>
      <c r="P150" s="32">
        <f>SUM(P145:P149)</f>
        <v>852222</v>
      </c>
      <c r="Q150" s="32">
        <f>SUM(Q145:Q149)</f>
        <v>5417390</v>
      </c>
      <c r="R150" s="32">
        <f>SUM(R145:R149)</f>
        <v>3582262</v>
      </c>
      <c r="S150" s="32">
        <f>SUM(S145:S149)</f>
        <v>1229502</v>
      </c>
      <c r="T150" s="37">
        <f t="shared" si="38"/>
        <v>0.34321945184355585</v>
      </c>
      <c r="U150" s="37">
        <f t="shared" si="39"/>
        <v>1.6942451614720109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11046100</v>
      </c>
      <c r="E152" s="31">
        <v>11061703</v>
      </c>
      <c r="F152" s="31">
        <v>1460814</v>
      </c>
      <c r="G152" s="36">
        <f t="shared" si="32"/>
        <v>0.13224703741592056</v>
      </c>
      <c r="H152" s="31">
        <v>1694091</v>
      </c>
      <c r="I152" s="36">
        <f t="shared" si="33"/>
        <v>0.15336553172612957</v>
      </c>
      <c r="J152" s="31">
        <v>2567194</v>
      </c>
      <c r="K152" s="36">
        <f t="shared" si="34"/>
        <v>0.23207945467348021</v>
      </c>
      <c r="L152" s="31">
        <v>0</v>
      </c>
      <c r="M152" s="36">
        <f t="shared" si="35"/>
        <v>0</v>
      </c>
      <c r="N152" s="31">
        <f t="shared" si="36"/>
        <v>5722099</v>
      </c>
      <c r="O152" s="36">
        <f t="shared" si="37"/>
        <v>0.51728915520512531</v>
      </c>
      <c r="P152" s="31">
        <v>2106837</v>
      </c>
      <c r="Q152" s="31">
        <v>10485100</v>
      </c>
      <c r="R152" s="31">
        <v>10034100</v>
      </c>
      <c r="S152" s="31">
        <v>5795879</v>
      </c>
      <c r="T152" s="36">
        <f t="shared" si="38"/>
        <v>0.57761822186344569</v>
      </c>
      <c r="U152" s="36">
        <f t="shared" si="39"/>
        <v>0.21850622520868956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5654730</v>
      </c>
      <c r="E153" s="31">
        <v>6786090</v>
      </c>
      <c r="F153" s="31">
        <v>1135941</v>
      </c>
      <c r="G153" s="36">
        <f t="shared" si="32"/>
        <v>0.20088333129963765</v>
      </c>
      <c r="H153" s="31">
        <v>3178429</v>
      </c>
      <c r="I153" s="36">
        <f t="shared" si="33"/>
        <v>0.56208324712232061</v>
      </c>
      <c r="J153" s="31">
        <v>763588</v>
      </c>
      <c r="K153" s="36">
        <f t="shared" si="34"/>
        <v>0.11252252770004524</v>
      </c>
      <c r="L153" s="31">
        <v>0</v>
      </c>
      <c r="M153" s="36">
        <f t="shared" si="35"/>
        <v>0</v>
      </c>
      <c r="N153" s="31">
        <f t="shared" si="36"/>
        <v>5077958</v>
      </c>
      <c r="O153" s="36">
        <f t="shared" si="37"/>
        <v>0.74828922103891937</v>
      </c>
      <c r="P153" s="31">
        <v>623935</v>
      </c>
      <c r="Q153" s="31">
        <v>2772740</v>
      </c>
      <c r="R153" s="31">
        <v>3003770</v>
      </c>
      <c r="S153" s="31">
        <v>1918192</v>
      </c>
      <c r="T153" s="36">
        <f t="shared" si="38"/>
        <v>0.63859483249383275</v>
      </c>
      <c r="U153" s="36">
        <f t="shared" si="39"/>
        <v>0.223826199844535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2128932</v>
      </c>
      <c r="E154" s="31">
        <v>1776759</v>
      </c>
      <c r="F154" s="31">
        <v>625926</v>
      </c>
      <c r="G154" s="36">
        <f t="shared" si="32"/>
        <v>0.2940093906240312</v>
      </c>
      <c r="H154" s="31">
        <v>324180</v>
      </c>
      <c r="I154" s="36">
        <f t="shared" si="33"/>
        <v>0.15227353433552598</v>
      </c>
      <c r="J154" s="31">
        <v>547124</v>
      </c>
      <c r="K154" s="36">
        <f t="shared" si="34"/>
        <v>0.30793371526470387</v>
      </c>
      <c r="L154" s="31">
        <v>0</v>
      </c>
      <c r="M154" s="36">
        <f t="shared" si="35"/>
        <v>0</v>
      </c>
      <c r="N154" s="31">
        <f t="shared" si="36"/>
        <v>1497230</v>
      </c>
      <c r="O154" s="36">
        <f t="shared" si="37"/>
        <v>0.84267478031629506</v>
      </c>
      <c r="P154" s="31">
        <v>312270</v>
      </c>
      <c r="Q154" s="31">
        <v>1242849</v>
      </c>
      <c r="R154" s="31">
        <v>1242849</v>
      </c>
      <c r="S154" s="31">
        <v>874255</v>
      </c>
      <c r="T154" s="36">
        <f t="shared" si="38"/>
        <v>0.70342817188572382</v>
      </c>
      <c r="U154" s="36">
        <f t="shared" si="39"/>
        <v>0.75208633554295967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1673913</v>
      </c>
      <c r="E155" s="31">
        <v>2073913</v>
      </c>
      <c r="F155" s="31">
        <v>343845</v>
      </c>
      <c r="G155" s="36">
        <f t="shared" si="32"/>
        <v>0.20541390143932212</v>
      </c>
      <c r="H155" s="31">
        <v>533000</v>
      </c>
      <c r="I155" s="36">
        <f t="shared" si="33"/>
        <v>0.3184155926861193</v>
      </c>
      <c r="J155" s="31">
        <v>280400</v>
      </c>
      <c r="K155" s="36">
        <f t="shared" si="34"/>
        <v>0.13520335713214585</v>
      </c>
      <c r="L155" s="31">
        <v>0</v>
      </c>
      <c r="M155" s="36">
        <f t="shared" si="35"/>
        <v>0</v>
      </c>
      <c r="N155" s="31">
        <f t="shared" si="36"/>
        <v>1157245</v>
      </c>
      <c r="O155" s="36">
        <f t="shared" si="37"/>
        <v>0.5580007454507494</v>
      </c>
      <c r="P155" s="31">
        <v>705469</v>
      </c>
      <c r="Q155" s="31">
        <v>2373913</v>
      </c>
      <c r="R155" s="31">
        <v>1396989</v>
      </c>
      <c r="S155" s="31">
        <v>1071933</v>
      </c>
      <c r="T155" s="36">
        <f t="shared" si="38"/>
        <v>0.76731670757607973</v>
      </c>
      <c r="U155" s="36">
        <f t="shared" si="39"/>
        <v>-0.60253391715298621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10698130</v>
      </c>
      <c r="E156" s="31">
        <v>10766638</v>
      </c>
      <c r="F156" s="31">
        <v>829363</v>
      </c>
      <c r="G156" s="36">
        <f t="shared" si="32"/>
        <v>7.7524109353690779E-2</v>
      </c>
      <c r="H156" s="31">
        <v>3434287</v>
      </c>
      <c r="I156" s="36">
        <f t="shared" si="33"/>
        <v>0.3210175049284314</v>
      </c>
      <c r="J156" s="31">
        <v>1334760</v>
      </c>
      <c r="K156" s="36">
        <f t="shared" si="34"/>
        <v>0.12397184710770437</v>
      </c>
      <c r="L156" s="31">
        <v>0</v>
      </c>
      <c r="M156" s="36">
        <f t="shared" si="35"/>
        <v>0</v>
      </c>
      <c r="N156" s="31">
        <f t="shared" si="36"/>
        <v>5598410</v>
      </c>
      <c r="O156" s="36">
        <f t="shared" si="37"/>
        <v>0.51997754545104979</v>
      </c>
      <c r="P156" s="31">
        <v>932493</v>
      </c>
      <c r="Q156" s="31">
        <v>10126355</v>
      </c>
      <c r="R156" s="31">
        <v>9506097</v>
      </c>
      <c r="S156" s="31">
        <v>6165247</v>
      </c>
      <c r="T156" s="36">
        <f t="shared" si="38"/>
        <v>0.64855713128111359</v>
      </c>
      <c r="U156" s="36">
        <f t="shared" si="39"/>
        <v>0.43138876109525759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31201805</v>
      </c>
      <c r="E157" s="32">
        <f>SUM(E151:E156)</f>
        <v>32465103</v>
      </c>
      <c r="F157" s="32">
        <f>SUM(F151:F156)</f>
        <v>4395889</v>
      </c>
      <c r="G157" s="37">
        <f t="shared" si="32"/>
        <v>0.14088572760454082</v>
      </c>
      <c r="H157" s="32">
        <f>SUM(H151:H156)</f>
        <v>9163987</v>
      </c>
      <c r="I157" s="37">
        <f t="shared" si="33"/>
        <v>0.29370054072192298</v>
      </c>
      <c r="J157" s="32">
        <f>SUM(J151:J156)</f>
        <v>5493066</v>
      </c>
      <c r="K157" s="37">
        <f t="shared" si="34"/>
        <v>0.16919909356209342</v>
      </c>
      <c r="L157" s="32">
        <f>SUM(L151:L156)</f>
        <v>0</v>
      </c>
      <c r="M157" s="37">
        <f t="shared" si="35"/>
        <v>0</v>
      </c>
      <c r="N157" s="32">
        <f t="shared" si="36"/>
        <v>19052942</v>
      </c>
      <c r="O157" s="37">
        <f t="shared" si="37"/>
        <v>0.58687452801243234</v>
      </c>
      <c r="P157" s="32">
        <f>SUM(P151:P156)</f>
        <v>4681004</v>
      </c>
      <c r="Q157" s="32">
        <f>SUM(Q151:Q156)</f>
        <v>27000957</v>
      </c>
      <c r="R157" s="32">
        <f>SUM(R151:R156)</f>
        <v>25183805</v>
      </c>
      <c r="S157" s="32">
        <f>SUM(S151:S156)</f>
        <v>15825506</v>
      </c>
      <c r="T157" s="37">
        <f t="shared" si="38"/>
        <v>0.62840011666227558</v>
      </c>
      <c r="U157" s="37">
        <f t="shared" si="39"/>
        <v>0.17348030465259168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8051392</v>
      </c>
      <c r="E159" s="31">
        <v>8380582</v>
      </c>
      <c r="F159" s="31">
        <v>1765686</v>
      </c>
      <c r="G159" s="36">
        <f t="shared" si="32"/>
        <v>0.21930195424592419</v>
      </c>
      <c r="H159" s="31">
        <v>1692260</v>
      </c>
      <c r="I159" s="36">
        <f t="shared" si="33"/>
        <v>0.21018228897562061</v>
      </c>
      <c r="J159" s="31">
        <v>1529967</v>
      </c>
      <c r="K159" s="36">
        <f t="shared" si="34"/>
        <v>0.18256094863101394</v>
      </c>
      <c r="L159" s="31">
        <v>0</v>
      </c>
      <c r="M159" s="36">
        <f t="shared" si="35"/>
        <v>0</v>
      </c>
      <c r="N159" s="31">
        <f t="shared" si="36"/>
        <v>4987913</v>
      </c>
      <c r="O159" s="36">
        <f t="shared" si="37"/>
        <v>0.59517501290483166</v>
      </c>
      <c r="P159" s="31">
        <v>1647799</v>
      </c>
      <c r="Q159" s="31">
        <v>6834616</v>
      </c>
      <c r="R159" s="31">
        <v>5939703</v>
      </c>
      <c r="S159" s="31">
        <v>4308202</v>
      </c>
      <c r="T159" s="36">
        <f t="shared" si="38"/>
        <v>0.7253227981264383</v>
      </c>
      <c r="U159" s="36">
        <f t="shared" si="39"/>
        <v>-7.1508721634131356E-2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5795698</v>
      </c>
      <c r="E160" s="31">
        <v>5969640</v>
      </c>
      <c r="F160" s="31">
        <v>785027</v>
      </c>
      <c r="G160" s="36">
        <f t="shared" si="32"/>
        <v>0.135449949255465</v>
      </c>
      <c r="H160" s="31">
        <v>2916445</v>
      </c>
      <c r="I160" s="36">
        <f t="shared" si="33"/>
        <v>0.50320858678281721</v>
      </c>
      <c r="J160" s="31">
        <v>913848</v>
      </c>
      <c r="K160" s="36">
        <f t="shared" si="34"/>
        <v>0.15308259794560475</v>
      </c>
      <c r="L160" s="31">
        <v>0</v>
      </c>
      <c r="M160" s="36">
        <f t="shared" si="35"/>
        <v>0</v>
      </c>
      <c r="N160" s="31">
        <f t="shared" si="36"/>
        <v>4615320</v>
      </c>
      <c r="O160" s="36">
        <f t="shared" si="37"/>
        <v>0.7731320481637084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7789216</v>
      </c>
      <c r="E162" s="31">
        <v>7687991</v>
      </c>
      <c r="F162" s="31">
        <v>1113494</v>
      </c>
      <c r="G162" s="36">
        <f t="shared" si="32"/>
        <v>0.14295328310320321</v>
      </c>
      <c r="H162" s="31">
        <v>1133583</v>
      </c>
      <c r="I162" s="36">
        <f t="shared" si="33"/>
        <v>0.14553236166515346</v>
      </c>
      <c r="J162" s="31">
        <v>1209358</v>
      </c>
      <c r="K162" s="36">
        <f t="shared" si="34"/>
        <v>0.15730481474288927</v>
      </c>
      <c r="L162" s="31">
        <v>0</v>
      </c>
      <c r="M162" s="36">
        <f t="shared" si="35"/>
        <v>0</v>
      </c>
      <c r="N162" s="31">
        <f t="shared" si="36"/>
        <v>3456435</v>
      </c>
      <c r="O162" s="36">
        <f t="shared" si="37"/>
        <v>0.44958884577258218</v>
      </c>
      <c r="P162" s="31">
        <v>1087503</v>
      </c>
      <c r="Q162" s="31">
        <v>8550150</v>
      </c>
      <c r="R162" s="31">
        <v>7568404</v>
      </c>
      <c r="S162" s="31">
        <v>3461010</v>
      </c>
      <c r="T162" s="36">
        <f t="shared" si="38"/>
        <v>0.45729720559314752</v>
      </c>
      <c r="U162" s="36">
        <f t="shared" si="39"/>
        <v>0.11205026560846276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21636306</v>
      </c>
      <c r="E163" s="32">
        <f>SUM(E158:E162)</f>
        <v>22038213</v>
      </c>
      <c r="F163" s="32">
        <f>SUM(F158:F162)</f>
        <v>3664207</v>
      </c>
      <c r="G163" s="37">
        <f t="shared" si="32"/>
        <v>0.16935455617978412</v>
      </c>
      <c r="H163" s="32">
        <f>SUM(H158:H162)</f>
        <v>5742288</v>
      </c>
      <c r="I163" s="37">
        <f t="shared" si="33"/>
        <v>0.26540057253765964</v>
      </c>
      <c r="J163" s="32">
        <f>SUM(J158:J162)</f>
        <v>3653173</v>
      </c>
      <c r="K163" s="37">
        <f t="shared" si="34"/>
        <v>0.16576539123203865</v>
      </c>
      <c r="L163" s="32">
        <f>SUM(L158:L162)</f>
        <v>0</v>
      </c>
      <c r="M163" s="37">
        <f t="shared" si="35"/>
        <v>0</v>
      </c>
      <c r="N163" s="32">
        <f t="shared" si="36"/>
        <v>13059668</v>
      </c>
      <c r="O163" s="37">
        <f t="shared" si="37"/>
        <v>0.59259196741586984</v>
      </c>
      <c r="P163" s="32">
        <f>SUM(P158:P162)</f>
        <v>2735302</v>
      </c>
      <c r="Q163" s="32">
        <f>SUM(Q158:Q162)</f>
        <v>15384766</v>
      </c>
      <c r="R163" s="32">
        <f>SUM(R158:R162)</f>
        <v>13508107</v>
      </c>
      <c r="S163" s="32">
        <f>SUM(S158:S162)</f>
        <v>7769212</v>
      </c>
      <c r="T163" s="37">
        <f t="shared" si="38"/>
        <v>0.57515179588079957</v>
      </c>
      <c r="U163" s="37">
        <f t="shared" si="39"/>
        <v>0.33556477493161641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29495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20000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4878060</v>
      </c>
      <c r="E167" s="31">
        <v>3658985</v>
      </c>
      <c r="F167" s="31">
        <v>726582</v>
      </c>
      <c r="G167" s="36">
        <f t="shared" si="32"/>
        <v>0.14894896741737493</v>
      </c>
      <c r="H167" s="31">
        <v>728495</v>
      </c>
      <c r="I167" s="36">
        <f t="shared" si="33"/>
        <v>0.14934113151539752</v>
      </c>
      <c r="J167" s="31">
        <v>582076</v>
      </c>
      <c r="K167" s="36">
        <f t="shared" si="34"/>
        <v>0.15908127527169419</v>
      </c>
      <c r="L167" s="31">
        <v>0</v>
      </c>
      <c r="M167" s="36">
        <f t="shared" si="35"/>
        <v>0</v>
      </c>
      <c r="N167" s="31">
        <f t="shared" si="36"/>
        <v>2037153</v>
      </c>
      <c r="O167" s="36">
        <f t="shared" si="37"/>
        <v>0.55675358056947488</v>
      </c>
      <c r="P167" s="31">
        <v>818367</v>
      </c>
      <c r="Q167" s="31">
        <v>3633051</v>
      </c>
      <c r="R167" s="31">
        <v>3110951</v>
      </c>
      <c r="S167" s="31">
        <v>1348813</v>
      </c>
      <c r="T167" s="36">
        <f t="shared" si="38"/>
        <v>0.43356934905114225</v>
      </c>
      <c r="U167" s="36">
        <f t="shared" si="39"/>
        <v>-0.28873476081024774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12058213</v>
      </c>
      <c r="E168" s="31">
        <v>9341850</v>
      </c>
      <c r="F168" s="31">
        <v>1973345</v>
      </c>
      <c r="G168" s="36">
        <f t="shared" si="32"/>
        <v>0.16365152945963055</v>
      </c>
      <c r="H168" s="31">
        <v>2051955</v>
      </c>
      <c r="I168" s="36">
        <f t="shared" si="33"/>
        <v>0.17017073757114756</v>
      </c>
      <c r="J168" s="31">
        <v>1939890</v>
      </c>
      <c r="K168" s="36">
        <f t="shared" si="34"/>
        <v>0.20765587116042325</v>
      </c>
      <c r="L168" s="31">
        <v>0</v>
      </c>
      <c r="M168" s="36">
        <f t="shared" si="35"/>
        <v>0</v>
      </c>
      <c r="N168" s="31">
        <f t="shared" si="36"/>
        <v>5965190</v>
      </c>
      <c r="O168" s="36">
        <f t="shared" si="37"/>
        <v>0.63854482784459177</v>
      </c>
      <c r="P168" s="31">
        <v>1902933</v>
      </c>
      <c r="Q168" s="31">
        <v>9894069</v>
      </c>
      <c r="R168" s="31">
        <v>9691511</v>
      </c>
      <c r="S168" s="31">
        <v>6175566</v>
      </c>
      <c r="T168" s="36">
        <f t="shared" si="38"/>
        <v>0.63721394940376175</v>
      </c>
      <c r="U168" s="36">
        <f t="shared" si="39"/>
        <v>1.9421072628410974E-2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16936273</v>
      </c>
      <c r="E169" s="32">
        <f>SUM(E164:E168)</f>
        <v>13030330</v>
      </c>
      <c r="F169" s="32">
        <f>SUM(F164:F168)</f>
        <v>2699927</v>
      </c>
      <c r="G169" s="37">
        <f t="shared" si="32"/>
        <v>0.15941683273527771</v>
      </c>
      <c r="H169" s="32">
        <f>SUM(H164:H168)</f>
        <v>2780450</v>
      </c>
      <c r="I169" s="37">
        <f t="shared" si="33"/>
        <v>0.16417130262366461</v>
      </c>
      <c r="J169" s="32">
        <f>SUM(J164:J168)</f>
        <v>2521966</v>
      </c>
      <c r="K169" s="37">
        <f t="shared" si="34"/>
        <v>0.19354582731212486</v>
      </c>
      <c r="L169" s="32">
        <f>SUM(L164:L168)</f>
        <v>0</v>
      </c>
      <c r="M169" s="37">
        <f t="shared" si="35"/>
        <v>0</v>
      </c>
      <c r="N169" s="32">
        <f t="shared" si="36"/>
        <v>8002343</v>
      </c>
      <c r="O169" s="37">
        <f t="shared" si="37"/>
        <v>0.61413202888952156</v>
      </c>
      <c r="P169" s="32">
        <f>SUM(P164:P168)</f>
        <v>2721300</v>
      </c>
      <c r="Q169" s="32">
        <f>SUM(Q164:Q168)</f>
        <v>13547120</v>
      </c>
      <c r="R169" s="32">
        <f>SUM(R164:R168)</f>
        <v>12802462</v>
      </c>
      <c r="S169" s="32">
        <f>SUM(S164:S168)</f>
        <v>7524379</v>
      </c>
      <c r="T169" s="37">
        <f t="shared" si="38"/>
        <v>0.58772906336296882</v>
      </c>
      <c r="U169" s="37">
        <f t="shared" si="39"/>
        <v>-7.3249549847499318E-2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349153438</v>
      </c>
      <c r="E170" s="32">
        <f>SUM(E105,E107:E111,E113:E120,E122:E125,E127:E131,E133:E136,E138:E143,E145:E149,E151:E156,E158:E162,E164:E168)</f>
        <v>371578609</v>
      </c>
      <c r="F170" s="32">
        <f>SUM(F105,F107:F111,F113:F120,F122:F125,F127:F131,F133:F136,F138:F143,F145:F149,F151:F156,F158:F162,F164:F168)</f>
        <v>77672862</v>
      </c>
      <c r="G170" s="37">
        <f t="shared" si="32"/>
        <v>0.22246053896797086</v>
      </c>
      <c r="H170" s="32">
        <f>SUM(H105,H107:H111,H113:H120,H122:H125,H127:H131,H133:H136,H138:H143,H145:H149,H151:H156,H158:H162,H164:H168)</f>
        <v>116358013</v>
      </c>
      <c r="I170" s="37">
        <f t="shared" si="33"/>
        <v>0.33325753189347085</v>
      </c>
      <c r="J170" s="32">
        <f>SUM(J105,J107:J111,J113:J120,J122:J125,J127:J131,J133:J136,J138:J143,J145:J149,J151:J156,J158:J162,J164:J168)</f>
        <v>90491013</v>
      </c>
      <c r="K170" s="37">
        <f t="shared" si="34"/>
        <v>0.24353127658110157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284521888</v>
      </c>
      <c r="O170" s="37">
        <f t="shared" si="37"/>
        <v>0.76571116073046064</v>
      </c>
      <c r="P170" s="32">
        <f>SUM(P105,P107:P111,P113:P120,P122:P125,P127:P131,P133:P136,P138:P143,P145:P149,P151:P156,P158:P162,P164:P168)</f>
        <v>78210180</v>
      </c>
      <c r="Q170" s="32">
        <f>SUM(Q105,Q107:Q111,Q113:Q120,Q122:Q125,Q127:Q131,Q133:Q136,Q138:Q143,Q145:Q149,Q151:Q156,Q158:Q162,Q164:Q168)</f>
        <v>344472776</v>
      </c>
      <c r="R170" s="32">
        <f>SUM(R105,R107:R111,R113:R120,R122:R125,R127:R131,R133:R136,R138:R143,R145:R149,R151:R156,R158:R162,R164:R168)</f>
        <v>343074694</v>
      </c>
      <c r="S170" s="32">
        <f>SUM(S105,S107:S111,S113:S120,S122:S125,S127:S131,S133:S136,S138:S143,S145:S149,S151:S156,S158:S162,S164:S168)</f>
        <v>235951060</v>
      </c>
      <c r="T170" s="37">
        <f t="shared" si="38"/>
        <v>0.68775419500920698</v>
      </c>
      <c r="U170" s="37">
        <f t="shared" si="39"/>
        <v>0.15702345909445548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3811139</v>
      </c>
      <c r="E173" s="31">
        <v>3794436</v>
      </c>
      <c r="F173" s="31">
        <v>675691</v>
      </c>
      <c r="G173" s="36">
        <f t="shared" ref="G173:G205" si="40">IF(($D173     =0),0,($F173     /$D173     ))</f>
        <v>0.1772937171800871</v>
      </c>
      <c r="H173" s="31">
        <v>740515</v>
      </c>
      <c r="I173" s="36">
        <f t="shared" ref="I173:I205" si="41">IF(($D173     =0),0,($H173     /$D173     ))</f>
        <v>0.19430280553923643</v>
      </c>
      <c r="J173" s="31">
        <v>910469</v>
      </c>
      <c r="K173" s="36">
        <f t="shared" ref="K173:K205" si="42">IF(($E173     =0),0,($J173     /$E173     ))</f>
        <v>0.2399484402952112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2326675</v>
      </c>
      <c r="O173" s="36">
        <f t="shared" ref="O173:O205" si="45">IF(($E173     =0),0,($N173     /$E173     ))</f>
        <v>0.61318072040218885</v>
      </c>
      <c r="P173" s="31">
        <v>729639</v>
      </c>
      <c r="Q173" s="31">
        <v>3009837</v>
      </c>
      <c r="R173" s="31">
        <v>3564093</v>
      </c>
      <c r="S173" s="31">
        <v>2180650</v>
      </c>
      <c r="T173" s="36">
        <f t="shared" ref="T173:T205" si="46">IF(($R173     =0),0,($S173     /$R173     ))</f>
        <v>0.61183869220023157</v>
      </c>
      <c r="U173" s="36">
        <f t="shared" ref="U173:U205" si="47">IF(($P173     =0),0,(($J173     /$P173     )-1))</f>
        <v>0.24783488821184174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3521028</v>
      </c>
      <c r="E174" s="31">
        <v>2409028</v>
      </c>
      <c r="F174" s="31">
        <v>366721</v>
      </c>
      <c r="G174" s="36">
        <f t="shared" si="40"/>
        <v>0.1041516852464678</v>
      </c>
      <c r="H174" s="31">
        <v>521101</v>
      </c>
      <c r="I174" s="36">
        <f t="shared" si="41"/>
        <v>0.14799683501522851</v>
      </c>
      <c r="J174" s="31">
        <v>414671</v>
      </c>
      <c r="K174" s="36">
        <f t="shared" si="42"/>
        <v>0.1721320798263864</v>
      </c>
      <c r="L174" s="31">
        <v>0</v>
      </c>
      <c r="M174" s="36">
        <f t="shared" si="43"/>
        <v>0</v>
      </c>
      <c r="N174" s="31">
        <f t="shared" si="44"/>
        <v>1302493</v>
      </c>
      <c r="O174" s="36">
        <f t="shared" si="45"/>
        <v>0.54067159036756729</v>
      </c>
      <c r="P174" s="31">
        <v>646665</v>
      </c>
      <c r="Q174" s="31">
        <v>3137621</v>
      </c>
      <c r="R174" s="31">
        <v>3356557</v>
      </c>
      <c r="S174" s="31">
        <v>2644475</v>
      </c>
      <c r="T174" s="36">
        <f t="shared" si="46"/>
        <v>0.78785344625459963</v>
      </c>
      <c r="U174" s="36">
        <f t="shared" si="47"/>
        <v>-0.35875453287250736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10209945</v>
      </c>
      <c r="E175" s="31">
        <v>10209945</v>
      </c>
      <c r="F175" s="31">
        <v>1460510</v>
      </c>
      <c r="G175" s="36">
        <f t="shared" si="40"/>
        <v>0.1430477833132304</v>
      </c>
      <c r="H175" s="31">
        <v>1480604</v>
      </c>
      <c r="I175" s="36">
        <f t="shared" si="41"/>
        <v>0.1450158644341375</v>
      </c>
      <c r="J175" s="31">
        <v>1297203</v>
      </c>
      <c r="K175" s="36">
        <f t="shared" si="42"/>
        <v>0.12705288813994592</v>
      </c>
      <c r="L175" s="31">
        <v>0</v>
      </c>
      <c r="M175" s="36">
        <f t="shared" si="43"/>
        <v>0</v>
      </c>
      <c r="N175" s="31">
        <f t="shared" si="44"/>
        <v>4238317</v>
      </c>
      <c r="O175" s="36">
        <f t="shared" si="45"/>
        <v>0.41511653588731379</v>
      </c>
      <c r="P175" s="31">
        <v>1404809</v>
      </c>
      <c r="Q175" s="31">
        <v>7828072</v>
      </c>
      <c r="R175" s="31">
        <v>7628072</v>
      </c>
      <c r="S175" s="31">
        <v>3688115</v>
      </c>
      <c r="T175" s="36">
        <f t="shared" si="46"/>
        <v>0.48349242115176677</v>
      </c>
      <c r="U175" s="36">
        <f t="shared" si="47"/>
        <v>-7.6598313365019766E-2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34408658</v>
      </c>
      <c r="E176" s="31">
        <v>33635604</v>
      </c>
      <c r="F176" s="31">
        <v>6341939</v>
      </c>
      <c r="G176" s="36">
        <f t="shared" si="40"/>
        <v>0.18431230302559315</v>
      </c>
      <c r="H176" s="31">
        <v>6244657</v>
      </c>
      <c r="I176" s="36">
        <f t="shared" si="41"/>
        <v>0.18148504948957905</v>
      </c>
      <c r="J176" s="31">
        <v>8636959</v>
      </c>
      <c r="K176" s="36">
        <f t="shared" si="42"/>
        <v>0.2567802558265343</v>
      </c>
      <c r="L176" s="31">
        <v>0</v>
      </c>
      <c r="M176" s="36">
        <f t="shared" si="43"/>
        <v>0</v>
      </c>
      <c r="N176" s="31">
        <f t="shared" si="44"/>
        <v>21223555</v>
      </c>
      <c r="O176" s="36">
        <f t="shared" si="45"/>
        <v>0.63098480407844026</v>
      </c>
      <c r="P176" s="31">
        <v>5840622</v>
      </c>
      <c r="Q176" s="31">
        <v>28683051</v>
      </c>
      <c r="R176" s="31">
        <v>29131655</v>
      </c>
      <c r="S176" s="31">
        <v>17890194</v>
      </c>
      <c r="T176" s="36">
        <f t="shared" si="46"/>
        <v>0.61411526396286098</v>
      </c>
      <c r="U176" s="36">
        <f t="shared" si="47"/>
        <v>0.47877383607430857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10491024</v>
      </c>
      <c r="E178" s="31">
        <v>10631024</v>
      </c>
      <c r="F178" s="31">
        <v>2900009</v>
      </c>
      <c r="G178" s="36">
        <f t="shared" si="40"/>
        <v>0.27642763947542204</v>
      </c>
      <c r="H178" s="31">
        <v>2204632</v>
      </c>
      <c r="I178" s="36">
        <f t="shared" si="41"/>
        <v>0.21014459598986715</v>
      </c>
      <c r="J178" s="31">
        <v>3109077</v>
      </c>
      <c r="K178" s="36">
        <f t="shared" si="42"/>
        <v>0.29245320112154766</v>
      </c>
      <c r="L178" s="31">
        <v>0</v>
      </c>
      <c r="M178" s="36">
        <f t="shared" si="43"/>
        <v>0</v>
      </c>
      <c r="N178" s="31">
        <f t="shared" si="44"/>
        <v>8213718</v>
      </c>
      <c r="O178" s="36">
        <f t="shared" si="45"/>
        <v>0.77261776476094868</v>
      </c>
      <c r="P178" s="31">
        <v>2376581</v>
      </c>
      <c r="Q178" s="31">
        <v>9569395</v>
      </c>
      <c r="R178" s="31">
        <v>11197395</v>
      </c>
      <c r="S178" s="31">
        <v>7533649</v>
      </c>
      <c r="T178" s="36">
        <f t="shared" si="46"/>
        <v>0.6728037190793037</v>
      </c>
      <c r="U178" s="36">
        <f t="shared" si="47"/>
        <v>0.30821419509791581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62441794</v>
      </c>
      <c r="E179" s="32">
        <f>SUM(E173:E178)</f>
        <v>60680037</v>
      </c>
      <c r="F179" s="32">
        <f>SUM(F173:F178)</f>
        <v>11744870</v>
      </c>
      <c r="G179" s="37">
        <f t="shared" si="40"/>
        <v>0.18809309034266375</v>
      </c>
      <c r="H179" s="32">
        <f>SUM(H173:H178)</f>
        <v>11191509</v>
      </c>
      <c r="I179" s="37">
        <f t="shared" si="41"/>
        <v>0.17923106117034371</v>
      </c>
      <c r="J179" s="32">
        <f>SUM(J173:J178)</f>
        <v>14368379</v>
      </c>
      <c r="K179" s="37">
        <f t="shared" si="42"/>
        <v>0.23678922608435457</v>
      </c>
      <c r="L179" s="32">
        <f>SUM(L173:L178)</f>
        <v>0</v>
      </c>
      <c r="M179" s="37">
        <f t="shared" si="43"/>
        <v>0</v>
      </c>
      <c r="N179" s="32">
        <f t="shared" si="44"/>
        <v>37304758</v>
      </c>
      <c r="O179" s="37">
        <f t="shared" si="45"/>
        <v>0.61477810239304898</v>
      </c>
      <c r="P179" s="32">
        <f>SUM(P173:P178)</f>
        <v>10998316</v>
      </c>
      <c r="Q179" s="32">
        <f>SUM(Q173:Q178)</f>
        <v>52227976</v>
      </c>
      <c r="R179" s="32">
        <f>SUM(R173:R178)</f>
        <v>54877772</v>
      </c>
      <c r="S179" s="32">
        <f>SUM(S173:S178)</f>
        <v>33937083</v>
      </c>
      <c r="T179" s="37">
        <f t="shared" si="46"/>
        <v>0.61841218699622136</v>
      </c>
      <c r="U179" s="37">
        <f t="shared" si="47"/>
        <v>0.30641627318218534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1939718</v>
      </c>
      <c r="E180" s="31">
        <v>1939718</v>
      </c>
      <c r="F180" s="31">
        <v>114293</v>
      </c>
      <c r="G180" s="36">
        <f t="shared" si="40"/>
        <v>5.8922482546432009E-2</v>
      </c>
      <c r="H180" s="31">
        <v>113468</v>
      </c>
      <c r="I180" s="36">
        <f t="shared" si="41"/>
        <v>5.8497162989671697E-2</v>
      </c>
      <c r="J180" s="31">
        <v>207218</v>
      </c>
      <c r="K180" s="36">
        <f t="shared" si="42"/>
        <v>0.10682893080334357</v>
      </c>
      <c r="L180" s="31">
        <v>0</v>
      </c>
      <c r="M180" s="36">
        <f t="shared" si="43"/>
        <v>0</v>
      </c>
      <c r="N180" s="31">
        <f t="shared" si="44"/>
        <v>434979</v>
      </c>
      <c r="O180" s="36">
        <f t="shared" si="45"/>
        <v>0.22424857633944728</v>
      </c>
      <c r="P180" s="31">
        <v>6550</v>
      </c>
      <c r="Q180" s="31">
        <v>1908444</v>
      </c>
      <c r="R180" s="31">
        <v>1908444</v>
      </c>
      <c r="S180" s="31">
        <v>851714</v>
      </c>
      <c r="T180" s="36">
        <f t="shared" si="46"/>
        <v>0.44628713234446493</v>
      </c>
      <c r="U180" s="36">
        <f t="shared" si="47"/>
        <v>30.636335877862596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3567081</v>
      </c>
      <c r="E181" s="31">
        <v>1191481</v>
      </c>
      <c r="F181" s="31">
        <v>261097</v>
      </c>
      <c r="G181" s="36">
        <f t="shared" si="40"/>
        <v>7.3196263275210185E-2</v>
      </c>
      <c r="H181" s="31">
        <v>240429</v>
      </c>
      <c r="I181" s="36">
        <f t="shared" si="41"/>
        <v>6.7402170009596085E-2</v>
      </c>
      <c r="J181" s="31">
        <v>260791</v>
      </c>
      <c r="K181" s="36">
        <f t="shared" si="42"/>
        <v>0.21887969678072919</v>
      </c>
      <c r="L181" s="31">
        <v>0</v>
      </c>
      <c r="M181" s="36">
        <f t="shared" si="43"/>
        <v>0</v>
      </c>
      <c r="N181" s="31">
        <f t="shared" si="44"/>
        <v>762317</v>
      </c>
      <c r="O181" s="36">
        <f t="shared" si="45"/>
        <v>0.63980625792606005</v>
      </c>
      <c r="P181" s="31">
        <v>233639</v>
      </c>
      <c r="Q181" s="31">
        <v>3015940</v>
      </c>
      <c r="R181" s="31">
        <v>1425940</v>
      </c>
      <c r="S181" s="31">
        <v>606779</v>
      </c>
      <c r="T181" s="36">
        <f t="shared" si="46"/>
        <v>0.4255291246476009</v>
      </c>
      <c r="U181" s="36">
        <f t="shared" si="47"/>
        <v>0.11621347463394383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7302455</v>
      </c>
      <c r="E183" s="31">
        <v>6228955</v>
      </c>
      <c r="F183" s="31">
        <v>1373534</v>
      </c>
      <c r="G183" s="36">
        <f t="shared" si="40"/>
        <v>0.18809208683928899</v>
      </c>
      <c r="H183" s="31">
        <v>1978125</v>
      </c>
      <c r="I183" s="36">
        <f t="shared" si="41"/>
        <v>0.27088492842475581</v>
      </c>
      <c r="J183" s="31">
        <v>841102</v>
      </c>
      <c r="K183" s="36">
        <f t="shared" si="42"/>
        <v>0.13503099637098037</v>
      </c>
      <c r="L183" s="31">
        <v>0</v>
      </c>
      <c r="M183" s="36">
        <f t="shared" si="43"/>
        <v>0</v>
      </c>
      <c r="N183" s="31">
        <f t="shared" si="44"/>
        <v>4192761</v>
      </c>
      <c r="O183" s="36">
        <f t="shared" si="45"/>
        <v>0.67310825009973585</v>
      </c>
      <c r="P183" s="31">
        <v>270617</v>
      </c>
      <c r="Q183" s="31">
        <v>6313648</v>
      </c>
      <c r="R183" s="31">
        <v>6669706</v>
      </c>
      <c r="S183" s="31">
        <v>3314880</v>
      </c>
      <c r="T183" s="36">
        <f t="shared" si="46"/>
        <v>0.49700541523119612</v>
      </c>
      <c r="U183" s="36">
        <f t="shared" si="47"/>
        <v>2.1080900312988469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2316031</v>
      </c>
      <c r="E184" s="31">
        <v>2059809</v>
      </c>
      <c r="F184" s="31">
        <v>752827</v>
      </c>
      <c r="G184" s="36">
        <f t="shared" si="40"/>
        <v>0.32505048507554518</v>
      </c>
      <c r="H184" s="31">
        <v>195535</v>
      </c>
      <c r="I184" s="36">
        <f t="shared" si="41"/>
        <v>8.4426762854210496E-2</v>
      </c>
      <c r="J184" s="31">
        <v>148630</v>
      </c>
      <c r="K184" s="36">
        <f t="shared" si="42"/>
        <v>7.2157175738138832E-2</v>
      </c>
      <c r="L184" s="31">
        <v>0</v>
      </c>
      <c r="M184" s="36">
        <f t="shared" si="43"/>
        <v>0</v>
      </c>
      <c r="N184" s="31">
        <f t="shared" si="44"/>
        <v>1096992</v>
      </c>
      <c r="O184" s="36">
        <f t="shared" si="45"/>
        <v>0.53256976739105422</v>
      </c>
      <c r="P184" s="31">
        <v>210415</v>
      </c>
      <c r="Q184" s="31">
        <v>8624446</v>
      </c>
      <c r="R184" s="31">
        <v>4584013</v>
      </c>
      <c r="S184" s="31">
        <v>754074</v>
      </c>
      <c r="T184" s="36">
        <f t="shared" si="46"/>
        <v>0.16450084238417301</v>
      </c>
      <c r="U184" s="36">
        <f t="shared" si="47"/>
        <v>-0.29363400898224934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15125285</v>
      </c>
      <c r="E185" s="32">
        <f>SUM(E180:E184)</f>
        <v>11419963</v>
      </c>
      <c r="F185" s="32">
        <f>SUM(F180:F184)</f>
        <v>2501751</v>
      </c>
      <c r="G185" s="37">
        <f t="shared" si="40"/>
        <v>0.16540190812933442</v>
      </c>
      <c r="H185" s="32">
        <f>SUM(H180:H184)</f>
        <v>2527557</v>
      </c>
      <c r="I185" s="37">
        <f t="shared" si="41"/>
        <v>0.16710805779858032</v>
      </c>
      <c r="J185" s="32">
        <f>SUM(J180:J184)</f>
        <v>1457741</v>
      </c>
      <c r="K185" s="37">
        <f t="shared" si="42"/>
        <v>0.12764848712732257</v>
      </c>
      <c r="L185" s="32">
        <f>SUM(L180:L184)</f>
        <v>0</v>
      </c>
      <c r="M185" s="37">
        <f t="shared" si="43"/>
        <v>0</v>
      </c>
      <c r="N185" s="32">
        <f t="shared" si="44"/>
        <v>6487049</v>
      </c>
      <c r="O185" s="37">
        <f t="shared" si="45"/>
        <v>0.56804466003961662</v>
      </c>
      <c r="P185" s="32">
        <f>SUM(P180:P184)</f>
        <v>721221</v>
      </c>
      <c r="Q185" s="32">
        <f>SUM(Q180:Q184)</f>
        <v>19862478</v>
      </c>
      <c r="R185" s="32">
        <f>SUM(R180:R184)</f>
        <v>14588103</v>
      </c>
      <c r="S185" s="32">
        <f>SUM(S180:S184)</f>
        <v>5527447</v>
      </c>
      <c r="T185" s="37">
        <f t="shared" si="46"/>
        <v>0.37890101269507076</v>
      </c>
      <c r="U185" s="37">
        <f t="shared" si="47"/>
        <v>1.0212126380124817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11284182</v>
      </c>
      <c r="E187" s="31">
        <v>11307981</v>
      </c>
      <c r="F187" s="31">
        <v>1764255</v>
      </c>
      <c r="G187" s="36">
        <f t="shared" si="40"/>
        <v>0.1563476200578828</v>
      </c>
      <c r="H187" s="31">
        <v>5687433</v>
      </c>
      <c r="I187" s="36">
        <f t="shared" si="41"/>
        <v>0.50401819112807644</v>
      </c>
      <c r="J187" s="31">
        <v>2125942</v>
      </c>
      <c r="K187" s="36">
        <f t="shared" si="42"/>
        <v>0.18800367634151491</v>
      </c>
      <c r="L187" s="31">
        <v>0</v>
      </c>
      <c r="M187" s="36">
        <f t="shared" si="43"/>
        <v>0</v>
      </c>
      <c r="N187" s="31">
        <f t="shared" si="44"/>
        <v>9577630</v>
      </c>
      <c r="O187" s="36">
        <f t="shared" si="45"/>
        <v>0.84697966860750828</v>
      </c>
      <c r="P187" s="31">
        <v>2687235</v>
      </c>
      <c r="Q187" s="31">
        <v>12400476</v>
      </c>
      <c r="R187" s="31">
        <v>11028557</v>
      </c>
      <c r="S187" s="31">
        <v>8812882</v>
      </c>
      <c r="T187" s="36">
        <f t="shared" si="46"/>
        <v>0.79909656358488246</v>
      </c>
      <c r="U187" s="36">
        <f t="shared" si="47"/>
        <v>-0.20887380523102739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18556461</v>
      </c>
      <c r="E188" s="31">
        <v>16332678</v>
      </c>
      <c r="F188" s="31">
        <v>3593914</v>
      </c>
      <c r="G188" s="36">
        <f t="shared" si="40"/>
        <v>0.19367453740236351</v>
      </c>
      <c r="H188" s="31">
        <v>2848052</v>
      </c>
      <c r="I188" s="36">
        <f t="shared" si="41"/>
        <v>0.15348034304601507</v>
      </c>
      <c r="J188" s="31">
        <v>2745230</v>
      </c>
      <c r="K188" s="36">
        <f t="shared" si="42"/>
        <v>0.16808204998592394</v>
      </c>
      <c r="L188" s="31">
        <v>0</v>
      </c>
      <c r="M188" s="36">
        <f t="shared" si="43"/>
        <v>0</v>
      </c>
      <c r="N188" s="31">
        <f t="shared" si="44"/>
        <v>9187196</v>
      </c>
      <c r="O188" s="36">
        <f t="shared" si="45"/>
        <v>0.56250395679140919</v>
      </c>
      <c r="P188" s="31">
        <v>3032431</v>
      </c>
      <c r="Q188" s="31">
        <v>16232260</v>
      </c>
      <c r="R188" s="31">
        <v>17044811</v>
      </c>
      <c r="S188" s="31">
        <v>10673669</v>
      </c>
      <c r="T188" s="36">
        <f t="shared" si="46"/>
        <v>0.62621222376710428</v>
      </c>
      <c r="U188" s="36">
        <f t="shared" si="47"/>
        <v>-9.4709821921751924E-2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12370532</v>
      </c>
      <c r="E189" s="31">
        <v>11238063</v>
      </c>
      <c r="F189" s="31">
        <v>1438959</v>
      </c>
      <c r="G189" s="36">
        <f t="shared" si="40"/>
        <v>0.11632151309256546</v>
      </c>
      <c r="H189" s="31">
        <v>5346035</v>
      </c>
      <c r="I189" s="36">
        <f t="shared" si="41"/>
        <v>0.43215885945729737</v>
      </c>
      <c r="J189" s="31">
        <v>1462958</v>
      </c>
      <c r="K189" s="36">
        <f t="shared" si="42"/>
        <v>0.13017883953845072</v>
      </c>
      <c r="L189" s="31">
        <v>0</v>
      </c>
      <c r="M189" s="36">
        <f t="shared" si="43"/>
        <v>0</v>
      </c>
      <c r="N189" s="31">
        <f t="shared" si="44"/>
        <v>8247952</v>
      </c>
      <c r="O189" s="36">
        <f t="shared" si="45"/>
        <v>0.73393003758743836</v>
      </c>
      <c r="P189" s="31">
        <v>2877622</v>
      </c>
      <c r="Q189" s="31">
        <v>11974786</v>
      </c>
      <c r="R189" s="31">
        <v>11393268</v>
      </c>
      <c r="S189" s="31">
        <v>6842036</v>
      </c>
      <c r="T189" s="36">
        <f t="shared" si="46"/>
        <v>0.60053322716537516</v>
      </c>
      <c r="U189" s="36">
        <f t="shared" si="47"/>
        <v>-0.49160869634719218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10152000</v>
      </c>
      <c r="F190" s="31">
        <v>2125839</v>
      </c>
      <c r="G190" s="36">
        <f t="shared" si="40"/>
        <v>0.20966949403294211</v>
      </c>
      <c r="H190" s="31">
        <v>2020725</v>
      </c>
      <c r="I190" s="36">
        <f t="shared" si="41"/>
        <v>0.19930219942795147</v>
      </c>
      <c r="J190" s="31">
        <v>1841846</v>
      </c>
      <c r="K190" s="36">
        <f t="shared" si="42"/>
        <v>0.18142691095350669</v>
      </c>
      <c r="L190" s="31">
        <v>0</v>
      </c>
      <c r="M190" s="36">
        <f t="shared" si="43"/>
        <v>0</v>
      </c>
      <c r="N190" s="31">
        <f t="shared" si="44"/>
        <v>5988410</v>
      </c>
      <c r="O190" s="36">
        <f t="shared" si="45"/>
        <v>0.58987490149724198</v>
      </c>
      <c r="P190" s="31">
        <v>1939463</v>
      </c>
      <c r="Q190" s="31">
        <v>9434000</v>
      </c>
      <c r="R190" s="31">
        <v>8928000</v>
      </c>
      <c r="S190" s="31">
        <v>5856467</v>
      </c>
      <c r="T190" s="36">
        <f t="shared" si="46"/>
        <v>0.65596628584229388</v>
      </c>
      <c r="U190" s="36">
        <f t="shared" si="47"/>
        <v>-5.0331973334887037E-2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52350175</v>
      </c>
      <c r="E191" s="32">
        <f>SUM(E186:E190)</f>
        <v>49030722</v>
      </c>
      <c r="F191" s="32">
        <f>SUM(F186:F190)</f>
        <v>8922967</v>
      </c>
      <c r="G191" s="37">
        <f t="shared" si="40"/>
        <v>0.17044770146422625</v>
      </c>
      <c r="H191" s="32">
        <f>SUM(H186:H190)</f>
        <v>15902245</v>
      </c>
      <c r="I191" s="37">
        <f t="shared" si="41"/>
        <v>0.30376679734117412</v>
      </c>
      <c r="J191" s="32">
        <f>SUM(J186:J190)</f>
        <v>8175976</v>
      </c>
      <c r="K191" s="37">
        <f t="shared" si="42"/>
        <v>0.16675210289581296</v>
      </c>
      <c r="L191" s="32">
        <f>SUM(L186:L190)</f>
        <v>0</v>
      </c>
      <c r="M191" s="37">
        <f t="shared" si="43"/>
        <v>0</v>
      </c>
      <c r="N191" s="32">
        <f t="shared" si="44"/>
        <v>33001188</v>
      </c>
      <c r="O191" s="37">
        <f t="shared" si="45"/>
        <v>0.67307163047690788</v>
      </c>
      <c r="P191" s="32">
        <f>SUM(P186:P190)</f>
        <v>10536751</v>
      </c>
      <c r="Q191" s="32">
        <f>SUM(Q186:Q190)</f>
        <v>50041522</v>
      </c>
      <c r="R191" s="32">
        <f>SUM(R186:R190)</f>
        <v>48394636</v>
      </c>
      <c r="S191" s="32">
        <f>SUM(S186:S190)</f>
        <v>32185054</v>
      </c>
      <c r="T191" s="37">
        <f t="shared" si="46"/>
        <v>0.66505416013460661</v>
      </c>
      <c r="U191" s="37">
        <f t="shared" si="47"/>
        <v>-0.22405151265318879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3377832</v>
      </c>
      <c r="E192" s="31">
        <v>3377832</v>
      </c>
      <c r="F192" s="31">
        <v>784255</v>
      </c>
      <c r="G192" s="36">
        <f t="shared" si="40"/>
        <v>0.23217702952663127</v>
      </c>
      <c r="H192" s="31">
        <v>700485</v>
      </c>
      <c r="I192" s="36">
        <f t="shared" si="41"/>
        <v>0.20737709868341586</v>
      </c>
      <c r="J192" s="31">
        <v>759992</v>
      </c>
      <c r="K192" s="36">
        <f t="shared" si="42"/>
        <v>0.22499401983283954</v>
      </c>
      <c r="L192" s="31">
        <v>0</v>
      </c>
      <c r="M192" s="36">
        <f t="shared" si="43"/>
        <v>0</v>
      </c>
      <c r="N192" s="31">
        <f t="shared" si="44"/>
        <v>2244732</v>
      </c>
      <c r="O192" s="36">
        <f t="shared" si="45"/>
        <v>0.66454814804288664</v>
      </c>
      <c r="P192" s="31">
        <v>77352</v>
      </c>
      <c r="Q192" s="31">
        <v>2920041</v>
      </c>
      <c r="R192" s="31">
        <v>3220041</v>
      </c>
      <c r="S192" s="31">
        <v>844581</v>
      </c>
      <c r="T192" s="36">
        <f t="shared" si="46"/>
        <v>0.26228889632150648</v>
      </c>
      <c r="U192" s="36">
        <f t="shared" si="47"/>
        <v>8.8251111800599862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2971003</v>
      </c>
      <c r="E193" s="31">
        <v>2971003</v>
      </c>
      <c r="F193" s="31">
        <v>716921</v>
      </c>
      <c r="G193" s="36">
        <f t="shared" si="40"/>
        <v>0.24130605051560028</v>
      </c>
      <c r="H193" s="31">
        <v>848191</v>
      </c>
      <c r="I193" s="36">
        <f t="shared" si="41"/>
        <v>0.28548978240681683</v>
      </c>
      <c r="J193" s="31">
        <v>761780</v>
      </c>
      <c r="K193" s="36">
        <f t="shared" si="42"/>
        <v>0.25640499184955384</v>
      </c>
      <c r="L193" s="31">
        <v>0</v>
      </c>
      <c r="M193" s="36">
        <f t="shared" si="43"/>
        <v>0</v>
      </c>
      <c r="N193" s="31">
        <f t="shared" si="44"/>
        <v>2326892</v>
      </c>
      <c r="O193" s="36">
        <f t="shared" si="45"/>
        <v>0.78320082477197095</v>
      </c>
      <c r="P193" s="31">
        <v>668648</v>
      </c>
      <c r="Q193" s="31">
        <v>2789865</v>
      </c>
      <c r="R193" s="31">
        <v>2789865</v>
      </c>
      <c r="S193" s="31">
        <v>2252892</v>
      </c>
      <c r="T193" s="36">
        <f t="shared" si="46"/>
        <v>0.80752724594200798</v>
      </c>
      <c r="U193" s="36">
        <f t="shared" si="47"/>
        <v>0.13928404780990888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4103992</v>
      </c>
      <c r="E194" s="31">
        <v>4225440</v>
      </c>
      <c r="F194" s="31">
        <v>864467</v>
      </c>
      <c r="G194" s="36">
        <f t="shared" si="40"/>
        <v>0.21064051781777351</v>
      </c>
      <c r="H194" s="31">
        <v>935406</v>
      </c>
      <c r="I194" s="36">
        <f t="shared" si="41"/>
        <v>0.22792588289645788</v>
      </c>
      <c r="J194" s="31">
        <v>1046226</v>
      </c>
      <c r="K194" s="36">
        <f t="shared" si="42"/>
        <v>0.24760166988526638</v>
      </c>
      <c r="L194" s="31">
        <v>0</v>
      </c>
      <c r="M194" s="36">
        <f t="shared" si="43"/>
        <v>0</v>
      </c>
      <c r="N194" s="31">
        <f t="shared" si="44"/>
        <v>2846099</v>
      </c>
      <c r="O194" s="36">
        <f t="shared" si="45"/>
        <v>0.67356275322806614</v>
      </c>
      <c r="P194" s="31">
        <v>847254</v>
      </c>
      <c r="Q194" s="31">
        <v>3387426</v>
      </c>
      <c r="R194" s="31">
        <v>3821426</v>
      </c>
      <c r="S194" s="31">
        <v>2461393</v>
      </c>
      <c r="T194" s="36">
        <f t="shared" si="46"/>
        <v>0.64410327453678284</v>
      </c>
      <c r="U194" s="36">
        <f t="shared" si="47"/>
        <v>0.23484338816930928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4697901</v>
      </c>
      <c r="E195" s="31">
        <v>5270887</v>
      </c>
      <c r="F195" s="31">
        <v>892865</v>
      </c>
      <c r="G195" s="36">
        <f t="shared" si="40"/>
        <v>0.19005615486575814</v>
      </c>
      <c r="H195" s="31">
        <v>1020014</v>
      </c>
      <c r="I195" s="36">
        <f t="shared" si="41"/>
        <v>0.21712122073240794</v>
      </c>
      <c r="J195" s="31">
        <v>937500</v>
      </c>
      <c r="K195" s="36">
        <f t="shared" si="42"/>
        <v>0.17786380167133159</v>
      </c>
      <c r="L195" s="31">
        <v>0</v>
      </c>
      <c r="M195" s="36">
        <f t="shared" si="43"/>
        <v>0</v>
      </c>
      <c r="N195" s="31">
        <f t="shared" si="44"/>
        <v>2850379</v>
      </c>
      <c r="O195" s="36">
        <f t="shared" si="45"/>
        <v>0.54077786148707041</v>
      </c>
      <c r="P195" s="31">
        <v>680565</v>
      </c>
      <c r="Q195" s="31">
        <v>5137971</v>
      </c>
      <c r="R195" s="31">
        <v>4195532</v>
      </c>
      <c r="S195" s="31">
        <v>2161679</v>
      </c>
      <c r="T195" s="36">
        <f t="shared" si="46"/>
        <v>0.51523358658687379</v>
      </c>
      <c r="U195" s="36">
        <f t="shared" si="47"/>
        <v>0.37753190363888822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7329240</v>
      </c>
      <c r="E196" s="31">
        <v>6262695</v>
      </c>
      <c r="F196" s="31">
        <v>1450615</v>
      </c>
      <c r="G196" s="36">
        <f t="shared" si="40"/>
        <v>0.19792161260922006</v>
      </c>
      <c r="H196" s="31">
        <v>1590137</v>
      </c>
      <c r="I196" s="36">
        <f t="shared" si="41"/>
        <v>0.21695796562808695</v>
      </c>
      <c r="J196" s="31">
        <v>1456627</v>
      </c>
      <c r="K196" s="36">
        <f t="shared" si="42"/>
        <v>0.23258788748294465</v>
      </c>
      <c r="L196" s="31">
        <v>0</v>
      </c>
      <c r="M196" s="36">
        <f t="shared" si="43"/>
        <v>0</v>
      </c>
      <c r="N196" s="31">
        <f t="shared" si="44"/>
        <v>4497379</v>
      </c>
      <c r="O196" s="36">
        <f t="shared" si="45"/>
        <v>0.71812199061266757</v>
      </c>
      <c r="P196" s="31">
        <v>1316953</v>
      </c>
      <c r="Q196" s="31">
        <v>6324877</v>
      </c>
      <c r="R196" s="31">
        <v>5199877</v>
      </c>
      <c r="S196" s="31">
        <v>4061613</v>
      </c>
      <c r="T196" s="36">
        <f t="shared" si="46"/>
        <v>0.78109789904645821</v>
      </c>
      <c r="U196" s="36">
        <f t="shared" si="47"/>
        <v>0.10605845462974006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22479968</v>
      </c>
      <c r="E198" s="32">
        <f>SUM(E192:E197)</f>
        <v>22107857</v>
      </c>
      <c r="F198" s="32">
        <f>SUM(F192:F197)</f>
        <v>4709123</v>
      </c>
      <c r="G198" s="37">
        <f t="shared" si="40"/>
        <v>0.20948085869161379</v>
      </c>
      <c r="H198" s="32">
        <f>SUM(H192:H197)</f>
        <v>5094233</v>
      </c>
      <c r="I198" s="37">
        <f t="shared" si="41"/>
        <v>0.22661211083574495</v>
      </c>
      <c r="J198" s="32">
        <f>SUM(J192:J197)</f>
        <v>4962125</v>
      </c>
      <c r="K198" s="37">
        <f t="shared" si="42"/>
        <v>0.22445074617589575</v>
      </c>
      <c r="L198" s="32">
        <f>SUM(L192:L197)</f>
        <v>0</v>
      </c>
      <c r="M198" s="37">
        <f t="shared" si="43"/>
        <v>0</v>
      </c>
      <c r="N198" s="32">
        <f t="shared" si="44"/>
        <v>14765481</v>
      </c>
      <c r="O198" s="37">
        <f t="shared" si="45"/>
        <v>0.66788386590342064</v>
      </c>
      <c r="P198" s="32">
        <f>SUM(P192:P197)</f>
        <v>3590772</v>
      </c>
      <c r="Q198" s="32">
        <f>SUM(Q192:Q197)</f>
        <v>20560180</v>
      </c>
      <c r="R198" s="32">
        <f>SUM(R192:R197)</f>
        <v>19226741</v>
      </c>
      <c r="S198" s="32">
        <f>SUM(S192:S197)</f>
        <v>11782158</v>
      </c>
      <c r="T198" s="37">
        <f t="shared" si="46"/>
        <v>0.61280057811149591</v>
      </c>
      <c r="U198" s="37">
        <f t="shared" si="47"/>
        <v>0.38191035242560645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12416139</v>
      </c>
      <c r="E200" s="31">
        <v>14126891</v>
      </c>
      <c r="F200" s="31">
        <v>2408933</v>
      </c>
      <c r="G200" s="36">
        <f t="shared" si="40"/>
        <v>0.19401627188613144</v>
      </c>
      <c r="H200" s="31">
        <v>7069731</v>
      </c>
      <c r="I200" s="36">
        <f t="shared" si="41"/>
        <v>0.56939850625061461</v>
      </c>
      <c r="J200" s="31">
        <v>1562102</v>
      </c>
      <c r="K200" s="36">
        <f t="shared" si="42"/>
        <v>0.11057648848568309</v>
      </c>
      <c r="L200" s="31">
        <v>0</v>
      </c>
      <c r="M200" s="36">
        <f t="shared" si="43"/>
        <v>0</v>
      </c>
      <c r="N200" s="31">
        <f t="shared" si="44"/>
        <v>11040766</v>
      </c>
      <c r="O200" s="36">
        <f t="shared" si="45"/>
        <v>0.781542520572998</v>
      </c>
      <c r="P200" s="31">
        <v>2884100</v>
      </c>
      <c r="Q200" s="31">
        <v>11472419</v>
      </c>
      <c r="R200" s="31">
        <v>11798164</v>
      </c>
      <c r="S200" s="31">
        <v>9697782</v>
      </c>
      <c r="T200" s="36">
        <f t="shared" si="46"/>
        <v>0.82197382575797384</v>
      </c>
      <c r="U200" s="36">
        <f t="shared" si="47"/>
        <v>-0.45837453625047675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4991066</v>
      </c>
      <c r="E201" s="31">
        <v>5071066</v>
      </c>
      <c r="F201" s="31">
        <v>1208573</v>
      </c>
      <c r="G201" s="36">
        <f t="shared" si="40"/>
        <v>0.24214726873978423</v>
      </c>
      <c r="H201" s="31">
        <v>1752023</v>
      </c>
      <c r="I201" s="36">
        <f t="shared" si="41"/>
        <v>0.35103182366252017</v>
      </c>
      <c r="J201" s="31">
        <v>1233160</v>
      </c>
      <c r="K201" s="36">
        <f t="shared" si="42"/>
        <v>0.24317569520885746</v>
      </c>
      <c r="L201" s="31">
        <v>0</v>
      </c>
      <c r="M201" s="36">
        <f t="shared" si="43"/>
        <v>0</v>
      </c>
      <c r="N201" s="31">
        <f t="shared" si="44"/>
        <v>4193756</v>
      </c>
      <c r="O201" s="36">
        <f t="shared" si="45"/>
        <v>0.82699692727327945</v>
      </c>
      <c r="P201" s="31">
        <v>1048272</v>
      </c>
      <c r="Q201" s="31">
        <v>5279488</v>
      </c>
      <c r="R201" s="31">
        <v>5775342</v>
      </c>
      <c r="S201" s="31">
        <v>5045653</v>
      </c>
      <c r="T201" s="36">
        <f t="shared" si="46"/>
        <v>0.87365440869129485</v>
      </c>
      <c r="U201" s="36">
        <f t="shared" si="47"/>
        <v>0.17637407085183998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17407205</v>
      </c>
      <c r="E204" s="32">
        <f>SUM(E199:E203)</f>
        <v>19197957</v>
      </c>
      <c r="F204" s="32">
        <f>SUM(F199:F203)</f>
        <v>3617506</v>
      </c>
      <c r="G204" s="37">
        <f t="shared" si="40"/>
        <v>0.20781659088865789</v>
      </c>
      <c r="H204" s="32">
        <f>SUM(H199:H203)</f>
        <v>8821754</v>
      </c>
      <c r="I204" s="37">
        <f t="shared" si="41"/>
        <v>0.50678750551854823</v>
      </c>
      <c r="J204" s="32">
        <f>SUM(J199:J203)</f>
        <v>2795262</v>
      </c>
      <c r="K204" s="37">
        <f t="shared" si="42"/>
        <v>0.14560205546871471</v>
      </c>
      <c r="L204" s="32">
        <f>SUM(L199:L203)</f>
        <v>0</v>
      </c>
      <c r="M204" s="37">
        <f t="shared" si="43"/>
        <v>0</v>
      </c>
      <c r="N204" s="32">
        <f t="shared" si="44"/>
        <v>15234522</v>
      </c>
      <c r="O204" s="37">
        <f t="shared" si="45"/>
        <v>0.7935491260866977</v>
      </c>
      <c r="P204" s="32">
        <f>SUM(P199:P203)</f>
        <v>3932372</v>
      </c>
      <c r="Q204" s="32">
        <f>SUM(Q199:Q203)</f>
        <v>16751907</v>
      </c>
      <c r="R204" s="32">
        <f>SUM(R199:R203)</f>
        <v>17573506</v>
      </c>
      <c r="S204" s="32">
        <f>SUM(S199:S203)</f>
        <v>14743435</v>
      </c>
      <c r="T204" s="37">
        <f t="shared" si="46"/>
        <v>0.83895808838600561</v>
      </c>
      <c r="U204" s="37">
        <f t="shared" si="47"/>
        <v>-0.28916643694950528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169804427</v>
      </c>
      <c r="E205" s="32">
        <f>SUM(E173:E178,E180:E184,E186:E190,E192:E197,E199:E203)</f>
        <v>162436536</v>
      </c>
      <c r="F205" s="32">
        <f>SUM(F173:F178,F180:F184,F186:F190,F192:F197,F199:F203)</f>
        <v>31496217</v>
      </c>
      <c r="G205" s="37">
        <f t="shared" si="40"/>
        <v>0.18548525239568694</v>
      </c>
      <c r="H205" s="32">
        <f>SUM(H173:H178,H180:H184,H186:H190,H192:H197,H199:H203)</f>
        <v>43537298</v>
      </c>
      <c r="I205" s="37">
        <f t="shared" si="41"/>
        <v>0.25639671926810248</v>
      </c>
      <c r="J205" s="32">
        <f>SUM(J173:J178,J180:J184,J186:J190,J192:J197,J199:J203)</f>
        <v>31759483</v>
      </c>
      <c r="K205" s="37">
        <f t="shared" si="42"/>
        <v>0.19551933193157972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106792998</v>
      </c>
      <c r="O205" s="37">
        <f t="shared" si="45"/>
        <v>0.65744444341019437</v>
      </c>
      <c r="P205" s="32">
        <f>SUM(P173:P178,P180:P184,P186:P190,P192:P197,P199:P203)</f>
        <v>29779432</v>
      </c>
      <c r="Q205" s="32">
        <f>SUM(Q173:Q178,Q180:Q184,Q186:Q190,Q192:Q197,Q199:Q203)</f>
        <v>159444063</v>
      </c>
      <c r="R205" s="32">
        <f>SUM(R173:R178,R180:R184,R186:R190,R192:R197,R199:R203)</f>
        <v>154660758</v>
      </c>
      <c r="S205" s="32">
        <f>SUM(S173:S178,S180:S184,S186:S190,S192:S197,S199:S203)</f>
        <v>98175177</v>
      </c>
      <c r="T205" s="37">
        <f t="shared" si="46"/>
        <v>0.63477754971303069</v>
      </c>
      <c r="U205" s="37">
        <f t="shared" si="47"/>
        <v>6.649055630073808E-2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5440813</v>
      </c>
      <c r="E208" s="31">
        <v>3118375</v>
      </c>
      <c r="F208" s="31">
        <v>556723</v>
      </c>
      <c r="G208" s="36">
        <f t="shared" ref="G208:G231" si="48">IF(($D208     =0),0,($F208     /$D208     ))</f>
        <v>0.10232349466890334</v>
      </c>
      <c r="H208" s="31">
        <v>422636</v>
      </c>
      <c r="I208" s="36">
        <f t="shared" ref="I208:I231" si="49">IF(($D208     =0),0,($H208     /$D208     ))</f>
        <v>7.7678832189233479E-2</v>
      </c>
      <c r="J208" s="31">
        <v>395030</v>
      </c>
      <c r="K208" s="36">
        <f t="shared" ref="K208:K231" si="50">IF(($E208     =0),0,($J208     /$E208     ))</f>
        <v>0.12667815769431195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1374389</v>
      </c>
      <c r="O208" s="36">
        <f t="shared" ref="O208:O231" si="53">IF(($E208     =0),0,($N208     /$E208     ))</f>
        <v>0.44073884635427107</v>
      </c>
      <c r="P208" s="31">
        <v>303005</v>
      </c>
      <c r="Q208" s="31">
        <v>2205822</v>
      </c>
      <c r="R208" s="31">
        <v>1719754</v>
      </c>
      <c r="S208" s="31">
        <v>1280945</v>
      </c>
      <c r="T208" s="36">
        <f t="shared" ref="T208:T231" si="54">IF(($R208     =0),0,($S208     /$R208     ))</f>
        <v>0.74484199484344848</v>
      </c>
      <c r="U208" s="36">
        <f t="shared" ref="U208:U231" si="55">IF(($P208     =0),0,(($J208     /$P208     )-1))</f>
        <v>0.30370785960627722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2791785</v>
      </c>
      <c r="E210" s="31">
        <v>473086</v>
      </c>
      <c r="F210" s="31">
        <v>2250</v>
      </c>
      <c r="G210" s="36">
        <f t="shared" si="48"/>
        <v>8.0593598719099066E-4</v>
      </c>
      <c r="H210" s="31">
        <v>12257</v>
      </c>
      <c r="I210" s="36">
        <f t="shared" si="49"/>
        <v>4.3903810644444329E-3</v>
      </c>
      <c r="J210" s="31">
        <v>2250</v>
      </c>
      <c r="K210" s="36">
        <f t="shared" si="50"/>
        <v>4.7560063075212542E-3</v>
      </c>
      <c r="L210" s="31">
        <v>0</v>
      </c>
      <c r="M210" s="36">
        <f t="shared" si="51"/>
        <v>0</v>
      </c>
      <c r="N210" s="31">
        <f t="shared" si="52"/>
        <v>16757</v>
      </c>
      <c r="O210" s="36">
        <f t="shared" si="53"/>
        <v>3.5420621197837177E-2</v>
      </c>
      <c r="P210" s="31">
        <v>11021</v>
      </c>
      <c r="Q210" s="31">
        <v>2236032</v>
      </c>
      <c r="R210" s="31">
        <v>1836567</v>
      </c>
      <c r="S210" s="31">
        <v>11021</v>
      </c>
      <c r="T210" s="36">
        <f t="shared" si="54"/>
        <v>6.0008701016625041E-3</v>
      </c>
      <c r="U210" s="36">
        <f t="shared" si="55"/>
        <v>-0.79584429725070316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4710895</v>
      </c>
      <c r="E214" s="31">
        <v>3962026</v>
      </c>
      <c r="F214" s="31">
        <v>1250706</v>
      </c>
      <c r="G214" s="36">
        <f t="shared" si="48"/>
        <v>0.26549222599951816</v>
      </c>
      <c r="H214" s="31">
        <v>681885</v>
      </c>
      <c r="I214" s="36">
        <f t="shared" si="49"/>
        <v>0.14474638046485858</v>
      </c>
      <c r="J214" s="31">
        <v>799388</v>
      </c>
      <c r="K214" s="36">
        <f t="shared" si="50"/>
        <v>0.20176243164482011</v>
      </c>
      <c r="L214" s="31">
        <v>0</v>
      </c>
      <c r="M214" s="36">
        <f t="shared" si="51"/>
        <v>0</v>
      </c>
      <c r="N214" s="31">
        <f t="shared" si="52"/>
        <v>2731979</v>
      </c>
      <c r="O214" s="36">
        <f t="shared" si="53"/>
        <v>0.68954090659677647</v>
      </c>
      <c r="P214" s="31">
        <v>1240512</v>
      </c>
      <c r="Q214" s="31">
        <v>5065613</v>
      </c>
      <c r="R214" s="31">
        <v>5030778</v>
      </c>
      <c r="S214" s="31">
        <v>3924848</v>
      </c>
      <c r="T214" s="36">
        <f t="shared" si="54"/>
        <v>0.78016720276664964</v>
      </c>
      <c r="U214" s="36">
        <f t="shared" si="55"/>
        <v>-0.35559833359129134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12868560</v>
      </c>
      <c r="E215" s="31">
        <v>13021360</v>
      </c>
      <c r="F215" s="31">
        <v>1404300</v>
      </c>
      <c r="G215" s="36">
        <f t="shared" si="48"/>
        <v>0.10912642906432421</v>
      </c>
      <c r="H215" s="31">
        <v>7217360</v>
      </c>
      <c r="I215" s="36">
        <f t="shared" si="49"/>
        <v>0.56085218548151461</v>
      </c>
      <c r="J215" s="31">
        <v>1751338</v>
      </c>
      <c r="K215" s="36">
        <f t="shared" si="50"/>
        <v>0.13449731825247133</v>
      </c>
      <c r="L215" s="31">
        <v>0</v>
      </c>
      <c r="M215" s="36">
        <f t="shared" si="51"/>
        <v>0</v>
      </c>
      <c r="N215" s="31">
        <f t="shared" si="52"/>
        <v>10372998</v>
      </c>
      <c r="O215" s="36">
        <f t="shared" si="53"/>
        <v>0.7966140249559186</v>
      </c>
      <c r="P215" s="31">
        <v>1602183</v>
      </c>
      <c r="Q215" s="31">
        <v>11219670</v>
      </c>
      <c r="R215" s="31">
        <v>12135060</v>
      </c>
      <c r="S215" s="31">
        <v>9712877</v>
      </c>
      <c r="T215" s="36">
        <f t="shared" si="54"/>
        <v>0.80039793787587366</v>
      </c>
      <c r="U215" s="36">
        <f t="shared" si="55"/>
        <v>9.3094858702158279E-2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25812053</v>
      </c>
      <c r="E216" s="32">
        <f>SUM(E208:E215)</f>
        <v>20574847</v>
      </c>
      <c r="F216" s="32">
        <f>SUM(F208:F215)</f>
        <v>3213979</v>
      </c>
      <c r="G216" s="37">
        <f t="shared" si="48"/>
        <v>0.12451465987614391</v>
      </c>
      <c r="H216" s="32">
        <f>SUM(H208:H215)</f>
        <v>8334138</v>
      </c>
      <c r="I216" s="37">
        <f t="shared" si="49"/>
        <v>0.32287776567016968</v>
      </c>
      <c r="J216" s="32">
        <f>SUM(J208:J215)</f>
        <v>2948006</v>
      </c>
      <c r="K216" s="37">
        <f t="shared" si="50"/>
        <v>0.14328203752863872</v>
      </c>
      <c r="L216" s="32">
        <f>SUM(L208:L215)</f>
        <v>0</v>
      </c>
      <c r="M216" s="37">
        <f t="shared" si="51"/>
        <v>0</v>
      </c>
      <c r="N216" s="32">
        <f t="shared" si="52"/>
        <v>14496123</v>
      </c>
      <c r="O216" s="37">
        <f t="shared" si="53"/>
        <v>0.70455556729048818</v>
      </c>
      <c r="P216" s="32">
        <f>SUM(P208:P215)</f>
        <v>3156721</v>
      </c>
      <c r="Q216" s="32">
        <f>SUM(Q208:Q215)</f>
        <v>20727137</v>
      </c>
      <c r="R216" s="32">
        <f>SUM(R208:R215)</f>
        <v>20722159</v>
      </c>
      <c r="S216" s="32">
        <f>SUM(S208:S215)</f>
        <v>14929691</v>
      </c>
      <c r="T216" s="37">
        <f t="shared" si="54"/>
        <v>0.72046986030750948</v>
      </c>
      <c r="U216" s="37">
        <f t="shared" si="55"/>
        <v>-6.6117658164912219E-2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-69962</v>
      </c>
      <c r="Q217" s="31">
        <v>0</v>
      </c>
      <c r="R217" s="31">
        <v>0</v>
      </c>
      <c r="S217" s="31">
        <v>5014</v>
      </c>
      <c r="T217" s="36">
        <f t="shared" si="54"/>
        <v>0</v>
      </c>
      <c r="U217" s="36">
        <f t="shared" si="55"/>
        <v>-1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11106</v>
      </c>
      <c r="E218" s="31">
        <v>11106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11106</v>
      </c>
      <c r="R218" s="31">
        <v>11106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7808817</v>
      </c>
      <c r="E219" s="31">
        <v>10330887</v>
      </c>
      <c r="F219" s="31">
        <v>3334785</v>
      </c>
      <c r="G219" s="36">
        <f t="shared" si="48"/>
        <v>0.42705380341221982</v>
      </c>
      <c r="H219" s="31">
        <v>2381073</v>
      </c>
      <c r="I219" s="36">
        <f t="shared" si="49"/>
        <v>0.3049210911204604</v>
      </c>
      <c r="J219" s="31">
        <v>1855388</v>
      </c>
      <c r="K219" s="36">
        <f t="shared" si="50"/>
        <v>0.17959619537025234</v>
      </c>
      <c r="L219" s="31">
        <v>0</v>
      </c>
      <c r="M219" s="36">
        <f t="shared" si="51"/>
        <v>0</v>
      </c>
      <c r="N219" s="31">
        <f t="shared" si="52"/>
        <v>7571246</v>
      </c>
      <c r="O219" s="36">
        <f t="shared" si="53"/>
        <v>0.73287472798802267</v>
      </c>
      <c r="P219" s="31">
        <v>1910379</v>
      </c>
      <c r="Q219" s="31">
        <v>16474323</v>
      </c>
      <c r="R219" s="31">
        <v>16065311</v>
      </c>
      <c r="S219" s="31">
        <v>8802384</v>
      </c>
      <c r="T219" s="36">
        <f t="shared" si="54"/>
        <v>0.54791245560076618</v>
      </c>
      <c r="U219" s="36">
        <f t="shared" si="55"/>
        <v>-2.8785387611568125E-2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4629141</v>
      </c>
      <c r="E221" s="31">
        <v>4631191</v>
      </c>
      <c r="F221" s="31">
        <v>2368180</v>
      </c>
      <c r="G221" s="36">
        <f t="shared" si="48"/>
        <v>0.51158087429179622</v>
      </c>
      <c r="H221" s="31">
        <v>-569230</v>
      </c>
      <c r="I221" s="36">
        <f t="shared" si="49"/>
        <v>-0.12296665839299344</v>
      </c>
      <c r="J221" s="31">
        <v>626707</v>
      </c>
      <c r="K221" s="36">
        <f t="shared" si="50"/>
        <v>0.13532307348152992</v>
      </c>
      <c r="L221" s="31">
        <v>0</v>
      </c>
      <c r="M221" s="36">
        <f t="shared" si="51"/>
        <v>0</v>
      </c>
      <c r="N221" s="31">
        <f t="shared" si="52"/>
        <v>2425657</v>
      </c>
      <c r="O221" s="36">
        <f t="shared" si="53"/>
        <v>0.52376526902043119</v>
      </c>
      <c r="P221" s="31">
        <v>600690</v>
      </c>
      <c r="Q221" s="31">
        <v>4144288</v>
      </c>
      <c r="R221" s="31">
        <v>4150175</v>
      </c>
      <c r="S221" s="31">
        <v>3346395</v>
      </c>
      <c r="T221" s="36">
        <f t="shared" si="54"/>
        <v>0.80632623925497116</v>
      </c>
      <c r="U221" s="36">
        <f t="shared" si="55"/>
        <v>4.3311858029932315E-2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7911503</v>
      </c>
      <c r="E222" s="31">
        <v>8024521</v>
      </c>
      <c r="F222" s="31">
        <v>1832459</v>
      </c>
      <c r="G222" s="36">
        <f t="shared" si="48"/>
        <v>0.23161957974357084</v>
      </c>
      <c r="H222" s="31">
        <v>2279868</v>
      </c>
      <c r="I222" s="36">
        <f t="shared" si="49"/>
        <v>0.28817128679594761</v>
      </c>
      <c r="J222" s="31">
        <v>1258724</v>
      </c>
      <c r="K222" s="36">
        <f t="shared" si="50"/>
        <v>0.15685970539549962</v>
      </c>
      <c r="L222" s="31">
        <v>0</v>
      </c>
      <c r="M222" s="36">
        <f t="shared" si="51"/>
        <v>0</v>
      </c>
      <c r="N222" s="31">
        <f t="shared" si="52"/>
        <v>5371051</v>
      </c>
      <c r="O222" s="36">
        <f t="shared" si="53"/>
        <v>0.66932979551053573</v>
      </c>
      <c r="P222" s="31">
        <v>1927019</v>
      </c>
      <c r="Q222" s="31">
        <v>6186048</v>
      </c>
      <c r="R222" s="31">
        <v>7459348</v>
      </c>
      <c r="S222" s="31">
        <v>4967332</v>
      </c>
      <c r="T222" s="36">
        <f t="shared" si="54"/>
        <v>0.66592039947727333</v>
      </c>
      <c r="U222" s="36">
        <f t="shared" si="55"/>
        <v>-0.34680249649847772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12728889</v>
      </c>
      <c r="E223" s="31">
        <v>12712449</v>
      </c>
      <c r="F223" s="31">
        <v>1106345</v>
      </c>
      <c r="G223" s="36">
        <f t="shared" si="48"/>
        <v>8.6916069422869502E-2</v>
      </c>
      <c r="H223" s="31">
        <v>2382572</v>
      </c>
      <c r="I223" s="36">
        <f t="shared" si="49"/>
        <v>0.18717831540521723</v>
      </c>
      <c r="J223" s="31">
        <v>2226525</v>
      </c>
      <c r="K223" s="36">
        <f t="shared" si="50"/>
        <v>0.17514524542045359</v>
      </c>
      <c r="L223" s="31">
        <v>0</v>
      </c>
      <c r="M223" s="36">
        <f t="shared" si="51"/>
        <v>0</v>
      </c>
      <c r="N223" s="31">
        <f t="shared" si="52"/>
        <v>5715442</v>
      </c>
      <c r="O223" s="36">
        <f t="shared" si="53"/>
        <v>0.44959409473343809</v>
      </c>
      <c r="P223" s="31">
        <v>2238967</v>
      </c>
      <c r="Q223" s="31">
        <v>11539770</v>
      </c>
      <c r="R223" s="31">
        <v>12581770</v>
      </c>
      <c r="S223" s="31">
        <v>7788289</v>
      </c>
      <c r="T223" s="36">
        <f t="shared" si="54"/>
        <v>0.61901377946028258</v>
      </c>
      <c r="U223" s="36">
        <f t="shared" si="55"/>
        <v>-5.5570269682402307E-3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33089456</v>
      </c>
      <c r="E224" s="32">
        <f>SUM(E217:E223)</f>
        <v>35710154</v>
      </c>
      <c r="F224" s="32">
        <f>SUM(F217:F223)</f>
        <v>8641769</v>
      </c>
      <c r="G224" s="37">
        <f t="shared" si="48"/>
        <v>0.26116382813909061</v>
      </c>
      <c r="H224" s="32">
        <f>SUM(H217:H223)</f>
        <v>6474283</v>
      </c>
      <c r="I224" s="37">
        <f t="shared" si="49"/>
        <v>0.19566000117983204</v>
      </c>
      <c r="J224" s="32">
        <f>SUM(J217:J223)</f>
        <v>5967344</v>
      </c>
      <c r="K224" s="37">
        <f t="shared" si="50"/>
        <v>0.16710496403907976</v>
      </c>
      <c r="L224" s="32">
        <f>SUM(L217:L223)</f>
        <v>0</v>
      </c>
      <c r="M224" s="37">
        <f t="shared" si="51"/>
        <v>0</v>
      </c>
      <c r="N224" s="32">
        <f t="shared" si="52"/>
        <v>21083396</v>
      </c>
      <c r="O224" s="37">
        <f t="shared" si="53"/>
        <v>0.59040339058745028</v>
      </c>
      <c r="P224" s="32">
        <f>SUM(P217:P223)</f>
        <v>6607093</v>
      </c>
      <c r="Q224" s="32">
        <f>SUM(Q217:Q223)</f>
        <v>38355535</v>
      </c>
      <c r="R224" s="32">
        <f>SUM(R217:R223)</f>
        <v>40267710</v>
      </c>
      <c r="S224" s="32">
        <f>SUM(S217:S223)</f>
        <v>24909414</v>
      </c>
      <c r="T224" s="37">
        <f t="shared" si="54"/>
        <v>0.61859524666289689</v>
      </c>
      <c r="U224" s="37">
        <f t="shared" si="55"/>
        <v>-9.682760633155918E-2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10250000</v>
      </c>
      <c r="E225" s="31">
        <v>10250000</v>
      </c>
      <c r="F225" s="31">
        <v>1564155</v>
      </c>
      <c r="G225" s="36">
        <f t="shared" si="48"/>
        <v>0.15260048780487806</v>
      </c>
      <c r="H225" s="31">
        <v>4360158</v>
      </c>
      <c r="I225" s="36">
        <f t="shared" si="49"/>
        <v>0.42538126829268291</v>
      </c>
      <c r="J225" s="31">
        <v>1750427</v>
      </c>
      <c r="K225" s="36">
        <f t="shared" si="50"/>
        <v>0.17077336585365854</v>
      </c>
      <c r="L225" s="31">
        <v>0</v>
      </c>
      <c r="M225" s="36">
        <f t="shared" si="51"/>
        <v>0</v>
      </c>
      <c r="N225" s="31">
        <f t="shared" si="52"/>
        <v>7674740</v>
      </c>
      <c r="O225" s="36">
        <f t="shared" si="53"/>
        <v>0.74875512195121952</v>
      </c>
      <c r="P225" s="31">
        <v>1541573</v>
      </c>
      <c r="Q225" s="31">
        <v>9349992</v>
      </c>
      <c r="R225" s="31">
        <v>10058992</v>
      </c>
      <c r="S225" s="31">
        <v>9585647</v>
      </c>
      <c r="T225" s="36">
        <f t="shared" si="54"/>
        <v>0.95294309807583111</v>
      </c>
      <c r="U225" s="36">
        <f t="shared" si="55"/>
        <v>0.13548109625687532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6829558</v>
      </c>
      <c r="E226" s="31">
        <v>6666989</v>
      </c>
      <c r="F226" s="31">
        <v>1590570</v>
      </c>
      <c r="G226" s="36">
        <f t="shared" si="48"/>
        <v>0.23289501311797922</v>
      </c>
      <c r="H226" s="31">
        <v>1795713</v>
      </c>
      <c r="I226" s="36">
        <f t="shared" si="49"/>
        <v>0.26293253531194843</v>
      </c>
      <c r="J226" s="31">
        <v>1479757</v>
      </c>
      <c r="K226" s="36">
        <f t="shared" si="50"/>
        <v>0.22195281858122159</v>
      </c>
      <c r="L226" s="31">
        <v>0</v>
      </c>
      <c r="M226" s="36">
        <f t="shared" si="51"/>
        <v>0</v>
      </c>
      <c r="N226" s="31">
        <f t="shared" si="52"/>
        <v>4866040</v>
      </c>
      <c r="O226" s="36">
        <f t="shared" si="53"/>
        <v>0.72987071075113519</v>
      </c>
      <c r="P226" s="31">
        <v>1555451</v>
      </c>
      <c r="Q226" s="31">
        <v>7378189</v>
      </c>
      <c r="R226" s="31">
        <v>7378189</v>
      </c>
      <c r="S226" s="31">
        <v>4928219</v>
      </c>
      <c r="T226" s="36">
        <f t="shared" si="54"/>
        <v>0.66794426111881922</v>
      </c>
      <c r="U226" s="36">
        <f t="shared" si="55"/>
        <v>-4.8663699467228483E-2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4476988</v>
      </c>
      <c r="E227" s="31">
        <v>4477598</v>
      </c>
      <c r="F227" s="31">
        <v>424658</v>
      </c>
      <c r="G227" s="36">
        <f t="shared" si="48"/>
        <v>9.4853504186296678E-2</v>
      </c>
      <c r="H227" s="31">
        <v>1958244</v>
      </c>
      <c r="I227" s="36">
        <f t="shared" si="49"/>
        <v>0.43740211052609479</v>
      </c>
      <c r="J227" s="31">
        <v>1185029</v>
      </c>
      <c r="K227" s="36">
        <f t="shared" si="50"/>
        <v>0.26465730063306264</v>
      </c>
      <c r="L227" s="31">
        <v>0</v>
      </c>
      <c r="M227" s="36">
        <f t="shared" si="51"/>
        <v>0</v>
      </c>
      <c r="N227" s="31">
        <f t="shared" si="52"/>
        <v>3567931</v>
      </c>
      <c r="O227" s="36">
        <f t="shared" si="53"/>
        <v>0.79684040416312496</v>
      </c>
      <c r="P227" s="31">
        <v>1025370</v>
      </c>
      <c r="Q227" s="31">
        <v>4819308</v>
      </c>
      <c r="R227" s="31">
        <v>4837307</v>
      </c>
      <c r="S227" s="31">
        <v>3365554</v>
      </c>
      <c r="T227" s="36">
        <f t="shared" si="54"/>
        <v>0.69574951517445549</v>
      </c>
      <c r="U227" s="36">
        <f t="shared" si="55"/>
        <v>0.15570867101631602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9578090</v>
      </c>
      <c r="E228" s="31">
        <v>10313698</v>
      </c>
      <c r="F228" s="31">
        <v>2009820</v>
      </c>
      <c r="G228" s="36">
        <f t="shared" si="48"/>
        <v>0.20983515502568884</v>
      </c>
      <c r="H228" s="31">
        <v>3495243</v>
      </c>
      <c r="I228" s="36">
        <f t="shared" si="49"/>
        <v>0.36492066789934108</v>
      </c>
      <c r="J228" s="31">
        <v>3425358</v>
      </c>
      <c r="K228" s="36">
        <f t="shared" si="50"/>
        <v>0.33211734530136522</v>
      </c>
      <c r="L228" s="31">
        <v>0</v>
      </c>
      <c r="M228" s="36">
        <f t="shared" si="51"/>
        <v>0</v>
      </c>
      <c r="N228" s="31">
        <f t="shared" si="52"/>
        <v>8930421</v>
      </c>
      <c r="O228" s="36">
        <f t="shared" si="53"/>
        <v>0.86587962920768091</v>
      </c>
      <c r="P228" s="31">
        <v>4185669</v>
      </c>
      <c r="Q228" s="31">
        <v>13508631</v>
      </c>
      <c r="R228" s="31">
        <v>12302181</v>
      </c>
      <c r="S228" s="31">
        <v>10728280</v>
      </c>
      <c r="T228" s="36">
        <f t="shared" si="54"/>
        <v>0.87206325447495858</v>
      </c>
      <c r="U228" s="36">
        <f t="shared" si="55"/>
        <v>-0.18164623146264069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5226190</v>
      </c>
      <c r="E229" s="31">
        <v>4630214</v>
      </c>
      <c r="F229" s="31">
        <v>1258473</v>
      </c>
      <c r="G229" s="36">
        <f t="shared" si="48"/>
        <v>0.24080123378598942</v>
      </c>
      <c r="H229" s="31">
        <v>1361247</v>
      </c>
      <c r="I229" s="36">
        <f t="shared" si="49"/>
        <v>0.26046642008805648</v>
      </c>
      <c r="J229" s="31">
        <v>1361263</v>
      </c>
      <c r="K229" s="36">
        <f t="shared" si="50"/>
        <v>0.29399569868692893</v>
      </c>
      <c r="L229" s="31">
        <v>0</v>
      </c>
      <c r="M229" s="36">
        <f t="shared" si="51"/>
        <v>0</v>
      </c>
      <c r="N229" s="31">
        <f t="shared" si="52"/>
        <v>3980983</v>
      </c>
      <c r="O229" s="36">
        <f t="shared" si="53"/>
        <v>0.85978380264929444</v>
      </c>
      <c r="P229" s="31">
        <v>1281242</v>
      </c>
      <c r="Q229" s="31">
        <v>5801723</v>
      </c>
      <c r="R229" s="31">
        <v>5631723</v>
      </c>
      <c r="S229" s="31">
        <v>3661913</v>
      </c>
      <c r="T229" s="36">
        <f t="shared" si="54"/>
        <v>0.65022960113627748</v>
      </c>
      <c r="U229" s="36">
        <f t="shared" si="55"/>
        <v>6.2455804602097098E-2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36360826</v>
      </c>
      <c r="E230" s="32">
        <f>SUM(E225:E229)</f>
        <v>36338499</v>
      </c>
      <c r="F230" s="32">
        <f>SUM(F225:F229)</f>
        <v>6847676</v>
      </c>
      <c r="G230" s="37">
        <f t="shared" si="48"/>
        <v>0.18832564474745431</v>
      </c>
      <c r="H230" s="32">
        <f>SUM(H225:H229)</f>
        <v>12970605</v>
      </c>
      <c r="I230" s="37">
        <f t="shared" si="49"/>
        <v>0.35671920654387773</v>
      </c>
      <c r="J230" s="32">
        <f>SUM(J225:J229)</f>
        <v>9201834</v>
      </c>
      <c r="K230" s="37">
        <f t="shared" si="50"/>
        <v>0.2532254840795708</v>
      </c>
      <c r="L230" s="32">
        <f>SUM(L225:L229)</f>
        <v>0</v>
      </c>
      <c r="M230" s="37">
        <f t="shared" si="51"/>
        <v>0</v>
      </c>
      <c r="N230" s="32">
        <f t="shared" si="52"/>
        <v>29020115</v>
      </c>
      <c r="O230" s="37">
        <f t="shared" si="53"/>
        <v>0.79860522032018988</v>
      </c>
      <c r="P230" s="32">
        <f>SUM(P225:P229)</f>
        <v>9589305</v>
      </c>
      <c r="Q230" s="32">
        <f>SUM(Q225:Q229)</f>
        <v>40857843</v>
      </c>
      <c r="R230" s="32">
        <f>SUM(R225:R229)</f>
        <v>40208392</v>
      </c>
      <c r="S230" s="32">
        <f>SUM(S225:S229)</f>
        <v>32269613</v>
      </c>
      <c r="T230" s="37">
        <f t="shared" si="54"/>
        <v>0.80255915232820052</v>
      </c>
      <c r="U230" s="37">
        <f t="shared" si="55"/>
        <v>-4.0406577953251088E-2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95262335</v>
      </c>
      <c r="E231" s="32">
        <f>SUM(E208:E215,E217:E223,E225:E229)</f>
        <v>92623500</v>
      </c>
      <c r="F231" s="32">
        <f>SUM(F208:F215,F217:F223,F225:F229)</f>
        <v>18703424</v>
      </c>
      <c r="G231" s="37">
        <f t="shared" si="48"/>
        <v>0.19633598105694133</v>
      </c>
      <c r="H231" s="32">
        <f>SUM(H208:H215,H217:H223,H225:H229)</f>
        <v>27779026</v>
      </c>
      <c r="I231" s="37">
        <f t="shared" si="49"/>
        <v>0.29160555428333768</v>
      </c>
      <c r="J231" s="32">
        <f>SUM(J208:J215,J217:J223,J225:J229)</f>
        <v>18117184</v>
      </c>
      <c r="K231" s="37">
        <f t="shared" si="50"/>
        <v>0.19560029582125488</v>
      </c>
      <c r="L231" s="32">
        <f>SUM(L208:L215,L217:L223,L225:L229)</f>
        <v>0</v>
      </c>
      <c r="M231" s="37">
        <f t="shared" si="51"/>
        <v>0</v>
      </c>
      <c r="N231" s="32">
        <f t="shared" si="52"/>
        <v>64599634</v>
      </c>
      <c r="O231" s="37">
        <f t="shared" si="53"/>
        <v>0.69744324064627228</v>
      </c>
      <c r="P231" s="32">
        <f>SUM(P208:P215,P217:P223,P225:P229)</f>
        <v>19353119</v>
      </c>
      <c r="Q231" s="32">
        <f>SUM(Q208:Q215,Q217:Q223,Q225:Q229)</f>
        <v>99940515</v>
      </c>
      <c r="R231" s="32">
        <f>SUM(R208:R215,R217:R223,R225:R229)</f>
        <v>101198261</v>
      </c>
      <c r="S231" s="32">
        <f>SUM(S208:S215,S217:S223,S225:S229)</f>
        <v>72108718</v>
      </c>
      <c r="T231" s="37">
        <f t="shared" si="54"/>
        <v>0.71254898342571327</v>
      </c>
      <c r="U231" s="37">
        <f t="shared" si="55"/>
        <v>-6.3862315939875125E-2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7659445</v>
      </c>
      <c r="E234" s="31">
        <v>8663259</v>
      </c>
      <c r="F234" s="31">
        <v>1415854</v>
      </c>
      <c r="G234" s="36">
        <f t="shared" ref="G234:G260" si="56">IF(($D234     =0),0,($F234     /$D234     ))</f>
        <v>0.1848507300463676</v>
      </c>
      <c r="H234" s="31">
        <v>1385345</v>
      </c>
      <c r="I234" s="36">
        <f t="shared" ref="I234:I260" si="57">IF(($D234     =0),0,($H234     /$D234     ))</f>
        <v>0.18086754327500229</v>
      </c>
      <c r="J234" s="31">
        <v>1332805</v>
      </c>
      <c r="K234" s="36">
        <f t="shared" ref="K234:K260" si="58">IF(($E234     =0),0,($J234     /$E234     ))</f>
        <v>0.15384568324691666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4134004</v>
      </c>
      <c r="O234" s="36">
        <f t="shared" ref="O234:O260" si="61">IF(($E234     =0),0,($N234     /$E234     ))</f>
        <v>0.47718808822407366</v>
      </c>
      <c r="P234" s="31">
        <v>1171336</v>
      </c>
      <c r="Q234" s="31">
        <v>7302815</v>
      </c>
      <c r="R234" s="31">
        <v>7302815</v>
      </c>
      <c r="S234" s="31">
        <v>3744996</v>
      </c>
      <c r="T234" s="36">
        <f t="shared" ref="T234:T260" si="62">IF(($R234     =0),0,($S234     /$R234     ))</f>
        <v>0.5128154006366038</v>
      </c>
      <c r="U234" s="36">
        <f t="shared" ref="U234:U260" si="63">IF(($P234     =0),0,(($J234     /$P234     )-1))</f>
        <v>0.13785028377852293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12601870</v>
      </c>
      <c r="E235" s="31">
        <v>12679744</v>
      </c>
      <c r="F235" s="31">
        <v>2065552</v>
      </c>
      <c r="G235" s="36">
        <f t="shared" si="56"/>
        <v>0.16390837232886865</v>
      </c>
      <c r="H235" s="31">
        <v>3043172</v>
      </c>
      <c r="I235" s="36">
        <f t="shared" si="57"/>
        <v>0.24148574775013548</v>
      </c>
      <c r="J235" s="31">
        <v>2156609</v>
      </c>
      <c r="K235" s="36">
        <f t="shared" si="58"/>
        <v>0.17008300798501927</v>
      </c>
      <c r="L235" s="31">
        <v>0</v>
      </c>
      <c r="M235" s="36">
        <f t="shared" si="59"/>
        <v>0</v>
      </c>
      <c r="N235" s="31">
        <f t="shared" si="60"/>
        <v>7265333</v>
      </c>
      <c r="O235" s="36">
        <f t="shared" si="61"/>
        <v>0.57298735684253566</v>
      </c>
      <c r="P235" s="31">
        <v>2241848</v>
      </c>
      <c r="Q235" s="31">
        <v>14761610</v>
      </c>
      <c r="R235" s="31">
        <v>14761610</v>
      </c>
      <c r="S235" s="31">
        <v>6881285</v>
      </c>
      <c r="T235" s="36">
        <f t="shared" si="62"/>
        <v>0.46616087269613543</v>
      </c>
      <c r="U235" s="36">
        <f t="shared" si="63"/>
        <v>-3.8021757050433425E-2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9832797</v>
      </c>
      <c r="E236" s="31">
        <v>8903854</v>
      </c>
      <c r="F236" s="31">
        <v>2246719</v>
      </c>
      <c r="G236" s="36">
        <f t="shared" si="56"/>
        <v>0.22849236082062915</v>
      </c>
      <c r="H236" s="31">
        <v>2198234</v>
      </c>
      <c r="I236" s="36">
        <f t="shared" si="57"/>
        <v>0.22356141390898235</v>
      </c>
      <c r="J236" s="31">
        <v>1614212</v>
      </c>
      <c r="K236" s="36">
        <f t="shared" si="58"/>
        <v>0.18129362857926468</v>
      </c>
      <c r="L236" s="31">
        <v>0</v>
      </c>
      <c r="M236" s="36">
        <f t="shared" si="59"/>
        <v>0</v>
      </c>
      <c r="N236" s="31">
        <f t="shared" si="60"/>
        <v>6059165</v>
      </c>
      <c r="O236" s="36">
        <f t="shared" si="61"/>
        <v>0.68051037225003919</v>
      </c>
      <c r="P236" s="31">
        <v>1989095</v>
      </c>
      <c r="Q236" s="31">
        <v>9164220</v>
      </c>
      <c r="R236" s="31">
        <v>9248289</v>
      </c>
      <c r="S236" s="31">
        <v>6170955</v>
      </c>
      <c r="T236" s="36">
        <f t="shared" si="62"/>
        <v>0.66725369416980806</v>
      </c>
      <c r="U236" s="36">
        <f t="shared" si="63"/>
        <v>-0.18846912791998371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6688588</v>
      </c>
      <c r="E238" s="31">
        <v>6688588</v>
      </c>
      <c r="F238" s="31">
        <v>1465438</v>
      </c>
      <c r="G238" s="36">
        <f t="shared" si="56"/>
        <v>0.21909527093012757</v>
      </c>
      <c r="H238" s="31">
        <v>1436696</v>
      </c>
      <c r="I238" s="36">
        <f t="shared" si="57"/>
        <v>0.21479810088467102</v>
      </c>
      <c r="J238" s="31">
        <v>1729870</v>
      </c>
      <c r="K238" s="36">
        <f t="shared" si="58"/>
        <v>0.25863007259529214</v>
      </c>
      <c r="L238" s="31">
        <v>0</v>
      </c>
      <c r="M238" s="36">
        <f t="shared" si="59"/>
        <v>0</v>
      </c>
      <c r="N238" s="31">
        <f t="shared" si="60"/>
        <v>4632004</v>
      </c>
      <c r="O238" s="36">
        <f t="shared" si="61"/>
        <v>0.69252344441009073</v>
      </c>
      <c r="P238" s="31">
        <v>1390301</v>
      </c>
      <c r="Q238" s="31">
        <v>4801965</v>
      </c>
      <c r="R238" s="31">
        <v>4801965</v>
      </c>
      <c r="S238" s="31">
        <v>4108589</v>
      </c>
      <c r="T238" s="36">
        <f t="shared" si="62"/>
        <v>0.85560577805127691</v>
      </c>
      <c r="U238" s="36">
        <f t="shared" si="63"/>
        <v>0.24424135492961585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36782700</v>
      </c>
      <c r="E240" s="32">
        <f>SUM(E234:E239)</f>
        <v>36935445</v>
      </c>
      <c r="F240" s="32">
        <f>SUM(F234:F239)</f>
        <v>7193563</v>
      </c>
      <c r="G240" s="37">
        <f t="shared" si="56"/>
        <v>0.1955691942135841</v>
      </c>
      <c r="H240" s="32">
        <f>SUM(H234:H239)</f>
        <v>8063447</v>
      </c>
      <c r="I240" s="37">
        <f t="shared" si="57"/>
        <v>0.2192184641149236</v>
      </c>
      <c r="J240" s="32">
        <f>SUM(J234:J239)</f>
        <v>6833496</v>
      </c>
      <c r="K240" s="37">
        <f t="shared" si="58"/>
        <v>0.18501187680289219</v>
      </c>
      <c r="L240" s="32">
        <f>SUM(L234:L239)</f>
        <v>0</v>
      </c>
      <c r="M240" s="37">
        <f t="shared" si="59"/>
        <v>0</v>
      </c>
      <c r="N240" s="32">
        <f t="shared" si="60"/>
        <v>22090506</v>
      </c>
      <c r="O240" s="37">
        <f t="shared" si="61"/>
        <v>0.59808419798380663</v>
      </c>
      <c r="P240" s="32">
        <f>SUM(P234:P239)</f>
        <v>6792580</v>
      </c>
      <c r="Q240" s="32">
        <f>SUM(Q234:Q239)</f>
        <v>36030610</v>
      </c>
      <c r="R240" s="32">
        <f>SUM(R234:R239)</f>
        <v>36114679</v>
      </c>
      <c r="S240" s="32">
        <f>SUM(S234:S239)</f>
        <v>20905825</v>
      </c>
      <c r="T240" s="37">
        <f t="shared" si="62"/>
        <v>0.57887334399400314</v>
      </c>
      <c r="U240" s="37">
        <f t="shared" si="63"/>
        <v>6.0236316686737013E-3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4835988</v>
      </c>
      <c r="E243" s="31">
        <v>4271360</v>
      </c>
      <c r="F243" s="31">
        <v>552520</v>
      </c>
      <c r="G243" s="36">
        <f t="shared" si="56"/>
        <v>0.11425173098030847</v>
      </c>
      <c r="H243" s="31">
        <v>646670</v>
      </c>
      <c r="I243" s="36">
        <f t="shared" si="57"/>
        <v>0.13372034835487598</v>
      </c>
      <c r="J243" s="31">
        <v>389884</v>
      </c>
      <c r="K243" s="36">
        <f t="shared" si="58"/>
        <v>9.1278655978423731E-2</v>
      </c>
      <c r="L243" s="31">
        <v>0</v>
      </c>
      <c r="M243" s="36">
        <f t="shared" si="59"/>
        <v>0</v>
      </c>
      <c r="N243" s="31">
        <f t="shared" si="60"/>
        <v>1589074</v>
      </c>
      <c r="O243" s="36">
        <f t="shared" si="61"/>
        <v>0.37202998576565777</v>
      </c>
      <c r="P243" s="31">
        <v>763838</v>
      </c>
      <c r="Q243" s="31">
        <v>3389039</v>
      </c>
      <c r="R243" s="31">
        <v>5589039</v>
      </c>
      <c r="S243" s="31">
        <v>3431819</v>
      </c>
      <c r="T243" s="36">
        <f t="shared" si="62"/>
        <v>0.61402666898549108</v>
      </c>
      <c r="U243" s="36">
        <f t="shared" si="63"/>
        <v>-0.48957239624108773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7776420</v>
      </c>
      <c r="E245" s="31">
        <v>11692345</v>
      </c>
      <c r="F245" s="31">
        <v>6107437</v>
      </c>
      <c r="G245" s="36">
        <f t="shared" si="56"/>
        <v>0.78537900473482658</v>
      </c>
      <c r="H245" s="31">
        <v>6147402</v>
      </c>
      <c r="I245" s="36">
        <f t="shared" si="57"/>
        <v>0.79051825904465034</v>
      </c>
      <c r="J245" s="31">
        <v>152680</v>
      </c>
      <c r="K245" s="36">
        <f t="shared" si="58"/>
        <v>1.3058116229037032E-2</v>
      </c>
      <c r="L245" s="31">
        <v>0</v>
      </c>
      <c r="M245" s="36">
        <f t="shared" si="59"/>
        <v>0</v>
      </c>
      <c r="N245" s="31">
        <f t="shared" si="60"/>
        <v>12407519</v>
      </c>
      <c r="O245" s="36">
        <f t="shared" si="61"/>
        <v>1.0611660022005851</v>
      </c>
      <c r="P245" s="31">
        <v>60557017</v>
      </c>
      <c r="Q245" s="31">
        <v>8796684</v>
      </c>
      <c r="R245" s="31">
        <v>11275488</v>
      </c>
      <c r="S245" s="31">
        <v>63614827</v>
      </c>
      <c r="T245" s="36">
        <f t="shared" si="62"/>
        <v>5.6418690703231649</v>
      </c>
      <c r="U245" s="36">
        <f t="shared" si="63"/>
        <v>-0.99747873974703871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10657222</v>
      </c>
      <c r="E246" s="31">
        <v>10456201</v>
      </c>
      <c r="F246" s="31">
        <v>2847575</v>
      </c>
      <c r="G246" s="36">
        <f t="shared" si="56"/>
        <v>0.26719674226547968</v>
      </c>
      <c r="H246" s="31">
        <v>3430267</v>
      </c>
      <c r="I246" s="36">
        <f t="shared" si="57"/>
        <v>0.32187252925762455</v>
      </c>
      <c r="J246" s="31">
        <v>1512504</v>
      </c>
      <c r="K246" s="36">
        <f t="shared" si="58"/>
        <v>0.14465138916132159</v>
      </c>
      <c r="L246" s="31">
        <v>0</v>
      </c>
      <c r="M246" s="36">
        <f t="shared" si="59"/>
        <v>0</v>
      </c>
      <c r="N246" s="31">
        <f t="shared" si="60"/>
        <v>7790346</v>
      </c>
      <c r="O246" s="36">
        <f t="shared" si="61"/>
        <v>0.74504554761332531</v>
      </c>
      <c r="P246" s="31">
        <v>2424591</v>
      </c>
      <c r="Q246" s="31">
        <v>11072299</v>
      </c>
      <c r="R246" s="31">
        <v>11159449</v>
      </c>
      <c r="S246" s="31">
        <v>7877382</v>
      </c>
      <c r="T246" s="36">
        <f t="shared" si="62"/>
        <v>0.70589345405852921</v>
      </c>
      <c r="U246" s="36">
        <f t="shared" si="63"/>
        <v>-0.37618179725982648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23269630</v>
      </c>
      <c r="E247" s="32">
        <f>SUM(E241:E246)</f>
        <v>26419906</v>
      </c>
      <c r="F247" s="32">
        <f>SUM(F241:F246)</f>
        <v>9507532</v>
      </c>
      <c r="G247" s="37">
        <f t="shared" si="56"/>
        <v>0.40858114202933177</v>
      </c>
      <c r="H247" s="32">
        <f>SUM(H241:H246)</f>
        <v>10224339</v>
      </c>
      <c r="I247" s="37">
        <f t="shared" si="57"/>
        <v>0.43938554244308997</v>
      </c>
      <c r="J247" s="32">
        <f>SUM(J241:J246)</f>
        <v>2055068</v>
      </c>
      <c r="K247" s="37">
        <f t="shared" si="58"/>
        <v>7.7784833905162262E-2</v>
      </c>
      <c r="L247" s="32">
        <f>SUM(L241:L246)</f>
        <v>0</v>
      </c>
      <c r="M247" s="37">
        <f t="shared" si="59"/>
        <v>0</v>
      </c>
      <c r="N247" s="32">
        <f t="shared" si="60"/>
        <v>21786939</v>
      </c>
      <c r="O247" s="37">
        <f t="shared" si="61"/>
        <v>0.82464104906353564</v>
      </c>
      <c r="P247" s="32">
        <f>SUM(P241:P246)</f>
        <v>63745446</v>
      </c>
      <c r="Q247" s="32">
        <f>SUM(Q241:Q246)</f>
        <v>23258022</v>
      </c>
      <c r="R247" s="32">
        <f>SUM(R241:R246)</f>
        <v>28023976</v>
      </c>
      <c r="S247" s="32">
        <f>SUM(S241:S246)</f>
        <v>74924028</v>
      </c>
      <c r="T247" s="37">
        <f t="shared" si="62"/>
        <v>2.673568804084046</v>
      </c>
      <c r="U247" s="37">
        <f t="shared" si="63"/>
        <v>-0.96776133623725846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855368</v>
      </c>
      <c r="E248" s="31">
        <v>945368</v>
      </c>
      <c r="F248" s="31">
        <v>20440</v>
      </c>
      <c r="G248" s="36">
        <f t="shared" si="56"/>
        <v>2.3896147623011382E-2</v>
      </c>
      <c r="H248" s="31">
        <v>95564</v>
      </c>
      <c r="I248" s="36">
        <f t="shared" si="57"/>
        <v>0.11172267374977787</v>
      </c>
      <c r="J248" s="31">
        <v>1360</v>
      </c>
      <c r="K248" s="36">
        <f t="shared" si="58"/>
        <v>1.4385932250721412E-3</v>
      </c>
      <c r="L248" s="31">
        <v>0</v>
      </c>
      <c r="M248" s="36">
        <f t="shared" si="59"/>
        <v>0</v>
      </c>
      <c r="N248" s="31">
        <f t="shared" si="60"/>
        <v>117364</v>
      </c>
      <c r="O248" s="36">
        <f t="shared" si="61"/>
        <v>0.12414636416718146</v>
      </c>
      <c r="P248" s="31">
        <v>32348</v>
      </c>
      <c r="Q248" s="31">
        <v>211342</v>
      </c>
      <c r="R248" s="31">
        <v>131342</v>
      </c>
      <c r="S248" s="31">
        <v>62707</v>
      </c>
      <c r="T248" s="36">
        <f t="shared" si="62"/>
        <v>0.47743296127666701</v>
      </c>
      <c r="U248" s="36">
        <f t="shared" si="63"/>
        <v>-0.95795721528378874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22433092</v>
      </c>
      <c r="E253" s="31">
        <v>23708092</v>
      </c>
      <c r="F253" s="31">
        <v>4781207</v>
      </c>
      <c r="G253" s="36">
        <f t="shared" si="56"/>
        <v>0.21313187678274578</v>
      </c>
      <c r="H253" s="31">
        <v>3075226</v>
      </c>
      <c r="I253" s="36">
        <f t="shared" si="57"/>
        <v>0.13708435734137764</v>
      </c>
      <c r="J253" s="31">
        <v>6131188</v>
      </c>
      <c r="K253" s="36">
        <f t="shared" si="58"/>
        <v>0.25861161665814358</v>
      </c>
      <c r="L253" s="31">
        <v>0</v>
      </c>
      <c r="M253" s="36">
        <f t="shared" si="59"/>
        <v>0</v>
      </c>
      <c r="N253" s="31">
        <f t="shared" si="60"/>
        <v>13987621</v>
      </c>
      <c r="O253" s="36">
        <f t="shared" si="61"/>
        <v>0.58999353469692961</v>
      </c>
      <c r="P253" s="31">
        <v>4782349</v>
      </c>
      <c r="Q253" s="31">
        <v>19208445</v>
      </c>
      <c r="R253" s="31">
        <v>20320572</v>
      </c>
      <c r="S253" s="31">
        <v>15669427</v>
      </c>
      <c r="T253" s="36">
        <f t="shared" si="62"/>
        <v>0.77111151201846084</v>
      </c>
      <c r="U253" s="36">
        <f t="shared" si="63"/>
        <v>0.28204528778639948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23288460</v>
      </c>
      <c r="E254" s="32">
        <f>SUM(E248:E253)</f>
        <v>24653460</v>
      </c>
      <c r="F254" s="32">
        <f>SUM(F248:F253)</f>
        <v>4801647</v>
      </c>
      <c r="G254" s="37">
        <f t="shared" si="56"/>
        <v>0.20618138769158631</v>
      </c>
      <c r="H254" s="32">
        <f>SUM(H248:H253)</f>
        <v>3170790</v>
      </c>
      <c r="I254" s="37">
        <f t="shared" si="57"/>
        <v>0.13615284136434955</v>
      </c>
      <c r="J254" s="32">
        <f>SUM(J248:J253)</f>
        <v>6132548</v>
      </c>
      <c r="K254" s="37">
        <f t="shared" si="58"/>
        <v>0.24874999290160488</v>
      </c>
      <c r="L254" s="32">
        <f>SUM(L248:L253)</f>
        <v>0</v>
      </c>
      <c r="M254" s="37">
        <f t="shared" si="59"/>
        <v>0</v>
      </c>
      <c r="N254" s="32">
        <f t="shared" si="60"/>
        <v>14104985</v>
      </c>
      <c r="O254" s="37">
        <f t="shared" si="61"/>
        <v>0.57213003773101223</v>
      </c>
      <c r="P254" s="32">
        <f>SUM(P248:P253)</f>
        <v>4814697</v>
      </c>
      <c r="Q254" s="32">
        <f>SUM(Q248:Q253)</f>
        <v>19419787</v>
      </c>
      <c r="R254" s="32">
        <f>SUM(R248:R253)</f>
        <v>20451914</v>
      </c>
      <c r="S254" s="32">
        <f>SUM(S248:S253)</f>
        <v>15732134</v>
      </c>
      <c r="T254" s="37">
        <f t="shared" si="62"/>
        <v>0.76922551111842152</v>
      </c>
      <c r="U254" s="37">
        <f t="shared" si="63"/>
        <v>0.27371421296085718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6674861</v>
      </c>
      <c r="E255" s="31">
        <v>5650532</v>
      </c>
      <c r="F255" s="31">
        <v>1295981</v>
      </c>
      <c r="G255" s="36">
        <f t="shared" si="56"/>
        <v>0.19415850007962712</v>
      </c>
      <c r="H255" s="31">
        <v>1375127</v>
      </c>
      <c r="I255" s="36">
        <f t="shared" si="57"/>
        <v>0.20601582564790488</v>
      </c>
      <c r="J255" s="31">
        <v>1221816</v>
      </c>
      <c r="K255" s="36">
        <f t="shared" si="58"/>
        <v>0.21623025938088661</v>
      </c>
      <c r="L255" s="31">
        <v>0</v>
      </c>
      <c r="M255" s="36">
        <f t="shared" si="59"/>
        <v>0</v>
      </c>
      <c r="N255" s="31">
        <f t="shared" si="60"/>
        <v>3892924</v>
      </c>
      <c r="O255" s="36">
        <f t="shared" si="61"/>
        <v>0.68894822646787945</v>
      </c>
      <c r="P255" s="31">
        <v>1376627</v>
      </c>
      <c r="Q255" s="31">
        <v>6321269</v>
      </c>
      <c r="R255" s="31">
        <v>6319255</v>
      </c>
      <c r="S255" s="31">
        <v>4621323</v>
      </c>
      <c r="T255" s="36">
        <f t="shared" si="62"/>
        <v>0.7313082000963721</v>
      </c>
      <c r="U255" s="36">
        <f t="shared" si="63"/>
        <v>-0.11245675117515497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2668104</v>
      </c>
      <c r="E257" s="31">
        <v>2514592</v>
      </c>
      <c r="F257" s="31">
        <v>518541</v>
      </c>
      <c r="G257" s="36">
        <f t="shared" si="56"/>
        <v>0.19434812136258556</v>
      </c>
      <c r="H257" s="31">
        <v>710429</v>
      </c>
      <c r="I257" s="36">
        <f t="shared" si="57"/>
        <v>0.26626735689463377</v>
      </c>
      <c r="J257" s="31">
        <v>495098</v>
      </c>
      <c r="K257" s="36">
        <f t="shared" si="58"/>
        <v>0.19688999249182373</v>
      </c>
      <c r="L257" s="31">
        <v>0</v>
      </c>
      <c r="M257" s="36">
        <f t="shared" si="59"/>
        <v>0</v>
      </c>
      <c r="N257" s="31">
        <f t="shared" si="60"/>
        <v>1724068</v>
      </c>
      <c r="O257" s="36">
        <f t="shared" si="61"/>
        <v>0.68562534200379222</v>
      </c>
      <c r="P257" s="31">
        <v>403056</v>
      </c>
      <c r="Q257" s="31">
        <v>2637956</v>
      </c>
      <c r="R257" s="31">
        <v>2535708</v>
      </c>
      <c r="S257" s="31">
        <v>1574912</v>
      </c>
      <c r="T257" s="36">
        <f t="shared" si="62"/>
        <v>0.62109359595032232</v>
      </c>
      <c r="U257" s="36">
        <f t="shared" si="63"/>
        <v>0.22836032710094867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7930974</v>
      </c>
      <c r="E258" s="31">
        <v>7727292</v>
      </c>
      <c r="F258" s="31">
        <v>2234667</v>
      </c>
      <c r="G258" s="36">
        <f t="shared" si="56"/>
        <v>0.28176450963021693</v>
      </c>
      <c r="H258" s="31">
        <v>3147692</v>
      </c>
      <c r="I258" s="36">
        <f t="shared" si="57"/>
        <v>0.39688593103444797</v>
      </c>
      <c r="J258" s="31">
        <v>1342155</v>
      </c>
      <c r="K258" s="36">
        <f t="shared" si="58"/>
        <v>0.17369021385499603</v>
      </c>
      <c r="L258" s="31">
        <v>0</v>
      </c>
      <c r="M258" s="36">
        <f t="shared" si="59"/>
        <v>0</v>
      </c>
      <c r="N258" s="31">
        <f t="shared" si="60"/>
        <v>6724514</v>
      </c>
      <c r="O258" s="36">
        <f t="shared" si="61"/>
        <v>0.87022905307577347</v>
      </c>
      <c r="P258" s="31">
        <v>1758804</v>
      </c>
      <c r="Q258" s="31">
        <v>6711787</v>
      </c>
      <c r="R258" s="31">
        <v>7276796</v>
      </c>
      <c r="S258" s="31">
        <v>5249218</v>
      </c>
      <c r="T258" s="36">
        <f t="shared" si="62"/>
        <v>0.72136390796169081</v>
      </c>
      <c r="U258" s="36">
        <f t="shared" si="63"/>
        <v>-0.23689336617383172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17273939</v>
      </c>
      <c r="E259" s="32">
        <f>SUM(E255:E258)</f>
        <v>15892416</v>
      </c>
      <c r="F259" s="32">
        <f>SUM(F255:F258)</f>
        <v>4049189</v>
      </c>
      <c r="G259" s="37">
        <f t="shared" si="56"/>
        <v>0.23441028708043951</v>
      </c>
      <c r="H259" s="32">
        <f>SUM(H255:H258)</f>
        <v>5233248</v>
      </c>
      <c r="I259" s="37">
        <f t="shared" si="57"/>
        <v>0.30295626261039826</v>
      </c>
      <c r="J259" s="32">
        <f>SUM(J255:J258)</f>
        <v>3059069</v>
      </c>
      <c r="K259" s="37">
        <f t="shared" si="58"/>
        <v>0.19248608896218172</v>
      </c>
      <c r="L259" s="32">
        <f>SUM(L255:L258)</f>
        <v>0</v>
      </c>
      <c r="M259" s="37">
        <f t="shared" si="59"/>
        <v>0</v>
      </c>
      <c r="N259" s="32">
        <f t="shared" si="60"/>
        <v>12341506</v>
      </c>
      <c r="O259" s="37">
        <f t="shared" si="61"/>
        <v>0.77656575312400578</v>
      </c>
      <c r="P259" s="32">
        <f>SUM(P255:P258)</f>
        <v>3538487</v>
      </c>
      <c r="Q259" s="32">
        <f>SUM(Q255:Q258)</f>
        <v>15671012</v>
      </c>
      <c r="R259" s="32">
        <f>SUM(R255:R258)</f>
        <v>16131759</v>
      </c>
      <c r="S259" s="32">
        <f>SUM(S255:S258)</f>
        <v>11445453</v>
      </c>
      <c r="T259" s="37">
        <f t="shared" si="62"/>
        <v>0.70949813966350472</v>
      </c>
      <c r="U259" s="37">
        <f t="shared" si="63"/>
        <v>-0.1354867207368573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100614729</v>
      </c>
      <c r="E260" s="32">
        <f>SUM(E234:E239,E241:E246,E248:E253,E255:E258)</f>
        <v>103901227</v>
      </c>
      <c r="F260" s="32">
        <f>SUM(F234:F239,F241:F246,F248:F253,F255:F258)</f>
        <v>25551931</v>
      </c>
      <c r="G260" s="37">
        <f t="shared" si="56"/>
        <v>0.25395815556984702</v>
      </c>
      <c r="H260" s="32">
        <f>SUM(H234:H239,H241:H246,H248:H253,H255:H258)</f>
        <v>26691824</v>
      </c>
      <c r="I260" s="37">
        <f t="shared" si="57"/>
        <v>0.26528744116579589</v>
      </c>
      <c r="J260" s="32">
        <f>SUM(J234:J239,J241:J246,J248:J253,J255:J258)</f>
        <v>18080181</v>
      </c>
      <c r="K260" s="37">
        <f t="shared" si="58"/>
        <v>0.17401316155775523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70323936</v>
      </c>
      <c r="O260" s="37">
        <f t="shared" si="61"/>
        <v>0.67683450937494705</v>
      </c>
      <c r="P260" s="32">
        <f>SUM(P234:P239,P241:P246,P248:P253,P255:P258)</f>
        <v>78891210</v>
      </c>
      <c r="Q260" s="32">
        <f>SUM(Q234:Q239,Q241:Q246,Q248:Q253,Q255:Q258)</f>
        <v>94379431</v>
      </c>
      <c r="R260" s="32">
        <f>SUM(R234:R239,R241:R246,R248:R253,R255:R258)</f>
        <v>100722328</v>
      </c>
      <c r="S260" s="32">
        <f>SUM(S234:S239,S241:S246,S248:S253,S255:S258)</f>
        <v>123007440</v>
      </c>
      <c r="T260" s="37">
        <f t="shared" si="62"/>
        <v>1.2212529480057293</v>
      </c>
      <c r="U260" s="37">
        <f t="shared" si="63"/>
        <v>-0.77082135005915109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2671361</v>
      </c>
      <c r="E263" s="31">
        <v>2335482</v>
      </c>
      <c r="F263" s="31">
        <v>448952</v>
      </c>
      <c r="G263" s="36">
        <f t="shared" ref="G263:G299" si="64">IF(($D263     =0),0,($F263     /$D263     ))</f>
        <v>0.1680611493542056</v>
      </c>
      <c r="H263" s="31">
        <v>621418</v>
      </c>
      <c r="I263" s="36">
        <f t="shared" ref="I263:I299" si="65">IF(($D263     =0),0,($H263     /$D263     ))</f>
        <v>0.23262224761086203</v>
      </c>
      <c r="J263" s="31">
        <v>527431</v>
      </c>
      <c r="K263" s="36">
        <f t="shared" ref="K263:K299" si="66">IF(($E263     =0),0,($J263     /$E263     ))</f>
        <v>0.22583389638627058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1597801</v>
      </c>
      <c r="O263" s="36">
        <f t="shared" ref="O263:O299" si="69">IF(($E263     =0),0,($N263     /$E263     ))</f>
        <v>0.68414186022414214</v>
      </c>
      <c r="P263" s="31">
        <v>395484</v>
      </c>
      <c r="Q263" s="31">
        <v>2829366</v>
      </c>
      <c r="R263" s="31">
        <v>2423446</v>
      </c>
      <c r="S263" s="31">
        <v>1644953</v>
      </c>
      <c r="T263" s="36">
        <f t="shared" ref="T263:T299" si="70">IF(($R263     =0),0,($S263     /$R263     ))</f>
        <v>0.67876610413436078</v>
      </c>
      <c r="U263" s="36">
        <f t="shared" ref="U263:U299" si="71">IF(($P263     =0),0,(($J263     /$P263     )-1))</f>
        <v>0.33363423046191509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8850054</v>
      </c>
      <c r="E264" s="31">
        <v>8990054</v>
      </c>
      <c r="F264" s="31">
        <v>1085125</v>
      </c>
      <c r="G264" s="36">
        <f t="shared" si="64"/>
        <v>0.12261224620776325</v>
      </c>
      <c r="H264" s="31">
        <v>4154503</v>
      </c>
      <c r="I264" s="36">
        <f t="shared" si="65"/>
        <v>0.46943250289772243</v>
      </c>
      <c r="J264" s="31">
        <v>2890337</v>
      </c>
      <c r="K264" s="36">
        <f t="shared" si="66"/>
        <v>0.32150385303581047</v>
      </c>
      <c r="L264" s="31">
        <v>0</v>
      </c>
      <c r="M264" s="36">
        <f t="shared" si="67"/>
        <v>0</v>
      </c>
      <c r="N264" s="31">
        <f t="shared" si="68"/>
        <v>8129965</v>
      </c>
      <c r="O264" s="36">
        <f t="shared" si="69"/>
        <v>0.90432882828067551</v>
      </c>
      <c r="P264" s="31">
        <v>1238493</v>
      </c>
      <c r="Q264" s="31">
        <v>8968851</v>
      </c>
      <c r="R264" s="31">
        <v>7468851</v>
      </c>
      <c r="S264" s="31">
        <v>6475858</v>
      </c>
      <c r="T264" s="36">
        <f t="shared" si="70"/>
        <v>0.86704876024438027</v>
      </c>
      <c r="U264" s="36">
        <f t="shared" si="71"/>
        <v>1.3337531984435924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5294867</v>
      </c>
      <c r="F266" s="31">
        <v>1384885</v>
      </c>
      <c r="G266" s="36">
        <f t="shared" si="64"/>
        <v>0.28365410415005055</v>
      </c>
      <c r="H266" s="31">
        <v>1383661</v>
      </c>
      <c r="I266" s="36">
        <f t="shared" si="65"/>
        <v>0.28340340273911774</v>
      </c>
      <c r="J266" s="31">
        <v>1109091</v>
      </c>
      <c r="K266" s="36">
        <f t="shared" si="66"/>
        <v>0.20946531801459792</v>
      </c>
      <c r="L266" s="31">
        <v>0</v>
      </c>
      <c r="M266" s="36">
        <f t="shared" si="67"/>
        <v>0</v>
      </c>
      <c r="N266" s="31">
        <f t="shared" si="68"/>
        <v>3877637</v>
      </c>
      <c r="O266" s="36">
        <f t="shared" si="69"/>
        <v>0.73233888594368846</v>
      </c>
      <c r="P266" s="31">
        <v>1145792</v>
      </c>
      <c r="Q266" s="31">
        <v>5235200</v>
      </c>
      <c r="R266" s="31">
        <v>5221399</v>
      </c>
      <c r="S266" s="31">
        <v>3498633</v>
      </c>
      <c r="T266" s="36">
        <f t="shared" si="70"/>
        <v>0.67005662658609311</v>
      </c>
      <c r="U266" s="36">
        <f t="shared" si="71"/>
        <v>-3.2031119086186721E-2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16403717</v>
      </c>
      <c r="E267" s="32">
        <f>SUM(E263:E266)</f>
        <v>16620403</v>
      </c>
      <c r="F267" s="32">
        <f>SUM(F263:F266)</f>
        <v>2918962</v>
      </c>
      <c r="G267" s="37">
        <f t="shared" si="64"/>
        <v>0.17794515718602069</v>
      </c>
      <c r="H267" s="32">
        <f>SUM(H263:H266)</f>
        <v>6159582</v>
      </c>
      <c r="I267" s="37">
        <f t="shared" si="65"/>
        <v>0.37549916278121598</v>
      </c>
      <c r="J267" s="32">
        <f>SUM(J263:J266)</f>
        <v>4526859</v>
      </c>
      <c r="K267" s="37">
        <f t="shared" si="66"/>
        <v>0.27236758338531264</v>
      </c>
      <c r="L267" s="32">
        <f>SUM(L263:L266)</f>
        <v>0</v>
      </c>
      <c r="M267" s="37">
        <f t="shared" si="67"/>
        <v>0</v>
      </c>
      <c r="N267" s="32">
        <f t="shared" si="68"/>
        <v>13605403</v>
      </c>
      <c r="O267" s="37">
        <f t="shared" si="69"/>
        <v>0.81859645641564771</v>
      </c>
      <c r="P267" s="32">
        <f>SUM(P263:P266)</f>
        <v>2779769</v>
      </c>
      <c r="Q267" s="32">
        <f>SUM(Q263:Q266)</f>
        <v>17033417</v>
      </c>
      <c r="R267" s="32">
        <f>SUM(R263:R266)</f>
        <v>15113696</v>
      </c>
      <c r="S267" s="32">
        <f>SUM(S263:S266)</f>
        <v>11619444</v>
      </c>
      <c r="T267" s="37">
        <f t="shared" si="70"/>
        <v>0.76880228370347004</v>
      </c>
      <c r="U267" s="37">
        <f t="shared" si="71"/>
        <v>0.62850186472329184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1440187</v>
      </c>
      <c r="E268" s="31">
        <v>976067</v>
      </c>
      <c r="F268" s="31">
        <v>364844</v>
      </c>
      <c r="G268" s="36">
        <f t="shared" si="64"/>
        <v>0.25333099104491291</v>
      </c>
      <c r="H268" s="31">
        <v>122857</v>
      </c>
      <c r="I268" s="36">
        <f t="shared" si="65"/>
        <v>8.5306283142397479E-2</v>
      </c>
      <c r="J268" s="31">
        <v>159736</v>
      </c>
      <c r="K268" s="36">
        <f t="shared" si="66"/>
        <v>0.16365270007079433</v>
      </c>
      <c r="L268" s="31">
        <v>0</v>
      </c>
      <c r="M268" s="36">
        <f t="shared" si="67"/>
        <v>0</v>
      </c>
      <c r="N268" s="31">
        <f t="shared" si="68"/>
        <v>647437</v>
      </c>
      <c r="O268" s="36">
        <f t="shared" si="69"/>
        <v>0.66331204722626624</v>
      </c>
      <c r="P268" s="31">
        <v>120578</v>
      </c>
      <c r="Q268" s="31">
        <v>1279858</v>
      </c>
      <c r="R268" s="31">
        <v>510904</v>
      </c>
      <c r="S268" s="31">
        <v>258394</v>
      </c>
      <c r="T268" s="36">
        <f t="shared" si="70"/>
        <v>0.50575842036860152</v>
      </c>
      <c r="U268" s="36">
        <f t="shared" si="71"/>
        <v>0.3247524424024284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1592825</v>
      </c>
      <c r="E269" s="31">
        <v>1614993</v>
      </c>
      <c r="F269" s="31">
        <v>404734</v>
      </c>
      <c r="G269" s="36">
        <f t="shared" si="64"/>
        <v>0.25409822171299423</v>
      </c>
      <c r="H269" s="31">
        <v>406743</v>
      </c>
      <c r="I269" s="36">
        <f t="shared" si="65"/>
        <v>0.25535950277023528</v>
      </c>
      <c r="J269" s="31">
        <v>436210</v>
      </c>
      <c r="K269" s="36">
        <f t="shared" si="66"/>
        <v>0.27010024192055321</v>
      </c>
      <c r="L269" s="31">
        <v>0</v>
      </c>
      <c r="M269" s="36">
        <f t="shared" si="67"/>
        <v>0</v>
      </c>
      <c r="N269" s="31">
        <f t="shared" si="68"/>
        <v>1247687</v>
      </c>
      <c r="O269" s="36">
        <f t="shared" si="69"/>
        <v>0.77256495848588813</v>
      </c>
      <c r="P269" s="31">
        <v>245251</v>
      </c>
      <c r="Q269" s="31">
        <v>1346544</v>
      </c>
      <c r="R269" s="31">
        <v>687775</v>
      </c>
      <c r="S269" s="31">
        <v>599450</v>
      </c>
      <c r="T269" s="36">
        <f t="shared" si="70"/>
        <v>0.87157864127076445</v>
      </c>
      <c r="U269" s="36">
        <f t="shared" si="71"/>
        <v>0.77862679459003226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2490064</v>
      </c>
      <c r="E271" s="31">
        <v>2308882</v>
      </c>
      <c r="F271" s="31">
        <v>239615</v>
      </c>
      <c r="G271" s="36">
        <f t="shared" si="64"/>
        <v>9.6228450353083292E-2</v>
      </c>
      <c r="H271" s="31">
        <v>1217819</v>
      </c>
      <c r="I271" s="36">
        <f t="shared" si="65"/>
        <v>0.48907136523398598</v>
      </c>
      <c r="J271" s="31">
        <v>350200</v>
      </c>
      <c r="K271" s="36">
        <f t="shared" si="66"/>
        <v>0.15167513974295785</v>
      </c>
      <c r="L271" s="31">
        <v>0</v>
      </c>
      <c r="M271" s="36">
        <f t="shared" si="67"/>
        <v>0</v>
      </c>
      <c r="N271" s="31">
        <f t="shared" si="68"/>
        <v>1807634</v>
      </c>
      <c r="O271" s="36">
        <f t="shared" si="69"/>
        <v>0.78290445332416292</v>
      </c>
      <c r="P271" s="31">
        <v>643032</v>
      </c>
      <c r="Q271" s="31">
        <v>1865936</v>
      </c>
      <c r="R271" s="31">
        <v>1865936</v>
      </c>
      <c r="S271" s="31">
        <v>1198210</v>
      </c>
      <c r="T271" s="36">
        <f t="shared" si="70"/>
        <v>0.64214956997453287</v>
      </c>
      <c r="U271" s="36">
        <f t="shared" si="71"/>
        <v>-0.45539257766331998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1502185</v>
      </c>
      <c r="E274" s="31">
        <v>1407185</v>
      </c>
      <c r="F274" s="31">
        <v>230234</v>
      </c>
      <c r="G274" s="36">
        <f t="shared" si="64"/>
        <v>0.153266075749658</v>
      </c>
      <c r="H274" s="31">
        <v>306852</v>
      </c>
      <c r="I274" s="36">
        <f t="shared" si="65"/>
        <v>0.20427044605025346</v>
      </c>
      <c r="J274" s="31">
        <v>267177</v>
      </c>
      <c r="K274" s="36">
        <f t="shared" si="66"/>
        <v>0.18986629334451405</v>
      </c>
      <c r="L274" s="31">
        <v>0</v>
      </c>
      <c r="M274" s="36">
        <f t="shared" si="67"/>
        <v>0</v>
      </c>
      <c r="N274" s="31">
        <f t="shared" si="68"/>
        <v>804263</v>
      </c>
      <c r="O274" s="36">
        <f t="shared" si="69"/>
        <v>0.57154034473079229</v>
      </c>
      <c r="P274" s="31">
        <v>226962</v>
      </c>
      <c r="Q274" s="31">
        <v>1168204</v>
      </c>
      <c r="R274" s="31">
        <v>1161422</v>
      </c>
      <c r="S274" s="31">
        <v>751470</v>
      </c>
      <c r="T274" s="36">
        <f t="shared" si="70"/>
        <v>0.64702580112999408</v>
      </c>
      <c r="U274" s="36">
        <f t="shared" si="71"/>
        <v>0.17718825177783071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7025261</v>
      </c>
      <c r="E275" s="32">
        <f>SUM(E268:E274)</f>
        <v>6307127</v>
      </c>
      <c r="F275" s="32">
        <f>SUM(F268:F274)</f>
        <v>1239427</v>
      </c>
      <c r="G275" s="37">
        <f t="shared" si="64"/>
        <v>0.1764243349820028</v>
      </c>
      <c r="H275" s="32">
        <f>SUM(H268:H274)</f>
        <v>2054271</v>
      </c>
      <c r="I275" s="37">
        <f t="shared" si="65"/>
        <v>0.29241205415713378</v>
      </c>
      <c r="J275" s="32">
        <f>SUM(J268:J274)</f>
        <v>1213323</v>
      </c>
      <c r="K275" s="37">
        <f t="shared" si="66"/>
        <v>0.19237332623871375</v>
      </c>
      <c r="L275" s="32">
        <f>SUM(L268:L274)</f>
        <v>0</v>
      </c>
      <c r="M275" s="37">
        <f t="shared" si="67"/>
        <v>0</v>
      </c>
      <c r="N275" s="32">
        <f t="shared" si="68"/>
        <v>4507021</v>
      </c>
      <c r="O275" s="37">
        <f t="shared" si="69"/>
        <v>0.71459176262028656</v>
      </c>
      <c r="P275" s="32">
        <f>SUM(P268:P274)</f>
        <v>1235823</v>
      </c>
      <c r="Q275" s="32">
        <f>SUM(Q268:Q274)</f>
        <v>5660542</v>
      </c>
      <c r="R275" s="32">
        <f>SUM(R268:R274)</f>
        <v>4226037</v>
      </c>
      <c r="S275" s="32">
        <f>SUM(S268:S274)</f>
        <v>2807524</v>
      </c>
      <c r="T275" s="37">
        <f t="shared" si="70"/>
        <v>0.6643396638505531</v>
      </c>
      <c r="U275" s="37">
        <f t="shared" si="71"/>
        <v>-1.8206490735323766E-2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1116278</v>
      </c>
      <c r="F278" s="31">
        <v>9842</v>
      </c>
      <c r="G278" s="36">
        <f t="shared" si="64"/>
        <v>0</v>
      </c>
      <c r="H278" s="31">
        <v>0</v>
      </c>
      <c r="I278" s="36">
        <f t="shared" si="65"/>
        <v>0</v>
      </c>
      <c r="J278" s="31">
        <v>4446</v>
      </c>
      <c r="K278" s="36">
        <f t="shared" si="66"/>
        <v>3.9828788169255329E-3</v>
      </c>
      <c r="L278" s="31">
        <v>0</v>
      </c>
      <c r="M278" s="36">
        <f t="shared" si="67"/>
        <v>0</v>
      </c>
      <c r="N278" s="31">
        <f t="shared" si="68"/>
        <v>14288</v>
      </c>
      <c r="O278" s="36">
        <f t="shared" si="69"/>
        <v>1.2799678933025645E-2</v>
      </c>
      <c r="P278" s="31">
        <v>53879</v>
      </c>
      <c r="Q278" s="31">
        <v>1076853</v>
      </c>
      <c r="R278" s="31">
        <v>1069539</v>
      </c>
      <c r="S278" s="31">
        <v>234085</v>
      </c>
      <c r="T278" s="36">
        <f t="shared" si="70"/>
        <v>0.21886532421912619</v>
      </c>
      <c r="U278" s="36">
        <f t="shared" si="71"/>
        <v>-0.91748176469496467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6869764</v>
      </c>
      <c r="E284" s="31">
        <v>7392477</v>
      </c>
      <c r="F284" s="31">
        <v>2048917</v>
      </c>
      <c r="G284" s="36">
        <f t="shared" si="64"/>
        <v>0.29825143920518959</v>
      </c>
      <c r="H284" s="31">
        <v>1888200</v>
      </c>
      <c r="I284" s="36">
        <f t="shared" si="65"/>
        <v>0.27485660351651092</v>
      </c>
      <c r="J284" s="31">
        <v>1270373</v>
      </c>
      <c r="K284" s="36">
        <f t="shared" si="66"/>
        <v>0.17184673012848062</v>
      </c>
      <c r="L284" s="31">
        <v>0</v>
      </c>
      <c r="M284" s="36">
        <f t="shared" si="67"/>
        <v>0</v>
      </c>
      <c r="N284" s="31">
        <f t="shared" si="68"/>
        <v>5207490</v>
      </c>
      <c r="O284" s="36">
        <f t="shared" si="69"/>
        <v>0.70443100465513797</v>
      </c>
      <c r="P284" s="31">
        <v>2278625</v>
      </c>
      <c r="Q284" s="31">
        <v>7428692</v>
      </c>
      <c r="R284" s="31">
        <v>7462060</v>
      </c>
      <c r="S284" s="31">
        <v>5196913</v>
      </c>
      <c r="T284" s="36">
        <f t="shared" si="70"/>
        <v>0.69644481550670989</v>
      </c>
      <c r="U284" s="36">
        <f t="shared" si="71"/>
        <v>-0.4424826375555434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6869764</v>
      </c>
      <c r="E285" s="32">
        <f>SUM(E276:E284)</f>
        <v>8508755</v>
      </c>
      <c r="F285" s="32">
        <f>SUM(F276:F284)</f>
        <v>2058759</v>
      </c>
      <c r="G285" s="37">
        <f t="shared" si="64"/>
        <v>0.29968409395140794</v>
      </c>
      <c r="H285" s="32">
        <f>SUM(H276:H284)</f>
        <v>1888200</v>
      </c>
      <c r="I285" s="37">
        <f t="shared" si="65"/>
        <v>0.27485660351651092</v>
      </c>
      <c r="J285" s="32">
        <f>SUM(J276:J284)</f>
        <v>1274819</v>
      </c>
      <c r="K285" s="37">
        <f t="shared" si="66"/>
        <v>0.14982438676398604</v>
      </c>
      <c r="L285" s="32">
        <f>SUM(L276:L284)</f>
        <v>0</v>
      </c>
      <c r="M285" s="37">
        <f t="shared" si="67"/>
        <v>0</v>
      </c>
      <c r="N285" s="32">
        <f t="shared" si="68"/>
        <v>5221778</v>
      </c>
      <c r="O285" s="37">
        <f t="shared" si="69"/>
        <v>0.61369471796990271</v>
      </c>
      <c r="P285" s="32">
        <f>SUM(P276:P284)</f>
        <v>2332504</v>
      </c>
      <c r="Q285" s="32">
        <f>SUM(Q276:Q284)</f>
        <v>8505545</v>
      </c>
      <c r="R285" s="32">
        <f>SUM(R276:R284)</f>
        <v>8531599</v>
      </c>
      <c r="S285" s="32">
        <f>SUM(S276:S284)</f>
        <v>5430998</v>
      </c>
      <c r="T285" s="37">
        <f t="shared" si="70"/>
        <v>0.63657445691012904</v>
      </c>
      <c r="U285" s="37">
        <f t="shared" si="71"/>
        <v>-0.45345474219979898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1838383</v>
      </c>
      <c r="E286" s="31">
        <v>1838383</v>
      </c>
      <c r="F286" s="31">
        <v>214200</v>
      </c>
      <c r="G286" s="36">
        <f t="shared" si="64"/>
        <v>0.11651543775154578</v>
      </c>
      <c r="H286" s="31">
        <v>520912</v>
      </c>
      <c r="I286" s="36">
        <f t="shared" si="65"/>
        <v>0.28335335999081801</v>
      </c>
      <c r="J286" s="31">
        <v>171317</v>
      </c>
      <c r="K286" s="36">
        <f t="shared" si="66"/>
        <v>9.3188960080679603E-2</v>
      </c>
      <c r="L286" s="31">
        <v>0</v>
      </c>
      <c r="M286" s="36">
        <f t="shared" si="67"/>
        <v>0</v>
      </c>
      <c r="N286" s="31">
        <f t="shared" si="68"/>
        <v>906429</v>
      </c>
      <c r="O286" s="36">
        <f t="shared" si="69"/>
        <v>0.4930577578230434</v>
      </c>
      <c r="P286" s="31">
        <v>313480</v>
      </c>
      <c r="Q286" s="31">
        <v>1753170</v>
      </c>
      <c r="R286" s="31">
        <v>1753170</v>
      </c>
      <c r="S286" s="31">
        <v>1048212</v>
      </c>
      <c r="T286" s="36">
        <f t="shared" si="70"/>
        <v>0.59789524119166992</v>
      </c>
      <c r="U286" s="36">
        <f t="shared" si="71"/>
        <v>-0.45349942580068903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1021052</v>
      </c>
      <c r="E288" s="31">
        <v>1116369</v>
      </c>
      <c r="F288" s="31">
        <v>329686</v>
      </c>
      <c r="G288" s="36">
        <f t="shared" si="64"/>
        <v>0.32288855024034036</v>
      </c>
      <c r="H288" s="31">
        <v>345141</v>
      </c>
      <c r="I288" s="36">
        <f t="shared" si="65"/>
        <v>0.33802489980921635</v>
      </c>
      <c r="J288" s="31">
        <v>308788</v>
      </c>
      <c r="K288" s="36">
        <f t="shared" si="66"/>
        <v>0.27660029972168698</v>
      </c>
      <c r="L288" s="31">
        <v>0</v>
      </c>
      <c r="M288" s="36">
        <f t="shared" si="67"/>
        <v>0</v>
      </c>
      <c r="N288" s="31">
        <f t="shared" si="68"/>
        <v>983615</v>
      </c>
      <c r="O288" s="36">
        <f t="shared" si="69"/>
        <v>0.88108412182710194</v>
      </c>
      <c r="P288" s="31">
        <v>238060</v>
      </c>
      <c r="Q288" s="31">
        <v>732332</v>
      </c>
      <c r="R288" s="31">
        <v>722332</v>
      </c>
      <c r="S288" s="31">
        <v>643892</v>
      </c>
      <c r="T288" s="36">
        <f t="shared" si="70"/>
        <v>0.89140727532491981</v>
      </c>
      <c r="U288" s="36">
        <f t="shared" si="71"/>
        <v>0.29710157103251289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2246315</v>
      </c>
      <c r="E289" s="31">
        <v>2131315</v>
      </c>
      <c r="F289" s="31">
        <v>100178</v>
      </c>
      <c r="G289" s="36">
        <f t="shared" si="64"/>
        <v>4.4596594867594257E-2</v>
      </c>
      <c r="H289" s="31">
        <v>171740</v>
      </c>
      <c r="I289" s="36">
        <f t="shared" si="65"/>
        <v>7.6454103720983033E-2</v>
      </c>
      <c r="J289" s="31">
        <v>236062</v>
      </c>
      <c r="K289" s="36">
        <f t="shared" si="66"/>
        <v>0.11075885075645787</v>
      </c>
      <c r="L289" s="31">
        <v>0</v>
      </c>
      <c r="M289" s="36">
        <f t="shared" si="67"/>
        <v>0</v>
      </c>
      <c r="N289" s="31">
        <f t="shared" si="68"/>
        <v>507980</v>
      </c>
      <c r="O289" s="36">
        <f t="shared" si="69"/>
        <v>0.23834111804214769</v>
      </c>
      <c r="P289" s="31">
        <v>220700</v>
      </c>
      <c r="Q289" s="31">
        <v>2016770</v>
      </c>
      <c r="R289" s="31">
        <v>1928428</v>
      </c>
      <c r="S289" s="31">
        <v>752426</v>
      </c>
      <c r="T289" s="36">
        <f t="shared" si="70"/>
        <v>0.39017583233597519</v>
      </c>
      <c r="U289" s="36">
        <f t="shared" si="71"/>
        <v>6.9605799728137852E-2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4106371</v>
      </c>
      <c r="E290" s="31">
        <v>4106371</v>
      </c>
      <c r="F290" s="31">
        <v>984476</v>
      </c>
      <c r="G290" s="36">
        <f t="shared" si="64"/>
        <v>0.2397435594591916</v>
      </c>
      <c r="H290" s="31">
        <v>951696</v>
      </c>
      <c r="I290" s="36">
        <f t="shared" si="65"/>
        <v>0.23176084187230039</v>
      </c>
      <c r="J290" s="31">
        <v>937726</v>
      </c>
      <c r="K290" s="36">
        <f t="shared" si="66"/>
        <v>0.22835881122285345</v>
      </c>
      <c r="L290" s="31">
        <v>0</v>
      </c>
      <c r="M290" s="36">
        <f t="shared" si="67"/>
        <v>0</v>
      </c>
      <c r="N290" s="31">
        <f t="shared" si="68"/>
        <v>2873898</v>
      </c>
      <c r="O290" s="36">
        <f t="shared" si="69"/>
        <v>0.69986321255434547</v>
      </c>
      <c r="P290" s="31">
        <v>898290</v>
      </c>
      <c r="Q290" s="31">
        <v>4486447</v>
      </c>
      <c r="R290" s="31">
        <v>3989288</v>
      </c>
      <c r="S290" s="31">
        <v>2783505</v>
      </c>
      <c r="T290" s="36">
        <f t="shared" si="70"/>
        <v>0.69774481060279425</v>
      </c>
      <c r="U290" s="36">
        <f t="shared" si="71"/>
        <v>4.3901190038851512E-2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3956965</v>
      </c>
      <c r="E291" s="31">
        <v>3918901</v>
      </c>
      <c r="F291" s="31">
        <v>901069</v>
      </c>
      <c r="G291" s="36">
        <f t="shared" si="64"/>
        <v>0.22771720245187915</v>
      </c>
      <c r="H291" s="31">
        <v>1137774</v>
      </c>
      <c r="I291" s="36">
        <f t="shared" si="65"/>
        <v>0.2875370391196283</v>
      </c>
      <c r="J291" s="31">
        <v>923072</v>
      </c>
      <c r="K291" s="36">
        <f t="shared" si="66"/>
        <v>0.23554358734757525</v>
      </c>
      <c r="L291" s="31">
        <v>0</v>
      </c>
      <c r="M291" s="36">
        <f t="shared" si="67"/>
        <v>0</v>
      </c>
      <c r="N291" s="31">
        <f t="shared" si="68"/>
        <v>2961915</v>
      </c>
      <c r="O291" s="36">
        <f t="shared" si="69"/>
        <v>0.75580245584157391</v>
      </c>
      <c r="P291" s="31">
        <v>917910</v>
      </c>
      <c r="Q291" s="31">
        <v>4377654</v>
      </c>
      <c r="R291" s="31">
        <v>4217219</v>
      </c>
      <c r="S291" s="31">
        <v>2313319</v>
      </c>
      <c r="T291" s="36">
        <f t="shared" si="70"/>
        <v>0.54854134916872943</v>
      </c>
      <c r="U291" s="36">
        <f t="shared" si="71"/>
        <v>5.6236450196642807E-3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13169086</v>
      </c>
      <c r="E292" s="32">
        <f>SUM(E286:E291)</f>
        <v>13111339</v>
      </c>
      <c r="F292" s="32">
        <f>SUM(F286:F291)</f>
        <v>2529609</v>
      </c>
      <c r="G292" s="37">
        <f t="shared" si="64"/>
        <v>0.19208690717032298</v>
      </c>
      <c r="H292" s="32">
        <f>SUM(H286:H291)</f>
        <v>3127263</v>
      </c>
      <c r="I292" s="37">
        <f t="shared" si="65"/>
        <v>0.23747001120654843</v>
      </c>
      <c r="J292" s="32">
        <f>SUM(J286:J291)</f>
        <v>2576965</v>
      </c>
      <c r="K292" s="37">
        <f t="shared" si="66"/>
        <v>0.19654476175164107</v>
      </c>
      <c r="L292" s="32">
        <f>SUM(L286:L291)</f>
        <v>0</v>
      </c>
      <c r="M292" s="37">
        <f t="shared" si="67"/>
        <v>0</v>
      </c>
      <c r="N292" s="32">
        <f t="shared" si="68"/>
        <v>8233837</v>
      </c>
      <c r="O292" s="37">
        <f t="shared" si="69"/>
        <v>0.62799360156884054</v>
      </c>
      <c r="P292" s="32">
        <f>SUM(P286:P291)</f>
        <v>2588440</v>
      </c>
      <c r="Q292" s="32">
        <f>SUM(Q286:Q291)</f>
        <v>13366373</v>
      </c>
      <c r="R292" s="32">
        <f>SUM(R286:R291)</f>
        <v>12610437</v>
      </c>
      <c r="S292" s="32">
        <f>SUM(S286:S291)</f>
        <v>7541354</v>
      </c>
      <c r="T292" s="37">
        <f t="shared" si="70"/>
        <v>0.59802479485841764</v>
      </c>
      <c r="U292" s="37">
        <f t="shared" si="71"/>
        <v>-4.4331721036608984E-3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7123031</v>
      </c>
      <c r="E293" s="31">
        <v>7153031</v>
      </c>
      <c r="F293" s="31">
        <v>1188318</v>
      </c>
      <c r="G293" s="36">
        <f t="shared" si="64"/>
        <v>0.16682757663135259</v>
      </c>
      <c r="H293" s="31">
        <v>1230162</v>
      </c>
      <c r="I293" s="36">
        <f t="shared" si="65"/>
        <v>0.17270204215031495</v>
      </c>
      <c r="J293" s="31">
        <v>967894</v>
      </c>
      <c r="K293" s="36">
        <f t="shared" si="66"/>
        <v>0.1353124290947432</v>
      </c>
      <c r="L293" s="31">
        <v>0</v>
      </c>
      <c r="M293" s="36">
        <f t="shared" si="67"/>
        <v>0</v>
      </c>
      <c r="N293" s="31">
        <f t="shared" si="68"/>
        <v>3386374</v>
      </c>
      <c r="O293" s="36">
        <f t="shared" si="69"/>
        <v>0.47341805173219575</v>
      </c>
      <c r="P293" s="31">
        <v>1306486</v>
      </c>
      <c r="Q293" s="31">
        <v>6675918</v>
      </c>
      <c r="R293" s="31">
        <v>6675918</v>
      </c>
      <c r="S293" s="31">
        <v>4139176</v>
      </c>
      <c r="T293" s="36">
        <f t="shared" si="70"/>
        <v>0.62001600379153843</v>
      </c>
      <c r="U293" s="36">
        <f t="shared" si="71"/>
        <v>-0.25916236377580781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4691242</v>
      </c>
      <c r="E297" s="31">
        <v>3687044</v>
      </c>
      <c r="F297" s="31">
        <v>451730</v>
      </c>
      <c r="G297" s="36">
        <f t="shared" si="64"/>
        <v>9.6292197247551933E-2</v>
      </c>
      <c r="H297" s="31">
        <v>605640</v>
      </c>
      <c r="I297" s="36">
        <f t="shared" si="65"/>
        <v>0.12910014021873098</v>
      </c>
      <c r="J297" s="31">
        <v>406635</v>
      </c>
      <c r="K297" s="36">
        <f t="shared" si="66"/>
        <v>0.1102875365740143</v>
      </c>
      <c r="L297" s="31">
        <v>0</v>
      </c>
      <c r="M297" s="36">
        <f t="shared" si="67"/>
        <v>0</v>
      </c>
      <c r="N297" s="31">
        <f t="shared" si="68"/>
        <v>1464005</v>
      </c>
      <c r="O297" s="36">
        <f t="shared" si="69"/>
        <v>0.39706740684407349</v>
      </c>
      <c r="P297" s="31">
        <v>268224</v>
      </c>
      <c r="Q297" s="31">
        <v>3998404</v>
      </c>
      <c r="R297" s="31">
        <v>3246372</v>
      </c>
      <c r="S297" s="31">
        <v>973401</v>
      </c>
      <c r="T297" s="36">
        <f t="shared" si="70"/>
        <v>0.29984271673116947</v>
      </c>
      <c r="U297" s="36">
        <f t="shared" si="71"/>
        <v>0.51602764853256988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11814273</v>
      </c>
      <c r="E298" s="32">
        <f>SUM(E293:E297)</f>
        <v>10840075</v>
      </c>
      <c r="F298" s="32">
        <f>SUM(F293:F297)</f>
        <v>1640048</v>
      </c>
      <c r="G298" s="37">
        <f t="shared" si="64"/>
        <v>0.13881920622623162</v>
      </c>
      <c r="H298" s="32">
        <f>SUM(H293:H297)</f>
        <v>1835802</v>
      </c>
      <c r="I298" s="37">
        <f t="shared" si="65"/>
        <v>0.15538848645193826</v>
      </c>
      <c r="J298" s="32">
        <f>SUM(J293:J297)</f>
        <v>1374529</v>
      </c>
      <c r="K298" s="37">
        <f t="shared" si="66"/>
        <v>0.12680069095462901</v>
      </c>
      <c r="L298" s="32">
        <f>SUM(L293:L297)</f>
        <v>0</v>
      </c>
      <c r="M298" s="37">
        <f t="shared" si="67"/>
        <v>0</v>
      </c>
      <c r="N298" s="32">
        <f t="shared" si="68"/>
        <v>4850379</v>
      </c>
      <c r="O298" s="37">
        <f t="shared" si="69"/>
        <v>0.44744884145174274</v>
      </c>
      <c r="P298" s="32">
        <f>SUM(P293:P297)</f>
        <v>1574710</v>
      </c>
      <c r="Q298" s="32">
        <f>SUM(Q293:Q297)</f>
        <v>10674322</v>
      </c>
      <c r="R298" s="32">
        <f>SUM(R293:R297)</f>
        <v>9922290</v>
      </c>
      <c r="S298" s="32">
        <f>SUM(S293:S297)</f>
        <v>5112577</v>
      </c>
      <c r="T298" s="37">
        <f t="shared" si="70"/>
        <v>0.51526179944347528</v>
      </c>
      <c r="U298" s="37">
        <f t="shared" si="71"/>
        <v>-0.12712245429317148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55282101</v>
      </c>
      <c r="E299" s="32">
        <f>SUM(E263:E266,E268:E274,E276:E284,E286:E291,E293:E297)</f>
        <v>55387699</v>
      </c>
      <c r="F299" s="32">
        <f>SUM(F263:F266,F268:F274,F276:F284,F286:F291,F293:F297)</f>
        <v>10386805</v>
      </c>
      <c r="G299" s="37">
        <f t="shared" si="64"/>
        <v>0.18788730551322569</v>
      </c>
      <c r="H299" s="32">
        <f>SUM(H263:H266,H268:H274,H276:H284,H286:H291,H293:H297)</f>
        <v>15065118</v>
      </c>
      <c r="I299" s="37">
        <f t="shared" si="65"/>
        <v>0.27251348497047895</v>
      </c>
      <c r="J299" s="32">
        <f>SUM(J263:J266,J268:J274,J276:J284,J286:J291,J293:J297)</f>
        <v>10966495</v>
      </c>
      <c r="K299" s="37">
        <f t="shared" si="66"/>
        <v>0.19799513606802838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36418418</v>
      </c>
      <c r="O299" s="37">
        <f t="shared" si="69"/>
        <v>0.65751816120759954</v>
      </c>
      <c r="P299" s="32">
        <f>SUM(P263:P266,P268:P274,P276:P284,P286:P291,P293:P297)</f>
        <v>10511246</v>
      </c>
      <c r="Q299" s="32">
        <f>SUM(Q263:Q266,Q268:Q274,Q276:Q284,Q286:Q291,Q293:Q297)</f>
        <v>55240199</v>
      </c>
      <c r="R299" s="32">
        <f>SUM(R263:R266,R268:R274,R276:R284,R286:R291,R293:R297)</f>
        <v>50404059</v>
      </c>
      <c r="S299" s="32">
        <f>SUM(S263:S266,S268:S274,S276:S284,S286:S291,S293:S297)</f>
        <v>32511897</v>
      </c>
      <c r="T299" s="37">
        <f t="shared" si="70"/>
        <v>0.6450253738493561</v>
      </c>
      <c r="U299" s="37">
        <f t="shared" si="71"/>
        <v>4.3310659839946641E-2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65978496</v>
      </c>
      <c r="E302" s="31">
        <v>64646019</v>
      </c>
      <c r="F302" s="31">
        <v>15049210</v>
      </c>
      <c r="G302" s="36">
        <f t="shared" ref="G302:G339" si="72">IF(($D302     =0),0,($F302     /$D302     ))</f>
        <v>0.22809265006586388</v>
      </c>
      <c r="H302" s="31">
        <v>17508141</v>
      </c>
      <c r="I302" s="36">
        <f t="shared" ref="I302:I339" si="73">IF(($D302     =0),0,($H302     /$D302     ))</f>
        <v>0.26536132318020705</v>
      </c>
      <c r="J302" s="31">
        <v>15889709</v>
      </c>
      <c r="K302" s="36">
        <f t="shared" ref="K302:K339" si="74">IF(($E302     =0),0,($J302     /$E302     ))</f>
        <v>0.24579563050897224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48447060</v>
      </c>
      <c r="O302" s="36">
        <f t="shared" ref="O302:O339" si="77">IF(($E302     =0),0,($N302     /$E302     ))</f>
        <v>0.74942062557634059</v>
      </c>
      <c r="P302" s="31">
        <v>15102818</v>
      </c>
      <c r="Q302" s="31">
        <v>61987313</v>
      </c>
      <c r="R302" s="31">
        <v>63740238</v>
      </c>
      <c r="S302" s="31">
        <v>47207599</v>
      </c>
      <c r="T302" s="36">
        <f t="shared" ref="T302:T339" si="78">IF(($R302     =0),0,($S302     /$R302     ))</f>
        <v>0.74062476829785295</v>
      </c>
      <c r="U302" s="36">
        <f t="shared" ref="U302:U339" si="79">IF(($P302     =0),0,(($J302     /$P302     )-1))</f>
        <v>5.2102263299471652E-2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65978496</v>
      </c>
      <c r="E303" s="32">
        <f>E302</f>
        <v>64646019</v>
      </c>
      <c r="F303" s="32">
        <f>F302</f>
        <v>15049210</v>
      </c>
      <c r="G303" s="37">
        <f t="shared" si="72"/>
        <v>0.22809265006586388</v>
      </c>
      <c r="H303" s="32">
        <f>H302</f>
        <v>17508141</v>
      </c>
      <c r="I303" s="37">
        <f t="shared" si="73"/>
        <v>0.26536132318020705</v>
      </c>
      <c r="J303" s="32">
        <f>J302</f>
        <v>15889709</v>
      </c>
      <c r="K303" s="37">
        <f t="shared" si="74"/>
        <v>0.24579563050897224</v>
      </c>
      <c r="L303" s="32">
        <f>L302</f>
        <v>0</v>
      </c>
      <c r="M303" s="37">
        <f t="shared" si="75"/>
        <v>0</v>
      </c>
      <c r="N303" s="32">
        <f t="shared" si="76"/>
        <v>48447060</v>
      </c>
      <c r="O303" s="37">
        <f t="shared" si="77"/>
        <v>0.74942062557634059</v>
      </c>
      <c r="P303" s="32">
        <f>P302</f>
        <v>15102818</v>
      </c>
      <c r="Q303" s="32">
        <f>Q302</f>
        <v>61987313</v>
      </c>
      <c r="R303" s="32">
        <f>R302</f>
        <v>63740238</v>
      </c>
      <c r="S303" s="32">
        <f>S302</f>
        <v>47207599</v>
      </c>
      <c r="T303" s="37">
        <f t="shared" si="78"/>
        <v>0.74062476829785295</v>
      </c>
      <c r="U303" s="37">
        <f t="shared" si="79"/>
        <v>5.2102263299471652E-2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1214853</v>
      </c>
      <c r="E305" s="31">
        <v>1205970</v>
      </c>
      <c r="F305" s="31">
        <v>270042</v>
      </c>
      <c r="G305" s="36">
        <f t="shared" si="72"/>
        <v>0.22228368370494209</v>
      </c>
      <c r="H305" s="31">
        <v>347345</v>
      </c>
      <c r="I305" s="36">
        <f t="shared" si="73"/>
        <v>0.28591525065172496</v>
      </c>
      <c r="J305" s="31">
        <v>277071</v>
      </c>
      <c r="K305" s="36">
        <f t="shared" si="74"/>
        <v>0.22974949625612578</v>
      </c>
      <c r="L305" s="31">
        <v>0</v>
      </c>
      <c r="M305" s="36">
        <f t="shared" si="75"/>
        <v>0</v>
      </c>
      <c r="N305" s="31">
        <f t="shared" si="76"/>
        <v>894458</v>
      </c>
      <c r="O305" s="36">
        <f t="shared" si="77"/>
        <v>0.74169175020937506</v>
      </c>
      <c r="P305" s="31">
        <v>260287</v>
      </c>
      <c r="Q305" s="31">
        <v>1206734</v>
      </c>
      <c r="R305" s="31">
        <v>1192827</v>
      </c>
      <c r="S305" s="31">
        <v>840208</v>
      </c>
      <c r="T305" s="36">
        <f t="shared" si="78"/>
        <v>0.70438378742265229</v>
      </c>
      <c r="U305" s="36">
        <f t="shared" si="79"/>
        <v>6.4482667209657007E-2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2142429</v>
      </c>
      <c r="E306" s="31">
        <v>1957500</v>
      </c>
      <c r="F306" s="31">
        <v>330796</v>
      </c>
      <c r="G306" s="36">
        <f t="shared" si="72"/>
        <v>0.1544023162494533</v>
      </c>
      <c r="H306" s="31">
        <v>541237</v>
      </c>
      <c r="I306" s="36">
        <f t="shared" si="73"/>
        <v>0.25262774168945623</v>
      </c>
      <c r="J306" s="31">
        <v>500073</v>
      </c>
      <c r="K306" s="36">
        <f t="shared" si="74"/>
        <v>0.25546513409961685</v>
      </c>
      <c r="L306" s="31">
        <v>0</v>
      </c>
      <c r="M306" s="36">
        <f t="shared" si="75"/>
        <v>0</v>
      </c>
      <c r="N306" s="31">
        <f t="shared" si="76"/>
        <v>1372106</v>
      </c>
      <c r="O306" s="36">
        <f t="shared" si="77"/>
        <v>0.7009481481481481</v>
      </c>
      <c r="P306" s="31">
        <v>171071</v>
      </c>
      <c r="Q306" s="31">
        <v>1576972</v>
      </c>
      <c r="R306" s="31">
        <v>1231400</v>
      </c>
      <c r="S306" s="31">
        <v>783017</v>
      </c>
      <c r="T306" s="36">
        <f t="shared" si="78"/>
        <v>0.63587542634399874</v>
      </c>
      <c r="U306" s="36">
        <f t="shared" si="79"/>
        <v>1.9231897866967516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5234120</v>
      </c>
      <c r="E307" s="31">
        <v>5043040</v>
      </c>
      <c r="F307" s="31">
        <v>505298</v>
      </c>
      <c r="G307" s="36">
        <f t="shared" si="72"/>
        <v>9.6539246329851058E-2</v>
      </c>
      <c r="H307" s="31">
        <v>515305</v>
      </c>
      <c r="I307" s="36">
        <f t="shared" si="73"/>
        <v>9.8451124544336008E-2</v>
      </c>
      <c r="J307" s="31">
        <v>604108</v>
      </c>
      <c r="K307" s="36">
        <f t="shared" si="74"/>
        <v>0.11979044385925949</v>
      </c>
      <c r="L307" s="31">
        <v>0</v>
      </c>
      <c r="M307" s="36">
        <f t="shared" si="75"/>
        <v>0</v>
      </c>
      <c r="N307" s="31">
        <f t="shared" si="76"/>
        <v>1624711</v>
      </c>
      <c r="O307" s="36">
        <f t="shared" si="77"/>
        <v>0.32216896951045404</v>
      </c>
      <c r="P307" s="31">
        <v>902137</v>
      </c>
      <c r="Q307" s="31">
        <v>4160556</v>
      </c>
      <c r="R307" s="31">
        <v>4339282</v>
      </c>
      <c r="S307" s="31">
        <v>2836816</v>
      </c>
      <c r="T307" s="36">
        <f t="shared" si="78"/>
        <v>0.65375239498147386</v>
      </c>
      <c r="U307" s="36">
        <f t="shared" si="79"/>
        <v>-0.33035891444425847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2711482</v>
      </c>
      <c r="E308" s="31">
        <v>2691909</v>
      </c>
      <c r="F308" s="31">
        <v>626657</v>
      </c>
      <c r="G308" s="36">
        <f t="shared" si="72"/>
        <v>0.23111235848145037</v>
      </c>
      <c r="H308" s="31">
        <v>753777</v>
      </c>
      <c r="I308" s="36">
        <f t="shared" si="73"/>
        <v>0.27799446944512263</v>
      </c>
      <c r="J308" s="31">
        <v>471255</v>
      </c>
      <c r="K308" s="36">
        <f t="shared" si="74"/>
        <v>0.17506349583139696</v>
      </c>
      <c r="L308" s="31">
        <v>0</v>
      </c>
      <c r="M308" s="36">
        <f t="shared" si="75"/>
        <v>0</v>
      </c>
      <c r="N308" s="31">
        <f t="shared" si="76"/>
        <v>1851689</v>
      </c>
      <c r="O308" s="36">
        <f t="shared" si="77"/>
        <v>0.68787206402593848</v>
      </c>
      <c r="P308" s="31">
        <v>449344</v>
      </c>
      <c r="Q308" s="31">
        <v>3152478</v>
      </c>
      <c r="R308" s="31">
        <v>3574509</v>
      </c>
      <c r="S308" s="31">
        <v>1451204</v>
      </c>
      <c r="T308" s="36">
        <f t="shared" si="78"/>
        <v>0.40598694813749248</v>
      </c>
      <c r="U308" s="36">
        <f t="shared" si="79"/>
        <v>4.8762195556188548E-2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2746113</v>
      </c>
      <c r="E309" s="31">
        <v>3525113</v>
      </c>
      <c r="F309" s="31">
        <v>347144</v>
      </c>
      <c r="G309" s="36">
        <f t="shared" si="72"/>
        <v>0.12641286065067242</v>
      </c>
      <c r="H309" s="31">
        <v>1324186</v>
      </c>
      <c r="I309" s="36">
        <f t="shared" si="73"/>
        <v>0.48220375490739092</v>
      </c>
      <c r="J309" s="31">
        <v>517917</v>
      </c>
      <c r="K309" s="36">
        <f t="shared" si="74"/>
        <v>0.14692209866747535</v>
      </c>
      <c r="L309" s="31">
        <v>0</v>
      </c>
      <c r="M309" s="36">
        <f t="shared" si="75"/>
        <v>0</v>
      </c>
      <c r="N309" s="31">
        <f t="shared" si="76"/>
        <v>2189247</v>
      </c>
      <c r="O309" s="36">
        <f t="shared" si="77"/>
        <v>0.62104307010867454</v>
      </c>
      <c r="P309" s="31">
        <v>338544</v>
      </c>
      <c r="Q309" s="31">
        <v>2461841</v>
      </c>
      <c r="R309" s="31">
        <v>3246841</v>
      </c>
      <c r="S309" s="31">
        <v>1094085</v>
      </c>
      <c r="T309" s="36">
        <f t="shared" si="78"/>
        <v>0.3369690723999112</v>
      </c>
      <c r="U309" s="36">
        <f t="shared" si="79"/>
        <v>0.52983659435701114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14048997</v>
      </c>
      <c r="E310" s="32">
        <f>SUM(E304:E309)</f>
        <v>14423532</v>
      </c>
      <c r="F310" s="32">
        <f>SUM(F304:F309)</f>
        <v>2079937</v>
      </c>
      <c r="G310" s="37">
        <f t="shared" si="72"/>
        <v>0.14804878953280437</v>
      </c>
      <c r="H310" s="32">
        <f>SUM(H304:H309)</f>
        <v>3481850</v>
      </c>
      <c r="I310" s="37">
        <f t="shared" si="73"/>
        <v>0.24783619784387456</v>
      </c>
      <c r="J310" s="32">
        <f>SUM(J304:J309)</f>
        <v>2370424</v>
      </c>
      <c r="K310" s="37">
        <f t="shared" si="74"/>
        <v>0.16434421194475804</v>
      </c>
      <c r="L310" s="32">
        <f>SUM(L304:L309)</f>
        <v>0</v>
      </c>
      <c r="M310" s="37">
        <f t="shared" si="75"/>
        <v>0</v>
      </c>
      <c r="N310" s="32">
        <f t="shared" si="76"/>
        <v>7932211</v>
      </c>
      <c r="O310" s="37">
        <f t="shared" si="77"/>
        <v>0.54994927733373489</v>
      </c>
      <c r="P310" s="32">
        <f>SUM(P304:P309)</f>
        <v>2121383</v>
      </c>
      <c r="Q310" s="32">
        <f>SUM(Q304:Q309)</f>
        <v>12558581</v>
      </c>
      <c r="R310" s="32">
        <f>SUM(R304:R309)</f>
        <v>13584859</v>
      </c>
      <c r="S310" s="32">
        <f>SUM(S304:S309)</f>
        <v>7005330</v>
      </c>
      <c r="T310" s="37">
        <f t="shared" si="78"/>
        <v>0.5156718961897212</v>
      </c>
      <c r="U310" s="37">
        <f t="shared" si="79"/>
        <v>0.11739558580416642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5078022</v>
      </c>
      <c r="E311" s="31">
        <v>5078022</v>
      </c>
      <c r="F311" s="31">
        <v>949601</v>
      </c>
      <c r="G311" s="36">
        <f t="shared" si="72"/>
        <v>0.1870021437480972</v>
      </c>
      <c r="H311" s="31">
        <v>838784</v>
      </c>
      <c r="I311" s="36">
        <f t="shared" si="73"/>
        <v>0.16517927649781747</v>
      </c>
      <c r="J311" s="31">
        <v>862801</v>
      </c>
      <c r="K311" s="36">
        <f t="shared" si="74"/>
        <v>0.16990887396706827</v>
      </c>
      <c r="L311" s="31">
        <v>0</v>
      </c>
      <c r="M311" s="36">
        <f t="shared" si="75"/>
        <v>0</v>
      </c>
      <c r="N311" s="31">
        <f t="shared" si="76"/>
        <v>2651186</v>
      </c>
      <c r="O311" s="36">
        <f t="shared" si="77"/>
        <v>0.52209029421298292</v>
      </c>
      <c r="P311" s="31">
        <v>884948</v>
      </c>
      <c r="Q311" s="31">
        <v>3002372</v>
      </c>
      <c r="R311" s="31">
        <v>3002372</v>
      </c>
      <c r="S311" s="31">
        <v>3225929</v>
      </c>
      <c r="T311" s="36">
        <f t="shared" si="78"/>
        <v>1.0744601268596963</v>
      </c>
      <c r="U311" s="36">
        <f t="shared" si="79"/>
        <v>-2.5026329230644073E-2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11230739</v>
      </c>
      <c r="E312" s="31">
        <v>11579125</v>
      </c>
      <c r="F312" s="31">
        <v>2531553</v>
      </c>
      <c r="G312" s="36">
        <f t="shared" si="72"/>
        <v>0.22541286018667159</v>
      </c>
      <c r="H312" s="31">
        <v>3021921</v>
      </c>
      <c r="I312" s="36">
        <f t="shared" si="73"/>
        <v>0.26907588182754494</v>
      </c>
      <c r="J312" s="31">
        <v>2815489</v>
      </c>
      <c r="K312" s="36">
        <f t="shared" si="74"/>
        <v>0.24315213800697374</v>
      </c>
      <c r="L312" s="31">
        <v>0</v>
      </c>
      <c r="M312" s="36">
        <f t="shared" si="75"/>
        <v>0</v>
      </c>
      <c r="N312" s="31">
        <f t="shared" si="76"/>
        <v>8368963</v>
      </c>
      <c r="O312" s="36">
        <f t="shared" si="77"/>
        <v>0.72276298943141215</v>
      </c>
      <c r="P312" s="31">
        <v>2501646</v>
      </c>
      <c r="Q312" s="31">
        <v>10435982</v>
      </c>
      <c r="R312" s="31">
        <v>10597400</v>
      </c>
      <c r="S312" s="31">
        <v>7905505</v>
      </c>
      <c r="T312" s="36">
        <f t="shared" si="78"/>
        <v>0.74598533602581762</v>
      </c>
      <c r="U312" s="36">
        <f t="shared" si="79"/>
        <v>0.12545460069090519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5590610</v>
      </c>
      <c r="E313" s="31">
        <v>5504316</v>
      </c>
      <c r="F313" s="31">
        <v>150930</v>
      </c>
      <c r="G313" s="36">
        <f t="shared" si="72"/>
        <v>2.6997053988741838E-2</v>
      </c>
      <c r="H313" s="31">
        <v>45861</v>
      </c>
      <c r="I313" s="36">
        <f t="shared" si="73"/>
        <v>8.2032193266924364E-3</v>
      </c>
      <c r="J313" s="31">
        <v>4018628</v>
      </c>
      <c r="K313" s="36">
        <f t="shared" si="74"/>
        <v>0.73008671740503273</v>
      </c>
      <c r="L313" s="31">
        <v>0</v>
      </c>
      <c r="M313" s="36">
        <f t="shared" si="75"/>
        <v>0</v>
      </c>
      <c r="N313" s="31">
        <f t="shared" si="76"/>
        <v>4215419</v>
      </c>
      <c r="O313" s="36">
        <f t="shared" si="77"/>
        <v>0.76583884355476683</v>
      </c>
      <c r="P313" s="31">
        <v>3016539</v>
      </c>
      <c r="Q313" s="31">
        <v>5803947</v>
      </c>
      <c r="R313" s="31">
        <v>5508620</v>
      </c>
      <c r="S313" s="31">
        <v>4712486</v>
      </c>
      <c r="T313" s="36">
        <f t="shared" si="78"/>
        <v>0.85547487392486687</v>
      </c>
      <c r="U313" s="36">
        <f t="shared" si="79"/>
        <v>0.3321982576721203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5326939</v>
      </c>
      <c r="E314" s="31">
        <v>5326939</v>
      </c>
      <c r="F314" s="31">
        <v>1128834</v>
      </c>
      <c r="G314" s="36">
        <f t="shared" si="72"/>
        <v>0.21191044237600618</v>
      </c>
      <c r="H314" s="31">
        <v>1214577</v>
      </c>
      <c r="I314" s="36">
        <f t="shared" si="73"/>
        <v>0.22800655310676543</v>
      </c>
      <c r="J314" s="31">
        <v>1025586</v>
      </c>
      <c r="K314" s="36">
        <f t="shared" si="74"/>
        <v>0.19252820428392364</v>
      </c>
      <c r="L314" s="31">
        <v>0</v>
      </c>
      <c r="M314" s="36">
        <f t="shared" si="75"/>
        <v>0</v>
      </c>
      <c r="N314" s="31">
        <f t="shared" si="76"/>
        <v>3368997</v>
      </c>
      <c r="O314" s="36">
        <f t="shared" si="77"/>
        <v>0.63244519976669533</v>
      </c>
      <c r="P314" s="31">
        <v>1107064</v>
      </c>
      <c r="Q314" s="31">
        <v>4615705</v>
      </c>
      <c r="R314" s="31">
        <v>4651315</v>
      </c>
      <c r="S314" s="31">
        <v>3132994</v>
      </c>
      <c r="T314" s="36">
        <f t="shared" si="78"/>
        <v>0.67357166736718543</v>
      </c>
      <c r="U314" s="36">
        <f t="shared" si="79"/>
        <v>-7.359827435450883E-2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3946302</v>
      </c>
      <c r="E315" s="31">
        <v>4100938</v>
      </c>
      <c r="F315" s="31">
        <v>804424</v>
      </c>
      <c r="G315" s="36">
        <f t="shared" si="72"/>
        <v>0.20384248341865371</v>
      </c>
      <c r="H315" s="31">
        <v>923562</v>
      </c>
      <c r="I315" s="36">
        <f t="shared" si="73"/>
        <v>0.23403226615702499</v>
      </c>
      <c r="J315" s="31">
        <v>805764</v>
      </c>
      <c r="K315" s="36">
        <f t="shared" si="74"/>
        <v>0.19648285343499464</v>
      </c>
      <c r="L315" s="31">
        <v>0</v>
      </c>
      <c r="M315" s="36">
        <f t="shared" si="75"/>
        <v>0</v>
      </c>
      <c r="N315" s="31">
        <f t="shared" si="76"/>
        <v>2533750</v>
      </c>
      <c r="O315" s="36">
        <f t="shared" si="77"/>
        <v>0.6178464536649908</v>
      </c>
      <c r="P315" s="31">
        <v>700160</v>
      </c>
      <c r="Q315" s="31">
        <v>4603806</v>
      </c>
      <c r="R315" s="31">
        <v>4227170</v>
      </c>
      <c r="S315" s="31">
        <v>2190767</v>
      </c>
      <c r="T315" s="36">
        <f t="shared" si="78"/>
        <v>0.51825855122930942</v>
      </c>
      <c r="U315" s="36">
        <f t="shared" si="79"/>
        <v>0.15082838208409499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3972686</v>
      </c>
      <c r="E316" s="31">
        <v>3567181</v>
      </c>
      <c r="F316" s="31">
        <v>757090</v>
      </c>
      <c r="G316" s="36">
        <f t="shared" si="72"/>
        <v>0.19057383342151885</v>
      </c>
      <c r="H316" s="31">
        <v>1032883</v>
      </c>
      <c r="I316" s="36">
        <f t="shared" si="73"/>
        <v>0.25999613359827584</v>
      </c>
      <c r="J316" s="31">
        <v>738439</v>
      </c>
      <c r="K316" s="36">
        <f t="shared" si="74"/>
        <v>0.20700912008670153</v>
      </c>
      <c r="L316" s="31">
        <v>0</v>
      </c>
      <c r="M316" s="36">
        <f t="shared" si="75"/>
        <v>0</v>
      </c>
      <c r="N316" s="31">
        <f t="shared" si="76"/>
        <v>2528412</v>
      </c>
      <c r="O316" s="36">
        <f t="shared" si="77"/>
        <v>0.70879834805130437</v>
      </c>
      <c r="P316" s="31">
        <v>685295</v>
      </c>
      <c r="Q316" s="31">
        <v>3223481</v>
      </c>
      <c r="R316" s="31">
        <v>3218155</v>
      </c>
      <c r="S316" s="31">
        <v>2287228</v>
      </c>
      <c r="T316" s="36">
        <f t="shared" si="78"/>
        <v>0.71072648769248215</v>
      </c>
      <c r="U316" s="36">
        <f t="shared" si="79"/>
        <v>7.7549084700749393E-2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35145298</v>
      </c>
      <c r="E317" s="32">
        <f>SUM(E311:E316)</f>
        <v>35156521</v>
      </c>
      <c r="F317" s="32">
        <f>SUM(F311:F316)</f>
        <v>6322432</v>
      </c>
      <c r="G317" s="37">
        <f t="shared" si="72"/>
        <v>0.17989410702962313</v>
      </c>
      <c r="H317" s="32">
        <f>SUM(H311:H316)</f>
        <v>7077588</v>
      </c>
      <c r="I317" s="37">
        <f t="shared" si="73"/>
        <v>0.20138079352748695</v>
      </c>
      <c r="J317" s="32">
        <f>SUM(J311:J316)</f>
        <v>10266707</v>
      </c>
      <c r="K317" s="37">
        <f t="shared" si="74"/>
        <v>0.29202852580322153</v>
      </c>
      <c r="L317" s="32">
        <f>SUM(L311:L316)</f>
        <v>0</v>
      </c>
      <c r="M317" s="37">
        <f t="shared" si="75"/>
        <v>0</v>
      </c>
      <c r="N317" s="32">
        <f t="shared" si="76"/>
        <v>23666727</v>
      </c>
      <c r="O317" s="37">
        <f t="shared" si="77"/>
        <v>0.67318171214950417</v>
      </c>
      <c r="P317" s="32">
        <f>SUM(P311:P316)</f>
        <v>8895652</v>
      </c>
      <c r="Q317" s="32">
        <f>SUM(Q311:Q316)</f>
        <v>31685293</v>
      </c>
      <c r="R317" s="32">
        <f>SUM(R311:R316)</f>
        <v>31205032</v>
      </c>
      <c r="S317" s="32">
        <f>SUM(S311:S316)</f>
        <v>23454909</v>
      </c>
      <c r="T317" s="37">
        <f t="shared" si="78"/>
        <v>0.75163867801834017</v>
      </c>
      <c r="U317" s="37">
        <f t="shared" si="79"/>
        <v>0.15412642041302882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3582012</v>
      </c>
      <c r="E318" s="31">
        <v>3158289</v>
      </c>
      <c r="F318" s="31">
        <v>871461</v>
      </c>
      <c r="G318" s="36">
        <f t="shared" si="72"/>
        <v>0.24328812968800775</v>
      </c>
      <c r="H318" s="31">
        <v>705119</v>
      </c>
      <c r="I318" s="36">
        <f t="shared" si="73"/>
        <v>0.19684998263545739</v>
      </c>
      <c r="J318" s="31">
        <v>715935</v>
      </c>
      <c r="K318" s="36">
        <f t="shared" si="74"/>
        <v>0.22668444844661145</v>
      </c>
      <c r="L318" s="31">
        <v>0</v>
      </c>
      <c r="M318" s="36">
        <f t="shared" si="75"/>
        <v>0</v>
      </c>
      <c r="N318" s="31">
        <f t="shared" si="76"/>
        <v>2292515</v>
      </c>
      <c r="O318" s="36">
        <f t="shared" si="77"/>
        <v>0.72587245815693247</v>
      </c>
      <c r="P318" s="31">
        <v>676250</v>
      </c>
      <c r="Q318" s="31">
        <v>3053795</v>
      </c>
      <c r="R318" s="31">
        <v>2894898</v>
      </c>
      <c r="S318" s="31">
        <v>2125592</v>
      </c>
      <c r="T318" s="36">
        <f t="shared" si="78"/>
        <v>0.73425454022905123</v>
      </c>
      <c r="U318" s="36">
        <f t="shared" si="79"/>
        <v>5.8683918669131252E-2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5145327</v>
      </c>
      <c r="E319" s="31">
        <v>4516834</v>
      </c>
      <c r="F319" s="31">
        <v>906338</v>
      </c>
      <c r="G319" s="36">
        <f t="shared" si="72"/>
        <v>0.17614779391086319</v>
      </c>
      <c r="H319" s="31">
        <v>1096362</v>
      </c>
      <c r="I319" s="36">
        <f t="shared" si="73"/>
        <v>0.21307916872921778</v>
      </c>
      <c r="J319" s="31">
        <v>945745</v>
      </c>
      <c r="K319" s="36">
        <f t="shared" si="74"/>
        <v>0.20938227971185128</v>
      </c>
      <c r="L319" s="31">
        <v>0</v>
      </c>
      <c r="M319" s="36">
        <f t="shared" si="75"/>
        <v>0</v>
      </c>
      <c r="N319" s="31">
        <f t="shared" si="76"/>
        <v>2948445</v>
      </c>
      <c r="O319" s="36">
        <f t="shared" si="77"/>
        <v>0.6527680671904259</v>
      </c>
      <c r="P319" s="31">
        <v>802174</v>
      </c>
      <c r="Q319" s="31">
        <v>4365852</v>
      </c>
      <c r="R319" s="31">
        <v>4354452</v>
      </c>
      <c r="S319" s="31">
        <v>2528783</v>
      </c>
      <c r="T319" s="36">
        <f t="shared" si="78"/>
        <v>0.58073507297818416</v>
      </c>
      <c r="U319" s="36">
        <f t="shared" si="79"/>
        <v>0.17897737897264188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1979706</v>
      </c>
      <c r="E320" s="31">
        <v>2048832</v>
      </c>
      <c r="F320" s="31">
        <v>497354</v>
      </c>
      <c r="G320" s="36">
        <f t="shared" si="72"/>
        <v>0.25122619217196895</v>
      </c>
      <c r="H320" s="31">
        <v>586629</v>
      </c>
      <c r="I320" s="36">
        <f t="shared" si="73"/>
        <v>0.29632127194644053</v>
      </c>
      <c r="J320" s="31">
        <v>462472</v>
      </c>
      <c r="K320" s="36">
        <f t="shared" si="74"/>
        <v>0.22572470558835472</v>
      </c>
      <c r="L320" s="31">
        <v>0</v>
      </c>
      <c r="M320" s="36">
        <f t="shared" si="75"/>
        <v>0</v>
      </c>
      <c r="N320" s="31">
        <f t="shared" si="76"/>
        <v>1546455</v>
      </c>
      <c r="O320" s="36">
        <f t="shared" si="77"/>
        <v>0.75479834364164555</v>
      </c>
      <c r="P320" s="31">
        <v>452214</v>
      </c>
      <c r="Q320" s="31">
        <v>1887900</v>
      </c>
      <c r="R320" s="31">
        <v>1662900</v>
      </c>
      <c r="S320" s="31">
        <v>1234230</v>
      </c>
      <c r="T320" s="36">
        <f t="shared" si="78"/>
        <v>0.74221540681941189</v>
      </c>
      <c r="U320" s="36">
        <f t="shared" si="79"/>
        <v>2.2683950519001961E-2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1497298</v>
      </c>
      <c r="E321" s="31">
        <v>1487338</v>
      </c>
      <c r="F321" s="31">
        <v>289206</v>
      </c>
      <c r="G321" s="36">
        <f t="shared" si="72"/>
        <v>0.19315193101172912</v>
      </c>
      <c r="H321" s="31">
        <v>351652</v>
      </c>
      <c r="I321" s="36">
        <f t="shared" si="73"/>
        <v>0.23485772371298166</v>
      </c>
      <c r="J321" s="31">
        <v>311601</v>
      </c>
      <c r="K321" s="36">
        <f t="shared" si="74"/>
        <v>0.20950248027012017</v>
      </c>
      <c r="L321" s="31">
        <v>0</v>
      </c>
      <c r="M321" s="36">
        <f t="shared" si="75"/>
        <v>0</v>
      </c>
      <c r="N321" s="31">
        <f t="shared" si="76"/>
        <v>952459</v>
      </c>
      <c r="O321" s="36">
        <f t="shared" si="77"/>
        <v>0.64037831347010565</v>
      </c>
      <c r="P321" s="31">
        <v>249576</v>
      </c>
      <c r="Q321" s="31">
        <v>1504758</v>
      </c>
      <c r="R321" s="31">
        <v>1318070</v>
      </c>
      <c r="S321" s="31">
        <v>802435</v>
      </c>
      <c r="T321" s="36">
        <f t="shared" si="78"/>
        <v>0.60879543575075679</v>
      </c>
      <c r="U321" s="36">
        <f t="shared" si="79"/>
        <v>0.24852149245119715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2200907</v>
      </c>
      <c r="E322" s="31">
        <v>2203707</v>
      </c>
      <c r="F322" s="31">
        <v>472621</v>
      </c>
      <c r="G322" s="36">
        <f t="shared" si="72"/>
        <v>0.21473919615867459</v>
      </c>
      <c r="H322" s="31">
        <v>579314</v>
      </c>
      <c r="I322" s="36">
        <f t="shared" si="73"/>
        <v>0.26321602866454602</v>
      </c>
      <c r="J322" s="31">
        <v>494779</v>
      </c>
      <c r="K322" s="36">
        <f t="shared" si="74"/>
        <v>0.22452122718673581</v>
      </c>
      <c r="L322" s="31">
        <v>0</v>
      </c>
      <c r="M322" s="36">
        <f t="shared" si="75"/>
        <v>0</v>
      </c>
      <c r="N322" s="31">
        <f t="shared" si="76"/>
        <v>1546714</v>
      </c>
      <c r="O322" s="36">
        <f t="shared" si="77"/>
        <v>0.70186916863267212</v>
      </c>
      <c r="P322" s="31">
        <v>537469</v>
      </c>
      <c r="Q322" s="31">
        <v>1983954</v>
      </c>
      <c r="R322" s="31">
        <v>1981209</v>
      </c>
      <c r="S322" s="31">
        <v>1487513</v>
      </c>
      <c r="T322" s="36">
        <f t="shared" si="78"/>
        <v>0.75081074232955736</v>
      </c>
      <c r="U322" s="36">
        <f t="shared" si="79"/>
        <v>-7.9427836768260152E-2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14405250</v>
      </c>
      <c r="E323" s="32">
        <f>SUM(E318:E322)</f>
        <v>13415000</v>
      </c>
      <c r="F323" s="32">
        <f>SUM(F318:F322)</f>
        <v>3036980</v>
      </c>
      <c r="G323" s="37">
        <f t="shared" si="72"/>
        <v>0.2108245257805314</v>
      </c>
      <c r="H323" s="32">
        <f>SUM(H318:H322)</f>
        <v>3319076</v>
      </c>
      <c r="I323" s="37">
        <f t="shared" si="73"/>
        <v>0.23040738619600493</v>
      </c>
      <c r="J323" s="32">
        <f>SUM(J318:J322)</f>
        <v>2930532</v>
      </c>
      <c r="K323" s="37">
        <f t="shared" si="74"/>
        <v>0.21845188222139397</v>
      </c>
      <c r="L323" s="32">
        <f>SUM(L318:L322)</f>
        <v>0</v>
      </c>
      <c r="M323" s="37">
        <f t="shared" si="75"/>
        <v>0</v>
      </c>
      <c r="N323" s="32">
        <f t="shared" si="76"/>
        <v>9286588</v>
      </c>
      <c r="O323" s="37">
        <f t="shared" si="77"/>
        <v>0.69225404398061874</v>
      </c>
      <c r="P323" s="32">
        <f>SUM(P318:P322)</f>
        <v>2717683</v>
      </c>
      <c r="Q323" s="32">
        <f>SUM(Q318:Q322)</f>
        <v>12796259</v>
      </c>
      <c r="R323" s="32">
        <f>SUM(R318:R322)</f>
        <v>12211529</v>
      </c>
      <c r="S323" s="32">
        <f>SUM(S318:S322)</f>
        <v>8178553</v>
      </c>
      <c r="T323" s="37">
        <f t="shared" si="78"/>
        <v>0.66974029214523423</v>
      </c>
      <c r="U323" s="37">
        <f t="shared" si="79"/>
        <v>7.8320024815256239E-2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2296472</v>
      </c>
      <c r="E325" s="31">
        <v>2207470</v>
      </c>
      <c r="F325" s="31">
        <v>312711</v>
      </c>
      <c r="G325" s="36">
        <f t="shared" si="72"/>
        <v>0.13617017755931707</v>
      </c>
      <c r="H325" s="31">
        <v>755092</v>
      </c>
      <c r="I325" s="36">
        <f t="shared" si="73"/>
        <v>0.32880522819350727</v>
      </c>
      <c r="J325" s="31">
        <v>475120</v>
      </c>
      <c r="K325" s="36">
        <f t="shared" si="74"/>
        <v>0.21523282309612363</v>
      </c>
      <c r="L325" s="31">
        <v>0</v>
      </c>
      <c r="M325" s="36">
        <f t="shared" si="75"/>
        <v>0</v>
      </c>
      <c r="N325" s="31">
        <f t="shared" si="76"/>
        <v>1542923</v>
      </c>
      <c r="O325" s="36">
        <f t="shared" si="77"/>
        <v>0.69895536519182588</v>
      </c>
      <c r="P325" s="31">
        <v>452408</v>
      </c>
      <c r="Q325" s="31">
        <v>2226167</v>
      </c>
      <c r="R325" s="31">
        <v>2341624</v>
      </c>
      <c r="S325" s="31">
        <v>1458679</v>
      </c>
      <c r="T325" s="36">
        <f t="shared" si="78"/>
        <v>0.62293476664058789</v>
      </c>
      <c r="U325" s="36">
        <f t="shared" si="79"/>
        <v>5.0202472104825757E-2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8988778</v>
      </c>
      <c r="E326" s="31">
        <v>8894731</v>
      </c>
      <c r="F326" s="31">
        <v>343147</v>
      </c>
      <c r="G326" s="36">
        <f t="shared" si="72"/>
        <v>3.8175044483243437E-2</v>
      </c>
      <c r="H326" s="31">
        <v>5482653</v>
      </c>
      <c r="I326" s="36">
        <f t="shared" si="73"/>
        <v>0.60994419931163057</v>
      </c>
      <c r="J326" s="31">
        <v>1814750</v>
      </c>
      <c r="K326" s="36">
        <f t="shared" si="74"/>
        <v>0.20402528193376507</v>
      </c>
      <c r="L326" s="31">
        <v>0</v>
      </c>
      <c r="M326" s="36">
        <f t="shared" si="75"/>
        <v>0</v>
      </c>
      <c r="N326" s="31">
        <f t="shared" si="76"/>
        <v>7640550</v>
      </c>
      <c r="O326" s="36">
        <f t="shared" si="77"/>
        <v>0.85899730975562949</v>
      </c>
      <c r="P326" s="31">
        <v>767562</v>
      </c>
      <c r="Q326" s="31">
        <v>9347276</v>
      </c>
      <c r="R326" s="31">
        <v>8379586</v>
      </c>
      <c r="S326" s="31">
        <v>6624271</v>
      </c>
      <c r="T326" s="36">
        <f t="shared" si="78"/>
        <v>0.79052485409183704</v>
      </c>
      <c r="U326" s="36">
        <f t="shared" si="79"/>
        <v>1.3643041213608802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46373190</v>
      </c>
      <c r="E327" s="31">
        <v>46273190</v>
      </c>
      <c r="F327" s="31">
        <v>2455444</v>
      </c>
      <c r="G327" s="36">
        <f t="shared" si="72"/>
        <v>5.2949646120959114E-2</v>
      </c>
      <c r="H327" s="31">
        <v>9881082</v>
      </c>
      <c r="I327" s="36">
        <f t="shared" si="73"/>
        <v>0.213077469977804</v>
      </c>
      <c r="J327" s="31">
        <v>5089858</v>
      </c>
      <c r="K327" s="36">
        <f t="shared" si="74"/>
        <v>0.10999583127940822</v>
      </c>
      <c r="L327" s="31">
        <v>0</v>
      </c>
      <c r="M327" s="36">
        <f t="shared" si="75"/>
        <v>0</v>
      </c>
      <c r="N327" s="31">
        <f t="shared" si="76"/>
        <v>17426384</v>
      </c>
      <c r="O327" s="36">
        <f t="shared" si="77"/>
        <v>0.376597852881982</v>
      </c>
      <c r="P327" s="31">
        <v>3239967</v>
      </c>
      <c r="Q327" s="31">
        <v>18948780</v>
      </c>
      <c r="R327" s="31">
        <v>20619460</v>
      </c>
      <c r="S327" s="31">
        <v>13299327</v>
      </c>
      <c r="T327" s="36">
        <f t="shared" si="78"/>
        <v>0.64498910252741826</v>
      </c>
      <c r="U327" s="36">
        <f t="shared" si="79"/>
        <v>0.57095982767725717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3000100</v>
      </c>
      <c r="E328" s="31">
        <v>3096400</v>
      </c>
      <c r="F328" s="31">
        <v>935333</v>
      </c>
      <c r="G328" s="36">
        <f t="shared" si="72"/>
        <v>0.31176727442418584</v>
      </c>
      <c r="H328" s="31">
        <v>817697</v>
      </c>
      <c r="I328" s="36">
        <f t="shared" si="73"/>
        <v>0.27255658144728512</v>
      </c>
      <c r="J328" s="31">
        <v>715757</v>
      </c>
      <c r="K328" s="36">
        <f t="shared" si="74"/>
        <v>0.23115779615036816</v>
      </c>
      <c r="L328" s="31">
        <v>0</v>
      </c>
      <c r="M328" s="36">
        <f t="shared" si="75"/>
        <v>0</v>
      </c>
      <c r="N328" s="31">
        <f t="shared" si="76"/>
        <v>2468787</v>
      </c>
      <c r="O328" s="36">
        <f t="shared" si="77"/>
        <v>0.79730881023123623</v>
      </c>
      <c r="P328" s="31">
        <v>642407</v>
      </c>
      <c r="Q328" s="31">
        <v>2830400</v>
      </c>
      <c r="R328" s="31">
        <v>2843900</v>
      </c>
      <c r="S328" s="31">
        <v>1911604</v>
      </c>
      <c r="T328" s="36">
        <f t="shared" si="78"/>
        <v>0.67217694011744433</v>
      </c>
      <c r="U328" s="36">
        <f t="shared" si="79"/>
        <v>0.11417995133926007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8017631</v>
      </c>
      <c r="E329" s="31">
        <v>6409240</v>
      </c>
      <c r="F329" s="31">
        <v>1101969</v>
      </c>
      <c r="G329" s="36">
        <f t="shared" si="72"/>
        <v>0.13744321732940815</v>
      </c>
      <c r="H329" s="31">
        <v>1877369</v>
      </c>
      <c r="I329" s="36">
        <f t="shared" si="73"/>
        <v>0.23415507648082082</v>
      </c>
      <c r="J329" s="31">
        <v>936806</v>
      </c>
      <c r="K329" s="36">
        <f t="shared" si="74"/>
        <v>0.1461649119084322</v>
      </c>
      <c r="L329" s="31">
        <v>0</v>
      </c>
      <c r="M329" s="36">
        <f t="shared" si="75"/>
        <v>0</v>
      </c>
      <c r="N329" s="31">
        <f t="shared" si="76"/>
        <v>3916144</v>
      </c>
      <c r="O329" s="36">
        <f t="shared" si="77"/>
        <v>0.61101534659335588</v>
      </c>
      <c r="P329" s="31">
        <v>1851940</v>
      </c>
      <c r="Q329" s="31">
        <v>5975732</v>
      </c>
      <c r="R329" s="31">
        <v>5654909</v>
      </c>
      <c r="S329" s="31">
        <v>3931193</v>
      </c>
      <c r="T329" s="36">
        <f t="shared" si="78"/>
        <v>0.69518236279310597</v>
      </c>
      <c r="U329" s="36">
        <f t="shared" si="79"/>
        <v>-0.49414883851528668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7695499</v>
      </c>
      <c r="E330" s="31">
        <v>7202610</v>
      </c>
      <c r="F330" s="31">
        <v>1382655</v>
      </c>
      <c r="G330" s="36">
        <f t="shared" si="72"/>
        <v>0.17967061005400689</v>
      </c>
      <c r="H330" s="31">
        <v>1307928</v>
      </c>
      <c r="I330" s="36">
        <f t="shared" si="73"/>
        <v>0.16996012864143054</v>
      </c>
      <c r="J330" s="31">
        <v>1319711</v>
      </c>
      <c r="K330" s="36">
        <f t="shared" si="74"/>
        <v>0.18322677473860169</v>
      </c>
      <c r="L330" s="31">
        <v>0</v>
      </c>
      <c r="M330" s="36">
        <f t="shared" si="75"/>
        <v>0</v>
      </c>
      <c r="N330" s="31">
        <f t="shared" si="76"/>
        <v>4010294</v>
      </c>
      <c r="O330" s="36">
        <f t="shared" si="77"/>
        <v>0.55678344377940769</v>
      </c>
      <c r="P330" s="31">
        <v>746343</v>
      </c>
      <c r="Q330" s="31">
        <v>5004819</v>
      </c>
      <c r="R330" s="31">
        <v>5277820</v>
      </c>
      <c r="S330" s="31">
        <v>3367642</v>
      </c>
      <c r="T330" s="36">
        <f t="shared" si="78"/>
        <v>0.63807443224664728</v>
      </c>
      <c r="U330" s="36">
        <f t="shared" si="79"/>
        <v>0.76823658827107644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3309863</v>
      </c>
      <c r="E331" s="31">
        <v>3768312</v>
      </c>
      <c r="F331" s="31">
        <v>883259</v>
      </c>
      <c r="G331" s="36">
        <f t="shared" si="72"/>
        <v>0.26685666446013023</v>
      </c>
      <c r="H331" s="31">
        <v>1088565</v>
      </c>
      <c r="I331" s="36">
        <f t="shared" si="73"/>
        <v>0.32888521367802837</v>
      </c>
      <c r="J331" s="31">
        <v>891426</v>
      </c>
      <c r="K331" s="36">
        <f t="shared" si="74"/>
        <v>0.23655843783635749</v>
      </c>
      <c r="L331" s="31">
        <v>0</v>
      </c>
      <c r="M331" s="36">
        <f t="shared" si="75"/>
        <v>0</v>
      </c>
      <c r="N331" s="31">
        <f t="shared" si="76"/>
        <v>2863250</v>
      </c>
      <c r="O331" s="36">
        <f t="shared" si="77"/>
        <v>0.7598229658266088</v>
      </c>
      <c r="P331" s="31">
        <v>709861</v>
      </c>
      <c r="Q331" s="31">
        <v>3185880</v>
      </c>
      <c r="R331" s="31">
        <v>3123231</v>
      </c>
      <c r="S331" s="31">
        <v>2358739</v>
      </c>
      <c r="T331" s="36">
        <f t="shared" si="78"/>
        <v>0.75522399720033517</v>
      </c>
      <c r="U331" s="36">
        <f t="shared" si="79"/>
        <v>0.2557754264567289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79681533</v>
      </c>
      <c r="E332" s="32">
        <f>SUM(E324:E331)</f>
        <v>77851953</v>
      </c>
      <c r="F332" s="32">
        <f>SUM(F324:F331)</f>
        <v>7414518</v>
      </c>
      <c r="G332" s="37">
        <f t="shared" si="72"/>
        <v>9.3051899490939768E-2</v>
      </c>
      <c r="H332" s="32">
        <f>SUM(H324:H331)</f>
        <v>21210386</v>
      </c>
      <c r="I332" s="37">
        <f t="shared" si="73"/>
        <v>0.26618948207233917</v>
      </c>
      <c r="J332" s="32">
        <f>SUM(J324:J331)</f>
        <v>11243428</v>
      </c>
      <c r="K332" s="37">
        <f t="shared" si="74"/>
        <v>0.14442062872847905</v>
      </c>
      <c r="L332" s="32">
        <f>SUM(L324:L331)</f>
        <v>0</v>
      </c>
      <c r="M332" s="37">
        <f t="shared" si="75"/>
        <v>0</v>
      </c>
      <c r="N332" s="32">
        <f t="shared" si="76"/>
        <v>39868332</v>
      </c>
      <c r="O332" s="37">
        <f t="shared" si="77"/>
        <v>0.51210445549130923</v>
      </c>
      <c r="P332" s="32">
        <f>SUM(P324:P331)</f>
        <v>8410488</v>
      </c>
      <c r="Q332" s="32">
        <f>SUM(Q324:Q331)</f>
        <v>47519054</v>
      </c>
      <c r="R332" s="32">
        <f>SUM(R324:R331)</f>
        <v>48240530</v>
      </c>
      <c r="S332" s="32">
        <f>SUM(S324:S331)</f>
        <v>32951455</v>
      </c>
      <c r="T332" s="37">
        <f t="shared" si="78"/>
        <v>0.68306577477486252</v>
      </c>
      <c r="U332" s="37">
        <f t="shared" si="79"/>
        <v>0.33683420034604405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1448816</v>
      </c>
      <c r="E335" s="31">
        <v>1625551</v>
      </c>
      <c r="F335" s="31">
        <v>289011</v>
      </c>
      <c r="G335" s="36">
        <f t="shared" si="72"/>
        <v>0.19948081743989574</v>
      </c>
      <c r="H335" s="31">
        <v>514362</v>
      </c>
      <c r="I335" s="36">
        <f t="shared" si="73"/>
        <v>0.35502230787070271</v>
      </c>
      <c r="J335" s="31">
        <v>298539</v>
      </c>
      <c r="K335" s="36">
        <f t="shared" si="74"/>
        <v>0.18365403484726103</v>
      </c>
      <c r="L335" s="31">
        <v>0</v>
      </c>
      <c r="M335" s="36">
        <f t="shared" si="75"/>
        <v>0</v>
      </c>
      <c r="N335" s="31">
        <f t="shared" si="76"/>
        <v>1101912</v>
      </c>
      <c r="O335" s="36">
        <f t="shared" si="77"/>
        <v>0.67786984228732283</v>
      </c>
      <c r="P335" s="31">
        <v>273115</v>
      </c>
      <c r="Q335" s="31">
        <v>1218762</v>
      </c>
      <c r="R335" s="31">
        <v>1190365</v>
      </c>
      <c r="S335" s="31">
        <v>1013207</v>
      </c>
      <c r="T335" s="36">
        <f t="shared" si="78"/>
        <v>0.85117337959365402</v>
      </c>
      <c r="U335" s="36">
        <f t="shared" si="79"/>
        <v>9.3088991816633992E-2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1642610</v>
      </c>
      <c r="E336" s="31">
        <v>1690391</v>
      </c>
      <c r="F336" s="31">
        <v>195051</v>
      </c>
      <c r="G336" s="36">
        <f t="shared" si="72"/>
        <v>0.11874455896408764</v>
      </c>
      <c r="H336" s="31">
        <v>725820</v>
      </c>
      <c r="I336" s="36">
        <f t="shared" si="73"/>
        <v>0.44186995087087017</v>
      </c>
      <c r="J336" s="31">
        <v>182660</v>
      </c>
      <c r="K336" s="36">
        <f t="shared" si="74"/>
        <v>0.1080578398725502</v>
      </c>
      <c r="L336" s="31">
        <v>0</v>
      </c>
      <c r="M336" s="36">
        <f t="shared" si="75"/>
        <v>0</v>
      </c>
      <c r="N336" s="31">
        <f t="shared" si="76"/>
        <v>1103531</v>
      </c>
      <c r="O336" s="36">
        <f t="shared" si="77"/>
        <v>0.65282588466218761</v>
      </c>
      <c r="P336" s="31">
        <v>213169</v>
      </c>
      <c r="Q336" s="31">
        <v>1135196</v>
      </c>
      <c r="R336" s="31">
        <v>1125196</v>
      </c>
      <c r="S336" s="31">
        <v>854748</v>
      </c>
      <c r="T336" s="36">
        <f t="shared" si="78"/>
        <v>0.75964365319464344</v>
      </c>
      <c r="U336" s="36">
        <f t="shared" si="79"/>
        <v>-0.14312118553823494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3091426</v>
      </c>
      <c r="E337" s="32">
        <f>SUM(E333:E336)</f>
        <v>3315942</v>
      </c>
      <c r="F337" s="32">
        <f>SUM(F333:F336)</f>
        <v>484062</v>
      </c>
      <c r="G337" s="37">
        <f t="shared" si="72"/>
        <v>0.15658210806275163</v>
      </c>
      <c r="H337" s="32">
        <f>SUM(H333:H336)</f>
        <v>1240182</v>
      </c>
      <c r="I337" s="37">
        <f t="shared" si="73"/>
        <v>0.40116826344864798</v>
      </c>
      <c r="J337" s="32">
        <f>SUM(J333:J336)</f>
        <v>481199</v>
      </c>
      <c r="K337" s="37">
        <f t="shared" si="74"/>
        <v>0.14511683256221009</v>
      </c>
      <c r="L337" s="32">
        <f>SUM(L333:L336)</f>
        <v>0</v>
      </c>
      <c r="M337" s="37">
        <f t="shared" si="75"/>
        <v>0</v>
      </c>
      <c r="N337" s="32">
        <f t="shared" si="76"/>
        <v>2205443</v>
      </c>
      <c r="O337" s="37">
        <f t="shared" si="77"/>
        <v>0.66510300843621506</v>
      </c>
      <c r="P337" s="32">
        <f>SUM(P333:P336)</f>
        <v>486284</v>
      </c>
      <c r="Q337" s="32">
        <f>SUM(Q333:Q336)</f>
        <v>2353958</v>
      </c>
      <c r="R337" s="32">
        <f>SUM(R333:R336)</f>
        <v>2315561</v>
      </c>
      <c r="S337" s="32">
        <f>SUM(S333:S336)</f>
        <v>1867955</v>
      </c>
      <c r="T337" s="37">
        <f t="shared" si="78"/>
        <v>0.80669651976346124</v>
      </c>
      <c r="U337" s="37">
        <f t="shared" si="79"/>
        <v>-1.0456852374332692E-2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212351000</v>
      </c>
      <c r="E338" s="32">
        <f>SUM(E302,E304:E309,E311:E316,E318:E322,E324:E331,E333:E336)</f>
        <v>208808967</v>
      </c>
      <c r="F338" s="32">
        <f>SUM(F302,F304:F309,F311:F316,F318:F322,F324:F331,F333:F336)</f>
        <v>34387139</v>
      </c>
      <c r="G338" s="37">
        <f t="shared" si="72"/>
        <v>0.16193537586354667</v>
      </c>
      <c r="H338" s="32">
        <f>SUM(H302,H304:H309,H311:H316,H318:H322,H324:H331,H333:H336)</f>
        <v>53837223</v>
      </c>
      <c r="I338" s="37">
        <f t="shared" si="73"/>
        <v>0.25352940650149985</v>
      </c>
      <c r="J338" s="32">
        <f>SUM(J302,J304:J309,J311:J316,J318:J322,J324:J331,J333:J336)</f>
        <v>43181999</v>
      </c>
      <c r="K338" s="37">
        <f t="shared" si="74"/>
        <v>0.20680145886646717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131406361</v>
      </c>
      <c r="O338" s="37">
        <f t="shared" si="77"/>
        <v>0.62931378325337917</v>
      </c>
      <c r="P338" s="32">
        <f>SUM(P302,P304:P309,P311:P316,P318:P322,P324:P331,P333:P336)</f>
        <v>37734308</v>
      </c>
      <c r="Q338" s="32">
        <f>SUM(Q302,Q304:Q309,Q311:Q316,Q318:Q322,Q324:Q331,Q333:Q336)</f>
        <v>168900458</v>
      </c>
      <c r="R338" s="32">
        <f>SUM(R302,R304:R309,R311:R316,R318:R322,R324:R331,R333:R336)</f>
        <v>171297749</v>
      </c>
      <c r="S338" s="32">
        <f>SUM(S302,S304:S309,S311:S316,S318:S322,S324:S331,S333:S336)</f>
        <v>120665801</v>
      </c>
      <c r="T338" s="37">
        <f t="shared" si="78"/>
        <v>0.70442140486037563</v>
      </c>
      <c r="U338" s="37">
        <f t="shared" si="79"/>
        <v>0.14436970727010556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1697510998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1733144126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331003021</v>
      </c>
      <c r="G339" s="39">
        <f t="shared" si="72"/>
        <v>0.19499315255688257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497035691</v>
      </c>
      <c r="I339" s="39">
        <f t="shared" si="73"/>
        <v>0.292802633729976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367639483</v>
      </c>
      <c r="K339" s="39">
        <f t="shared" si="74"/>
        <v>0.21212285665387301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1195678195</v>
      </c>
      <c r="O339" s="39">
        <f t="shared" si="77"/>
        <v>0.68988965029674632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379161533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1619286936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1614306171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1097497133</v>
      </c>
      <c r="T339" s="39">
        <f t="shared" si="78"/>
        <v>0.67985686526871358</v>
      </c>
      <c r="U339" s="39">
        <f t="shared" si="79"/>
        <v>-3.0388235612498149E-2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168002919</v>
      </c>
      <c r="E8" s="31">
        <v>150304243</v>
      </c>
      <c r="F8" s="31">
        <v>44011415</v>
      </c>
      <c r="G8" s="36">
        <f>IF(($D8       =0),0,($F8       /$D8       ))</f>
        <v>0.26196815663661177</v>
      </c>
      <c r="H8" s="31">
        <v>55978701</v>
      </c>
      <c r="I8" s="36">
        <f>IF(($D8       =0),0,($H8       /$D8       ))</f>
        <v>0.33320076420815048</v>
      </c>
      <c r="J8" s="31">
        <v>56494727</v>
      </c>
      <c r="K8" s="36">
        <f>IF(($E8       =0),0,($J8       /$E8       ))</f>
        <v>0.37586914296225155</v>
      </c>
      <c r="L8" s="31">
        <v>0</v>
      </c>
      <c r="M8" s="36">
        <f>IF(($E8       =0),0,($L8       /$E8       ))</f>
        <v>0</v>
      </c>
      <c r="N8" s="31">
        <f>$F8       +$H8       +$J8</f>
        <v>156484843</v>
      </c>
      <c r="O8" s="36">
        <f>IF(($E8       =0),0,($N8       /$E8       ))</f>
        <v>1.0411205956441296</v>
      </c>
      <c r="P8" s="31">
        <v>44369755</v>
      </c>
      <c r="Q8" s="31">
        <v>217896695</v>
      </c>
      <c r="R8" s="31">
        <v>166308936</v>
      </c>
      <c r="S8" s="31">
        <v>127602454</v>
      </c>
      <c r="T8" s="36">
        <f>IF(($R8       =0),0,($S8       /$R8       ))</f>
        <v>0.76726156194036377</v>
      </c>
      <c r="U8" s="36">
        <f>IF(($P8       =0),0,(($J8       /$P8       )-1))</f>
        <v>0.27327110550869627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404322710</v>
      </c>
      <c r="E9" s="31">
        <v>428645450</v>
      </c>
      <c r="F9" s="31">
        <v>66869076</v>
      </c>
      <c r="G9" s="36">
        <f>IF(($D9       =0),0,($F9       /$D9       ))</f>
        <v>0.16538540711700314</v>
      </c>
      <c r="H9" s="31">
        <v>80339495</v>
      </c>
      <c r="I9" s="36">
        <f>IF(($D9       =0),0,($H9       /$D9       ))</f>
        <v>0.19870141600505201</v>
      </c>
      <c r="J9" s="31">
        <v>91544245</v>
      </c>
      <c r="K9" s="36">
        <f>IF(($E9       =0),0,($J9       /$E9       ))</f>
        <v>0.21356635186492706</v>
      </c>
      <c r="L9" s="31">
        <v>0</v>
      </c>
      <c r="M9" s="36">
        <f>IF(($E9       =0),0,($L9       /$E9       ))</f>
        <v>0</v>
      </c>
      <c r="N9" s="31">
        <f>$F9       +$H9       +$J9</f>
        <v>238752816</v>
      </c>
      <c r="O9" s="36">
        <f>IF(($E9       =0),0,($N9       /$E9       ))</f>
        <v>0.55699370190445274</v>
      </c>
      <c r="P9" s="31">
        <v>66137519</v>
      </c>
      <c r="Q9" s="31">
        <v>430194530</v>
      </c>
      <c r="R9" s="31">
        <v>409639140</v>
      </c>
      <c r="S9" s="31">
        <v>210915216</v>
      </c>
      <c r="T9" s="36">
        <f>IF(($R9       =0),0,($S9       /$R9       ))</f>
        <v>0.51488052630908265</v>
      </c>
      <c r="U9" s="36">
        <f>IF(($P9       =0),0,(($J9       /$P9       )-1))</f>
        <v>0.38414997091136738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572325629</v>
      </c>
      <c r="E10" s="32">
        <f>SUM(E8:E9)</f>
        <v>578949693</v>
      </c>
      <c r="F10" s="32">
        <f>SUM(F8:F9)</f>
        <v>110880491</v>
      </c>
      <c r="G10" s="37">
        <f t="shared" ref="G10:G54" si="0">IF(($D10      =0),0,($F10      /$D10      ))</f>
        <v>0.19373672151243118</v>
      </c>
      <c r="H10" s="32">
        <f>SUM(H8:H9)</f>
        <v>136318196</v>
      </c>
      <c r="I10" s="37">
        <f t="shared" ref="I10:I54" si="1">IF(($D10      =0),0,($H10      /$D10      ))</f>
        <v>0.23818293134658836</v>
      </c>
      <c r="J10" s="32">
        <f>SUM(J8:J9)</f>
        <v>148038972</v>
      </c>
      <c r="K10" s="37">
        <f t="shared" ref="K10:K54" si="2">IF(($E10      =0),0,($J10      /$E10      ))</f>
        <v>0.25570265221645089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395237659</v>
      </c>
      <c r="O10" s="37">
        <f t="shared" ref="O10:O54" si="5">IF(($E10      =0),0,($N10      /$E10      ))</f>
        <v>0.68268048809553472</v>
      </c>
      <c r="P10" s="32">
        <f>SUM(P8:P9)</f>
        <v>110507274</v>
      </c>
      <c r="Q10" s="32">
        <f>SUM(Q8:Q9)</f>
        <v>648091225</v>
      </c>
      <c r="R10" s="32">
        <f>SUM(R8:R9)</f>
        <v>575948076</v>
      </c>
      <c r="S10" s="32">
        <f>SUM(S8:S9)</f>
        <v>338517670</v>
      </c>
      <c r="T10" s="37">
        <f t="shared" ref="T10:T54" si="6">IF(($R10      =0),0,($S10      /$R10      ))</f>
        <v>0.58775727206353234</v>
      </c>
      <c r="U10" s="37">
        <f t="shared" ref="U10:U54" si="7">IF(($P10      =0),0,(($J10      /$P10      )-1))</f>
        <v>0.33963101831649567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7485379</v>
      </c>
      <c r="E11" s="31">
        <v>7070379</v>
      </c>
      <c r="F11" s="31">
        <v>489981</v>
      </c>
      <c r="G11" s="36">
        <f t="shared" si="0"/>
        <v>6.5458408986371966E-2</v>
      </c>
      <c r="H11" s="31">
        <v>1527159</v>
      </c>
      <c r="I11" s="36">
        <f t="shared" si="1"/>
        <v>0.20401892809969943</v>
      </c>
      <c r="J11" s="31">
        <v>1248603</v>
      </c>
      <c r="K11" s="36">
        <f t="shared" si="2"/>
        <v>0.17659633238897093</v>
      </c>
      <c r="L11" s="31">
        <v>0</v>
      </c>
      <c r="M11" s="36">
        <f t="shared" si="3"/>
        <v>0</v>
      </c>
      <c r="N11" s="31">
        <f t="shared" si="4"/>
        <v>3265743</v>
      </c>
      <c r="O11" s="36">
        <f t="shared" si="5"/>
        <v>0.46189079821605039</v>
      </c>
      <c r="P11" s="31">
        <v>1117755</v>
      </c>
      <c r="Q11" s="31">
        <v>7211094</v>
      </c>
      <c r="R11" s="31">
        <v>7785372</v>
      </c>
      <c r="S11" s="31">
        <v>4627133</v>
      </c>
      <c r="T11" s="36">
        <f t="shared" si="6"/>
        <v>0.59433678955867486</v>
      </c>
      <c r="U11" s="36">
        <f t="shared" si="7"/>
        <v>0.11706322047318052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8763340</v>
      </c>
      <c r="E12" s="31">
        <v>11148035</v>
      </c>
      <c r="F12" s="31">
        <v>1636450</v>
      </c>
      <c r="G12" s="36">
        <f t="shared" si="0"/>
        <v>0.18673816147724498</v>
      </c>
      <c r="H12" s="31">
        <v>2256873</v>
      </c>
      <c r="I12" s="36">
        <f t="shared" si="1"/>
        <v>0.25753571126990393</v>
      </c>
      <c r="J12" s="31">
        <v>1141828</v>
      </c>
      <c r="K12" s="36">
        <f t="shared" si="2"/>
        <v>0.10242414918862383</v>
      </c>
      <c r="L12" s="31">
        <v>0</v>
      </c>
      <c r="M12" s="36">
        <f t="shared" si="3"/>
        <v>0</v>
      </c>
      <c r="N12" s="31">
        <f t="shared" si="4"/>
        <v>5035151</v>
      </c>
      <c r="O12" s="36">
        <f t="shared" si="5"/>
        <v>0.45166264727371236</v>
      </c>
      <c r="P12" s="31">
        <v>1692717</v>
      </c>
      <c r="Q12" s="31">
        <v>8731317</v>
      </c>
      <c r="R12" s="31">
        <v>8540194</v>
      </c>
      <c r="S12" s="31">
        <v>5600484</v>
      </c>
      <c r="T12" s="36">
        <f t="shared" si="6"/>
        <v>0.65577948229279104</v>
      </c>
      <c r="U12" s="36">
        <f t="shared" si="7"/>
        <v>-0.32544660448261586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17013756</v>
      </c>
      <c r="E13" s="31">
        <v>17350076</v>
      </c>
      <c r="F13" s="31">
        <v>2466838</v>
      </c>
      <c r="G13" s="36">
        <f t="shared" si="0"/>
        <v>0.14499079450769131</v>
      </c>
      <c r="H13" s="31">
        <v>4416219</v>
      </c>
      <c r="I13" s="36">
        <f t="shared" si="1"/>
        <v>0.25956755227946138</v>
      </c>
      <c r="J13" s="31">
        <v>3782857</v>
      </c>
      <c r="K13" s="36">
        <f t="shared" si="2"/>
        <v>0.21803114868200002</v>
      </c>
      <c r="L13" s="31">
        <v>0</v>
      </c>
      <c r="M13" s="36">
        <f t="shared" si="3"/>
        <v>0</v>
      </c>
      <c r="N13" s="31">
        <f t="shared" si="4"/>
        <v>10665914</v>
      </c>
      <c r="O13" s="36">
        <f t="shared" si="5"/>
        <v>0.61474739361372255</v>
      </c>
      <c r="P13" s="31">
        <v>6353857</v>
      </c>
      <c r="Q13" s="31">
        <v>18117393</v>
      </c>
      <c r="R13" s="31">
        <v>19013098</v>
      </c>
      <c r="S13" s="31">
        <v>12122490</v>
      </c>
      <c r="T13" s="36">
        <f t="shared" si="6"/>
        <v>0.63758625764196875</v>
      </c>
      <c r="U13" s="36">
        <f t="shared" si="7"/>
        <v>-0.40463611315142911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16672813</v>
      </c>
      <c r="E14" s="31">
        <v>17333042</v>
      </c>
      <c r="F14" s="31">
        <v>3242630</v>
      </c>
      <c r="G14" s="36">
        <f t="shared" si="0"/>
        <v>0.19448607742436744</v>
      </c>
      <c r="H14" s="31">
        <v>3110633</v>
      </c>
      <c r="I14" s="36">
        <f t="shared" si="1"/>
        <v>0.18656917701889897</v>
      </c>
      <c r="J14" s="31">
        <v>2595170</v>
      </c>
      <c r="K14" s="36">
        <f t="shared" si="2"/>
        <v>0.14972386266646098</v>
      </c>
      <c r="L14" s="31">
        <v>0</v>
      </c>
      <c r="M14" s="36">
        <f t="shared" si="3"/>
        <v>0</v>
      </c>
      <c r="N14" s="31">
        <f t="shared" si="4"/>
        <v>8948433</v>
      </c>
      <c r="O14" s="36">
        <f t="shared" si="5"/>
        <v>0.51626442721364196</v>
      </c>
      <c r="P14" s="31">
        <v>2518138</v>
      </c>
      <c r="Q14" s="31">
        <v>12170314</v>
      </c>
      <c r="R14" s="31">
        <v>13319108</v>
      </c>
      <c r="S14" s="31">
        <v>8057543</v>
      </c>
      <c r="T14" s="36">
        <f t="shared" si="6"/>
        <v>0.60496115805953377</v>
      </c>
      <c r="U14" s="36">
        <f t="shared" si="7"/>
        <v>3.0590857212750011E-2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20239201</v>
      </c>
      <c r="E15" s="31">
        <v>21215005</v>
      </c>
      <c r="F15" s="31">
        <v>7687829</v>
      </c>
      <c r="G15" s="36">
        <f t="shared" si="0"/>
        <v>0.37984844362186038</v>
      </c>
      <c r="H15" s="31">
        <v>5003587</v>
      </c>
      <c r="I15" s="36">
        <f t="shared" si="1"/>
        <v>0.24722255587065911</v>
      </c>
      <c r="J15" s="31">
        <v>6766557</v>
      </c>
      <c r="K15" s="36">
        <f t="shared" si="2"/>
        <v>0.31895146854785095</v>
      </c>
      <c r="L15" s="31">
        <v>0</v>
      </c>
      <c r="M15" s="36">
        <f t="shared" si="3"/>
        <v>0</v>
      </c>
      <c r="N15" s="31">
        <f t="shared" si="4"/>
        <v>19457973</v>
      </c>
      <c r="O15" s="36">
        <f t="shared" si="5"/>
        <v>0.91717975084144454</v>
      </c>
      <c r="P15" s="31">
        <v>3482890</v>
      </c>
      <c r="Q15" s="31">
        <v>21093047</v>
      </c>
      <c r="R15" s="31">
        <v>20449643</v>
      </c>
      <c r="S15" s="31">
        <v>15364391</v>
      </c>
      <c r="T15" s="36">
        <f t="shared" si="6"/>
        <v>0.7513280794192837</v>
      </c>
      <c r="U15" s="36">
        <f t="shared" si="7"/>
        <v>0.94279951419654373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13952043</v>
      </c>
      <c r="E16" s="31">
        <v>13795882</v>
      </c>
      <c r="F16" s="31">
        <v>2245583</v>
      </c>
      <c r="G16" s="36">
        <f t="shared" si="0"/>
        <v>0.16095012035154996</v>
      </c>
      <c r="H16" s="31">
        <v>2726135</v>
      </c>
      <c r="I16" s="36">
        <f t="shared" si="1"/>
        <v>0.19539324814294223</v>
      </c>
      <c r="J16" s="31">
        <v>2162321</v>
      </c>
      <c r="K16" s="36">
        <f t="shared" si="2"/>
        <v>0.15673669867573525</v>
      </c>
      <c r="L16" s="31">
        <v>0</v>
      </c>
      <c r="M16" s="36">
        <f t="shared" si="3"/>
        <v>0</v>
      </c>
      <c r="N16" s="31">
        <f t="shared" si="4"/>
        <v>7134039</v>
      </c>
      <c r="O16" s="36">
        <f t="shared" si="5"/>
        <v>0.51711365753925698</v>
      </c>
      <c r="P16" s="31">
        <v>2019892</v>
      </c>
      <c r="Q16" s="31">
        <v>12896757</v>
      </c>
      <c r="R16" s="31">
        <v>13557613</v>
      </c>
      <c r="S16" s="31">
        <v>7095971</v>
      </c>
      <c r="T16" s="36">
        <f t="shared" si="6"/>
        <v>0.52339383046263377</v>
      </c>
      <c r="U16" s="36">
        <f t="shared" si="7"/>
        <v>7.0513175951981699E-2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9697975</v>
      </c>
      <c r="E17" s="31">
        <v>9092875</v>
      </c>
      <c r="F17" s="31">
        <v>1632246</v>
      </c>
      <c r="G17" s="36">
        <f t="shared" si="0"/>
        <v>0.16830791995236119</v>
      </c>
      <c r="H17" s="31">
        <v>2798841</v>
      </c>
      <c r="I17" s="36">
        <f t="shared" si="1"/>
        <v>0.28860055836398835</v>
      </c>
      <c r="J17" s="31">
        <v>2361237</v>
      </c>
      <c r="K17" s="36">
        <f t="shared" si="2"/>
        <v>0.25967991421855025</v>
      </c>
      <c r="L17" s="31">
        <v>0</v>
      </c>
      <c r="M17" s="36">
        <f t="shared" si="3"/>
        <v>0</v>
      </c>
      <c r="N17" s="31">
        <f t="shared" si="4"/>
        <v>6792324</v>
      </c>
      <c r="O17" s="36">
        <f t="shared" si="5"/>
        <v>0.74699410252532894</v>
      </c>
      <c r="P17" s="31">
        <v>2027460</v>
      </c>
      <c r="Q17" s="31">
        <v>7741319</v>
      </c>
      <c r="R17" s="31">
        <v>9515731</v>
      </c>
      <c r="S17" s="31">
        <v>5134100</v>
      </c>
      <c r="T17" s="36">
        <f t="shared" si="6"/>
        <v>0.53953816054699322</v>
      </c>
      <c r="U17" s="36">
        <f t="shared" si="7"/>
        <v>0.16462815542600095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9158682</v>
      </c>
      <c r="E18" s="31">
        <v>9164856</v>
      </c>
      <c r="F18" s="31">
        <v>2255481</v>
      </c>
      <c r="G18" s="36">
        <f t="shared" si="0"/>
        <v>0.24626698470369426</v>
      </c>
      <c r="H18" s="31">
        <v>1865493</v>
      </c>
      <c r="I18" s="36">
        <f t="shared" si="1"/>
        <v>0.20368574866995054</v>
      </c>
      <c r="J18" s="31">
        <v>1901461</v>
      </c>
      <c r="K18" s="36">
        <f t="shared" si="2"/>
        <v>0.20747309068467634</v>
      </c>
      <c r="L18" s="31">
        <v>0</v>
      </c>
      <c r="M18" s="36">
        <f t="shared" si="3"/>
        <v>0</v>
      </c>
      <c r="N18" s="31">
        <f t="shared" si="4"/>
        <v>6022435</v>
      </c>
      <c r="O18" s="36">
        <f t="shared" si="5"/>
        <v>0.65712270874741507</v>
      </c>
      <c r="P18" s="31">
        <v>1746797</v>
      </c>
      <c r="Q18" s="31">
        <v>8458114</v>
      </c>
      <c r="R18" s="31">
        <v>8545796</v>
      </c>
      <c r="S18" s="31">
        <v>5876566</v>
      </c>
      <c r="T18" s="36">
        <f t="shared" si="6"/>
        <v>0.68765577834996294</v>
      </c>
      <c r="U18" s="36">
        <f t="shared" si="7"/>
        <v>8.8541484786154312E-2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102983189</v>
      </c>
      <c r="E19" s="32">
        <f>SUM(E11:E18)</f>
        <v>106170150</v>
      </c>
      <c r="F19" s="32">
        <f>SUM(F11:F18)</f>
        <v>21657038</v>
      </c>
      <c r="G19" s="37">
        <f t="shared" si="0"/>
        <v>0.21029682815512735</v>
      </c>
      <c r="H19" s="32">
        <f>SUM(H11:H18)</f>
        <v>23704940</v>
      </c>
      <c r="I19" s="37">
        <f t="shared" si="1"/>
        <v>0.2301826174755571</v>
      </c>
      <c r="J19" s="32">
        <f>SUM(J11:J18)</f>
        <v>21960034</v>
      </c>
      <c r="K19" s="37">
        <f t="shared" si="2"/>
        <v>0.20683811787023001</v>
      </c>
      <c r="L19" s="32">
        <f>SUM(L11:L18)</f>
        <v>0</v>
      </c>
      <c r="M19" s="37">
        <f t="shared" si="3"/>
        <v>0</v>
      </c>
      <c r="N19" s="32">
        <f t="shared" si="4"/>
        <v>67322012</v>
      </c>
      <c r="O19" s="37">
        <f t="shared" si="5"/>
        <v>0.6340954778720761</v>
      </c>
      <c r="P19" s="32">
        <f>SUM(P11:P18)</f>
        <v>20959506</v>
      </c>
      <c r="Q19" s="32">
        <f>SUM(Q11:Q18)</f>
        <v>96419355</v>
      </c>
      <c r="R19" s="32">
        <f>SUM(R11:R18)</f>
        <v>100726555</v>
      </c>
      <c r="S19" s="32">
        <f>SUM(S11:S18)</f>
        <v>63878678</v>
      </c>
      <c r="T19" s="37">
        <f t="shared" si="6"/>
        <v>0.63417911989544362</v>
      </c>
      <c r="U19" s="37">
        <f t="shared" si="7"/>
        <v>4.7736239585036033E-2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54758490</v>
      </c>
      <c r="E20" s="31">
        <v>63810092</v>
      </c>
      <c r="F20" s="31">
        <v>1463439</v>
      </c>
      <c r="G20" s="36">
        <f t="shared" si="0"/>
        <v>2.672533519459722E-2</v>
      </c>
      <c r="H20" s="31">
        <v>2117702</v>
      </c>
      <c r="I20" s="36">
        <f t="shared" si="1"/>
        <v>3.8673491544416218E-2</v>
      </c>
      <c r="J20" s="31">
        <v>5590420</v>
      </c>
      <c r="K20" s="36">
        <f t="shared" si="2"/>
        <v>8.7610279577719455E-2</v>
      </c>
      <c r="L20" s="31">
        <v>0</v>
      </c>
      <c r="M20" s="36">
        <f t="shared" si="3"/>
        <v>0</v>
      </c>
      <c r="N20" s="31">
        <f t="shared" si="4"/>
        <v>9171561</v>
      </c>
      <c r="O20" s="36">
        <f t="shared" si="5"/>
        <v>0.14373213879710439</v>
      </c>
      <c r="P20" s="31">
        <v>4161730</v>
      </c>
      <c r="Q20" s="31">
        <v>52116348</v>
      </c>
      <c r="R20" s="31">
        <v>56234595</v>
      </c>
      <c r="S20" s="31">
        <v>5653388</v>
      </c>
      <c r="T20" s="36">
        <f t="shared" si="6"/>
        <v>0.10053220797624665</v>
      </c>
      <c r="U20" s="36">
        <f t="shared" si="7"/>
        <v>0.34329233275584903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30446340</v>
      </c>
      <c r="E21" s="31">
        <v>30591383</v>
      </c>
      <c r="F21" s="31">
        <v>6607092</v>
      </c>
      <c r="G21" s="36">
        <f t="shared" si="0"/>
        <v>0.21700775856802493</v>
      </c>
      <c r="H21" s="31">
        <v>7471965</v>
      </c>
      <c r="I21" s="36">
        <f t="shared" si="1"/>
        <v>0.24541422712877803</v>
      </c>
      <c r="J21" s="31">
        <v>7049866</v>
      </c>
      <c r="K21" s="36">
        <f t="shared" si="2"/>
        <v>0.2304526735518953</v>
      </c>
      <c r="L21" s="31">
        <v>0</v>
      </c>
      <c r="M21" s="36">
        <f t="shared" si="3"/>
        <v>0</v>
      </c>
      <c r="N21" s="31">
        <f t="shared" si="4"/>
        <v>21128923</v>
      </c>
      <c r="O21" s="36">
        <f t="shared" si="5"/>
        <v>0.6906821767423853</v>
      </c>
      <c r="P21" s="31">
        <v>6641870</v>
      </c>
      <c r="Q21" s="31">
        <v>27786383</v>
      </c>
      <c r="R21" s="31">
        <v>29954012</v>
      </c>
      <c r="S21" s="31">
        <v>19597226</v>
      </c>
      <c r="T21" s="36">
        <f t="shared" si="6"/>
        <v>0.65424377876325879</v>
      </c>
      <c r="U21" s="36">
        <f t="shared" si="7"/>
        <v>6.1427881003392137E-2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1295228</v>
      </c>
      <c r="E22" s="31">
        <v>1295228</v>
      </c>
      <c r="F22" s="31">
        <v>759189</v>
      </c>
      <c r="G22" s="36">
        <f t="shared" si="0"/>
        <v>0.58614313464501999</v>
      </c>
      <c r="H22" s="31">
        <v>1060529</v>
      </c>
      <c r="I22" s="36">
        <f t="shared" si="1"/>
        <v>0.81879715386016982</v>
      </c>
      <c r="J22" s="31">
        <v>1143048</v>
      </c>
      <c r="K22" s="36">
        <f t="shared" si="2"/>
        <v>0.88250717248237376</v>
      </c>
      <c r="L22" s="31">
        <v>0</v>
      </c>
      <c r="M22" s="36">
        <f t="shared" si="3"/>
        <v>0</v>
      </c>
      <c r="N22" s="31">
        <f t="shared" si="4"/>
        <v>2962766</v>
      </c>
      <c r="O22" s="36">
        <f t="shared" si="5"/>
        <v>2.2874474609875635</v>
      </c>
      <c r="P22" s="31">
        <v>985741</v>
      </c>
      <c r="Q22" s="31">
        <v>450000</v>
      </c>
      <c r="R22" s="31">
        <v>450000</v>
      </c>
      <c r="S22" s="31">
        <v>3000386</v>
      </c>
      <c r="T22" s="36">
        <f t="shared" si="6"/>
        <v>6.6675244444444441</v>
      </c>
      <c r="U22" s="36">
        <f t="shared" si="7"/>
        <v>0.15958248667753505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8369216</v>
      </c>
      <c r="E23" s="31">
        <v>7939162</v>
      </c>
      <c r="F23" s="31">
        <v>1184334</v>
      </c>
      <c r="G23" s="36">
        <f t="shared" si="0"/>
        <v>0.14151074604837538</v>
      </c>
      <c r="H23" s="31">
        <v>766357</v>
      </c>
      <c r="I23" s="36">
        <f t="shared" si="1"/>
        <v>9.1568553135682004E-2</v>
      </c>
      <c r="J23" s="31">
        <v>1254529</v>
      </c>
      <c r="K23" s="36">
        <f t="shared" si="2"/>
        <v>0.15801781094780532</v>
      </c>
      <c r="L23" s="31">
        <v>0</v>
      </c>
      <c r="M23" s="36">
        <f t="shared" si="3"/>
        <v>0</v>
      </c>
      <c r="N23" s="31">
        <f t="shared" si="4"/>
        <v>3205220</v>
      </c>
      <c r="O23" s="36">
        <f t="shared" si="5"/>
        <v>0.40372271028100953</v>
      </c>
      <c r="P23" s="31">
        <v>1213117</v>
      </c>
      <c r="Q23" s="31">
        <v>8077262</v>
      </c>
      <c r="R23" s="31">
        <v>7862411</v>
      </c>
      <c r="S23" s="31">
        <v>3422841</v>
      </c>
      <c r="T23" s="36">
        <f t="shared" si="6"/>
        <v>0.43534241595866713</v>
      </c>
      <c r="U23" s="36">
        <f t="shared" si="7"/>
        <v>3.4136855719604897E-2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1303566</v>
      </c>
      <c r="E24" s="31">
        <v>1316366</v>
      </c>
      <c r="F24" s="31">
        <v>236942</v>
      </c>
      <c r="G24" s="36">
        <f t="shared" si="0"/>
        <v>0.18176448296442221</v>
      </c>
      <c r="H24" s="31">
        <v>226050</v>
      </c>
      <c r="I24" s="36">
        <f t="shared" si="1"/>
        <v>0.17340894131942686</v>
      </c>
      <c r="J24" s="31">
        <v>326766</v>
      </c>
      <c r="K24" s="36">
        <f t="shared" si="2"/>
        <v>0.2482333940560604</v>
      </c>
      <c r="L24" s="31">
        <v>0</v>
      </c>
      <c r="M24" s="36">
        <f t="shared" si="3"/>
        <v>0</v>
      </c>
      <c r="N24" s="31">
        <f t="shared" si="4"/>
        <v>789758</v>
      </c>
      <c r="O24" s="36">
        <f t="shared" si="5"/>
        <v>0.59995320450391454</v>
      </c>
      <c r="P24" s="31">
        <v>188138</v>
      </c>
      <c r="Q24" s="31">
        <v>1706438</v>
      </c>
      <c r="R24" s="31">
        <v>1836438</v>
      </c>
      <c r="S24" s="31">
        <v>529905</v>
      </c>
      <c r="T24" s="36">
        <f t="shared" si="6"/>
        <v>0.28855044384836298</v>
      </c>
      <c r="U24" s="36">
        <f t="shared" si="7"/>
        <v>0.73684210526315796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5991889</v>
      </c>
      <c r="E25" s="31">
        <v>6770489</v>
      </c>
      <c r="F25" s="31">
        <v>1552877</v>
      </c>
      <c r="G25" s="36">
        <f t="shared" si="0"/>
        <v>0.25916317875714989</v>
      </c>
      <c r="H25" s="31">
        <v>1562047</v>
      </c>
      <c r="I25" s="36">
        <f t="shared" si="1"/>
        <v>0.26069358093916628</v>
      </c>
      <c r="J25" s="31">
        <v>1371830</v>
      </c>
      <c r="K25" s="36">
        <f t="shared" si="2"/>
        <v>0.20261904273088693</v>
      </c>
      <c r="L25" s="31">
        <v>0</v>
      </c>
      <c r="M25" s="36">
        <f t="shared" si="3"/>
        <v>0</v>
      </c>
      <c r="N25" s="31">
        <f t="shared" si="4"/>
        <v>4486754</v>
      </c>
      <c r="O25" s="36">
        <f t="shared" si="5"/>
        <v>0.66269275380256876</v>
      </c>
      <c r="P25" s="31">
        <v>698724</v>
      </c>
      <c r="Q25" s="31">
        <v>5471812</v>
      </c>
      <c r="R25" s="31">
        <v>5471812</v>
      </c>
      <c r="S25" s="31">
        <v>2809258</v>
      </c>
      <c r="T25" s="36">
        <f t="shared" si="6"/>
        <v>0.51340543132695349</v>
      </c>
      <c r="U25" s="36">
        <f t="shared" si="7"/>
        <v>0.96333602395223283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9120324</v>
      </c>
      <c r="E26" s="31">
        <v>9113956</v>
      </c>
      <c r="F26" s="31">
        <v>1918640</v>
      </c>
      <c r="G26" s="36">
        <f t="shared" si="0"/>
        <v>0.21036971932137499</v>
      </c>
      <c r="H26" s="31">
        <v>2614720</v>
      </c>
      <c r="I26" s="36">
        <f t="shared" si="1"/>
        <v>0.28669156929074013</v>
      </c>
      <c r="J26" s="31">
        <v>2683088</v>
      </c>
      <c r="K26" s="36">
        <f t="shared" si="2"/>
        <v>0.29439334576554899</v>
      </c>
      <c r="L26" s="31">
        <v>0</v>
      </c>
      <c r="M26" s="36">
        <f t="shared" si="3"/>
        <v>0</v>
      </c>
      <c r="N26" s="31">
        <f t="shared" si="4"/>
        <v>7216448</v>
      </c>
      <c r="O26" s="36">
        <f t="shared" si="5"/>
        <v>0.79180193540543753</v>
      </c>
      <c r="P26" s="31">
        <v>1664559</v>
      </c>
      <c r="Q26" s="31">
        <v>8895123</v>
      </c>
      <c r="R26" s="31">
        <v>8055852</v>
      </c>
      <c r="S26" s="31">
        <v>4461818</v>
      </c>
      <c r="T26" s="36">
        <f t="shared" si="6"/>
        <v>0.55386047310700348</v>
      </c>
      <c r="U26" s="36">
        <f t="shared" si="7"/>
        <v>0.61189119760849575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111285053</v>
      </c>
      <c r="E27" s="32">
        <f>SUM(E20:E26)</f>
        <v>120836676</v>
      </c>
      <c r="F27" s="32">
        <f>SUM(F20:F26)</f>
        <v>13722513</v>
      </c>
      <c r="G27" s="37">
        <f t="shared" si="0"/>
        <v>0.12330957869068004</v>
      </c>
      <c r="H27" s="32">
        <f>SUM(H20:H26)</f>
        <v>15819370</v>
      </c>
      <c r="I27" s="37">
        <f t="shared" si="1"/>
        <v>0.1421517946349902</v>
      </c>
      <c r="J27" s="32">
        <f>SUM(J20:J26)</f>
        <v>19419547</v>
      </c>
      <c r="K27" s="37">
        <f t="shared" si="2"/>
        <v>0.16070904664739372</v>
      </c>
      <c r="L27" s="32">
        <f>SUM(L20:L26)</f>
        <v>0</v>
      </c>
      <c r="M27" s="37">
        <f t="shared" si="3"/>
        <v>0</v>
      </c>
      <c r="N27" s="32">
        <f t="shared" si="4"/>
        <v>48961430</v>
      </c>
      <c r="O27" s="37">
        <f t="shared" si="5"/>
        <v>0.40518683251432702</v>
      </c>
      <c r="P27" s="32">
        <f>SUM(P20:P26)</f>
        <v>15553879</v>
      </c>
      <c r="Q27" s="32">
        <f>SUM(Q20:Q26)</f>
        <v>104503366</v>
      </c>
      <c r="R27" s="32">
        <f>SUM(R20:R26)</f>
        <v>109865120</v>
      </c>
      <c r="S27" s="32">
        <f>SUM(S20:S26)</f>
        <v>39474822</v>
      </c>
      <c r="T27" s="37">
        <f t="shared" si="6"/>
        <v>0.35930258848304175</v>
      </c>
      <c r="U27" s="37">
        <f t="shared" si="7"/>
        <v>0.24853401521253948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16162901</v>
      </c>
      <c r="E28" s="31">
        <v>19640612</v>
      </c>
      <c r="F28" s="31">
        <v>2744560</v>
      </c>
      <c r="G28" s="36">
        <f t="shared" si="0"/>
        <v>0.16980615051716272</v>
      </c>
      <c r="H28" s="31">
        <v>3401041</v>
      </c>
      <c r="I28" s="36">
        <f t="shared" si="1"/>
        <v>0.21042268340318362</v>
      </c>
      <c r="J28" s="31">
        <v>2944398</v>
      </c>
      <c r="K28" s="36">
        <f t="shared" si="2"/>
        <v>0.1499137603247801</v>
      </c>
      <c r="L28" s="31">
        <v>0</v>
      </c>
      <c r="M28" s="36">
        <f t="shared" si="3"/>
        <v>0</v>
      </c>
      <c r="N28" s="31">
        <f t="shared" si="4"/>
        <v>9089999</v>
      </c>
      <c r="O28" s="36">
        <f t="shared" si="5"/>
        <v>0.46281648453724356</v>
      </c>
      <c r="P28" s="31">
        <v>3026917</v>
      </c>
      <c r="Q28" s="31">
        <v>14965767</v>
      </c>
      <c r="R28" s="31">
        <v>15060609</v>
      </c>
      <c r="S28" s="31">
        <v>9471054</v>
      </c>
      <c r="T28" s="36">
        <f t="shared" si="6"/>
        <v>0.62886261770689356</v>
      </c>
      <c r="U28" s="36">
        <f t="shared" si="7"/>
        <v>-2.7261731986704674E-2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9511458</v>
      </c>
      <c r="E29" s="31">
        <v>9728926</v>
      </c>
      <c r="F29" s="31">
        <v>9189570</v>
      </c>
      <c r="G29" s="36">
        <f t="shared" si="0"/>
        <v>0.96615786980292606</v>
      </c>
      <c r="H29" s="31">
        <v>14465163</v>
      </c>
      <c r="I29" s="36">
        <f t="shared" si="1"/>
        <v>1.520814474500124</v>
      </c>
      <c r="J29" s="31">
        <v>13535764</v>
      </c>
      <c r="K29" s="36">
        <f t="shared" si="2"/>
        <v>1.3912906727834089</v>
      </c>
      <c r="L29" s="31">
        <v>0</v>
      </c>
      <c r="M29" s="36">
        <f t="shared" si="3"/>
        <v>0</v>
      </c>
      <c r="N29" s="31">
        <f t="shared" si="4"/>
        <v>37190497</v>
      </c>
      <c r="O29" s="36">
        <f t="shared" si="5"/>
        <v>3.8226724100892535</v>
      </c>
      <c r="P29" s="31">
        <v>10625729</v>
      </c>
      <c r="Q29" s="31">
        <v>8017825</v>
      </c>
      <c r="R29" s="31">
        <v>8517825</v>
      </c>
      <c r="S29" s="31">
        <v>34225669</v>
      </c>
      <c r="T29" s="36">
        <f t="shared" si="6"/>
        <v>4.0181230537138299</v>
      </c>
      <c r="U29" s="36">
        <f t="shared" si="7"/>
        <v>0.27386685657049981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15762457</v>
      </c>
      <c r="E30" s="31">
        <v>15002771</v>
      </c>
      <c r="F30" s="31">
        <v>5209835</v>
      </c>
      <c r="G30" s="36">
        <f t="shared" si="0"/>
        <v>0.33052175812438378</v>
      </c>
      <c r="H30" s="31">
        <v>5823147</v>
      </c>
      <c r="I30" s="36">
        <f t="shared" si="1"/>
        <v>0.36943142810794027</v>
      </c>
      <c r="J30" s="31">
        <v>5831241</v>
      </c>
      <c r="K30" s="36">
        <f t="shared" si="2"/>
        <v>0.38867759829167559</v>
      </c>
      <c r="L30" s="31">
        <v>0</v>
      </c>
      <c r="M30" s="36">
        <f t="shared" si="3"/>
        <v>0</v>
      </c>
      <c r="N30" s="31">
        <f t="shared" si="4"/>
        <v>16864223</v>
      </c>
      <c r="O30" s="36">
        <f t="shared" si="5"/>
        <v>1.1240738794186753</v>
      </c>
      <c r="P30" s="31">
        <v>4612904</v>
      </c>
      <c r="Q30" s="31">
        <v>18115350</v>
      </c>
      <c r="R30" s="31">
        <v>17454152</v>
      </c>
      <c r="S30" s="31">
        <v>13293904</v>
      </c>
      <c r="T30" s="36">
        <f t="shared" si="6"/>
        <v>0.76164708546138482</v>
      </c>
      <c r="U30" s="36">
        <f t="shared" si="7"/>
        <v>0.26411496965902614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16860745</v>
      </c>
      <c r="E31" s="31">
        <v>14266993</v>
      </c>
      <c r="F31" s="31">
        <v>2690080</v>
      </c>
      <c r="G31" s="36">
        <f t="shared" si="0"/>
        <v>0.15954692393485578</v>
      </c>
      <c r="H31" s="31">
        <v>4407087</v>
      </c>
      <c r="I31" s="36">
        <f t="shared" si="1"/>
        <v>0.26138151072209442</v>
      </c>
      <c r="J31" s="31">
        <v>3683649</v>
      </c>
      <c r="K31" s="36">
        <f t="shared" si="2"/>
        <v>0.25819379038035556</v>
      </c>
      <c r="L31" s="31">
        <v>0</v>
      </c>
      <c r="M31" s="36">
        <f t="shared" si="3"/>
        <v>0</v>
      </c>
      <c r="N31" s="31">
        <f t="shared" si="4"/>
        <v>10780816</v>
      </c>
      <c r="O31" s="36">
        <f t="shared" si="5"/>
        <v>0.75564738834595346</v>
      </c>
      <c r="P31" s="31">
        <v>3054402</v>
      </c>
      <c r="Q31" s="31">
        <v>16419214</v>
      </c>
      <c r="R31" s="31">
        <v>14155156</v>
      </c>
      <c r="S31" s="31">
        <v>9370403</v>
      </c>
      <c r="T31" s="36">
        <f t="shared" si="6"/>
        <v>0.66197808063718977</v>
      </c>
      <c r="U31" s="36">
        <f t="shared" si="7"/>
        <v>0.20601315740364234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3778406</v>
      </c>
      <c r="E32" s="31">
        <v>3101563</v>
      </c>
      <c r="F32" s="31">
        <v>294004</v>
      </c>
      <c r="G32" s="36">
        <f t="shared" si="0"/>
        <v>7.7811648615844886E-2</v>
      </c>
      <c r="H32" s="31">
        <v>392993</v>
      </c>
      <c r="I32" s="36">
        <f t="shared" si="1"/>
        <v>0.10401026252869597</v>
      </c>
      <c r="J32" s="31">
        <v>226512</v>
      </c>
      <c r="K32" s="36">
        <f t="shared" si="2"/>
        <v>7.3031565052845943E-2</v>
      </c>
      <c r="L32" s="31">
        <v>0</v>
      </c>
      <c r="M32" s="36">
        <f t="shared" si="3"/>
        <v>0</v>
      </c>
      <c r="N32" s="31">
        <f t="shared" si="4"/>
        <v>913509</v>
      </c>
      <c r="O32" s="36">
        <f t="shared" si="5"/>
        <v>0.29453182153643181</v>
      </c>
      <c r="P32" s="31">
        <v>1412126</v>
      </c>
      <c r="Q32" s="31">
        <v>6594488</v>
      </c>
      <c r="R32" s="31">
        <v>7044990</v>
      </c>
      <c r="S32" s="31">
        <v>5783113</v>
      </c>
      <c r="T32" s="36">
        <f t="shared" si="6"/>
        <v>0.82088306725772497</v>
      </c>
      <c r="U32" s="36">
        <f t="shared" si="7"/>
        <v>-0.839595050300044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50338144</v>
      </c>
      <c r="E33" s="31">
        <v>18287144</v>
      </c>
      <c r="F33" s="31">
        <v>8152559</v>
      </c>
      <c r="G33" s="36">
        <f t="shared" si="0"/>
        <v>0.16195589173887698</v>
      </c>
      <c r="H33" s="31">
        <v>1018296</v>
      </c>
      <c r="I33" s="36">
        <f t="shared" si="1"/>
        <v>2.0229112936702633E-2</v>
      </c>
      <c r="J33" s="31">
        <v>3664099</v>
      </c>
      <c r="K33" s="36">
        <f t="shared" si="2"/>
        <v>0.20036474804376234</v>
      </c>
      <c r="L33" s="31">
        <v>0</v>
      </c>
      <c r="M33" s="36">
        <f t="shared" si="3"/>
        <v>0</v>
      </c>
      <c r="N33" s="31">
        <f t="shared" si="4"/>
        <v>12834954</v>
      </c>
      <c r="O33" s="36">
        <f t="shared" si="5"/>
        <v>0.70185667045657862</v>
      </c>
      <c r="P33" s="31">
        <v>4193859</v>
      </c>
      <c r="Q33" s="31">
        <v>16182666</v>
      </c>
      <c r="R33" s="31">
        <v>23416666</v>
      </c>
      <c r="S33" s="31">
        <v>19503930</v>
      </c>
      <c r="T33" s="36">
        <f t="shared" si="6"/>
        <v>0.83290806641731152</v>
      </c>
      <c r="U33" s="36">
        <f t="shared" si="7"/>
        <v>-0.12631802833619343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20812999</v>
      </c>
      <c r="E34" s="31">
        <v>20512523</v>
      </c>
      <c r="F34" s="31">
        <v>3430136</v>
      </c>
      <c r="G34" s="36">
        <f t="shared" si="0"/>
        <v>0.16480738792136587</v>
      </c>
      <c r="H34" s="31">
        <v>4200724</v>
      </c>
      <c r="I34" s="36">
        <f t="shared" si="1"/>
        <v>0.20183174947541196</v>
      </c>
      <c r="J34" s="31">
        <v>3607867</v>
      </c>
      <c r="K34" s="36">
        <f t="shared" si="2"/>
        <v>0.17588606725754799</v>
      </c>
      <c r="L34" s="31">
        <v>0</v>
      </c>
      <c r="M34" s="36">
        <f t="shared" si="3"/>
        <v>0</v>
      </c>
      <c r="N34" s="31">
        <f t="shared" si="4"/>
        <v>11238727</v>
      </c>
      <c r="O34" s="36">
        <f t="shared" si="5"/>
        <v>0.54789588779498266</v>
      </c>
      <c r="P34" s="31">
        <v>4640951</v>
      </c>
      <c r="Q34" s="31">
        <v>17681962</v>
      </c>
      <c r="R34" s="31">
        <v>18248469</v>
      </c>
      <c r="S34" s="31">
        <v>12809028</v>
      </c>
      <c r="T34" s="36">
        <f t="shared" si="6"/>
        <v>0.70192343259042722</v>
      </c>
      <c r="U34" s="36">
        <f t="shared" si="7"/>
        <v>-0.22260179002105385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133227110</v>
      </c>
      <c r="E35" s="32">
        <f>SUM(E28:E34)</f>
        <v>100540532</v>
      </c>
      <c r="F35" s="32">
        <f>SUM(F28:F34)</f>
        <v>31710744</v>
      </c>
      <c r="G35" s="37">
        <f t="shared" si="0"/>
        <v>0.2380202047466165</v>
      </c>
      <c r="H35" s="32">
        <f>SUM(H28:H34)</f>
        <v>33708451</v>
      </c>
      <c r="I35" s="37">
        <f t="shared" si="1"/>
        <v>0.2530149531878309</v>
      </c>
      <c r="J35" s="32">
        <f>SUM(J28:J34)</f>
        <v>33493530</v>
      </c>
      <c r="K35" s="37">
        <f t="shared" si="2"/>
        <v>0.33313460087917579</v>
      </c>
      <c r="L35" s="32">
        <f>SUM(L28:L34)</f>
        <v>0</v>
      </c>
      <c r="M35" s="37">
        <f t="shared" si="3"/>
        <v>0</v>
      </c>
      <c r="N35" s="32">
        <f t="shared" si="4"/>
        <v>98912725</v>
      </c>
      <c r="O35" s="37">
        <f t="shared" si="5"/>
        <v>0.98380944513004964</v>
      </c>
      <c r="P35" s="32">
        <f>SUM(P28:P34)</f>
        <v>31566888</v>
      </c>
      <c r="Q35" s="32">
        <f>SUM(Q28:Q34)</f>
        <v>97977272</v>
      </c>
      <c r="R35" s="32">
        <f>SUM(R28:R34)</f>
        <v>103897867</v>
      </c>
      <c r="S35" s="32">
        <f>SUM(S28:S34)</f>
        <v>104457101</v>
      </c>
      <c r="T35" s="37">
        <f t="shared" si="6"/>
        <v>1.0053825359090385</v>
      </c>
      <c r="U35" s="37">
        <f t="shared" si="7"/>
        <v>6.1033637525498285E-2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16302033</v>
      </c>
      <c r="E36" s="31">
        <v>17993602</v>
      </c>
      <c r="F36" s="31">
        <v>2445516</v>
      </c>
      <c r="G36" s="36">
        <f t="shared" si="0"/>
        <v>0.15001294623805508</v>
      </c>
      <c r="H36" s="31">
        <v>4210182</v>
      </c>
      <c r="I36" s="36">
        <f t="shared" si="1"/>
        <v>0.25826116288686202</v>
      </c>
      <c r="J36" s="31">
        <v>2684272</v>
      </c>
      <c r="K36" s="36">
        <f t="shared" si="2"/>
        <v>0.14917924715685052</v>
      </c>
      <c r="L36" s="31">
        <v>0</v>
      </c>
      <c r="M36" s="36">
        <f t="shared" si="3"/>
        <v>0</v>
      </c>
      <c r="N36" s="31">
        <f t="shared" si="4"/>
        <v>9339970</v>
      </c>
      <c r="O36" s="36">
        <f t="shared" si="5"/>
        <v>0.5190717233825668</v>
      </c>
      <c r="P36" s="31">
        <v>2332431</v>
      </c>
      <c r="Q36" s="31">
        <v>13190112</v>
      </c>
      <c r="R36" s="31">
        <v>17755528</v>
      </c>
      <c r="S36" s="31">
        <v>8656735</v>
      </c>
      <c r="T36" s="36">
        <f t="shared" si="6"/>
        <v>0.48755153887848335</v>
      </c>
      <c r="U36" s="36">
        <f t="shared" si="7"/>
        <v>0.15084733481933665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20862138</v>
      </c>
      <c r="E37" s="31">
        <v>22650021</v>
      </c>
      <c r="F37" s="31">
        <v>2541497</v>
      </c>
      <c r="G37" s="36">
        <f t="shared" si="0"/>
        <v>0.12182342001572417</v>
      </c>
      <c r="H37" s="31">
        <v>4776461</v>
      </c>
      <c r="I37" s="36">
        <f t="shared" si="1"/>
        <v>0.22895357129743846</v>
      </c>
      <c r="J37" s="31">
        <v>3590956</v>
      </c>
      <c r="K37" s="36">
        <f t="shared" si="2"/>
        <v>0.15854095676114385</v>
      </c>
      <c r="L37" s="31">
        <v>0</v>
      </c>
      <c r="M37" s="36">
        <f t="shared" si="3"/>
        <v>0</v>
      </c>
      <c r="N37" s="31">
        <f t="shared" si="4"/>
        <v>10908914</v>
      </c>
      <c r="O37" s="36">
        <f t="shared" si="5"/>
        <v>0.48162931063066122</v>
      </c>
      <c r="P37" s="31">
        <v>3293242</v>
      </c>
      <c r="Q37" s="31">
        <v>18977071</v>
      </c>
      <c r="R37" s="31">
        <v>20037820</v>
      </c>
      <c r="S37" s="31">
        <v>11276069</v>
      </c>
      <c r="T37" s="36">
        <f t="shared" si="6"/>
        <v>0.56273930996485644</v>
      </c>
      <c r="U37" s="36">
        <f t="shared" si="7"/>
        <v>9.0401494940244298E-2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5210370</v>
      </c>
      <c r="E38" s="31">
        <v>6448554</v>
      </c>
      <c r="F38" s="31">
        <v>618630</v>
      </c>
      <c r="G38" s="36">
        <f t="shared" si="0"/>
        <v>0.11873053161291808</v>
      </c>
      <c r="H38" s="31">
        <v>96342</v>
      </c>
      <c r="I38" s="36">
        <f t="shared" si="1"/>
        <v>1.8490433500883814E-2</v>
      </c>
      <c r="J38" s="31">
        <v>335231</v>
      </c>
      <c r="K38" s="36">
        <f t="shared" si="2"/>
        <v>5.1985452862765825E-2</v>
      </c>
      <c r="L38" s="31">
        <v>0</v>
      </c>
      <c r="M38" s="36">
        <f t="shared" si="3"/>
        <v>0</v>
      </c>
      <c r="N38" s="31">
        <f t="shared" si="4"/>
        <v>1050203</v>
      </c>
      <c r="O38" s="36">
        <f t="shared" si="5"/>
        <v>0.16285868118651095</v>
      </c>
      <c r="P38" s="31">
        <v>759634</v>
      </c>
      <c r="Q38" s="31">
        <v>5286535</v>
      </c>
      <c r="R38" s="31">
        <v>4835012</v>
      </c>
      <c r="S38" s="31">
        <v>1949273</v>
      </c>
      <c r="T38" s="36">
        <f t="shared" si="6"/>
        <v>0.40315784118012532</v>
      </c>
      <c r="U38" s="36">
        <f t="shared" si="7"/>
        <v>-0.55869405529505001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42374541</v>
      </c>
      <c r="E40" s="32">
        <f>SUM(E36:E39)</f>
        <v>47092177</v>
      </c>
      <c r="F40" s="32">
        <f>SUM(F36:F39)</f>
        <v>5605643</v>
      </c>
      <c r="G40" s="37">
        <f t="shared" si="0"/>
        <v>0.13228799339678984</v>
      </c>
      <c r="H40" s="32">
        <f>SUM(H36:H39)</f>
        <v>9082985</v>
      </c>
      <c r="I40" s="37">
        <f t="shared" si="1"/>
        <v>0.21435005042296507</v>
      </c>
      <c r="J40" s="32">
        <f>SUM(J36:J39)</f>
        <v>6610459</v>
      </c>
      <c r="K40" s="37">
        <f t="shared" si="2"/>
        <v>0.14037276297504786</v>
      </c>
      <c r="L40" s="32">
        <f>SUM(L36:L39)</f>
        <v>0</v>
      </c>
      <c r="M40" s="37">
        <f t="shared" si="3"/>
        <v>0</v>
      </c>
      <c r="N40" s="32">
        <f t="shared" si="4"/>
        <v>21299087</v>
      </c>
      <c r="O40" s="37">
        <f t="shared" si="5"/>
        <v>0.45228503664207326</v>
      </c>
      <c r="P40" s="32">
        <f>SUM(P36:P39)</f>
        <v>6385307</v>
      </c>
      <c r="Q40" s="32">
        <f>SUM(Q36:Q39)</f>
        <v>37453718</v>
      </c>
      <c r="R40" s="32">
        <f>SUM(R36:R39)</f>
        <v>42628360</v>
      </c>
      <c r="S40" s="32">
        <f>SUM(S36:S39)</f>
        <v>21882077</v>
      </c>
      <c r="T40" s="37">
        <f t="shared" si="6"/>
        <v>0.5133220466374967</v>
      </c>
      <c r="U40" s="37">
        <f t="shared" si="7"/>
        <v>3.526095143115282E-2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500000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1915509</v>
      </c>
      <c r="E42" s="31">
        <v>2803509</v>
      </c>
      <c r="F42" s="31">
        <v>30668</v>
      </c>
      <c r="G42" s="36">
        <f t="shared" si="0"/>
        <v>1.6010365913185477E-2</v>
      </c>
      <c r="H42" s="31">
        <v>83505</v>
      </c>
      <c r="I42" s="36">
        <f t="shared" si="1"/>
        <v>4.3594156957759006E-2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114173</v>
      </c>
      <c r="O42" s="36">
        <f t="shared" si="5"/>
        <v>4.0725034233883323E-2</v>
      </c>
      <c r="P42" s="31">
        <v>17613268</v>
      </c>
      <c r="Q42" s="31">
        <v>36978285</v>
      </c>
      <c r="R42" s="31">
        <v>48943863</v>
      </c>
      <c r="S42" s="31">
        <v>34168082</v>
      </c>
      <c r="T42" s="36">
        <f t="shared" si="6"/>
        <v>0.69810758501019832</v>
      </c>
      <c r="U42" s="36">
        <f t="shared" si="7"/>
        <v>-1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17263662</v>
      </c>
      <c r="E43" s="31">
        <v>21793083</v>
      </c>
      <c r="F43" s="31">
        <v>5781682</v>
      </c>
      <c r="G43" s="36">
        <f t="shared" si="0"/>
        <v>0.33490472647112762</v>
      </c>
      <c r="H43" s="31">
        <v>3318134</v>
      </c>
      <c r="I43" s="36">
        <f t="shared" si="1"/>
        <v>0.192203369134544</v>
      </c>
      <c r="J43" s="31">
        <v>3583452</v>
      </c>
      <c r="K43" s="36">
        <f t="shared" si="2"/>
        <v>0.16443070491678483</v>
      </c>
      <c r="L43" s="31">
        <v>0</v>
      </c>
      <c r="M43" s="36">
        <f t="shared" si="3"/>
        <v>0</v>
      </c>
      <c r="N43" s="31">
        <f t="shared" si="4"/>
        <v>12683268</v>
      </c>
      <c r="O43" s="36">
        <f t="shared" si="5"/>
        <v>0.5819859448064324</v>
      </c>
      <c r="P43" s="31">
        <v>2977867</v>
      </c>
      <c r="Q43" s="31">
        <v>19313726</v>
      </c>
      <c r="R43" s="31">
        <v>18963872</v>
      </c>
      <c r="S43" s="31">
        <v>8474275</v>
      </c>
      <c r="T43" s="36">
        <f t="shared" si="6"/>
        <v>0.44686417415177659</v>
      </c>
      <c r="U43" s="36">
        <f t="shared" si="7"/>
        <v>0.20336200374294755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1609151</v>
      </c>
      <c r="E44" s="31">
        <v>1609151</v>
      </c>
      <c r="F44" s="31">
        <v>411089</v>
      </c>
      <c r="G44" s="36">
        <f t="shared" si="0"/>
        <v>0.25546949913339395</v>
      </c>
      <c r="H44" s="31">
        <v>932143</v>
      </c>
      <c r="I44" s="36">
        <f t="shared" si="1"/>
        <v>0.57927627674469329</v>
      </c>
      <c r="J44" s="31">
        <v>406407</v>
      </c>
      <c r="K44" s="36">
        <f t="shared" si="2"/>
        <v>0.25255989027754389</v>
      </c>
      <c r="L44" s="31">
        <v>0</v>
      </c>
      <c r="M44" s="36">
        <f t="shared" si="3"/>
        <v>0</v>
      </c>
      <c r="N44" s="31">
        <f t="shared" si="4"/>
        <v>1749639</v>
      </c>
      <c r="O44" s="36">
        <f t="shared" si="5"/>
        <v>1.0873056661556311</v>
      </c>
      <c r="P44" s="31">
        <v>361223</v>
      </c>
      <c r="Q44" s="31">
        <v>1609151</v>
      </c>
      <c r="R44" s="31">
        <v>1609151</v>
      </c>
      <c r="S44" s="31">
        <v>763532</v>
      </c>
      <c r="T44" s="36">
        <f t="shared" si="6"/>
        <v>0.47449369263667612</v>
      </c>
      <c r="U44" s="36">
        <f t="shared" si="7"/>
        <v>0.12508616560960961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25367004</v>
      </c>
      <c r="E45" s="31">
        <v>13466764</v>
      </c>
      <c r="F45" s="31">
        <v>3915268</v>
      </c>
      <c r="G45" s="36">
        <f t="shared" si="0"/>
        <v>0.1543449119967025</v>
      </c>
      <c r="H45" s="31">
        <v>3069002</v>
      </c>
      <c r="I45" s="36">
        <f t="shared" si="1"/>
        <v>0.12098401529798317</v>
      </c>
      <c r="J45" s="31">
        <v>2869101</v>
      </c>
      <c r="K45" s="36">
        <f t="shared" si="2"/>
        <v>0.21305051458538962</v>
      </c>
      <c r="L45" s="31">
        <v>0</v>
      </c>
      <c r="M45" s="36">
        <f t="shared" si="3"/>
        <v>0</v>
      </c>
      <c r="N45" s="31">
        <f t="shared" si="4"/>
        <v>9853371</v>
      </c>
      <c r="O45" s="36">
        <f t="shared" si="5"/>
        <v>0.73168067696144379</v>
      </c>
      <c r="P45" s="31">
        <v>9175263</v>
      </c>
      <c r="Q45" s="31">
        <v>43189794</v>
      </c>
      <c r="R45" s="31">
        <v>29111428</v>
      </c>
      <c r="S45" s="31">
        <v>20175121</v>
      </c>
      <c r="T45" s="36">
        <f t="shared" si="6"/>
        <v>0.69303096364767813</v>
      </c>
      <c r="U45" s="36">
        <f t="shared" si="7"/>
        <v>-0.68730040762864242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54607137</v>
      </c>
      <c r="E46" s="31">
        <v>53574137</v>
      </c>
      <c r="F46" s="31">
        <v>8380011</v>
      </c>
      <c r="G46" s="36">
        <f t="shared" si="0"/>
        <v>0.15345999553135334</v>
      </c>
      <c r="H46" s="31">
        <v>9640249</v>
      </c>
      <c r="I46" s="36">
        <f t="shared" si="1"/>
        <v>0.17653826092365912</v>
      </c>
      <c r="J46" s="31">
        <v>8825555</v>
      </c>
      <c r="K46" s="36">
        <f t="shared" si="2"/>
        <v>0.16473536475258574</v>
      </c>
      <c r="L46" s="31">
        <v>0</v>
      </c>
      <c r="M46" s="36">
        <f t="shared" si="3"/>
        <v>0</v>
      </c>
      <c r="N46" s="31">
        <f t="shared" si="4"/>
        <v>26845815</v>
      </c>
      <c r="O46" s="36">
        <f t="shared" si="5"/>
        <v>0.50109654589489705</v>
      </c>
      <c r="P46" s="31">
        <v>8430142</v>
      </c>
      <c r="Q46" s="31">
        <v>51372722</v>
      </c>
      <c r="R46" s="31">
        <v>51313871</v>
      </c>
      <c r="S46" s="31">
        <v>24912858</v>
      </c>
      <c r="T46" s="36">
        <f t="shared" si="6"/>
        <v>0.48549948609412064</v>
      </c>
      <c r="U46" s="36">
        <f t="shared" si="7"/>
        <v>4.6904666611784274E-2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100762463</v>
      </c>
      <c r="E47" s="32">
        <f>SUM(E41:E46)</f>
        <v>93246644</v>
      </c>
      <c r="F47" s="32">
        <f>SUM(F41:F46)</f>
        <v>18518718</v>
      </c>
      <c r="G47" s="37">
        <f t="shared" si="0"/>
        <v>0.18378588066073773</v>
      </c>
      <c r="H47" s="32">
        <f>SUM(H41:H46)</f>
        <v>17043033</v>
      </c>
      <c r="I47" s="37">
        <f t="shared" si="1"/>
        <v>0.16914069478432658</v>
      </c>
      <c r="J47" s="32">
        <f>SUM(J41:J46)</f>
        <v>15684515</v>
      </c>
      <c r="K47" s="37">
        <f t="shared" si="2"/>
        <v>0.16820460584082791</v>
      </c>
      <c r="L47" s="32">
        <f>SUM(L41:L46)</f>
        <v>0</v>
      </c>
      <c r="M47" s="37">
        <f t="shared" si="3"/>
        <v>0</v>
      </c>
      <c r="N47" s="32">
        <f t="shared" si="4"/>
        <v>51246266</v>
      </c>
      <c r="O47" s="37">
        <f t="shared" si="5"/>
        <v>0.54957759123213057</v>
      </c>
      <c r="P47" s="32">
        <f>SUM(P41:P46)</f>
        <v>38557763</v>
      </c>
      <c r="Q47" s="32">
        <f>SUM(Q41:Q46)</f>
        <v>152463678</v>
      </c>
      <c r="R47" s="32">
        <f>SUM(R41:R46)</f>
        <v>150442185</v>
      </c>
      <c r="S47" s="32">
        <f>SUM(S41:S46)</f>
        <v>88493868</v>
      </c>
      <c r="T47" s="37">
        <f t="shared" si="6"/>
        <v>0.58822509125349387</v>
      </c>
      <c r="U47" s="37">
        <f t="shared" si="7"/>
        <v>-0.59322030689384131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29280804</v>
      </c>
      <c r="E48" s="31">
        <v>25781198</v>
      </c>
      <c r="F48" s="31">
        <v>4218867</v>
      </c>
      <c r="G48" s="36">
        <f t="shared" si="0"/>
        <v>0.14408303132659883</v>
      </c>
      <c r="H48" s="31">
        <v>5746700</v>
      </c>
      <c r="I48" s="36">
        <f t="shared" si="1"/>
        <v>0.1962616873498419</v>
      </c>
      <c r="J48" s="31">
        <v>11307284</v>
      </c>
      <c r="K48" s="36">
        <f t="shared" si="2"/>
        <v>0.43858644582769196</v>
      </c>
      <c r="L48" s="31">
        <v>0</v>
      </c>
      <c r="M48" s="36">
        <f t="shared" si="3"/>
        <v>0</v>
      </c>
      <c r="N48" s="31">
        <f t="shared" si="4"/>
        <v>21272851</v>
      </c>
      <c r="O48" s="36">
        <f t="shared" si="5"/>
        <v>0.82513043032368005</v>
      </c>
      <c r="P48" s="31">
        <v>12608739</v>
      </c>
      <c r="Q48" s="31">
        <v>27466332</v>
      </c>
      <c r="R48" s="31">
        <v>45185215</v>
      </c>
      <c r="S48" s="31">
        <v>25945597</v>
      </c>
      <c r="T48" s="36">
        <f t="shared" si="6"/>
        <v>0.57420545636443243</v>
      </c>
      <c r="U48" s="36">
        <f t="shared" si="7"/>
        <v>-0.1032184899695362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3107</v>
      </c>
      <c r="R49" s="31">
        <v>2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14083032</v>
      </c>
      <c r="E50" s="31">
        <v>14379037</v>
      </c>
      <c r="F50" s="31">
        <v>2152374</v>
      </c>
      <c r="G50" s="36">
        <f t="shared" si="0"/>
        <v>0.15283456005780574</v>
      </c>
      <c r="H50" s="31">
        <v>1963689</v>
      </c>
      <c r="I50" s="36">
        <f t="shared" si="1"/>
        <v>0.13943652190806638</v>
      </c>
      <c r="J50" s="31">
        <v>3434271</v>
      </c>
      <c r="K50" s="36">
        <f t="shared" si="2"/>
        <v>0.2388387344715783</v>
      </c>
      <c r="L50" s="31">
        <v>0</v>
      </c>
      <c r="M50" s="36">
        <f t="shared" si="3"/>
        <v>0</v>
      </c>
      <c r="N50" s="31">
        <f t="shared" si="4"/>
        <v>7550334</v>
      </c>
      <c r="O50" s="36">
        <f t="shared" si="5"/>
        <v>0.52509316166305153</v>
      </c>
      <c r="P50" s="31">
        <v>1861490</v>
      </c>
      <c r="Q50" s="31">
        <v>13747836</v>
      </c>
      <c r="R50" s="31">
        <v>15454836</v>
      </c>
      <c r="S50" s="31">
        <v>5256757</v>
      </c>
      <c r="T50" s="36">
        <f t="shared" si="6"/>
        <v>0.3401367054299379</v>
      </c>
      <c r="U50" s="36">
        <f t="shared" si="7"/>
        <v>0.84490435081574433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25099135</v>
      </c>
      <c r="E51" s="31">
        <v>22698422</v>
      </c>
      <c r="F51" s="31">
        <v>1824979</v>
      </c>
      <c r="G51" s="36">
        <f t="shared" si="0"/>
        <v>7.2710832464943517E-2</v>
      </c>
      <c r="H51" s="31">
        <v>4457223</v>
      </c>
      <c r="I51" s="36">
        <f t="shared" si="1"/>
        <v>0.17758472552938578</v>
      </c>
      <c r="J51" s="31">
        <v>4598601</v>
      </c>
      <c r="K51" s="36">
        <f t="shared" si="2"/>
        <v>0.20259562536990458</v>
      </c>
      <c r="L51" s="31">
        <v>0</v>
      </c>
      <c r="M51" s="36">
        <f t="shared" si="3"/>
        <v>0</v>
      </c>
      <c r="N51" s="31">
        <f t="shared" si="4"/>
        <v>10880803</v>
      </c>
      <c r="O51" s="36">
        <f t="shared" si="5"/>
        <v>0.47936385181313484</v>
      </c>
      <c r="P51" s="31">
        <v>8860977</v>
      </c>
      <c r="Q51" s="31">
        <v>39846201</v>
      </c>
      <c r="R51" s="31">
        <v>38530780</v>
      </c>
      <c r="S51" s="31">
        <v>26303290</v>
      </c>
      <c r="T51" s="36">
        <f t="shared" si="6"/>
        <v>0.68265656703549737</v>
      </c>
      <c r="U51" s="36">
        <f t="shared" si="7"/>
        <v>-0.48102776928548618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27159143</v>
      </c>
      <c r="E52" s="31">
        <v>27089057</v>
      </c>
      <c r="F52" s="31">
        <v>5966611</v>
      </c>
      <c r="G52" s="36">
        <f t="shared" si="0"/>
        <v>0.21969069495307714</v>
      </c>
      <c r="H52" s="31">
        <v>5197140</v>
      </c>
      <c r="I52" s="36">
        <f t="shared" si="1"/>
        <v>0.19135876268260749</v>
      </c>
      <c r="J52" s="31">
        <v>5544447</v>
      </c>
      <c r="K52" s="36">
        <f t="shared" si="2"/>
        <v>0.20467478805186906</v>
      </c>
      <c r="L52" s="31">
        <v>0</v>
      </c>
      <c r="M52" s="36">
        <f t="shared" si="3"/>
        <v>0</v>
      </c>
      <c r="N52" s="31">
        <f t="shared" si="4"/>
        <v>16708198</v>
      </c>
      <c r="O52" s="36">
        <f t="shared" si="5"/>
        <v>0.61678773092765837</v>
      </c>
      <c r="P52" s="31">
        <v>5091811</v>
      </c>
      <c r="Q52" s="31">
        <v>31560423</v>
      </c>
      <c r="R52" s="31">
        <v>28400589</v>
      </c>
      <c r="S52" s="31">
        <v>16700809</v>
      </c>
      <c r="T52" s="36">
        <f t="shared" si="6"/>
        <v>0.5880444592187859</v>
      </c>
      <c r="U52" s="36">
        <f t="shared" si="7"/>
        <v>8.8894894174194494E-2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95622114</v>
      </c>
      <c r="E53" s="32">
        <f>SUM(E48:E52)</f>
        <v>89947714</v>
      </c>
      <c r="F53" s="32">
        <f>SUM(F48:F52)</f>
        <v>14162831</v>
      </c>
      <c r="G53" s="37">
        <f t="shared" si="0"/>
        <v>0.14811250669484258</v>
      </c>
      <c r="H53" s="32">
        <f>SUM(H48:H52)</f>
        <v>17364752</v>
      </c>
      <c r="I53" s="37">
        <f t="shared" si="1"/>
        <v>0.18159765846632506</v>
      </c>
      <c r="J53" s="32">
        <f>SUM(J48:J52)</f>
        <v>24884603</v>
      </c>
      <c r="K53" s="37">
        <f t="shared" si="2"/>
        <v>0.27665631391143525</v>
      </c>
      <c r="L53" s="32">
        <f>SUM(L48:L52)</f>
        <v>0</v>
      </c>
      <c r="M53" s="37">
        <f t="shared" si="3"/>
        <v>0</v>
      </c>
      <c r="N53" s="32">
        <f t="shared" si="4"/>
        <v>56412186</v>
      </c>
      <c r="O53" s="37">
        <f t="shared" si="5"/>
        <v>0.62716642248406673</v>
      </c>
      <c r="P53" s="32">
        <f>SUM(P48:P52)</f>
        <v>28423017</v>
      </c>
      <c r="Q53" s="32">
        <f>SUM(Q48:Q52)</f>
        <v>112623899</v>
      </c>
      <c r="R53" s="32">
        <f>SUM(R48:R52)</f>
        <v>127571422</v>
      </c>
      <c r="S53" s="32">
        <f>SUM(S48:S52)</f>
        <v>74206453</v>
      </c>
      <c r="T53" s="37">
        <f t="shared" si="6"/>
        <v>0.58168555180015158</v>
      </c>
      <c r="U53" s="37">
        <f t="shared" si="7"/>
        <v>-0.12449114743871137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1158580099</v>
      </c>
      <c r="E54" s="32">
        <f>SUM(E8:E9,E11:E18,E20:E26,E28:E34,E36:E39,E41:E46,E48:E52)</f>
        <v>1136783586</v>
      </c>
      <c r="F54" s="32">
        <f>SUM(F8:F9,F11:F18,F20:F26,F28:F34,F36:F39,F41:F46,F48:F52)</f>
        <v>216257978</v>
      </c>
      <c r="G54" s="37">
        <f t="shared" si="0"/>
        <v>0.18665777030578876</v>
      </c>
      <c r="H54" s="32">
        <f>SUM(H8:H9,H11:H18,H20:H26,H28:H34,H36:H39,H41:H46,H48:H52)</f>
        <v>253041727</v>
      </c>
      <c r="I54" s="37">
        <f t="shared" si="1"/>
        <v>0.21840676118846403</v>
      </c>
      <c r="J54" s="32">
        <f>SUM(J8:J9,J11:J18,J20:J26,J28:J34,J36:J39,J41:J46,J48:J52)</f>
        <v>270091660</v>
      </c>
      <c r="K54" s="37">
        <f t="shared" si="2"/>
        <v>0.23759285701016447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739391365</v>
      </c>
      <c r="O54" s="37">
        <f t="shared" si="5"/>
        <v>0.65042403330408394</v>
      </c>
      <c r="P54" s="32">
        <f>SUM(P8:P9,P11:P18,P20:P26,P28:P34,P36:P39,P41:P46,P48:P52)</f>
        <v>251953634</v>
      </c>
      <c r="Q54" s="32">
        <f>SUM(Q8:Q9,Q11:Q18,Q20:Q26,Q28:Q34,Q36:Q39,Q41:Q46,Q48:Q52)</f>
        <v>1249532513</v>
      </c>
      <c r="R54" s="32">
        <f>SUM(R8:R9,R11:R18,R20:R26,R28:R34,R36:R39,R41:R46,R48:R52)</f>
        <v>1211079585</v>
      </c>
      <c r="S54" s="32">
        <f>SUM(S8:S9,S11:S18,S20:S26,S28:S34,S36:S39,S41:S46,S48:S52)</f>
        <v>730910669</v>
      </c>
      <c r="T54" s="37">
        <f t="shared" si="6"/>
        <v>0.60351993217687672</v>
      </c>
      <c r="U54" s="37">
        <f t="shared" si="7"/>
        <v>7.198953915465256E-2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55903606</v>
      </c>
      <c r="E57" s="31">
        <v>54127288</v>
      </c>
      <c r="F57" s="31">
        <v>12364264</v>
      </c>
      <c r="G57" s="36">
        <f t="shared" ref="G57:G85" si="8">IF(($D57      =0),0,($F57      /$D57      ))</f>
        <v>0.22117113518580536</v>
      </c>
      <c r="H57" s="31">
        <v>11791511</v>
      </c>
      <c r="I57" s="36">
        <f t="shared" ref="I57:I85" si="9">IF(($D57      =0),0,($H57      /$D57      ))</f>
        <v>0.21092576747195879</v>
      </c>
      <c r="J57" s="31">
        <v>9434779</v>
      </c>
      <c r="K57" s="36">
        <f t="shared" ref="K57:K85" si="10">IF(($E57      =0),0,($J57      /$E57      ))</f>
        <v>0.17430725515011947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33590554</v>
      </c>
      <c r="O57" s="36">
        <f t="shared" ref="O57:O85" si="13">IF(($E57      =0),0,($N57      /$E57      ))</f>
        <v>0.62058446379208954</v>
      </c>
      <c r="P57" s="31">
        <v>14051001</v>
      </c>
      <c r="Q57" s="31">
        <v>55027334</v>
      </c>
      <c r="R57" s="31">
        <v>48700947</v>
      </c>
      <c r="S57" s="31">
        <v>35944083</v>
      </c>
      <c r="T57" s="36">
        <f t="shared" ref="T57:T85" si="14">IF(($R57      =0),0,($S57      /$R57      ))</f>
        <v>0.73805716755364126</v>
      </c>
      <c r="U57" s="36">
        <f t="shared" ref="U57:U85" si="15">IF(($P57      =0),0,(($J57      /$P57      )-1))</f>
        <v>-0.32853331944108466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55903606</v>
      </c>
      <c r="E58" s="32">
        <f>E57</f>
        <v>54127288</v>
      </c>
      <c r="F58" s="32">
        <f>F57</f>
        <v>12364264</v>
      </c>
      <c r="G58" s="37">
        <f t="shared" si="8"/>
        <v>0.22117113518580536</v>
      </c>
      <c r="H58" s="32">
        <f>H57</f>
        <v>11791511</v>
      </c>
      <c r="I58" s="37">
        <f t="shared" si="9"/>
        <v>0.21092576747195879</v>
      </c>
      <c r="J58" s="32">
        <f>J57</f>
        <v>9434779</v>
      </c>
      <c r="K58" s="37">
        <f t="shared" si="10"/>
        <v>0.17430725515011947</v>
      </c>
      <c r="L58" s="32">
        <f>L57</f>
        <v>0</v>
      </c>
      <c r="M58" s="37">
        <f t="shared" si="11"/>
        <v>0</v>
      </c>
      <c r="N58" s="32">
        <f t="shared" si="12"/>
        <v>33590554</v>
      </c>
      <c r="O58" s="37">
        <f t="shared" si="13"/>
        <v>0.62058446379208954</v>
      </c>
      <c r="P58" s="32">
        <f>P57</f>
        <v>14051001</v>
      </c>
      <c r="Q58" s="32">
        <f>Q57</f>
        <v>55027334</v>
      </c>
      <c r="R58" s="32">
        <f>R57</f>
        <v>48700947</v>
      </c>
      <c r="S58" s="32">
        <f>S57</f>
        <v>35944083</v>
      </c>
      <c r="T58" s="37">
        <f t="shared" si="14"/>
        <v>0.73805716755364126</v>
      </c>
      <c r="U58" s="37">
        <f t="shared" si="15"/>
        <v>-0.32853331944108466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5352700</v>
      </c>
      <c r="E59" s="31">
        <v>4396614</v>
      </c>
      <c r="F59" s="31">
        <v>645894</v>
      </c>
      <c r="G59" s="36">
        <f t="shared" si="8"/>
        <v>0.12066695312645954</v>
      </c>
      <c r="H59" s="31">
        <v>20000</v>
      </c>
      <c r="I59" s="36">
        <f t="shared" si="9"/>
        <v>3.7364320810058475E-3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665894</v>
      </c>
      <c r="O59" s="36">
        <f t="shared" si="13"/>
        <v>0.15145609780617539</v>
      </c>
      <c r="P59" s="31">
        <v>181050</v>
      </c>
      <c r="Q59" s="31">
        <v>2000000</v>
      </c>
      <c r="R59" s="31">
        <v>1550000</v>
      </c>
      <c r="S59" s="31">
        <v>186550</v>
      </c>
      <c r="T59" s="36">
        <f t="shared" si="14"/>
        <v>0.12035483870967742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4999572</v>
      </c>
      <c r="E60" s="31">
        <v>4999572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4321226</v>
      </c>
      <c r="K60" s="36">
        <f t="shared" si="10"/>
        <v>0.86431918572229782</v>
      </c>
      <c r="L60" s="31">
        <v>0</v>
      </c>
      <c r="M60" s="36">
        <f t="shared" si="11"/>
        <v>0</v>
      </c>
      <c r="N60" s="31">
        <f t="shared" si="12"/>
        <v>4321226</v>
      </c>
      <c r="O60" s="36">
        <f t="shared" si="13"/>
        <v>0.86431918572229782</v>
      </c>
      <c r="P60" s="31">
        <v>2071492</v>
      </c>
      <c r="Q60" s="31">
        <v>3999129</v>
      </c>
      <c r="R60" s="31">
        <v>10449882</v>
      </c>
      <c r="S60" s="31">
        <v>13180421</v>
      </c>
      <c r="T60" s="36">
        <f t="shared" si="14"/>
        <v>1.2612985486343291</v>
      </c>
      <c r="U60" s="36">
        <f t="shared" si="15"/>
        <v>1.0860452273047638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8939424</v>
      </c>
      <c r="E61" s="31">
        <v>8939424</v>
      </c>
      <c r="F61" s="31">
        <v>726624</v>
      </c>
      <c r="G61" s="36">
        <f t="shared" si="8"/>
        <v>8.1283089380255372E-2</v>
      </c>
      <c r="H61" s="31">
        <v>789153</v>
      </c>
      <c r="I61" s="36">
        <f t="shared" si="9"/>
        <v>8.8277835350465531E-2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1515777</v>
      </c>
      <c r="O61" s="36">
        <f t="shared" si="13"/>
        <v>0.1695609247307209</v>
      </c>
      <c r="P61" s="31">
        <v>1887804</v>
      </c>
      <c r="Q61" s="31">
        <v>8602823</v>
      </c>
      <c r="R61" s="31">
        <v>7845610</v>
      </c>
      <c r="S61" s="31">
        <v>2932956</v>
      </c>
      <c r="T61" s="36">
        <f t="shared" si="14"/>
        <v>0.37383402947635685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70000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19291696</v>
      </c>
      <c r="E63" s="32">
        <f>SUM(E59:E62)</f>
        <v>18335610</v>
      </c>
      <c r="F63" s="32">
        <f>SUM(F59:F62)</f>
        <v>1372518</v>
      </c>
      <c r="G63" s="37">
        <f t="shared" si="8"/>
        <v>7.1145533290593005E-2</v>
      </c>
      <c r="H63" s="32">
        <f>SUM(H59:H62)</f>
        <v>809153</v>
      </c>
      <c r="I63" s="37">
        <f t="shared" si="9"/>
        <v>4.1943072293903032E-2</v>
      </c>
      <c r="J63" s="32">
        <f>SUM(J59:J62)</f>
        <v>4321226</v>
      </c>
      <c r="K63" s="37">
        <f t="shared" si="10"/>
        <v>0.2356739699415509</v>
      </c>
      <c r="L63" s="32">
        <f>SUM(L59:L62)</f>
        <v>0</v>
      </c>
      <c r="M63" s="37">
        <f t="shared" si="11"/>
        <v>0</v>
      </c>
      <c r="N63" s="32">
        <f t="shared" si="12"/>
        <v>6502897</v>
      </c>
      <c r="O63" s="37">
        <f t="shared" si="13"/>
        <v>0.3546594304743611</v>
      </c>
      <c r="P63" s="32">
        <f>SUM(P59:P62)</f>
        <v>4140346</v>
      </c>
      <c r="Q63" s="32">
        <f>SUM(Q59:Q62)</f>
        <v>14671952</v>
      </c>
      <c r="R63" s="32">
        <f>SUM(R59:R62)</f>
        <v>19845492</v>
      </c>
      <c r="S63" s="32">
        <f>SUM(S59:S62)</f>
        <v>16299927</v>
      </c>
      <c r="T63" s="37">
        <f t="shared" si="14"/>
        <v>0.82134154194816633</v>
      </c>
      <c r="U63" s="37">
        <f t="shared" si="15"/>
        <v>4.3687170106073259E-2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13442885</v>
      </c>
      <c r="E64" s="31">
        <v>13491816</v>
      </c>
      <c r="F64" s="31">
        <v>107800</v>
      </c>
      <c r="G64" s="36">
        <f t="shared" si="8"/>
        <v>8.0191119688965574E-3</v>
      </c>
      <c r="H64" s="31">
        <v>0</v>
      </c>
      <c r="I64" s="36">
        <f t="shared" si="9"/>
        <v>0</v>
      </c>
      <c r="J64" s="31">
        <v>7662</v>
      </c>
      <c r="K64" s="36">
        <f t="shared" si="10"/>
        <v>5.67899829051923E-4</v>
      </c>
      <c r="L64" s="31">
        <v>0</v>
      </c>
      <c r="M64" s="36">
        <f t="shared" si="11"/>
        <v>0</v>
      </c>
      <c r="N64" s="31">
        <f t="shared" si="12"/>
        <v>115462</v>
      </c>
      <c r="O64" s="36">
        <f t="shared" si="13"/>
        <v>8.5579287473235635E-3</v>
      </c>
      <c r="P64" s="31">
        <v>108577</v>
      </c>
      <c r="Q64" s="31">
        <v>11851964</v>
      </c>
      <c r="R64" s="31">
        <v>9826964</v>
      </c>
      <c r="S64" s="31">
        <v>195871</v>
      </c>
      <c r="T64" s="36">
        <f t="shared" si="14"/>
        <v>1.9931995273413029E-2</v>
      </c>
      <c r="U64" s="36">
        <f t="shared" si="15"/>
        <v>-0.92943256859187495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1491504</v>
      </c>
      <c r="E65" s="31">
        <v>1493088</v>
      </c>
      <c r="F65" s="31">
        <v>394412</v>
      </c>
      <c r="G65" s="36">
        <f t="shared" si="8"/>
        <v>0.26443911648912777</v>
      </c>
      <c r="H65" s="31">
        <v>501967</v>
      </c>
      <c r="I65" s="36">
        <f t="shared" si="9"/>
        <v>0.33655089091279677</v>
      </c>
      <c r="J65" s="31">
        <v>485330</v>
      </c>
      <c r="K65" s="36">
        <f t="shared" si="10"/>
        <v>0.32505116912064125</v>
      </c>
      <c r="L65" s="31">
        <v>0</v>
      </c>
      <c r="M65" s="36">
        <f t="shared" si="11"/>
        <v>0</v>
      </c>
      <c r="N65" s="31">
        <f t="shared" si="12"/>
        <v>1381709</v>
      </c>
      <c r="O65" s="36">
        <f t="shared" si="13"/>
        <v>0.92540359309029341</v>
      </c>
      <c r="P65" s="31">
        <v>159105</v>
      </c>
      <c r="Q65" s="31">
        <v>1141848</v>
      </c>
      <c r="R65" s="31">
        <v>1161848</v>
      </c>
      <c r="S65" s="31">
        <v>778949</v>
      </c>
      <c r="T65" s="36">
        <f t="shared" si="14"/>
        <v>0.67043967885644251</v>
      </c>
      <c r="U65" s="36">
        <f t="shared" si="15"/>
        <v>2.0503755381666195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3793199</v>
      </c>
      <c r="E66" s="31">
        <v>3891305</v>
      </c>
      <c r="F66" s="31">
        <v>6113</v>
      </c>
      <c r="G66" s="36">
        <f t="shared" si="8"/>
        <v>1.6115684940336639E-3</v>
      </c>
      <c r="H66" s="31">
        <v>76310</v>
      </c>
      <c r="I66" s="36">
        <f t="shared" si="9"/>
        <v>2.0117584128857991E-2</v>
      </c>
      <c r="J66" s="31">
        <v>2658422</v>
      </c>
      <c r="K66" s="36">
        <f t="shared" si="10"/>
        <v>0.68316978494361147</v>
      </c>
      <c r="L66" s="31">
        <v>0</v>
      </c>
      <c r="M66" s="36">
        <f t="shared" si="11"/>
        <v>0</v>
      </c>
      <c r="N66" s="31">
        <f t="shared" si="12"/>
        <v>2740845</v>
      </c>
      <c r="O66" s="36">
        <f t="shared" si="13"/>
        <v>0.70435111100260706</v>
      </c>
      <c r="P66" s="31">
        <v>2849111</v>
      </c>
      <c r="Q66" s="31">
        <v>3464855</v>
      </c>
      <c r="R66" s="31">
        <v>3284855</v>
      </c>
      <c r="S66" s="31">
        <v>2876435</v>
      </c>
      <c r="T66" s="36">
        <f t="shared" si="14"/>
        <v>0.87566574475890113</v>
      </c>
      <c r="U66" s="36">
        <f t="shared" si="15"/>
        <v>-6.6929298296907302E-2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144668377</v>
      </c>
      <c r="E67" s="31">
        <v>144284265</v>
      </c>
      <c r="F67" s="31">
        <v>22894851</v>
      </c>
      <c r="G67" s="36">
        <f t="shared" si="8"/>
        <v>0.15825746769800286</v>
      </c>
      <c r="H67" s="31">
        <v>16305951</v>
      </c>
      <c r="I67" s="36">
        <f t="shared" si="9"/>
        <v>0.11271261445063423</v>
      </c>
      <c r="J67" s="31">
        <v>20051009</v>
      </c>
      <c r="K67" s="36">
        <f t="shared" si="10"/>
        <v>0.13896878498843931</v>
      </c>
      <c r="L67" s="31">
        <v>0</v>
      </c>
      <c r="M67" s="36">
        <f t="shared" si="11"/>
        <v>0</v>
      </c>
      <c r="N67" s="31">
        <f t="shared" si="12"/>
        <v>59251811</v>
      </c>
      <c r="O67" s="36">
        <f t="shared" si="13"/>
        <v>0.41066024074073498</v>
      </c>
      <c r="P67" s="31">
        <v>14289761</v>
      </c>
      <c r="Q67" s="31">
        <v>137554376</v>
      </c>
      <c r="R67" s="31">
        <v>141066375</v>
      </c>
      <c r="S67" s="31">
        <v>44937524</v>
      </c>
      <c r="T67" s="36">
        <f t="shared" si="14"/>
        <v>0.3185558854829863</v>
      </c>
      <c r="U67" s="36">
        <f t="shared" si="15"/>
        <v>0.40317315314090973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1575852</v>
      </c>
      <c r="E68" s="31">
        <v>1575852</v>
      </c>
      <c r="F68" s="31">
        <v>471456</v>
      </c>
      <c r="G68" s="36">
        <f t="shared" si="8"/>
        <v>0.29917530326451974</v>
      </c>
      <c r="H68" s="31">
        <v>320606</v>
      </c>
      <c r="I68" s="36">
        <f t="shared" si="9"/>
        <v>0.20344930869142533</v>
      </c>
      <c r="J68" s="31">
        <v>482296</v>
      </c>
      <c r="K68" s="36">
        <f t="shared" si="10"/>
        <v>0.30605412183377628</v>
      </c>
      <c r="L68" s="31">
        <v>0</v>
      </c>
      <c r="M68" s="36">
        <f t="shared" si="11"/>
        <v>0</v>
      </c>
      <c r="N68" s="31">
        <f t="shared" si="12"/>
        <v>1274358</v>
      </c>
      <c r="O68" s="36">
        <f t="shared" si="13"/>
        <v>0.80867873378972133</v>
      </c>
      <c r="P68" s="31">
        <v>306590</v>
      </c>
      <c r="Q68" s="31">
        <v>2685821</v>
      </c>
      <c r="R68" s="31">
        <v>1748418</v>
      </c>
      <c r="S68" s="31">
        <v>885524</v>
      </c>
      <c r="T68" s="36">
        <f t="shared" si="14"/>
        <v>0.50647156458009468</v>
      </c>
      <c r="U68" s="36">
        <f t="shared" si="15"/>
        <v>0.57309762223164484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15987594</v>
      </c>
      <c r="E69" s="31">
        <v>15987594</v>
      </c>
      <c r="F69" s="31">
        <v>3975506</v>
      </c>
      <c r="G69" s="36">
        <f t="shared" si="8"/>
        <v>0.24866193124493904</v>
      </c>
      <c r="H69" s="31">
        <v>2893846</v>
      </c>
      <c r="I69" s="36">
        <f t="shared" si="9"/>
        <v>0.18100572231193762</v>
      </c>
      <c r="J69" s="31">
        <v>2565167</v>
      </c>
      <c r="K69" s="36">
        <f t="shared" si="10"/>
        <v>0.16044734435963284</v>
      </c>
      <c r="L69" s="31">
        <v>0</v>
      </c>
      <c r="M69" s="36">
        <f t="shared" si="11"/>
        <v>0</v>
      </c>
      <c r="N69" s="31">
        <f t="shared" si="12"/>
        <v>9434519</v>
      </c>
      <c r="O69" s="36">
        <f t="shared" si="13"/>
        <v>0.59011499791650956</v>
      </c>
      <c r="P69" s="31">
        <v>3217409</v>
      </c>
      <c r="Q69" s="31">
        <v>15761940</v>
      </c>
      <c r="R69" s="31">
        <v>15148489</v>
      </c>
      <c r="S69" s="31">
        <v>10333590</v>
      </c>
      <c r="T69" s="36">
        <f t="shared" si="14"/>
        <v>0.68215318372677303</v>
      </c>
      <c r="U69" s="36">
        <f t="shared" si="15"/>
        <v>-0.20272274988974048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180959411</v>
      </c>
      <c r="E70" s="32">
        <f>SUM(E64:E69)</f>
        <v>180723920</v>
      </c>
      <c r="F70" s="32">
        <f>SUM(F64:F69)</f>
        <v>27850138</v>
      </c>
      <c r="G70" s="37">
        <f t="shared" si="8"/>
        <v>0.15390267820887193</v>
      </c>
      <c r="H70" s="32">
        <f>SUM(H64:H69)</f>
        <v>20098680</v>
      </c>
      <c r="I70" s="37">
        <f t="shared" si="9"/>
        <v>0.11106733763628353</v>
      </c>
      <c r="J70" s="32">
        <f>SUM(J64:J69)</f>
        <v>26249886</v>
      </c>
      <c r="K70" s="37">
        <f t="shared" si="10"/>
        <v>0.14524854263896003</v>
      </c>
      <c r="L70" s="32">
        <f>SUM(L64:L69)</f>
        <v>0</v>
      </c>
      <c r="M70" s="37">
        <f t="shared" si="11"/>
        <v>0</v>
      </c>
      <c r="N70" s="32">
        <f t="shared" si="12"/>
        <v>74198704</v>
      </c>
      <c r="O70" s="37">
        <f t="shared" si="13"/>
        <v>0.41056382575145561</v>
      </c>
      <c r="P70" s="32">
        <f>SUM(P64:P69)</f>
        <v>20930553</v>
      </c>
      <c r="Q70" s="32">
        <f>SUM(Q64:Q69)</f>
        <v>172460804</v>
      </c>
      <c r="R70" s="32">
        <f>SUM(R64:R69)</f>
        <v>172236949</v>
      </c>
      <c r="S70" s="32">
        <f>SUM(S64:S69)</f>
        <v>60007893</v>
      </c>
      <c r="T70" s="37">
        <f t="shared" si="14"/>
        <v>0.34840313503230946</v>
      </c>
      <c r="U70" s="37">
        <f t="shared" si="15"/>
        <v>0.25414201908568779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21828984</v>
      </c>
      <c r="E71" s="31">
        <v>27614456</v>
      </c>
      <c r="F71" s="31">
        <v>5337765</v>
      </c>
      <c r="G71" s="36">
        <f t="shared" si="8"/>
        <v>0.24452649743112184</v>
      </c>
      <c r="H71" s="31">
        <v>5633913</v>
      </c>
      <c r="I71" s="36">
        <f t="shared" si="9"/>
        <v>0.25809323054155886</v>
      </c>
      <c r="J71" s="31">
        <v>5605182</v>
      </c>
      <c r="K71" s="36">
        <f t="shared" si="10"/>
        <v>0.20297998990094174</v>
      </c>
      <c r="L71" s="31">
        <v>0</v>
      </c>
      <c r="M71" s="36">
        <f t="shared" si="11"/>
        <v>0</v>
      </c>
      <c r="N71" s="31">
        <f t="shared" si="12"/>
        <v>16576860</v>
      </c>
      <c r="O71" s="36">
        <f t="shared" si="13"/>
        <v>0.60029645342280147</v>
      </c>
      <c r="P71" s="31">
        <v>5515743</v>
      </c>
      <c r="Q71" s="31">
        <v>20134788</v>
      </c>
      <c r="R71" s="31">
        <v>19057624</v>
      </c>
      <c r="S71" s="31">
        <v>16878358</v>
      </c>
      <c r="T71" s="36">
        <f t="shared" si="14"/>
        <v>0.88564859921677541</v>
      </c>
      <c r="U71" s="36">
        <f t="shared" si="15"/>
        <v>1.6215222500395754E-2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14810581</v>
      </c>
      <c r="E72" s="31">
        <v>14810581</v>
      </c>
      <c r="F72" s="31">
        <v>2934804</v>
      </c>
      <c r="G72" s="36">
        <f t="shared" si="8"/>
        <v>0.19815589948834553</v>
      </c>
      <c r="H72" s="31">
        <v>2133886</v>
      </c>
      <c r="I72" s="36">
        <f t="shared" si="9"/>
        <v>0.14407848010824154</v>
      </c>
      <c r="J72" s="31">
        <v>3957936</v>
      </c>
      <c r="K72" s="36">
        <f t="shared" si="10"/>
        <v>0.26723705167271966</v>
      </c>
      <c r="L72" s="31">
        <v>0</v>
      </c>
      <c r="M72" s="36">
        <f t="shared" si="11"/>
        <v>0</v>
      </c>
      <c r="N72" s="31">
        <f t="shared" si="12"/>
        <v>9026626</v>
      </c>
      <c r="O72" s="36">
        <f t="shared" si="13"/>
        <v>0.6094714312693067</v>
      </c>
      <c r="P72" s="31">
        <v>4047887</v>
      </c>
      <c r="Q72" s="31">
        <v>15102069</v>
      </c>
      <c r="R72" s="31">
        <v>14178303</v>
      </c>
      <c r="S72" s="31">
        <v>9480786</v>
      </c>
      <c r="T72" s="36">
        <f t="shared" si="14"/>
        <v>0.66868270483428094</v>
      </c>
      <c r="U72" s="36">
        <f t="shared" si="15"/>
        <v>-2.2221717157618337E-2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4433840</v>
      </c>
      <c r="E73" s="31">
        <v>7594024</v>
      </c>
      <c r="F73" s="31">
        <v>1676741</v>
      </c>
      <c r="G73" s="36">
        <f t="shared" si="8"/>
        <v>0.37816903632066112</v>
      </c>
      <c r="H73" s="31">
        <v>2120270</v>
      </c>
      <c r="I73" s="36">
        <f t="shared" si="9"/>
        <v>0.47820173935008931</v>
      </c>
      <c r="J73" s="31">
        <v>2082984</v>
      </c>
      <c r="K73" s="36">
        <f t="shared" si="10"/>
        <v>0.27429252264675485</v>
      </c>
      <c r="L73" s="31">
        <v>0</v>
      </c>
      <c r="M73" s="36">
        <f t="shared" si="11"/>
        <v>0</v>
      </c>
      <c r="N73" s="31">
        <f t="shared" si="12"/>
        <v>5879995</v>
      </c>
      <c r="O73" s="36">
        <f t="shared" si="13"/>
        <v>0.7742923909642635</v>
      </c>
      <c r="P73" s="31">
        <v>405424</v>
      </c>
      <c r="Q73" s="31">
        <v>4226731</v>
      </c>
      <c r="R73" s="31">
        <v>4226731</v>
      </c>
      <c r="S73" s="31">
        <v>1984842</v>
      </c>
      <c r="T73" s="36">
        <f t="shared" si="14"/>
        <v>0.46959269468532538</v>
      </c>
      <c r="U73" s="36">
        <f t="shared" si="15"/>
        <v>4.137791546627728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21271049</v>
      </c>
      <c r="E74" s="31">
        <v>22710453</v>
      </c>
      <c r="F74" s="31">
        <v>5120667</v>
      </c>
      <c r="G74" s="36">
        <f t="shared" si="8"/>
        <v>0.24073410765966455</v>
      </c>
      <c r="H74" s="31">
        <v>5773966</v>
      </c>
      <c r="I74" s="36">
        <f t="shared" si="9"/>
        <v>0.27144716746221592</v>
      </c>
      <c r="J74" s="31">
        <v>5054999</v>
      </c>
      <c r="K74" s="36">
        <f t="shared" si="10"/>
        <v>0.22258468380177182</v>
      </c>
      <c r="L74" s="31">
        <v>0</v>
      </c>
      <c r="M74" s="36">
        <f t="shared" si="11"/>
        <v>0</v>
      </c>
      <c r="N74" s="31">
        <f t="shared" si="12"/>
        <v>15949632</v>
      </c>
      <c r="O74" s="36">
        <f t="shared" si="13"/>
        <v>0.70230356039133168</v>
      </c>
      <c r="P74" s="31">
        <v>5500085</v>
      </c>
      <c r="Q74" s="31">
        <v>24688293</v>
      </c>
      <c r="R74" s="31">
        <v>23779810</v>
      </c>
      <c r="S74" s="31">
        <v>15065221</v>
      </c>
      <c r="T74" s="36">
        <f t="shared" si="14"/>
        <v>0.63352991466290098</v>
      </c>
      <c r="U74" s="36">
        <f t="shared" si="15"/>
        <v>-8.0923476637179248E-2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2498226</v>
      </c>
      <c r="E75" s="31">
        <v>2369476</v>
      </c>
      <c r="F75" s="31">
        <v>465426</v>
      </c>
      <c r="G75" s="36">
        <f t="shared" si="8"/>
        <v>0.18630260032519075</v>
      </c>
      <c r="H75" s="31">
        <v>535429</v>
      </c>
      <c r="I75" s="36">
        <f t="shared" si="9"/>
        <v>0.21432368408622759</v>
      </c>
      <c r="J75" s="31">
        <v>654670</v>
      </c>
      <c r="K75" s="36">
        <f t="shared" si="10"/>
        <v>0.27629315511108787</v>
      </c>
      <c r="L75" s="31">
        <v>0</v>
      </c>
      <c r="M75" s="36">
        <f t="shared" si="11"/>
        <v>0</v>
      </c>
      <c r="N75" s="31">
        <f t="shared" si="12"/>
        <v>1655525</v>
      </c>
      <c r="O75" s="36">
        <f t="shared" si="13"/>
        <v>0.69868823317898132</v>
      </c>
      <c r="P75" s="31">
        <v>1256074</v>
      </c>
      <c r="Q75" s="31">
        <v>5117068</v>
      </c>
      <c r="R75" s="31">
        <v>4784373</v>
      </c>
      <c r="S75" s="31">
        <v>3624530</v>
      </c>
      <c r="T75" s="36">
        <f t="shared" si="14"/>
        <v>0.75757680264477711</v>
      </c>
      <c r="U75" s="36">
        <f t="shared" si="15"/>
        <v>-0.47879663140865902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12783780</v>
      </c>
      <c r="E76" s="31">
        <v>12413412</v>
      </c>
      <c r="F76" s="31">
        <v>2359497</v>
      </c>
      <c r="G76" s="36">
        <f t="shared" si="8"/>
        <v>0.1845695873990322</v>
      </c>
      <c r="H76" s="31">
        <v>1424664</v>
      </c>
      <c r="I76" s="36">
        <f t="shared" si="9"/>
        <v>0.11144309429605329</v>
      </c>
      <c r="J76" s="31">
        <v>3705244</v>
      </c>
      <c r="K76" s="36">
        <f t="shared" si="10"/>
        <v>0.29848715244446894</v>
      </c>
      <c r="L76" s="31">
        <v>0</v>
      </c>
      <c r="M76" s="36">
        <f t="shared" si="11"/>
        <v>0</v>
      </c>
      <c r="N76" s="31">
        <f t="shared" si="12"/>
        <v>7489405</v>
      </c>
      <c r="O76" s="36">
        <f t="shared" si="13"/>
        <v>0.60333170283883275</v>
      </c>
      <c r="P76" s="31">
        <v>445258</v>
      </c>
      <c r="Q76" s="31">
        <v>9649660</v>
      </c>
      <c r="R76" s="31">
        <v>9649660</v>
      </c>
      <c r="S76" s="31">
        <v>701457</v>
      </c>
      <c r="T76" s="36">
        <f t="shared" si="14"/>
        <v>7.2692405742793009E-2</v>
      </c>
      <c r="U76" s="36">
        <f t="shared" si="15"/>
        <v>7.3215663727546723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33105456</v>
      </c>
      <c r="E77" s="31">
        <v>33950076</v>
      </c>
      <c r="F77" s="31">
        <v>5080545</v>
      </c>
      <c r="G77" s="36">
        <f t="shared" si="8"/>
        <v>0.15346548919308045</v>
      </c>
      <c r="H77" s="31">
        <v>8340615</v>
      </c>
      <c r="I77" s="36">
        <f t="shared" si="9"/>
        <v>0.25194079791560642</v>
      </c>
      <c r="J77" s="31">
        <v>7088880</v>
      </c>
      <c r="K77" s="36">
        <f t="shared" si="10"/>
        <v>0.20880306718606462</v>
      </c>
      <c r="L77" s="31">
        <v>0</v>
      </c>
      <c r="M77" s="36">
        <f t="shared" si="11"/>
        <v>0</v>
      </c>
      <c r="N77" s="31">
        <f t="shared" si="12"/>
        <v>20510040</v>
      </c>
      <c r="O77" s="36">
        <f t="shared" si="13"/>
        <v>0.60412353716085943</v>
      </c>
      <c r="P77" s="31">
        <v>6727644</v>
      </c>
      <c r="Q77" s="31">
        <v>39003984</v>
      </c>
      <c r="R77" s="31">
        <v>39051864</v>
      </c>
      <c r="S77" s="31">
        <v>22264473</v>
      </c>
      <c r="T77" s="36">
        <f t="shared" si="14"/>
        <v>0.57012574354965484</v>
      </c>
      <c r="U77" s="36">
        <f t="shared" si="15"/>
        <v>5.3694279899471509E-2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110731916</v>
      </c>
      <c r="E78" s="32">
        <f>SUM(E71:E77)</f>
        <v>121462478</v>
      </c>
      <c r="F78" s="32">
        <f>SUM(F71:F77)</f>
        <v>22975445</v>
      </c>
      <c r="G78" s="37">
        <f t="shared" si="8"/>
        <v>0.20748710787231389</v>
      </c>
      <c r="H78" s="32">
        <f>SUM(H71:H77)</f>
        <v>25962743</v>
      </c>
      <c r="I78" s="37">
        <f t="shared" si="9"/>
        <v>0.23446485835213038</v>
      </c>
      <c r="J78" s="32">
        <f>SUM(J71:J77)</f>
        <v>28149895</v>
      </c>
      <c r="K78" s="37">
        <f t="shared" si="10"/>
        <v>0.2317579507969531</v>
      </c>
      <c r="L78" s="32">
        <f>SUM(L71:L77)</f>
        <v>0</v>
      </c>
      <c r="M78" s="37">
        <f t="shared" si="11"/>
        <v>0</v>
      </c>
      <c r="N78" s="32">
        <f t="shared" si="12"/>
        <v>77088083</v>
      </c>
      <c r="O78" s="37">
        <f t="shared" si="13"/>
        <v>0.6346658183607945</v>
      </c>
      <c r="P78" s="32">
        <f>SUM(P71:P77)</f>
        <v>23898115</v>
      </c>
      <c r="Q78" s="32">
        <f>SUM(Q71:Q77)</f>
        <v>117922593</v>
      </c>
      <c r="R78" s="32">
        <f>SUM(R71:R77)</f>
        <v>114728365</v>
      </c>
      <c r="S78" s="32">
        <f>SUM(S71:S77)</f>
        <v>69999667</v>
      </c>
      <c r="T78" s="37">
        <f t="shared" si="14"/>
        <v>0.61013391936684536</v>
      </c>
      <c r="U78" s="37">
        <f t="shared" si="15"/>
        <v>0.17791277680268935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18759145</v>
      </c>
      <c r="E79" s="31">
        <v>19784931</v>
      </c>
      <c r="F79" s="31">
        <v>2436941</v>
      </c>
      <c r="G79" s="36">
        <f t="shared" si="8"/>
        <v>0.12990682677701995</v>
      </c>
      <c r="H79" s="31">
        <v>3154418</v>
      </c>
      <c r="I79" s="36">
        <f t="shared" si="9"/>
        <v>0.1681536125447082</v>
      </c>
      <c r="J79" s="31">
        <v>2976915</v>
      </c>
      <c r="K79" s="36">
        <f t="shared" si="10"/>
        <v>0.15046375446040222</v>
      </c>
      <c r="L79" s="31">
        <v>0</v>
      </c>
      <c r="M79" s="36">
        <f t="shared" si="11"/>
        <v>0</v>
      </c>
      <c r="N79" s="31">
        <f t="shared" si="12"/>
        <v>8568274</v>
      </c>
      <c r="O79" s="36">
        <f t="shared" si="13"/>
        <v>0.43307070416368904</v>
      </c>
      <c r="P79" s="31">
        <v>7827379</v>
      </c>
      <c r="Q79" s="31">
        <v>18276319</v>
      </c>
      <c r="R79" s="31">
        <v>17736316</v>
      </c>
      <c r="S79" s="31">
        <v>7827379</v>
      </c>
      <c r="T79" s="36">
        <f t="shared" si="14"/>
        <v>0.44131932471207663</v>
      </c>
      <c r="U79" s="36">
        <f t="shared" si="15"/>
        <v>-0.61967920551694244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73469477</v>
      </c>
      <c r="E80" s="31">
        <v>80482633</v>
      </c>
      <c r="F80" s="31">
        <v>18404417</v>
      </c>
      <c r="G80" s="36">
        <f t="shared" si="8"/>
        <v>0.25050426042913032</v>
      </c>
      <c r="H80" s="31">
        <v>20182797</v>
      </c>
      <c r="I80" s="36">
        <f t="shared" si="9"/>
        <v>0.27470995880370835</v>
      </c>
      <c r="J80" s="31">
        <v>20503089</v>
      </c>
      <c r="K80" s="36">
        <f t="shared" si="10"/>
        <v>0.25475171767802379</v>
      </c>
      <c r="L80" s="31">
        <v>0</v>
      </c>
      <c r="M80" s="36">
        <f t="shared" si="11"/>
        <v>0</v>
      </c>
      <c r="N80" s="31">
        <f t="shared" si="12"/>
        <v>59090303</v>
      </c>
      <c r="O80" s="36">
        <f t="shared" si="13"/>
        <v>0.73419942660176141</v>
      </c>
      <c r="P80" s="31">
        <v>15940343</v>
      </c>
      <c r="Q80" s="31">
        <v>59491856</v>
      </c>
      <c r="R80" s="31">
        <v>61812856</v>
      </c>
      <c r="S80" s="31">
        <v>45386420</v>
      </c>
      <c r="T80" s="36">
        <f t="shared" si="14"/>
        <v>0.73425534649296909</v>
      </c>
      <c r="U80" s="36">
        <f t="shared" si="15"/>
        <v>0.28623888457105351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8326230</v>
      </c>
      <c r="E81" s="31">
        <v>8400555</v>
      </c>
      <c r="F81" s="31">
        <v>1598910</v>
      </c>
      <c r="G81" s="36">
        <f t="shared" si="8"/>
        <v>0.19203288883444247</v>
      </c>
      <c r="H81" s="31">
        <v>1600953</v>
      </c>
      <c r="I81" s="36">
        <f t="shared" si="9"/>
        <v>0.19227825798710821</v>
      </c>
      <c r="J81" s="31">
        <v>1820086</v>
      </c>
      <c r="K81" s="36">
        <f t="shared" si="10"/>
        <v>0.21666258955509488</v>
      </c>
      <c r="L81" s="31">
        <v>0</v>
      </c>
      <c r="M81" s="36">
        <f t="shared" si="11"/>
        <v>0</v>
      </c>
      <c r="N81" s="31">
        <f t="shared" si="12"/>
        <v>5019949</v>
      </c>
      <c r="O81" s="36">
        <f t="shared" si="13"/>
        <v>0.59757349365607393</v>
      </c>
      <c r="P81" s="31">
        <v>1372684</v>
      </c>
      <c r="Q81" s="31">
        <v>7413500</v>
      </c>
      <c r="R81" s="31">
        <v>8194070</v>
      </c>
      <c r="S81" s="31">
        <v>4003097</v>
      </c>
      <c r="T81" s="36">
        <f t="shared" si="14"/>
        <v>0.48853585580791964</v>
      </c>
      <c r="U81" s="36">
        <f t="shared" si="15"/>
        <v>0.32593226117591523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910236</v>
      </c>
      <c r="E82" s="31">
        <v>597282</v>
      </c>
      <c r="F82" s="31">
        <v>128382</v>
      </c>
      <c r="G82" s="36">
        <f t="shared" si="8"/>
        <v>0.14104254281307266</v>
      </c>
      <c r="H82" s="31">
        <v>102824</v>
      </c>
      <c r="I82" s="36">
        <f t="shared" si="9"/>
        <v>0.11296411040653193</v>
      </c>
      <c r="J82" s="31">
        <v>101834</v>
      </c>
      <c r="K82" s="36">
        <f t="shared" si="10"/>
        <v>0.17049567875810756</v>
      </c>
      <c r="L82" s="31">
        <v>0</v>
      </c>
      <c r="M82" s="36">
        <f t="shared" si="11"/>
        <v>0</v>
      </c>
      <c r="N82" s="31">
        <f t="shared" si="12"/>
        <v>333040</v>
      </c>
      <c r="O82" s="36">
        <f t="shared" si="13"/>
        <v>0.55759256096785104</v>
      </c>
      <c r="P82" s="31">
        <v>64191</v>
      </c>
      <c r="Q82" s="31">
        <v>811634</v>
      </c>
      <c r="R82" s="31">
        <v>628007</v>
      </c>
      <c r="S82" s="31">
        <v>249854</v>
      </c>
      <c r="T82" s="36">
        <f t="shared" si="14"/>
        <v>0.39785225323921547</v>
      </c>
      <c r="U82" s="36">
        <f t="shared" si="15"/>
        <v>0.58642177252262773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101465088</v>
      </c>
      <c r="E84" s="32">
        <f>SUM(E79:E83)</f>
        <v>109265401</v>
      </c>
      <c r="F84" s="32">
        <f>SUM(F79:F83)</f>
        <v>22568650</v>
      </c>
      <c r="G84" s="37">
        <f t="shared" si="8"/>
        <v>0.22242773790330719</v>
      </c>
      <c r="H84" s="32">
        <f>SUM(H79:H83)</f>
        <v>25040992</v>
      </c>
      <c r="I84" s="37">
        <f t="shared" si="9"/>
        <v>0.24679416825617892</v>
      </c>
      <c r="J84" s="32">
        <f>SUM(J79:J83)</f>
        <v>25401924</v>
      </c>
      <c r="K84" s="37">
        <f t="shared" si="10"/>
        <v>0.23247911752046743</v>
      </c>
      <c r="L84" s="32">
        <f>SUM(L79:L83)</f>
        <v>0</v>
      </c>
      <c r="M84" s="37">
        <f t="shared" si="11"/>
        <v>0</v>
      </c>
      <c r="N84" s="32">
        <f t="shared" si="12"/>
        <v>73011566</v>
      </c>
      <c r="O84" s="37">
        <f t="shared" si="13"/>
        <v>0.6682038900859385</v>
      </c>
      <c r="P84" s="32">
        <f>SUM(P79:P83)</f>
        <v>25204597</v>
      </c>
      <c r="Q84" s="32">
        <f>SUM(Q79:Q83)</f>
        <v>85993309</v>
      </c>
      <c r="R84" s="32">
        <f>SUM(R79:R83)</f>
        <v>88371249</v>
      </c>
      <c r="S84" s="32">
        <f>SUM(S79:S83)</f>
        <v>57466750</v>
      </c>
      <c r="T84" s="37">
        <f t="shared" si="14"/>
        <v>0.65028785549924728</v>
      </c>
      <c r="U84" s="37">
        <f t="shared" si="15"/>
        <v>7.8290083352652307E-3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468351717</v>
      </c>
      <c r="E85" s="32">
        <f>SUM(E57,E59:E62,E64:E69,E71:E77,E79:E83)</f>
        <v>483914697</v>
      </c>
      <c r="F85" s="32">
        <f>SUM(F57,F59:F62,F64:F69,F71:F77,F79:F83)</f>
        <v>87131015</v>
      </c>
      <c r="G85" s="37">
        <f t="shared" si="8"/>
        <v>0.18603756928257401</v>
      </c>
      <c r="H85" s="32">
        <f>SUM(H57,H59:H62,H64:H69,H71:H77,H79:H83)</f>
        <v>83703079</v>
      </c>
      <c r="I85" s="37">
        <f t="shared" si="9"/>
        <v>0.17871842028498425</v>
      </c>
      <c r="J85" s="32">
        <f>SUM(J57,J59:J62,J64:J69,J71:J77,J79:J83)</f>
        <v>93557710</v>
      </c>
      <c r="K85" s="37">
        <f t="shared" si="10"/>
        <v>0.19333512823645446</v>
      </c>
      <c r="L85" s="32">
        <f>SUM(L57,L59:L62,L64:L69,L71:L77,L79:L83)</f>
        <v>0</v>
      </c>
      <c r="M85" s="37">
        <f t="shared" si="11"/>
        <v>0</v>
      </c>
      <c r="N85" s="32">
        <f t="shared" si="12"/>
        <v>264391804</v>
      </c>
      <c r="O85" s="37">
        <f t="shared" si="13"/>
        <v>0.54636035160552276</v>
      </c>
      <c r="P85" s="32">
        <f>SUM(P57,P59:P62,P64:P69,P71:P77,P79:P83)</f>
        <v>88224612</v>
      </c>
      <c r="Q85" s="32">
        <f>SUM(Q57,Q59:Q62,Q64:Q69,Q71:Q77,Q79:Q83)</f>
        <v>446075992</v>
      </c>
      <c r="R85" s="32">
        <f>SUM(R57,R59:R62,R64:R69,R71:R77,R79:R83)</f>
        <v>443883002</v>
      </c>
      <c r="S85" s="32">
        <f>SUM(S57,S59:S62,S64:S69,S71:S77,S79:S83)</f>
        <v>239718320</v>
      </c>
      <c r="T85" s="37">
        <f t="shared" si="14"/>
        <v>0.54004843375372147</v>
      </c>
      <c r="U85" s="37">
        <f t="shared" si="15"/>
        <v>6.0449095542636E-2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1276854263</v>
      </c>
      <c r="E88" s="31">
        <v>1246477451</v>
      </c>
      <c r="F88" s="31">
        <v>281291015</v>
      </c>
      <c r="G88" s="36">
        <f t="shared" ref="G88:G99" si="16">IF(($D88      =0),0,($F88      /$D88      ))</f>
        <v>0.22030001633788648</v>
      </c>
      <c r="H88" s="31">
        <v>299305426</v>
      </c>
      <c r="I88" s="36">
        <f t="shared" ref="I88:I99" si="17">IF(($D88      =0),0,($H88      /$D88      ))</f>
        <v>0.23440844791227361</v>
      </c>
      <c r="J88" s="31">
        <v>294992702</v>
      </c>
      <c r="K88" s="36">
        <f t="shared" ref="K88:K99" si="18">IF(($E88      =0),0,($J88      /$E88      ))</f>
        <v>0.23666108180564271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875589143</v>
      </c>
      <c r="O88" s="36">
        <f t="shared" ref="O88:O99" si="21">IF(($E88      =0),0,($N88      /$E88      ))</f>
        <v>0.70245084842694039</v>
      </c>
      <c r="P88" s="31">
        <v>275212550</v>
      </c>
      <c r="Q88" s="31">
        <v>1235432046</v>
      </c>
      <c r="R88" s="31">
        <v>1155106447</v>
      </c>
      <c r="S88" s="31">
        <v>814759670</v>
      </c>
      <c r="T88" s="36">
        <f t="shared" ref="T88:T99" si="22">IF(($R88      =0),0,($S88      /$R88      ))</f>
        <v>0.70535462088023482</v>
      </c>
      <c r="U88" s="36">
        <f t="shared" ref="U88:U99" si="23">IF(($P88      =0),0,(($J88      /$P88      )-1))</f>
        <v>7.1872274720029994E-2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1510528000</v>
      </c>
      <c r="E89" s="31">
        <v>1590835000</v>
      </c>
      <c r="F89" s="31">
        <v>289253201</v>
      </c>
      <c r="G89" s="36">
        <f t="shared" si="16"/>
        <v>0.19149145265761375</v>
      </c>
      <c r="H89" s="31">
        <v>380269826</v>
      </c>
      <c r="I89" s="36">
        <f t="shared" si="17"/>
        <v>0.25174629401110077</v>
      </c>
      <c r="J89" s="31">
        <v>359731248</v>
      </c>
      <c r="K89" s="36">
        <f t="shared" si="18"/>
        <v>0.22612731552926607</v>
      </c>
      <c r="L89" s="31">
        <v>0</v>
      </c>
      <c r="M89" s="36">
        <f t="shared" si="19"/>
        <v>0</v>
      </c>
      <c r="N89" s="31">
        <f t="shared" si="20"/>
        <v>1029254275</v>
      </c>
      <c r="O89" s="36">
        <f t="shared" si="21"/>
        <v>0.64698996124676666</v>
      </c>
      <c r="P89" s="31">
        <v>336994018</v>
      </c>
      <c r="Q89" s="31">
        <v>1497711000</v>
      </c>
      <c r="R89" s="31">
        <v>1459695814</v>
      </c>
      <c r="S89" s="31">
        <v>974241406</v>
      </c>
      <c r="T89" s="36">
        <f t="shared" si="22"/>
        <v>0.66742769052018391</v>
      </c>
      <c r="U89" s="36">
        <f t="shared" si="23"/>
        <v>6.747072287793543E-2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408620476</v>
      </c>
      <c r="E90" s="31">
        <v>432296357</v>
      </c>
      <c r="F90" s="31">
        <v>79815657</v>
      </c>
      <c r="G90" s="36">
        <f t="shared" si="16"/>
        <v>0.19532955808117652</v>
      </c>
      <c r="H90" s="31">
        <v>93991052</v>
      </c>
      <c r="I90" s="36">
        <f t="shared" si="17"/>
        <v>0.23002041630434594</v>
      </c>
      <c r="J90" s="31">
        <v>102315534</v>
      </c>
      <c r="K90" s="36">
        <f t="shared" si="18"/>
        <v>0.23667914925315922</v>
      </c>
      <c r="L90" s="31">
        <v>0</v>
      </c>
      <c r="M90" s="36">
        <f t="shared" si="19"/>
        <v>0</v>
      </c>
      <c r="N90" s="31">
        <f t="shared" si="20"/>
        <v>276122243</v>
      </c>
      <c r="O90" s="36">
        <f t="shared" si="21"/>
        <v>0.63873368009899745</v>
      </c>
      <c r="P90" s="31">
        <v>80385384</v>
      </c>
      <c r="Q90" s="31">
        <v>400340860</v>
      </c>
      <c r="R90" s="31">
        <v>423122651</v>
      </c>
      <c r="S90" s="31">
        <v>264348634</v>
      </c>
      <c r="T90" s="36">
        <f t="shared" si="22"/>
        <v>0.62475651770294849</v>
      </c>
      <c r="U90" s="36">
        <f t="shared" si="23"/>
        <v>0.27281265459900017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3196002739</v>
      </c>
      <c r="E91" s="32">
        <f>SUM(E88:E90)</f>
        <v>3269608808</v>
      </c>
      <c r="F91" s="32">
        <f>SUM(F88:F90)</f>
        <v>650359873</v>
      </c>
      <c r="G91" s="37">
        <f t="shared" si="16"/>
        <v>0.2034916506997399</v>
      </c>
      <c r="H91" s="32">
        <f>SUM(H88:H90)</f>
        <v>773566304</v>
      </c>
      <c r="I91" s="37">
        <f t="shared" si="17"/>
        <v>0.24204181509620415</v>
      </c>
      <c r="J91" s="32">
        <f>SUM(J88:J90)</f>
        <v>757039484</v>
      </c>
      <c r="K91" s="37">
        <f t="shared" si="18"/>
        <v>0.23153824462048611</v>
      </c>
      <c r="L91" s="32">
        <f>SUM(L88:L90)</f>
        <v>0</v>
      </c>
      <c r="M91" s="37">
        <f t="shared" si="19"/>
        <v>0</v>
      </c>
      <c r="N91" s="32">
        <f t="shared" si="20"/>
        <v>2180965661</v>
      </c>
      <c r="O91" s="37">
        <f t="shared" si="21"/>
        <v>0.66704177443603219</v>
      </c>
      <c r="P91" s="32">
        <f>SUM(P88:P90)</f>
        <v>692591952</v>
      </c>
      <c r="Q91" s="32">
        <f>SUM(Q88:Q90)</f>
        <v>3133483906</v>
      </c>
      <c r="R91" s="32">
        <f>SUM(R88:R90)</f>
        <v>3037924912</v>
      </c>
      <c r="S91" s="32">
        <f>SUM(S88:S90)</f>
        <v>2053349710</v>
      </c>
      <c r="T91" s="37">
        <f t="shared" si="22"/>
        <v>0.67590535298918542</v>
      </c>
      <c r="U91" s="37">
        <f t="shared" si="23"/>
        <v>9.3052672376418233E-2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204499748</v>
      </c>
      <c r="E92" s="31">
        <v>200269289</v>
      </c>
      <c r="F92" s="31">
        <v>75670974</v>
      </c>
      <c r="G92" s="36">
        <f t="shared" si="16"/>
        <v>0.37002966869181669</v>
      </c>
      <c r="H92" s="31">
        <v>79944689</v>
      </c>
      <c r="I92" s="36">
        <f t="shared" si="17"/>
        <v>0.39092805630254368</v>
      </c>
      <c r="J92" s="31">
        <v>77907644</v>
      </c>
      <c r="K92" s="36">
        <f t="shared" si="18"/>
        <v>0.3890144334611384</v>
      </c>
      <c r="L92" s="31">
        <v>0</v>
      </c>
      <c r="M92" s="36">
        <f t="shared" si="19"/>
        <v>0</v>
      </c>
      <c r="N92" s="31">
        <f t="shared" si="20"/>
        <v>233523307</v>
      </c>
      <c r="O92" s="36">
        <f t="shared" si="21"/>
        <v>1.1660465174967491</v>
      </c>
      <c r="P92" s="31">
        <v>49262261</v>
      </c>
      <c r="Q92" s="31">
        <v>206787088</v>
      </c>
      <c r="R92" s="31">
        <v>162376080</v>
      </c>
      <c r="S92" s="31">
        <v>126115504</v>
      </c>
      <c r="T92" s="36">
        <f t="shared" si="22"/>
        <v>0.77668769932123005</v>
      </c>
      <c r="U92" s="36">
        <f t="shared" si="23"/>
        <v>0.58148737834018616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28122867</v>
      </c>
      <c r="E93" s="31">
        <v>30316597</v>
      </c>
      <c r="F93" s="31">
        <v>4896779</v>
      </c>
      <c r="G93" s="36">
        <f t="shared" si="16"/>
        <v>0.17412090310706943</v>
      </c>
      <c r="H93" s="31">
        <v>8791393</v>
      </c>
      <c r="I93" s="36">
        <f t="shared" si="17"/>
        <v>0.31260657030451411</v>
      </c>
      <c r="J93" s="31">
        <v>6917208</v>
      </c>
      <c r="K93" s="36">
        <f t="shared" si="18"/>
        <v>0.2281657139816847</v>
      </c>
      <c r="L93" s="31">
        <v>0</v>
      </c>
      <c r="M93" s="36">
        <f t="shared" si="19"/>
        <v>0</v>
      </c>
      <c r="N93" s="31">
        <f t="shared" si="20"/>
        <v>20605380</v>
      </c>
      <c r="O93" s="36">
        <f t="shared" si="21"/>
        <v>0.6796732496064779</v>
      </c>
      <c r="P93" s="31">
        <v>6629200</v>
      </c>
      <c r="Q93" s="31">
        <v>27897598</v>
      </c>
      <c r="R93" s="31">
        <v>27001051</v>
      </c>
      <c r="S93" s="31">
        <v>18056444</v>
      </c>
      <c r="T93" s="36">
        <f t="shared" si="22"/>
        <v>0.66873115420581219</v>
      </c>
      <c r="U93" s="36">
        <f t="shared" si="23"/>
        <v>4.3445362939721344E-2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32773489</v>
      </c>
      <c r="E94" s="31">
        <v>28139172</v>
      </c>
      <c r="F94" s="31">
        <v>7535550</v>
      </c>
      <c r="G94" s="36">
        <f t="shared" si="16"/>
        <v>0.22992822033687044</v>
      </c>
      <c r="H94" s="31">
        <v>9094884</v>
      </c>
      <c r="I94" s="36">
        <f t="shared" si="17"/>
        <v>0.27750734747832312</v>
      </c>
      <c r="J94" s="31">
        <v>-1820384</v>
      </c>
      <c r="K94" s="36">
        <f t="shared" si="18"/>
        <v>-6.4692166493029724E-2</v>
      </c>
      <c r="L94" s="31">
        <v>0</v>
      </c>
      <c r="M94" s="36">
        <f t="shared" si="19"/>
        <v>0</v>
      </c>
      <c r="N94" s="31">
        <f t="shared" si="20"/>
        <v>14810050</v>
      </c>
      <c r="O94" s="36">
        <f t="shared" si="21"/>
        <v>0.52631434926372389</v>
      </c>
      <c r="P94" s="31">
        <v>5980321</v>
      </c>
      <c r="Q94" s="31">
        <v>27563828</v>
      </c>
      <c r="R94" s="31">
        <v>30202509</v>
      </c>
      <c r="S94" s="31">
        <v>20369279</v>
      </c>
      <c r="T94" s="36">
        <f t="shared" si="22"/>
        <v>0.67442340634680387</v>
      </c>
      <c r="U94" s="36">
        <f t="shared" si="23"/>
        <v>-1.3043957004983513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32050337</v>
      </c>
      <c r="E95" s="31">
        <v>34706080</v>
      </c>
      <c r="F95" s="31">
        <v>8108972</v>
      </c>
      <c r="G95" s="36">
        <f t="shared" si="16"/>
        <v>0.25300738647459464</v>
      </c>
      <c r="H95" s="31">
        <v>8301111</v>
      </c>
      <c r="I95" s="36">
        <f t="shared" si="17"/>
        <v>0.259002300038218</v>
      </c>
      <c r="J95" s="31">
        <v>8433152</v>
      </c>
      <c r="K95" s="36">
        <f t="shared" si="18"/>
        <v>0.24298774162913242</v>
      </c>
      <c r="L95" s="31">
        <v>0</v>
      </c>
      <c r="M95" s="36">
        <f t="shared" si="19"/>
        <v>0</v>
      </c>
      <c r="N95" s="31">
        <f t="shared" si="20"/>
        <v>24843235</v>
      </c>
      <c r="O95" s="36">
        <f t="shared" si="21"/>
        <v>0.71581794890117234</v>
      </c>
      <c r="P95" s="31">
        <v>8741191</v>
      </c>
      <c r="Q95" s="31">
        <v>36492439</v>
      </c>
      <c r="R95" s="31">
        <v>34677838</v>
      </c>
      <c r="S95" s="31">
        <v>24854371</v>
      </c>
      <c r="T95" s="36">
        <f t="shared" si="22"/>
        <v>0.71672204593608169</v>
      </c>
      <c r="U95" s="36">
        <f t="shared" si="23"/>
        <v>-3.5239934695397879E-2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297446441</v>
      </c>
      <c r="E96" s="32">
        <f>SUM(E92:E95)</f>
        <v>293431138</v>
      </c>
      <c r="F96" s="32">
        <f>SUM(F92:F95)</f>
        <v>96212275</v>
      </c>
      <c r="G96" s="37">
        <f t="shared" si="16"/>
        <v>0.32346083777818674</v>
      </c>
      <c r="H96" s="32">
        <f>SUM(H92:H95)</f>
        <v>106132077</v>
      </c>
      <c r="I96" s="37">
        <f t="shared" si="17"/>
        <v>0.35681071403372416</v>
      </c>
      <c r="J96" s="32">
        <f>SUM(J92:J95)</f>
        <v>91437620</v>
      </c>
      <c r="K96" s="37">
        <f t="shared" si="18"/>
        <v>0.31161525877325263</v>
      </c>
      <c r="L96" s="32">
        <f>SUM(L92:L95)</f>
        <v>0</v>
      </c>
      <c r="M96" s="37">
        <f t="shared" si="19"/>
        <v>0</v>
      </c>
      <c r="N96" s="32">
        <f t="shared" si="20"/>
        <v>293781972</v>
      </c>
      <c r="O96" s="37">
        <f t="shared" si="21"/>
        <v>1.0011956263482849</v>
      </c>
      <c r="P96" s="32">
        <f>SUM(P92:P95)</f>
        <v>70612973</v>
      </c>
      <c r="Q96" s="32">
        <f>SUM(Q92:Q95)</f>
        <v>298740953</v>
      </c>
      <c r="R96" s="32">
        <f>SUM(R92:R95)</f>
        <v>254257478</v>
      </c>
      <c r="S96" s="32">
        <f>SUM(S92:S95)</f>
        <v>189395598</v>
      </c>
      <c r="T96" s="37">
        <f t="shared" si="22"/>
        <v>0.74489686395772403</v>
      </c>
      <c r="U96" s="37">
        <f t="shared" si="23"/>
        <v>0.29491248017556204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107134732</v>
      </c>
      <c r="E97" s="31">
        <v>98451659</v>
      </c>
      <c r="F97" s="31">
        <v>14302203</v>
      </c>
      <c r="G97" s="36">
        <f t="shared" si="16"/>
        <v>0.13349735172716912</v>
      </c>
      <c r="H97" s="31">
        <v>47180126</v>
      </c>
      <c r="I97" s="36">
        <f t="shared" si="17"/>
        <v>0.44038123883111968</v>
      </c>
      <c r="J97" s="31">
        <v>29815624</v>
      </c>
      <c r="K97" s="36">
        <f t="shared" si="18"/>
        <v>0.30284531822871569</v>
      </c>
      <c r="L97" s="31">
        <v>0</v>
      </c>
      <c r="M97" s="36">
        <f t="shared" si="19"/>
        <v>0</v>
      </c>
      <c r="N97" s="31">
        <f t="shared" si="20"/>
        <v>91297953</v>
      </c>
      <c r="O97" s="36">
        <f t="shared" si="21"/>
        <v>0.92733788264553263</v>
      </c>
      <c r="P97" s="31">
        <v>7213789</v>
      </c>
      <c r="Q97" s="31">
        <v>66209011</v>
      </c>
      <c r="R97" s="31">
        <v>92589039</v>
      </c>
      <c r="S97" s="31">
        <v>34600487</v>
      </c>
      <c r="T97" s="36">
        <f t="shared" si="22"/>
        <v>0.37369960174227534</v>
      </c>
      <c r="U97" s="36">
        <f t="shared" si="23"/>
        <v>3.1331433453348856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31333637</v>
      </c>
      <c r="E98" s="31">
        <v>71602683</v>
      </c>
      <c r="F98" s="31">
        <v>14521133</v>
      </c>
      <c r="G98" s="36">
        <f t="shared" si="16"/>
        <v>0.46343592350929452</v>
      </c>
      <c r="H98" s="31">
        <v>10246999</v>
      </c>
      <c r="I98" s="36">
        <f t="shared" si="17"/>
        <v>0.32702871358342472</v>
      </c>
      <c r="J98" s="31">
        <v>37896612</v>
      </c>
      <c r="K98" s="36">
        <f t="shared" si="18"/>
        <v>0.5292624579444879</v>
      </c>
      <c r="L98" s="31">
        <v>0</v>
      </c>
      <c r="M98" s="36">
        <f t="shared" si="19"/>
        <v>0</v>
      </c>
      <c r="N98" s="31">
        <f t="shared" si="20"/>
        <v>62664744</v>
      </c>
      <c r="O98" s="36">
        <f t="shared" si="21"/>
        <v>0.87517312724161467</v>
      </c>
      <c r="P98" s="31">
        <v>0</v>
      </c>
      <c r="Q98" s="31">
        <v>33102023</v>
      </c>
      <c r="R98" s="31">
        <v>31271237</v>
      </c>
      <c r="S98" s="31">
        <v>12030296</v>
      </c>
      <c r="T98" s="36">
        <f t="shared" si="22"/>
        <v>0.38470803057774783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52108226</v>
      </c>
      <c r="E99" s="31">
        <v>52608226</v>
      </c>
      <c r="F99" s="31">
        <v>13826018</v>
      </c>
      <c r="G99" s="36">
        <f t="shared" si="16"/>
        <v>0.26533273268600621</v>
      </c>
      <c r="H99" s="31">
        <v>7648210</v>
      </c>
      <c r="I99" s="36">
        <f t="shared" si="17"/>
        <v>0.14677548224343695</v>
      </c>
      <c r="J99" s="31">
        <v>16788674</v>
      </c>
      <c r="K99" s="36">
        <f t="shared" si="18"/>
        <v>0.3191264043003465</v>
      </c>
      <c r="L99" s="31">
        <v>0</v>
      </c>
      <c r="M99" s="36">
        <f t="shared" si="19"/>
        <v>0</v>
      </c>
      <c r="N99" s="31">
        <f t="shared" si="20"/>
        <v>38262902</v>
      </c>
      <c r="O99" s="36">
        <f t="shared" si="21"/>
        <v>0.72731785329541432</v>
      </c>
      <c r="P99" s="31">
        <v>12173708</v>
      </c>
      <c r="Q99" s="31">
        <v>61266722</v>
      </c>
      <c r="R99" s="31">
        <v>54080885</v>
      </c>
      <c r="S99" s="31">
        <v>37510619</v>
      </c>
      <c r="T99" s="36">
        <f t="shared" si="22"/>
        <v>0.69360216645862949</v>
      </c>
      <c r="U99" s="36">
        <f t="shared" si="23"/>
        <v>0.37909287786432855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190576595</v>
      </c>
      <c r="E101" s="32">
        <f>SUM(E97:E100)</f>
        <v>222662568</v>
      </c>
      <c r="F101" s="32">
        <f>SUM(F97:F100)</f>
        <v>42649354</v>
      </c>
      <c r="G101" s="37">
        <f>IF(($D101     =0),0,($F101     /$D101     ))</f>
        <v>0.2237911428735517</v>
      </c>
      <c r="H101" s="32">
        <f>SUM(H97:H100)</f>
        <v>65075335</v>
      </c>
      <c r="I101" s="37">
        <f>IF(($D101     =0),0,($H101     /$D101     ))</f>
        <v>0.34146551416767623</v>
      </c>
      <c r="J101" s="32">
        <f>SUM(J97:J100)</f>
        <v>84500910</v>
      </c>
      <c r="K101" s="37">
        <f>IF(($E101     =0),0,($J101     /$E101     ))</f>
        <v>0.37950209035584281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192225599</v>
      </c>
      <c r="O101" s="37">
        <f>IF(($E101     =0),0,($N101     /$E101     ))</f>
        <v>0.86330450926982927</v>
      </c>
      <c r="P101" s="32">
        <f>SUM(P97:P100)</f>
        <v>19387497</v>
      </c>
      <c r="Q101" s="32">
        <f>SUM(Q97:Q100)</f>
        <v>160577756</v>
      </c>
      <c r="R101" s="32">
        <f>SUM(R97:R100)</f>
        <v>177941161</v>
      </c>
      <c r="S101" s="32">
        <f>SUM(S97:S100)</f>
        <v>84141402</v>
      </c>
      <c r="T101" s="37">
        <f>IF(($R101     =0),0,($S101     /$R101     ))</f>
        <v>0.47286081268178304</v>
      </c>
      <c r="U101" s="37">
        <f>IF(($P101     =0),0,(($J101     /$P101     )-1))</f>
        <v>3.3585260129247212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3684025775</v>
      </c>
      <c r="E102" s="32">
        <f>SUM(E88:E90,E92:E95,E97:E100)</f>
        <v>3785702514</v>
      </c>
      <c r="F102" s="32">
        <f>SUM(F88:F90,F92:F95,F97:F100)</f>
        <v>789221502</v>
      </c>
      <c r="G102" s="37">
        <f>IF(($D102     =0),0,($F102     /$D102     ))</f>
        <v>0.21422800767456629</v>
      </c>
      <c r="H102" s="32">
        <f>SUM(H88:H90,H92:H95,H97:H100)</f>
        <v>944773716</v>
      </c>
      <c r="I102" s="37">
        <f>IF(($D102     =0),0,($H102     /$D102     ))</f>
        <v>0.25645144027256433</v>
      </c>
      <c r="J102" s="32">
        <f>SUM(J88:J90,J92:J95,J97:J100)</f>
        <v>932978014</v>
      </c>
      <c r="K102" s="37">
        <f>IF(($E102     =0),0,($J102     /$E102     ))</f>
        <v>0.24644778889776228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2666973232</v>
      </c>
      <c r="O102" s="37">
        <f>IF(($E102     =0),0,($N102     /$E102     ))</f>
        <v>0.70448568585016924</v>
      </c>
      <c r="P102" s="32">
        <f>SUM(P88:P90,P92:P95,P97:P100)</f>
        <v>782592422</v>
      </c>
      <c r="Q102" s="32">
        <f>SUM(Q88:Q90,Q92:Q95,Q97:Q100)</f>
        <v>3592802615</v>
      </c>
      <c r="R102" s="32">
        <f>SUM(R88:R90,R92:R95,R97:R100)</f>
        <v>3470123551</v>
      </c>
      <c r="S102" s="32">
        <f>SUM(S88:S90,S92:S95,S97:S100)</f>
        <v>2326886710</v>
      </c>
      <c r="T102" s="37">
        <f>IF(($R102     =0),0,($S102     /$R102     ))</f>
        <v>0.67054866370087929</v>
      </c>
      <c r="U102" s="37">
        <f>IF(($P102     =0),0,(($J102     /$P102     )-1))</f>
        <v>0.192163363421886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1234115600</v>
      </c>
      <c r="E105" s="31">
        <v>1233463209</v>
      </c>
      <c r="F105" s="31">
        <v>246481344</v>
      </c>
      <c r="G105" s="36">
        <f t="shared" ref="G105:G136" si="24">IF(($D105     =0),0,($F105     /$D105     ))</f>
        <v>0.19972305997914619</v>
      </c>
      <c r="H105" s="31">
        <v>302449959</v>
      </c>
      <c r="I105" s="36">
        <f t="shared" ref="I105:I136" si="25">IF(($D105     =0),0,($H105     /$D105     ))</f>
        <v>0.24507425317368972</v>
      </c>
      <c r="J105" s="31">
        <v>262754203</v>
      </c>
      <c r="K105" s="36">
        <f t="shared" ref="K105:K136" si="26">IF(($E105     =0),0,($J105     /$E105     ))</f>
        <v>0.21302151623397145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811685506</v>
      </c>
      <c r="O105" s="36">
        <f t="shared" ref="O105:O136" si="29">IF(($E105     =0),0,($N105     /$E105     ))</f>
        <v>0.6580540871243773</v>
      </c>
      <c r="P105" s="31">
        <v>235043618</v>
      </c>
      <c r="Q105" s="31">
        <v>1134258380</v>
      </c>
      <c r="R105" s="31">
        <v>1178546350</v>
      </c>
      <c r="S105" s="31">
        <v>752543691</v>
      </c>
      <c r="T105" s="36">
        <f t="shared" ref="T105:T136" si="30">IF(($R105     =0),0,($S105     /$R105     ))</f>
        <v>0.63853550689796801</v>
      </c>
      <c r="U105" s="36">
        <f t="shared" ref="U105:U136" si="31">IF(($P105     =0),0,(($J105     /$P105     )-1))</f>
        <v>0.11789550057045162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1234115600</v>
      </c>
      <c r="E106" s="32">
        <f>E105</f>
        <v>1233463209</v>
      </c>
      <c r="F106" s="32">
        <f>F105</f>
        <v>246481344</v>
      </c>
      <c r="G106" s="37">
        <f t="shared" si="24"/>
        <v>0.19972305997914619</v>
      </c>
      <c r="H106" s="32">
        <f>H105</f>
        <v>302449959</v>
      </c>
      <c r="I106" s="37">
        <f t="shared" si="25"/>
        <v>0.24507425317368972</v>
      </c>
      <c r="J106" s="32">
        <f>J105</f>
        <v>262754203</v>
      </c>
      <c r="K106" s="37">
        <f t="shared" si="26"/>
        <v>0.21302151623397145</v>
      </c>
      <c r="L106" s="32">
        <f>L105</f>
        <v>0</v>
      </c>
      <c r="M106" s="37">
        <f t="shared" si="27"/>
        <v>0</v>
      </c>
      <c r="N106" s="32">
        <f t="shared" si="28"/>
        <v>811685506</v>
      </c>
      <c r="O106" s="37">
        <f t="shared" si="29"/>
        <v>0.6580540871243773</v>
      </c>
      <c r="P106" s="32">
        <f>P105</f>
        <v>235043618</v>
      </c>
      <c r="Q106" s="32">
        <f>Q105</f>
        <v>1134258380</v>
      </c>
      <c r="R106" s="32">
        <f>R105</f>
        <v>1178546350</v>
      </c>
      <c r="S106" s="32">
        <f>S105</f>
        <v>752543691</v>
      </c>
      <c r="T106" s="37">
        <f t="shared" si="30"/>
        <v>0.63853550689796801</v>
      </c>
      <c r="U106" s="37">
        <f t="shared" si="31"/>
        <v>0.11789550057045162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32201151</v>
      </c>
      <c r="E107" s="31">
        <v>28668107</v>
      </c>
      <c r="F107" s="31">
        <v>2776583</v>
      </c>
      <c r="G107" s="36">
        <f t="shared" si="24"/>
        <v>8.6226203529184406E-2</v>
      </c>
      <c r="H107" s="31">
        <v>9720616</v>
      </c>
      <c r="I107" s="36">
        <f t="shared" si="25"/>
        <v>0.30187169396522501</v>
      </c>
      <c r="J107" s="31">
        <v>6298277</v>
      </c>
      <c r="K107" s="36">
        <f t="shared" si="26"/>
        <v>0.21969629874759433</v>
      </c>
      <c r="L107" s="31">
        <v>0</v>
      </c>
      <c r="M107" s="36">
        <f t="shared" si="27"/>
        <v>0</v>
      </c>
      <c r="N107" s="31">
        <f t="shared" si="28"/>
        <v>18795476</v>
      </c>
      <c r="O107" s="36">
        <f t="shared" si="29"/>
        <v>0.65562319828093285</v>
      </c>
      <c r="P107" s="31">
        <v>3789810</v>
      </c>
      <c r="Q107" s="31">
        <v>34892871</v>
      </c>
      <c r="R107" s="31">
        <v>33768650</v>
      </c>
      <c r="S107" s="31">
        <v>14894861</v>
      </c>
      <c r="T107" s="36">
        <f t="shared" si="30"/>
        <v>0.4410854742490446</v>
      </c>
      <c r="U107" s="36">
        <f t="shared" si="31"/>
        <v>0.66189782601238578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10759798</v>
      </c>
      <c r="E108" s="31">
        <v>10745657</v>
      </c>
      <c r="F108" s="31">
        <v>1872615</v>
      </c>
      <c r="G108" s="36">
        <f t="shared" si="24"/>
        <v>0.17403811855947482</v>
      </c>
      <c r="H108" s="31">
        <v>4015058</v>
      </c>
      <c r="I108" s="36">
        <f t="shared" si="25"/>
        <v>0.373153659576137</v>
      </c>
      <c r="J108" s="31">
        <v>2041368</v>
      </c>
      <c r="K108" s="36">
        <f t="shared" si="26"/>
        <v>0.18997144613865863</v>
      </c>
      <c r="L108" s="31">
        <v>0</v>
      </c>
      <c r="M108" s="36">
        <f t="shared" si="27"/>
        <v>0</v>
      </c>
      <c r="N108" s="31">
        <f t="shared" si="28"/>
        <v>7929041</v>
      </c>
      <c r="O108" s="36">
        <f t="shared" si="29"/>
        <v>0.73788331416124675</v>
      </c>
      <c r="P108" s="31">
        <v>2874027</v>
      </c>
      <c r="Q108" s="31">
        <v>18880587</v>
      </c>
      <c r="R108" s="31">
        <v>17456432</v>
      </c>
      <c r="S108" s="31">
        <v>10943225</v>
      </c>
      <c r="T108" s="36">
        <f t="shared" si="30"/>
        <v>0.62688784283065402</v>
      </c>
      <c r="U108" s="36">
        <f t="shared" si="31"/>
        <v>-0.28971857258125966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27152112</v>
      </c>
      <c r="E109" s="31">
        <v>32172076</v>
      </c>
      <c r="F109" s="31">
        <v>6966983</v>
      </c>
      <c r="G109" s="36">
        <f t="shared" si="24"/>
        <v>0.25659083168189645</v>
      </c>
      <c r="H109" s="31">
        <v>9081516</v>
      </c>
      <c r="I109" s="36">
        <f t="shared" si="25"/>
        <v>0.33446812535245879</v>
      </c>
      <c r="J109" s="31">
        <v>4048012</v>
      </c>
      <c r="K109" s="36">
        <f t="shared" si="26"/>
        <v>0.12582377338658532</v>
      </c>
      <c r="L109" s="31">
        <v>0</v>
      </c>
      <c r="M109" s="36">
        <f t="shared" si="27"/>
        <v>0</v>
      </c>
      <c r="N109" s="31">
        <f t="shared" si="28"/>
        <v>20096511</v>
      </c>
      <c r="O109" s="36">
        <f t="shared" si="29"/>
        <v>0.62465695406165267</v>
      </c>
      <c r="P109" s="31">
        <v>6749612</v>
      </c>
      <c r="Q109" s="31">
        <v>33152436</v>
      </c>
      <c r="R109" s="31">
        <v>34172430</v>
      </c>
      <c r="S109" s="31">
        <v>22622468</v>
      </c>
      <c r="T109" s="36">
        <f t="shared" si="30"/>
        <v>0.6620093449602501</v>
      </c>
      <c r="U109" s="36">
        <f t="shared" si="31"/>
        <v>-0.40026004457737718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71657736</v>
      </c>
      <c r="E110" s="31">
        <v>71639551</v>
      </c>
      <c r="F110" s="31">
        <v>17697803</v>
      </c>
      <c r="G110" s="36">
        <f t="shared" si="24"/>
        <v>0.24697686513567774</v>
      </c>
      <c r="H110" s="31">
        <v>15480662</v>
      </c>
      <c r="I110" s="36">
        <f t="shared" si="25"/>
        <v>0.21603615832908815</v>
      </c>
      <c r="J110" s="31">
        <v>22612830</v>
      </c>
      <c r="K110" s="36">
        <f t="shared" si="26"/>
        <v>0.31564728818582349</v>
      </c>
      <c r="L110" s="31">
        <v>0</v>
      </c>
      <c r="M110" s="36">
        <f t="shared" si="27"/>
        <v>0</v>
      </c>
      <c r="N110" s="31">
        <f t="shared" si="28"/>
        <v>55791295</v>
      </c>
      <c r="O110" s="36">
        <f t="shared" si="29"/>
        <v>0.77877784298229336</v>
      </c>
      <c r="P110" s="31">
        <v>19170021</v>
      </c>
      <c r="Q110" s="31">
        <v>61441212</v>
      </c>
      <c r="R110" s="31">
        <v>61403676</v>
      </c>
      <c r="S110" s="31">
        <v>51586481</v>
      </c>
      <c r="T110" s="36">
        <f t="shared" si="30"/>
        <v>0.84012040256352083</v>
      </c>
      <c r="U110" s="36">
        <f t="shared" si="31"/>
        <v>0.17959338698689997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4124724</v>
      </c>
      <c r="E111" s="31">
        <v>7110359</v>
      </c>
      <c r="F111" s="31">
        <v>988000</v>
      </c>
      <c r="G111" s="36">
        <f t="shared" si="24"/>
        <v>0.23953117832853787</v>
      </c>
      <c r="H111" s="31">
        <v>3512125</v>
      </c>
      <c r="I111" s="36">
        <f t="shared" si="25"/>
        <v>0.85148121425821466</v>
      </c>
      <c r="J111" s="31">
        <v>1306122</v>
      </c>
      <c r="K111" s="36">
        <f t="shared" si="26"/>
        <v>0.18369283463746344</v>
      </c>
      <c r="L111" s="31">
        <v>0</v>
      </c>
      <c r="M111" s="36">
        <f t="shared" si="27"/>
        <v>0</v>
      </c>
      <c r="N111" s="31">
        <f t="shared" si="28"/>
        <v>5806247</v>
      </c>
      <c r="O111" s="36">
        <f t="shared" si="29"/>
        <v>0.81658985151101371</v>
      </c>
      <c r="P111" s="31">
        <v>1437514</v>
      </c>
      <c r="Q111" s="31">
        <v>5770000</v>
      </c>
      <c r="R111" s="31">
        <v>9545526</v>
      </c>
      <c r="S111" s="31">
        <v>5726652</v>
      </c>
      <c r="T111" s="36">
        <f t="shared" si="30"/>
        <v>0.59993048052040299</v>
      </c>
      <c r="U111" s="36">
        <f t="shared" si="31"/>
        <v>-9.1402240256442724E-2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145895521</v>
      </c>
      <c r="E112" s="32">
        <f>SUM(E107:E111)</f>
        <v>150335750</v>
      </c>
      <c r="F112" s="32">
        <f>SUM(F107:F111)</f>
        <v>30301984</v>
      </c>
      <c r="G112" s="37">
        <f t="shared" si="24"/>
        <v>0.20769646519854437</v>
      </c>
      <c r="H112" s="32">
        <f>SUM(H107:H111)</f>
        <v>41809977</v>
      </c>
      <c r="I112" s="37">
        <f t="shared" si="25"/>
        <v>0.28657478114081375</v>
      </c>
      <c r="J112" s="32">
        <f>SUM(J107:J111)</f>
        <v>36306609</v>
      </c>
      <c r="K112" s="37">
        <f t="shared" si="26"/>
        <v>0.24150349467774632</v>
      </c>
      <c r="L112" s="32">
        <f>SUM(L107:L111)</f>
        <v>0</v>
      </c>
      <c r="M112" s="37">
        <f t="shared" si="27"/>
        <v>0</v>
      </c>
      <c r="N112" s="32">
        <f t="shared" si="28"/>
        <v>108418570</v>
      </c>
      <c r="O112" s="37">
        <f t="shared" si="29"/>
        <v>0.72117623386320284</v>
      </c>
      <c r="P112" s="32">
        <f>SUM(P107:P111)</f>
        <v>34020984</v>
      </c>
      <c r="Q112" s="32">
        <f>SUM(Q107:Q111)</f>
        <v>154137106</v>
      </c>
      <c r="R112" s="32">
        <f>SUM(R107:R111)</f>
        <v>156346714</v>
      </c>
      <c r="S112" s="32">
        <f>SUM(S107:S111)</f>
        <v>105773687</v>
      </c>
      <c r="T112" s="37">
        <f t="shared" si="30"/>
        <v>0.67653284353644938</v>
      </c>
      <c r="U112" s="37">
        <f t="shared" si="31"/>
        <v>6.7182801061838715E-2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41705010</v>
      </c>
      <c r="E113" s="31">
        <v>41234210</v>
      </c>
      <c r="F113" s="31">
        <v>8657627</v>
      </c>
      <c r="G113" s="36">
        <f t="shared" si="24"/>
        <v>0.20759201352547332</v>
      </c>
      <c r="H113" s="31">
        <v>11595446</v>
      </c>
      <c r="I113" s="36">
        <f t="shared" si="25"/>
        <v>0.2780348452140402</v>
      </c>
      <c r="J113" s="31">
        <v>7856792</v>
      </c>
      <c r="K113" s="36">
        <f t="shared" si="26"/>
        <v>0.19054062148880746</v>
      </c>
      <c r="L113" s="31">
        <v>0</v>
      </c>
      <c r="M113" s="36">
        <f t="shared" si="27"/>
        <v>0</v>
      </c>
      <c r="N113" s="31">
        <f t="shared" si="28"/>
        <v>28109865</v>
      </c>
      <c r="O113" s="36">
        <f t="shared" si="29"/>
        <v>0.68171222390340447</v>
      </c>
      <c r="P113" s="31">
        <v>8529087</v>
      </c>
      <c r="Q113" s="31">
        <v>37760904</v>
      </c>
      <c r="R113" s="31">
        <v>40990443</v>
      </c>
      <c r="S113" s="31">
        <v>27417039</v>
      </c>
      <c r="T113" s="36">
        <f t="shared" si="30"/>
        <v>0.66886417890140881</v>
      </c>
      <c r="U113" s="36">
        <f t="shared" si="31"/>
        <v>-7.8823794387371082E-2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14097572</v>
      </c>
      <c r="E114" s="31">
        <v>14132637</v>
      </c>
      <c r="F114" s="31">
        <v>2737195</v>
      </c>
      <c r="G114" s="36">
        <f t="shared" si="24"/>
        <v>0.1941607391684185</v>
      </c>
      <c r="H114" s="31">
        <v>3068470</v>
      </c>
      <c r="I114" s="36">
        <f t="shared" si="25"/>
        <v>0.21765946646699161</v>
      </c>
      <c r="J114" s="31">
        <v>2718803</v>
      </c>
      <c r="K114" s="36">
        <f t="shared" si="26"/>
        <v>0.19237761501975886</v>
      </c>
      <c r="L114" s="31">
        <v>0</v>
      </c>
      <c r="M114" s="36">
        <f t="shared" si="27"/>
        <v>0</v>
      </c>
      <c r="N114" s="31">
        <f t="shared" si="28"/>
        <v>8524468</v>
      </c>
      <c r="O114" s="36">
        <f t="shared" si="29"/>
        <v>0.60317603855529578</v>
      </c>
      <c r="P114" s="31">
        <v>2409544</v>
      </c>
      <c r="Q114" s="31">
        <v>13709949</v>
      </c>
      <c r="R114" s="31">
        <v>12576638</v>
      </c>
      <c r="S114" s="31">
        <v>7711637</v>
      </c>
      <c r="T114" s="36">
        <f t="shared" si="30"/>
        <v>0.61317158051301146</v>
      </c>
      <c r="U114" s="36">
        <f t="shared" si="31"/>
        <v>0.12834752135673799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6212968</v>
      </c>
      <c r="E115" s="31">
        <v>5256149</v>
      </c>
      <c r="F115" s="31">
        <v>4691832</v>
      </c>
      <c r="G115" s="36">
        <f t="shared" si="24"/>
        <v>0.75516757852285732</v>
      </c>
      <c r="H115" s="31">
        <v>2305048</v>
      </c>
      <c r="I115" s="36">
        <f t="shared" si="25"/>
        <v>0.37100593468371318</v>
      </c>
      <c r="J115" s="31">
        <v>1183254</v>
      </c>
      <c r="K115" s="36">
        <f t="shared" si="26"/>
        <v>0.22511804745261216</v>
      </c>
      <c r="L115" s="31">
        <v>0</v>
      </c>
      <c r="M115" s="36">
        <f t="shared" si="27"/>
        <v>0</v>
      </c>
      <c r="N115" s="31">
        <f t="shared" si="28"/>
        <v>8180134</v>
      </c>
      <c r="O115" s="36">
        <f t="shared" si="29"/>
        <v>1.5562979664389271</v>
      </c>
      <c r="P115" s="31">
        <v>102240</v>
      </c>
      <c r="Q115" s="31">
        <v>6584460</v>
      </c>
      <c r="R115" s="31">
        <v>4128958</v>
      </c>
      <c r="S115" s="31">
        <v>2820360</v>
      </c>
      <c r="T115" s="36">
        <f t="shared" si="30"/>
        <v>0.68306822205505602</v>
      </c>
      <c r="U115" s="36">
        <f t="shared" si="31"/>
        <v>10.573298122065728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2541054</v>
      </c>
      <c r="E116" s="31">
        <v>1475599</v>
      </c>
      <c r="F116" s="31">
        <v>838737</v>
      </c>
      <c r="G116" s="36">
        <f t="shared" si="24"/>
        <v>0.33007444942138181</v>
      </c>
      <c r="H116" s="31">
        <v>150387</v>
      </c>
      <c r="I116" s="36">
        <f t="shared" si="25"/>
        <v>5.9182921732477939E-2</v>
      </c>
      <c r="J116" s="31">
        <v>165706</v>
      </c>
      <c r="K116" s="36">
        <f t="shared" si="26"/>
        <v>0.11229744666403271</v>
      </c>
      <c r="L116" s="31">
        <v>0</v>
      </c>
      <c r="M116" s="36">
        <f t="shared" si="27"/>
        <v>0</v>
      </c>
      <c r="N116" s="31">
        <f t="shared" si="28"/>
        <v>1154830</v>
      </c>
      <c r="O116" s="36">
        <f t="shared" si="29"/>
        <v>0.78261777081713935</v>
      </c>
      <c r="P116" s="31">
        <v>202378</v>
      </c>
      <c r="Q116" s="31">
        <v>940497</v>
      </c>
      <c r="R116" s="31">
        <v>1300500</v>
      </c>
      <c r="S116" s="31">
        <v>1429670</v>
      </c>
      <c r="T116" s="36">
        <f t="shared" si="30"/>
        <v>1.0993233371780085</v>
      </c>
      <c r="U116" s="36">
        <f t="shared" si="31"/>
        <v>-0.18120546699740092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273422795</v>
      </c>
      <c r="E117" s="31">
        <v>139956207</v>
      </c>
      <c r="F117" s="31">
        <v>27025768</v>
      </c>
      <c r="G117" s="36">
        <f t="shared" si="24"/>
        <v>9.8842409975364337E-2</v>
      </c>
      <c r="H117" s="31">
        <v>35067604</v>
      </c>
      <c r="I117" s="36">
        <f t="shared" si="25"/>
        <v>0.12825413477321815</v>
      </c>
      <c r="J117" s="31">
        <v>29262465</v>
      </c>
      <c r="K117" s="36">
        <f t="shared" si="26"/>
        <v>0.20908300980177322</v>
      </c>
      <c r="L117" s="31">
        <v>0</v>
      </c>
      <c r="M117" s="36">
        <f t="shared" si="27"/>
        <v>0</v>
      </c>
      <c r="N117" s="31">
        <f t="shared" si="28"/>
        <v>91355837</v>
      </c>
      <c r="O117" s="36">
        <f t="shared" si="29"/>
        <v>0.65274587642976067</v>
      </c>
      <c r="P117" s="31">
        <v>34595463</v>
      </c>
      <c r="Q117" s="31">
        <v>236045978</v>
      </c>
      <c r="R117" s="31">
        <v>241479175</v>
      </c>
      <c r="S117" s="31">
        <v>105983400</v>
      </c>
      <c r="T117" s="36">
        <f t="shared" si="30"/>
        <v>0.43889250491269072</v>
      </c>
      <c r="U117" s="36">
        <f t="shared" si="31"/>
        <v>-0.1541531038332975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24255108</v>
      </c>
      <c r="E118" s="31">
        <v>23406575</v>
      </c>
      <c r="F118" s="31">
        <v>6248021</v>
      </c>
      <c r="G118" s="36">
        <f t="shared" si="24"/>
        <v>0.25759609068737194</v>
      </c>
      <c r="H118" s="31">
        <v>7714227</v>
      </c>
      <c r="I118" s="36">
        <f t="shared" si="25"/>
        <v>0.31804546077469537</v>
      </c>
      <c r="J118" s="31">
        <v>3529353</v>
      </c>
      <c r="K118" s="36">
        <f t="shared" si="26"/>
        <v>0.15078468336354209</v>
      </c>
      <c r="L118" s="31">
        <v>0</v>
      </c>
      <c r="M118" s="36">
        <f t="shared" si="27"/>
        <v>0</v>
      </c>
      <c r="N118" s="31">
        <f t="shared" si="28"/>
        <v>17491601</v>
      </c>
      <c r="O118" s="36">
        <f t="shared" si="29"/>
        <v>0.74729433930423395</v>
      </c>
      <c r="P118" s="31">
        <v>5895083</v>
      </c>
      <c r="Q118" s="31">
        <v>30085799</v>
      </c>
      <c r="R118" s="31">
        <v>26521821</v>
      </c>
      <c r="S118" s="31">
        <v>20342270</v>
      </c>
      <c r="T118" s="36">
        <f t="shared" si="30"/>
        <v>0.76700125530596108</v>
      </c>
      <c r="U118" s="36">
        <f t="shared" si="31"/>
        <v>-0.40130563047203915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21591876</v>
      </c>
      <c r="E119" s="31">
        <v>22183104</v>
      </c>
      <c r="F119" s="31">
        <v>5022153</v>
      </c>
      <c r="G119" s="36">
        <f t="shared" si="24"/>
        <v>0.23259456473351367</v>
      </c>
      <c r="H119" s="31">
        <v>5532419</v>
      </c>
      <c r="I119" s="36">
        <f t="shared" si="25"/>
        <v>0.25622687903542979</v>
      </c>
      <c r="J119" s="31">
        <v>6709184</v>
      </c>
      <c r="K119" s="36">
        <f t="shared" si="26"/>
        <v>0.30244568118149739</v>
      </c>
      <c r="L119" s="31">
        <v>0</v>
      </c>
      <c r="M119" s="36">
        <f t="shared" si="27"/>
        <v>0</v>
      </c>
      <c r="N119" s="31">
        <f t="shared" si="28"/>
        <v>17263756</v>
      </c>
      <c r="O119" s="36">
        <f t="shared" si="29"/>
        <v>0.77823896962300676</v>
      </c>
      <c r="P119" s="31">
        <v>5828035</v>
      </c>
      <c r="Q119" s="31">
        <v>24219204</v>
      </c>
      <c r="R119" s="31">
        <v>23761964</v>
      </c>
      <c r="S119" s="31">
        <v>17506494</v>
      </c>
      <c r="T119" s="36">
        <f t="shared" si="30"/>
        <v>0.73674440378749839</v>
      </c>
      <c r="U119" s="36">
        <f t="shared" si="31"/>
        <v>0.1511914393101621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44852712</v>
      </c>
      <c r="E120" s="31">
        <v>52657947</v>
      </c>
      <c r="F120" s="31">
        <v>26747475</v>
      </c>
      <c r="G120" s="36">
        <f t="shared" si="24"/>
        <v>0.59634019454609566</v>
      </c>
      <c r="H120" s="31">
        <v>35528348</v>
      </c>
      <c r="I120" s="36">
        <f t="shared" si="25"/>
        <v>0.79211147811976235</v>
      </c>
      <c r="J120" s="31">
        <v>28356552</v>
      </c>
      <c r="K120" s="36">
        <f t="shared" si="26"/>
        <v>0.53850470091437486</v>
      </c>
      <c r="L120" s="31">
        <v>0</v>
      </c>
      <c r="M120" s="36">
        <f t="shared" si="27"/>
        <v>0</v>
      </c>
      <c r="N120" s="31">
        <f t="shared" si="28"/>
        <v>90632375</v>
      </c>
      <c r="O120" s="36">
        <f t="shared" si="29"/>
        <v>1.7211528394754927</v>
      </c>
      <c r="P120" s="31">
        <v>29874636</v>
      </c>
      <c r="Q120" s="31">
        <v>100710915</v>
      </c>
      <c r="R120" s="31">
        <v>114333008</v>
      </c>
      <c r="S120" s="31">
        <v>81577585</v>
      </c>
      <c r="T120" s="36">
        <f t="shared" si="30"/>
        <v>0.71350860461923649</v>
      </c>
      <c r="U120" s="36">
        <f t="shared" si="31"/>
        <v>-5.0815146333498373E-2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428679095</v>
      </c>
      <c r="E121" s="32">
        <f>SUM(E113:E120)</f>
        <v>300302428</v>
      </c>
      <c r="F121" s="32">
        <f>SUM(F113:F120)</f>
        <v>81968808</v>
      </c>
      <c r="G121" s="37">
        <f t="shared" si="24"/>
        <v>0.19121251527322553</v>
      </c>
      <c r="H121" s="32">
        <f>SUM(H113:H120)</f>
        <v>100961949</v>
      </c>
      <c r="I121" s="37">
        <f t="shared" si="25"/>
        <v>0.23551871359623916</v>
      </c>
      <c r="J121" s="32">
        <f>SUM(J113:J120)</f>
        <v>79782109</v>
      </c>
      <c r="K121" s="37">
        <f t="shared" si="26"/>
        <v>0.26567254061628831</v>
      </c>
      <c r="L121" s="32">
        <f>SUM(L113:L120)</f>
        <v>0</v>
      </c>
      <c r="M121" s="37">
        <f t="shared" si="27"/>
        <v>0</v>
      </c>
      <c r="N121" s="32">
        <f t="shared" si="28"/>
        <v>262712866</v>
      </c>
      <c r="O121" s="37">
        <f t="shared" si="29"/>
        <v>0.87482764541617364</v>
      </c>
      <c r="P121" s="32">
        <f>SUM(P113:P120)</f>
        <v>87436466</v>
      </c>
      <c r="Q121" s="32">
        <f>SUM(Q113:Q120)</f>
        <v>450057706</v>
      </c>
      <c r="R121" s="32">
        <f>SUM(R113:R120)</f>
        <v>465092507</v>
      </c>
      <c r="S121" s="32">
        <f>SUM(S113:S120)</f>
        <v>264788455</v>
      </c>
      <c r="T121" s="37">
        <f t="shared" si="30"/>
        <v>0.56932427638529981</v>
      </c>
      <c r="U121" s="37">
        <f t="shared" si="31"/>
        <v>-8.7541930159894643E-2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38746712</v>
      </c>
      <c r="E122" s="31">
        <v>51260698</v>
      </c>
      <c r="F122" s="31">
        <v>12043997</v>
      </c>
      <c r="G122" s="36">
        <f t="shared" si="24"/>
        <v>0.31083920101401119</v>
      </c>
      <c r="H122" s="31">
        <v>12040595</v>
      </c>
      <c r="I122" s="36">
        <f t="shared" si="25"/>
        <v>0.31075140001556778</v>
      </c>
      <c r="J122" s="31">
        <v>15000512</v>
      </c>
      <c r="K122" s="36">
        <f t="shared" si="26"/>
        <v>0.29263183267617621</v>
      </c>
      <c r="L122" s="31">
        <v>0</v>
      </c>
      <c r="M122" s="36">
        <f t="shared" si="27"/>
        <v>0</v>
      </c>
      <c r="N122" s="31">
        <f t="shared" si="28"/>
        <v>39085104</v>
      </c>
      <c r="O122" s="36">
        <f t="shared" si="29"/>
        <v>0.7624770150418162</v>
      </c>
      <c r="P122" s="31">
        <v>14570504</v>
      </c>
      <c r="Q122" s="31">
        <v>39346676</v>
      </c>
      <c r="R122" s="31">
        <v>42595702</v>
      </c>
      <c r="S122" s="31">
        <v>37806993</v>
      </c>
      <c r="T122" s="36">
        <f t="shared" si="30"/>
        <v>0.88757764809228878</v>
      </c>
      <c r="U122" s="36">
        <f t="shared" si="31"/>
        <v>2.9512225520819335E-2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42324693</v>
      </c>
      <c r="E123" s="31">
        <v>44168505</v>
      </c>
      <c r="F123" s="31">
        <v>8454112</v>
      </c>
      <c r="G123" s="36">
        <f t="shared" si="24"/>
        <v>0.19974420133419515</v>
      </c>
      <c r="H123" s="31">
        <v>14353717</v>
      </c>
      <c r="I123" s="36">
        <f t="shared" si="25"/>
        <v>0.33913339903020678</v>
      </c>
      <c r="J123" s="31">
        <v>6928288</v>
      </c>
      <c r="K123" s="36">
        <f t="shared" si="26"/>
        <v>0.15686036917029453</v>
      </c>
      <c r="L123" s="31">
        <v>0</v>
      </c>
      <c r="M123" s="36">
        <f t="shared" si="27"/>
        <v>0</v>
      </c>
      <c r="N123" s="31">
        <f t="shared" si="28"/>
        <v>29736117</v>
      </c>
      <c r="O123" s="36">
        <f t="shared" si="29"/>
        <v>0.67324255145153766</v>
      </c>
      <c r="P123" s="31">
        <v>9473937</v>
      </c>
      <c r="Q123" s="31">
        <v>27664230</v>
      </c>
      <c r="R123" s="31">
        <v>40763394</v>
      </c>
      <c r="S123" s="31">
        <v>25174605</v>
      </c>
      <c r="T123" s="36">
        <f t="shared" si="30"/>
        <v>0.61757872762017807</v>
      </c>
      <c r="U123" s="36">
        <f t="shared" si="31"/>
        <v>-0.268700224626784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45639216</v>
      </c>
      <c r="E124" s="31">
        <v>36987923</v>
      </c>
      <c r="F124" s="31">
        <v>8377278</v>
      </c>
      <c r="G124" s="36">
        <f t="shared" si="24"/>
        <v>0.18355438007524055</v>
      </c>
      <c r="H124" s="31">
        <v>10470454</v>
      </c>
      <c r="I124" s="36">
        <f t="shared" si="25"/>
        <v>0.22941791988714266</v>
      </c>
      <c r="J124" s="31">
        <v>9808218</v>
      </c>
      <c r="K124" s="36">
        <f t="shared" si="26"/>
        <v>0.26517352704557107</v>
      </c>
      <c r="L124" s="31">
        <v>0</v>
      </c>
      <c r="M124" s="36">
        <f t="shared" si="27"/>
        <v>0</v>
      </c>
      <c r="N124" s="31">
        <f t="shared" si="28"/>
        <v>28655950</v>
      </c>
      <c r="O124" s="36">
        <f t="shared" si="29"/>
        <v>0.77473801381061602</v>
      </c>
      <c r="P124" s="31">
        <v>9566565</v>
      </c>
      <c r="Q124" s="31">
        <v>38218444</v>
      </c>
      <c r="R124" s="31">
        <v>43325833</v>
      </c>
      <c r="S124" s="31">
        <v>28421815</v>
      </c>
      <c r="T124" s="36">
        <f t="shared" si="30"/>
        <v>0.65600158224309268</v>
      </c>
      <c r="U124" s="36">
        <f t="shared" si="31"/>
        <v>2.5260163914633926E-2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7773036</v>
      </c>
      <c r="E125" s="31">
        <v>20269361</v>
      </c>
      <c r="F125" s="31">
        <v>2390318</v>
      </c>
      <c r="G125" s="36">
        <f t="shared" si="24"/>
        <v>0.30751407815427589</v>
      </c>
      <c r="H125" s="31">
        <v>5478873</v>
      </c>
      <c r="I125" s="36">
        <f t="shared" si="25"/>
        <v>0.70485624921845214</v>
      </c>
      <c r="J125" s="31">
        <v>2915320</v>
      </c>
      <c r="K125" s="36">
        <f t="shared" si="26"/>
        <v>0.14382890511447302</v>
      </c>
      <c r="L125" s="31">
        <v>0</v>
      </c>
      <c r="M125" s="36">
        <f t="shared" si="27"/>
        <v>0</v>
      </c>
      <c r="N125" s="31">
        <f t="shared" si="28"/>
        <v>10784511</v>
      </c>
      <c r="O125" s="36">
        <f t="shared" si="29"/>
        <v>0.53205974278123513</v>
      </c>
      <c r="P125" s="31">
        <v>3316652</v>
      </c>
      <c r="Q125" s="31">
        <v>7476864</v>
      </c>
      <c r="R125" s="31">
        <v>7409909</v>
      </c>
      <c r="S125" s="31">
        <v>9946455</v>
      </c>
      <c r="T125" s="36">
        <f t="shared" si="30"/>
        <v>1.3423181040414935</v>
      </c>
      <c r="U125" s="36">
        <f t="shared" si="31"/>
        <v>-0.12100515821376501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134483657</v>
      </c>
      <c r="E126" s="32">
        <f>SUM(E122:E125)</f>
        <v>152686487</v>
      </c>
      <c r="F126" s="32">
        <f>SUM(F122:F125)</f>
        <v>31265705</v>
      </c>
      <c r="G126" s="37">
        <f t="shared" si="24"/>
        <v>0.23248702256810283</v>
      </c>
      <c r="H126" s="32">
        <f>SUM(H122:H125)</f>
        <v>42343639</v>
      </c>
      <c r="I126" s="37">
        <f t="shared" si="25"/>
        <v>0.31486085331543295</v>
      </c>
      <c r="J126" s="32">
        <f>SUM(J122:J125)</f>
        <v>34652338</v>
      </c>
      <c r="K126" s="37">
        <f t="shared" si="26"/>
        <v>0.22695091544021181</v>
      </c>
      <c r="L126" s="32">
        <f>SUM(L122:L125)</f>
        <v>0</v>
      </c>
      <c r="M126" s="37">
        <f t="shared" si="27"/>
        <v>0</v>
      </c>
      <c r="N126" s="32">
        <f t="shared" si="28"/>
        <v>108261682</v>
      </c>
      <c r="O126" s="37">
        <f t="shared" si="29"/>
        <v>0.70904560139627815</v>
      </c>
      <c r="P126" s="32">
        <f>SUM(P122:P125)</f>
        <v>36927658</v>
      </c>
      <c r="Q126" s="32">
        <f>SUM(Q122:Q125)</f>
        <v>112706214</v>
      </c>
      <c r="R126" s="32">
        <f>SUM(R122:R125)</f>
        <v>134094838</v>
      </c>
      <c r="S126" s="32">
        <f>SUM(S122:S125)</f>
        <v>101349868</v>
      </c>
      <c r="T126" s="37">
        <f t="shared" si="30"/>
        <v>0.75580737865539616</v>
      </c>
      <c r="U126" s="37">
        <f t="shared" si="31"/>
        <v>-6.1615605300504028E-2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30038640</v>
      </c>
      <c r="E127" s="31">
        <v>30289969</v>
      </c>
      <c r="F127" s="31">
        <v>5927188</v>
      </c>
      <c r="G127" s="36">
        <f t="shared" si="24"/>
        <v>0.19731878673601735</v>
      </c>
      <c r="H127" s="31">
        <v>6698520</v>
      </c>
      <c r="I127" s="36">
        <f t="shared" si="25"/>
        <v>0.22299678014717045</v>
      </c>
      <c r="J127" s="31">
        <v>6246435</v>
      </c>
      <c r="K127" s="36">
        <f t="shared" si="26"/>
        <v>0.20622124109800177</v>
      </c>
      <c r="L127" s="31">
        <v>0</v>
      </c>
      <c r="M127" s="36">
        <f t="shared" si="27"/>
        <v>0</v>
      </c>
      <c r="N127" s="31">
        <f t="shared" si="28"/>
        <v>18872143</v>
      </c>
      <c r="O127" s="36">
        <f t="shared" si="29"/>
        <v>0.62304926756445345</v>
      </c>
      <c r="P127" s="31">
        <v>5793922</v>
      </c>
      <c r="Q127" s="31">
        <v>30560340</v>
      </c>
      <c r="R127" s="31">
        <v>29422185</v>
      </c>
      <c r="S127" s="31">
        <v>17873567</v>
      </c>
      <c r="T127" s="36">
        <f t="shared" si="30"/>
        <v>0.60748605176671955</v>
      </c>
      <c r="U127" s="36">
        <f t="shared" si="31"/>
        <v>7.810132756360888E-2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15470159</v>
      </c>
      <c r="E128" s="31">
        <v>17807065</v>
      </c>
      <c r="F128" s="31">
        <v>2972488</v>
      </c>
      <c r="G128" s="36">
        <f t="shared" si="24"/>
        <v>0.19214333866898201</v>
      </c>
      <c r="H128" s="31">
        <v>4738588</v>
      </c>
      <c r="I128" s="36">
        <f t="shared" si="25"/>
        <v>0.30630506124726964</v>
      </c>
      <c r="J128" s="31">
        <v>2088908</v>
      </c>
      <c r="K128" s="36">
        <f t="shared" si="26"/>
        <v>0.1173078213619145</v>
      </c>
      <c r="L128" s="31">
        <v>0</v>
      </c>
      <c r="M128" s="36">
        <f t="shared" si="27"/>
        <v>0</v>
      </c>
      <c r="N128" s="31">
        <f t="shared" si="28"/>
        <v>9799984</v>
      </c>
      <c r="O128" s="36">
        <f t="shared" si="29"/>
        <v>0.55034246238782192</v>
      </c>
      <c r="P128" s="31">
        <v>1234038</v>
      </c>
      <c r="Q128" s="31">
        <v>18108905</v>
      </c>
      <c r="R128" s="31">
        <v>18535254</v>
      </c>
      <c r="S128" s="31">
        <v>6579752</v>
      </c>
      <c r="T128" s="36">
        <f t="shared" si="30"/>
        <v>0.35498580165127491</v>
      </c>
      <c r="U128" s="36">
        <f t="shared" si="31"/>
        <v>0.69274203873786711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18304765</v>
      </c>
      <c r="E129" s="31">
        <v>21994900</v>
      </c>
      <c r="F129" s="31">
        <v>3517009</v>
      </c>
      <c r="G129" s="36">
        <f t="shared" si="24"/>
        <v>0.19213625523190273</v>
      </c>
      <c r="H129" s="31">
        <v>5665730</v>
      </c>
      <c r="I129" s="36">
        <f t="shared" si="25"/>
        <v>0.30952213808808798</v>
      </c>
      <c r="J129" s="31">
        <v>5208520</v>
      </c>
      <c r="K129" s="36">
        <f t="shared" si="26"/>
        <v>0.23680580498206402</v>
      </c>
      <c r="L129" s="31">
        <v>0</v>
      </c>
      <c r="M129" s="36">
        <f t="shared" si="27"/>
        <v>0</v>
      </c>
      <c r="N129" s="31">
        <f t="shared" si="28"/>
        <v>14391259</v>
      </c>
      <c r="O129" s="36">
        <f t="shared" si="29"/>
        <v>0.65429981495710365</v>
      </c>
      <c r="P129" s="31">
        <v>8997797</v>
      </c>
      <c r="Q129" s="31">
        <v>9916200</v>
      </c>
      <c r="R129" s="31">
        <v>10366200</v>
      </c>
      <c r="S129" s="31">
        <v>21889076</v>
      </c>
      <c r="T129" s="36">
        <f t="shared" si="30"/>
        <v>2.111581485983292</v>
      </c>
      <c r="U129" s="36">
        <f t="shared" si="31"/>
        <v>-0.42113386198866232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19572778</v>
      </c>
      <c r="E130" s="31">
        <v>19786088</v>
      </c>
      <c r="F130" s="31">
        <v>2580646</v>
      </c>
      <c r="G130" s="36">
        <f t="shared" si="24"/>
        <v>0.13184873399166944</v>
      </c>
      <c r="H130" s="31">
        <v>2818347</v>
      </c>
      <c r="I130" s="36">
        <f t="shared" si="25"/>
        <v>0.14399320321315656</v>
      </c>
      <c r="J130" s="31">
        <v>3136715</v>
      </c>
      <c r="K130" s="36">
        <f t="shared" si="26"/>
        <v>0.15853133777632042</v>
      </c>
      <c r="L130" s="31">
        <v>0</v>
      </c>
      <c r="M130" s="36">
        <f t="shared" si="27"/>
        <v>0</v>
      </c>
      <c r="N130" s="31">
        <f t="shared" si="28"/>
        <v>8535708</v>
      </c>
      <c r="O130" s="36">
        <f t="shared" si="29"/>
        <v>0.43139947623805169</v>
      </c>
      <c r="P130" s="31">
        <v>2886949</v>
      </c>
      <c r="Q130" s="31">
        <v>12165340</v>
      </c>
      <c r="R130" s="31">
        <v>13166274</v>
      </c>
      <c r="S130" s="31">
        <v>9866669</v>
      </c>
      <c r="T130" s="36">
        <f t="shared" si="30"/>
        <v>0.74938961470800314</v>
      </c>
      <c r="U130" s="36">
        <f t="shared" si="31"/>
        <v>8.651555673480904E-2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44222074</v>
      </c>
      <c r="E131" s="31">
        <v>44084252</v>
      </c>
      <c r="F131" s="31">
        <v>7358218</v>
      </c>
      <c r="G131" s="36">
        <f t="shared" si="24"/>
        <v>0.16639242202887183</v>
      </c>
      <c r="H131" s="31">
        <v>17785214</v>
      </c>
      <c r="I131" s="36">
        <f t="shared" si="25"/>
        <v>0.40217955403900774</v>
      </c>
      <c r="J131" s="31">
        <v>10780464</v>
      </c>
      <c r="K131" s="36">
        <f t="shared" si="26"/>
        <v>0.2445422914286943</v>
      </c>
      <c r="L131" s="31">
        <v>0</v>
      </c>
      <c r="M131" s="36">
        <f t="shared" si="27"/>
        <v>0</v>
      </c>
      <c r="N131" s="31">
        <f t="shared" si="28"/>
        <v>35923896</v>
      </c>
      <c r="O131" s="36">
        <f t="shared" si="29"/>
        <v>0.81489181216004303</v>
      </c>
      <c r="P131" s="31">
        <v>8625984</v>
      </c>
      <c r="Q131" s="31">
        <v>37184776</v>
      </c>
      <c r="R131" s="31">
        <v>41930276</v>
      </c>
      <c r="S131" s="31">
        <v>29152965</v>
      </c>
      <c r="T131" s="36">
        <f t="shared" si="30"/>
        <v>0.69527243274048567</v>
      </c>
      <c r="U131" s="36">
        <f t="shared" si="31"/>
        <v>0.24976628753310925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127608416</v>
      </c>
      <c r="E132" s="32">
        <f>SUM(E127:E131)</f>
        <v>133962274</v>
      </c>
      <c r="F132" s="32">
        <f>SUM(F127:F131)</f>
        <v>22355549</v>
      </c>
      <c r="G132" s="37">
        <f t="shared" si="24"/>
        <v>0.17518867250887277</v>
      </c>
      <c r="H132" s="32">
        <f>SUM(H127:H131)</f>
        <v>37706399</v>
      </c>
      <c r="I132" s="37">
        <f t="shared" si="25"/>
        <v>0.2954852053018196</v>
      </c>
      <c r="J132" s="32">
        <f>SUM(J127:J131)</f>
        <v>27461042</v>
      </c>
      <c r="K132" s="37">
        <f t="shared" si="26"/>
        <v>0.20499086183024931</v>
      </c>
      <c r="L132" s="32">
        <f>SUM(L127:L131)</f>
        <v>0</v>
      </c>
      <c r="M132" s="37">
        <f t="shared" si="27"/>
        <v>0</v>
      </c>
      <c r="N132" s="32">
        <f t="shared" si="28"/>
        <v>87522990</v>
      </c>
      <c r="O132" s="37">
        <f t="shared" si="29"/>
        <v>0.65334058154312913</v>
      </c>
      <c r="P132" s="32">
        <f>SUM(P127:P131)</f>
        <v>27538690</v>
      </c>
      <c r="Q132" s="32">
        <f>SUM(Q127:Q131)</f>
        <v>107935561</v>
      </c>
      <c r="R132" s="32">
        <f>SUM(R127:R131)</f>
        <v>113420189</v>
      </c>
      <c r="S132" s="32">
        <f>SUM(S127:S131)</f>
        <v>85362029</v>
      </c>
      <c r="T132" s="37">
        <f t="shared" si="30"/>
        <v>0.75261758733271023</v>
      </c>
      <c r="U132" s="37">
        <f t="shared" si="31"/>
        <v>-2.819596720105455E-3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43719818</v>
      </c>
      <c r="E133" s="31">
        <v>44519818</v>
      </c>
      <c r="F133" s="31">
        <v>9670984</v>
      </c>
      <c r="G133" s="36">
        <f t="shared" si="24"/>
        <v>0.22120366557793081</v>
      </c>
      <c r="H133" s="31">
        <v>11317628</v>
      </c>
      <c r="I133" s="36">
        <f t="shared" si="25"/>
        <v>0.25886722584252297</v>
      </c>
      <c r="J133" s="31">
        <v>11800650</v>
      </c>
      <c r="K133" s="36">
        <f t="shared" si="26"/>
        <v>0.26506509977197124</v>
      </c>
      <c r="L133" s="31">
        <v>0</v>
      </c>
      <c r="M133" s="36">
        <f t="shared" si="27"/>
        <v>0</v>
      </c>
      <c r="N133" s="31">
        <f t="shared" si="28"/>
        <v>32789262</v>
      </c>
      <c r="O133" s="36">
        <f t="shared" si="29"/>
        <v>0.73650934511906585</v>
      </c>
      <c r="P133" s="31">
        <v>10816064</v>
      </c>
      <c r="Q133" s="31">
        <v>45109007</v>
      </c>
      <c r="R133" s="31">
        <v>44725072</v>
      </c>
      <c r="S133" s="31">
        <v>31145730</v>
      </c>
      <c r="T133" s="36">
        <f t="shared" si="30"/>
        <v>0.69638188620467734</v>
      </c>
      <c r="U133" s="36">
        <f t="shared" si="31"/>
        <v>9.1029971716143798E-2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7507000</v>
      </c>
      <c r="E134" s="31">
        <v>8092851</v>
      </c>
      <c r="F134" s="31">
        <v>1828086</v>
      </c>
      <c r="G134" s="36">
        <f t="shared" si="24"/>
        <v>0.24351751698414814</v>
      </c>
      <c r="H134" s="31">
        <v>2165278</v>
      </c>
      <c r="I134" s="36">
        <f t="shared" si="25"/>
        <v>0.28843452777407752</v>
      </c>
      <c r="J134" s="31">
        <v>1298099</v>
      </c>
      <c r="K134" s="36">
        <f t="shared" si="26"/>
        <v>0.16040070427590969</v>
      </c>
      <c r="L134" s="31">
        <v>0</v>
      </c>
      <c r="M134" s="36">
        <f t="shared" si="27"/>
        <v>0</v>
      </c>
      <c r="N134" s="31">
        <f t="shared" si="28"/>
        <v>5291463</v>
      </c>
      <c r="O134" s="36">
        <f t="shared" si="29"/>
        <v>0.65384411500965478</v>
      </c>
      <c r="P134" s="31">
        <v>1610652</v>
      </c>
      <c r="Q134" s="31">
        <v>7581814</v>
      </c>
      <c r="R134" s="31">
        <v>7240054</v>
      </c>
      <c r="S134" s="31">
        <v>4517331</v>
      </c>
      <c r="T134" s="36">
        <f t="shared" si="30"/>
        <v>0.62393609218936763</v>
      </c>
      <c r="U134" s="36">
        <f t="shared" si="31"/>
        <v>-0.19405371240963287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4518072</v>
      </c>
      <c r="E136" s="31">
        <v>4744899</v>
      </c>
      <c r="F136" s="31">
        <v>733433</v>
      </c>
      <c r="G136" s="36">
        <f t="shared" si="24"/>
        <v>0.16233318105599026</v>
      </c>
      <c r="H136" s="31">
        <v>858406</v>
      </c>
      <c r="I136" s="36">
        <f t="shared" si="25"/>
        <v>0.18999387349294122</v>
      </c>
      <c r="J136" s="31">
        <v>1346329</v>
      </c>
      <c r="K136" s="36">
        <f t="shared" si="26"/>
        <v>0.28374239367371151</v>
      </c>
      <c r="L136" s="31">
        <v>0</v>
      </c>
      <c r="M136" s="36">
        <f t="shared" si="27"/>
        <v>0</v>
      </c>
      <c r="N136" s="31">
        <f t="shared" si="28"/>
        <v>2938168</v>
      </c>
      <c r="O136" s="36">
        <f t="shared" si="29"/>
        <v>0.61922666847070928</v>
      </c>
      <c r="P136" s="31">
        <v>800650</v>
      </c>
      <c r="Q136" s="31">
        <v>3755265</v>
      </c>
      <c r="R136" s="31">
        <v>4837605</v>
      </c>
      <c r="S136" s="31">
        <v>2784607</v>
      </c>
      <c r="T136" s="36">
        <f t="shared" si="30"/>
        <v>0.5756168599958037</v>
      </c>
      <c r="U136" s="36">
        <f t="shared" si="31"/>
        <v>0.68154499469181284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55744890</v>
      </c>
      <c r="E137" s="32">
        <f>SUM(E133:E136)</f>
        <v>57357568</v>
      </c>
      <c r="F137" s="32">
        <f>SUM(F133:F136)</f>
        <v>12232503</v>
      </c>
      <c r="G137" s="37">
        <f t="shared" ref="G137:G170" si="32">IF(($D137     =0),0,($F137     /$D137     ))</f>
        <v>0.2194372076077287</v>
      </c>
      <c r="H137" s="32">
        <f>SUM(H133:H136)</f>
        <v>14341312</v>
      </c>
      <c r="I137" s="37">
        <f t="shared" ref="I137:I170" si="33">IF(($D137     =0),0,($H137     /$D137     ))</f>
        <v>0.25726684544538519</v>
      </c>
      <c r="J137" s="32">
        <f>SUM(J133:J136)</f>
        <v>14445078</v>
      </c>
      <c r="K137" s="37">
        <f t="shared" ref="K137:K170" si="34">IF(($E137     =0),0,($J137     /$E137     ))</f>
        <v>0.25184258161015471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41018893</v>
      </c>
      <c r="O137" s="37">
        <f t="shared" ref="O137:O170" si="37">IF(($E137     =0),0,($N137     /$E137     ))</f>
        <v>0.71514351863733139</v>
      </c>
      <c r="P137" s="32">
        <f>SUM(P133:P136)</f>
        <v>13227366</v>
      </c>
      <c r="Q137" s="32">
        <f>SUM(Q133:Q136)</f>
        <v>56446086</v>
      </c>
      <c r="R137" s="32">
        <f>SUM(R133:R136)</f>
        <v>56802731</v>
      </c>
      <c r="S137" s="32">
        <f>SUM(S133:S136)</f>
        <v>38447668</v>
      </c>
      <c r="T137" s="37">
        <f t="shared" ref="T137:T170" si="38">IF(($R137     =0),0,($S137     /$R137     ))</f>
        <v>0.67686301913899172</v>
      </c>
      <c r="U137" s="37">
        <f t="shared" ref="U137:U170" si="39">IF(($P137     =0),0,(($J137     /$P137     )-1))</f>
        <v>9.2060051865201276E-2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23604546</v>
      </c>
      <c r="E138" s="31">
        <v>23705721</v>
      </c>
      <c r="F138" s="31">
        <v>4450342</v>
      </c>
      <c r="G138" s="36">
        <f t="shared" si="32"/>
        <v>0.18853749612468718</v>
      </c>
      <c r="H138" s="31">
        <v>6179053</v>
      </c>
      <c r="I138" s="36">
        <f t="shared" si="33"/>
        <v>0.2617738549176078</v>
      </c>
      <c r="J138" s="31">
        <v>4881397</v>
      </c>
      <c r="K138" s="36">
        <f t="shared" si="34"/>
        <v>0.2059164114856494</v>
      </c>
      <c r="L138" s="31">
        <v>0</v>
      </c>
      <c r="M138" s="36">
        <f t="shared" si="35"/>
        <v>0</v>
      </c>
      <c r="N138" s="31">
        <f t="shared" si="36"/>
        <v>15510792</v>
      </c>
      <c r="O138" s="36">
        <f t="shared" si="37"/>
        <v>0.65430585300485056</v>
      </c>
      <c r="P138" s="31">
        <v>5438902</v>
      </c>
      <c r="Q138" s="31">
        <v>22267614</v>
      </c>
      <c r="R138" s="31">
        <v>23530331</v>
      </c>
      <c r="S138" s="31">
        <v>15843559</v>
      </c>
      <c r="T138" s="36">
        <f t="shared" si="38"/>
        <v>0.67332495237742296</v>
      </c>
      <c r="U138" s="36">
        <f t="shared" si="39"/>
        <v>-0.10250322583492033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35944048</v>
      </c>
      <c r="E139" s="31">
        <v>36071411</v>
      </c>
      <c r="F139" s="31">
        <v>8372372</v>
      </c>
      <c r="G139" s="36">
        <f t="shared" si="32"/>
        <v>0.23292791062375612</v>
      </c>
      <c r="H139" s="31">
        <v>8062001</v>
      </c>
      <c r="I139" s="36">
        <f t="shared" si="33"/>
        <v>0.22429307350134853</v>
      </c>
      <c r="J139" s="31">
        <v>8223102</v>
      </c>
      <c r="K139" s="36">
        <f t="shared" si="34"/>
        <v>0.22796729520783093</v>
      </c>
      <c r="L139" s="31">
        <v>0</v>
      </c>
      <c r="M139" s="36">
        <f t="shared" si="35"/>
        <v>0</v>
      </c>
      <c r="N139" s="31">
        <f t="shared" si="36"/>
        <v>24657475</v>
      </c>
      <c r="O139" s="36">
        <f t="shared" si="37"/>
        <v>0.68357389734490837</v>
      </c>
      <c r="P139" s="31">
        <v>7693840</v>
      </c>
      <c r="Q139" s="31">
        <v>31488732</v>
      </c>
      <c r="R139" s="31">
        <v>33220453</v>
      </c>
      <c r="S139" s="31">
        <v>22945906</v>
      </c>
      <c r="T139" s="36">
        <f t="shared" si="38"/>
        <v>0.69071622834282242</v>
      </c>
      <c r="U139" s="36">
        <f t="shared" si="39"/>
        <v>6.8790356960893417E-2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39219468</v>
      </c>
      <c r="E140" s="31">
        <v>38733041</v>
      </c>
      <c r="F140" s="31">
        <v>8385662</v>
      </c>
      <c r="G140" s="36">
        <f t="shared" si="32"/>
        <v>0.21381376208366723</v>
      </c>
      <c r="H140" s="31">
        <v>10249221</v>
      </c>
      <c r="I140" s="36">
        <f t="shared" si="33"/>
        <v>0.26132993440910518</v>
      </c>
      <c r="J140" s="31">
        <v>8245248</v>
      </c>
      <c r="K140" s="36">
        <f t="shared" si="34"/>
        <v>0.21287375809196082</v>
      </c>
      <c r="L140" s="31">
        <v>0</v>
      </c>
      <c r="M140" s="36">
        <f t="shared" si="35"/>
        <v>0</v>
      </c>
      <c r="N140" s="31">
        <f t="shared" si="36"/>
        <v>26880131</v>
      </c>
      <c r="O140" s="36">
        <f t="shared" si="37"/>
        <v>0.69398452344601602</v>
      </c>
      <c r="P140" s="31">
        <v>6705232</v>
      </c>
      <c r="Q140" s="31">
        <v>28664998</v>
      </c>
      <c r="R140" s="31">
        <v>26085405</v>
      </c>
      <c r="S140" s="31">
        <v>22815120</v>
      </c>
      <c r="T140" s="36">
        <f t="shared" si="38"/>
        <v>0.87463161871552308</v>
      </c>
      <c r="U140" s="36">
        <f t="shared" si="39"/>
        <v>0.22967378309952591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32470590</v>
      </c>
      <c r="E141" s="31">
        <v>19635167</v>
      </c>
      <c r="F141" s="31">
        <v>6156064</v>
      </c>
      <c r="G141" s="36">
        <f t="shared" si="32"/>
        <v>0.18958891723248639</v>
      </c>
      <c r="H141" s="31">
        <v>12966865</v>
      </c>
      <c r="I141" s="36">
        <f t="shared" si="33"/>
        <v>0.39934183518069738</v>
      </c>
      <c r="J141" s="31">
        <v>8895812</v>
      </c>
      <c r="K141" s="36">
        <f t="shared" si="34"/>
        <v>0.45305507205515494</v>
      </c>
      <c r="L141" s="31">
        <v>0</v>
      </c>
      <c r="M141" s="36">
        <f t="shared" si="35"/>
        <v>0</v>
      </c>
      <c r="N141" s="31">
        <f t="shared" si="36"/>
        <v>28018741</v>
      </c>
      <c r="O141" s="36">
        <f t="shared" si="37"/>
        <v>1.4269672878259707</v>
      </c>
      <c r="P141" s="31">
        <v>11098876</v>
      </c>
      <c r="Q141" s="31">
        <v>19428204</v>
      </c>
      <c r="R141" s="31">
        <v>32738665</v>
      </c>
      <c r="S141" s="31">
        <v>29481758</v>
      </c>
      <c r="T141" s="36">
        <f t="shared" si="38"/>
        <v>0.9005180266208167</v>
      </c>
      <c r="U141" s="36">
        <f t="shared" si="39"/>
        <v>-0.19849433402085037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46861730</v>
      </c>
      <c r="E142" s="31">
        <v>52188831</v>
      </c>
      <c r="F142" s="31">
        <v>6958527</v>
      </c>
      <c r="G142" s="36">
        <f t="shared" si="32"/>
        <v>0.14849061270251868</v>
      </c>
      <c r="H142" s="31">
        <v>6067164</v>
      </c>
      <c r="I142" s="36">
        <f t="shared" si="33"/>
        <v>0.12946948394777572</v>
      </c>
      <c r="J142" s="31">
        <v>9801507</v>
      </c>
      <c r="K142" s="36">
        <f t="shared" si="34"/>
        <v>0.18780851788000386</v>
      </c>
      <c r="L142" s="31">
        <v>0</v>
      </c>
      <c r="M142" s="36">
        <f t="shared" si="35"/>
        <v>0</v>
      </c>
      <c r="N142" s="31">
        <f t="shared" si="36"/>
        <v>22827198</v>
      </c>
      <c r="O142" s="36">
        <f t="shared" si="37"/>
        <v>0.43739623138904948</v>
      </c>
      <c r="P142" s="31">
        <v>13493913</v>
      </c>
      <c r="Q142" s="31">
        <v>37326551</v>
      </c>
      <c r="R142" s="31">
        <v>44678352</v>
      </c>
      <c r="S142" s="31">
        <v>28816021</v>
      </c>
      <c r="T142" s="36">
        <f t="shared" si="38"/>
        <v>0.64496606768306941</v>
      </c>
      <c r="U142" s="36">
        <f t="shared" si="39"/>
        <v>-0.27363493450713661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9176324</v>
      </c>
      <c r="E143" s="31">
        <v>9900972</v>
      </c>
      <c r="F143" s="31">
        <v>1598660</v>
      </c>
      <c r="G143" s="36">
        <f t="shared" si="32"/>
        <v>0.17421573170258592</v>
      </c>
      <c r="H143" s="31">
        <v>1960279</v>
      </c>
      <c r="I143" s="36">
        <f t="shared" si="33"/>
        <v>0.21362355993532922</v>
      </c>
      <c r="J143" s="31">
        <v>2432693</v>
      </c>
      <c r="K143" s="36">
        <f t="shared" si="34"/>
        <v>0.24570244214406423</v>
      </c>
      <c r="L143" s="31">
        <v>0</v>
      </c>
      <c r="M143" s="36">
        <f t="shared" si="35"/>
        <v>0</v>
      </c>
      <c r="N143" s="31">
        <f t="shared" si="36"/>
        <v>5991632</v>
      </c>
      <c r="O143" s="36">
        <f t="shared" si="37"/>
        <v>0.60515593822505509</v>
      </c>
      <c r="P143" s="31">
        <v>1740831</v>
      </c>
      <c r="Q143" s="31">
        <v>8256810</v>
      </c>
      <c r="R143" s="31">
        <v>9665469</v>
      </c>
      <c r="S143" s="31">
        <v>5701022</v>
      </c>
      <c r="T143" s="36">
        <f t="shared" si="38"/>
        <v>0.58983397494730982</v>
      </c>
      <c r="U143" s="36">
        <f t="shared" si="39"/>
        <v>0.39743203102426361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187276706</v>
      </c>
      <c r="E144" s="32">
        <f>SUM(E138:E143)</f>
        <v>180235143</v>
      </c>
      <c r="F144" s="32">
        <f>SUM(F138:F143)</f>
        <v>35921627</v>
      </c>
      <c r="G144" s="37">
        <f t="shared" si="32"/>
        <v>0.19181043797299596</v>
      </c>
      <c r="H144" s="32">
        <f>SUM(H138:H143)</f>
        <v>45484583</v>
      </c>
      <c r="I144" s="37">
        <f t="shared" si="33"/>
        <v>0.2428736812575078</v>
      </c>
      <c r="J144" s="32">
        <f>SUM(J138:J143)</f>
        <v>42479759</v>
      </c>
      <c r="K144" s="37">
        <f t="shared" si="34"/>
        <v>0.23569076647832216</v>
      </c>
      <c r="L144" s="32">
        <f>SUM(L138:L143)</f>
        <v>0</v>
      </c>
      <c r="M144" s="37">
        <f t="shared" si="35"/>
        <v>0</v>
      </c>
      <c r="N144" s="32">
        <f t="shared" si="36"/>
        <v>123885969</v>
      </c>
      <c r="O144" s="37">
        <f t="shared" si="37"/>
        <v>0.68735745392340053</v>
      </c>
      <c r="P144" s="32">
        <f>SUM(P138:P143)</f>
        <v>46171594</v>
      </c>
      <c r="Q144" s="32">
        <f>SUM(Q138:Q143)</f>
        <v>147432909</v>
      </c>
      <c r="R144" s="32">
        <f>SUM(R138:R143)</f>
        <v>169918675</v>
      </c>
      <c r="S144" s="32">
        <f>SUM(S138:S143)</f>
        <v>125603386</v>
      </c>
      <c r="T144" s="37">
        <f t="shared" si="38"/>
        <v>0.73919706589049139</v>
      </c>
      <c r="U144" s="37">
        <f t="shared" si="39"/>
        <v>-7.9959011161711224E-2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47407201</v>
      </c>
      <c r="E145" s="31">
        <v>49661637</v>
      </c>
      <c r="F145" s="31">
        <v>8733819</v>
      </c>
      <c r="G145" s="36">
        <f t="shared" si="32"/>
        <v>0.18422979665051306</v>
      </c>
      <c r="H145" s="31">
        <v>8773180</v>
      </c>
      <c r="I145" s="36">
        <f t="shared" si="33"/>
        <v>0.18506007135920133</v>
      </c>
      <c r="J145" s="31">
        <v>9525779</v>
      </c>
      <c r="K145" s="36">
        <f t="shared" si="34"/>
        <v>0.19181363272418911</v>
      </c>
      <c r="L145" s="31">
        <v>0</v>
      </c>
      <c r="M145" s="36">
        <f t="shared" si="35"/>
        <v>0</v>
      </c>
      <c r="N145" s="31">
        <f t="shared" si="36"/>
        <v>27032778</v>
      </c>
      <c r="O145" s="36">
        <f t="shared" si="37"/>
        <v>0.54433924520047539</v>
      </c>
      <c r="P145" s="31">
        <v>8475587</v>
      </c>
      <c r="Q145" s="31">
        <v>51452778</v>
      </c>
      <c r="R145" s="31">
        <v>50110090</v>
      </c>
      <c r="S145" s="31">
        <v>24452632</v>
      </c>
      <c r="T145" s="36">
        <f t="shared" si="38"/>
        <v>0.4879782095781508</v>
      </c>
      <c r="U145" s="36">
        <f t="shared" si="39"/>
        <v>0.12390787800302205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50436916</v>
      </c>
      <c r="E146" s="31">
        <v>62157644</v>
      </c>
      <c r="F146" s="31">
        <v>15785566</v>
      </c>
      <c r="G146" s="36">
        <f t="shared" si="32"/>
        <v>0.31297643178659063</v>
      </c>
      <c r="H146" s="31">
        <v>17879386</v>
      </c>
      <c r="I146" s="36">
        <f t="shared" si="33"/>
        <v>0.35449007231132051</v>
      </c>
      <c r="J146" s="31">
        <v>10596920</v>
      </c>
      <c r="K146" s="36">
        <f t="shared" si="34"/>
        <v>0.17048458271680952</v>
      </c>
      <c r="L146" s="31">
        <v>0</v>
      </c>
      <c r="M146" s="36">
        <f t="shared" si="35"/>
        <v>0</v>
      </c>
      <c r="N146" s="31">
        <f t="shared" si="36"/>
        <v>44261872</v>
      </c>
      <c r="O146" s="36">
        <f t="shared" si="37"/>
        <v>0.71209056765407641</v>
      </c>
      <c r="P146" s="31">
        <v>17552930</v>
      </c>
      <c r="Q146" s="31">
        <v>46701429</v>
      </c>
      <c r="R146" s="31">
        <v>48138063</v>
      </c>
      <c r="S146" s="31">
        <v>50952721</v>
      </c>
      <c r="T146" s="36">
        <f t="shared" si="38"/>
        <v>1.0584705288204055</v>
      </c>
      <c r="U146" s="36">
        <f t="shared" si="39"/>
        <v>-0.39628768530382108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31649246</v>
      </c>
      <c r="E147" s="31">
        <v>37405697</v>
      </c>
      <c r="F147" s="31">
        <v>7041575</v>
      </c>
      <c r="G147" s="36">
        <f t="shared" si="32"/>
        <v>0.22248792277705448</v>
      </c>
      <c r="H147" s="31">
        <v>9564761</v>
      </c>
      <c r="I147" s="36">
        <f t="shared" si="33"/>
        <v>0.3022113386208316</v>
      </c>
      <c r="J147" s="31">
        <v>7949228</v>
      </c>
      <c r="K147" s="36">
        <f t="shared" si="34"/>
        <v>0.21251383178343128</v>
      </c>
      <c r="L147" s="31">
        <v>0</v>
      </c>
      <c r="M147" s="36">
        <f t="shared" si="35"/>
        <v>0</v>
      </c>
      <c r="N147" s="31">
        <f t="shared" si="36"/>
        <v>24555564</v>
      </c>
      <c r="O147" s="36">
        <f t="shared" si="37"/>
        <v>0.65646588539708273</v>
      </c>
      <c r="P147" s="31">
        <v>8713421</v>
      </c>
      <c r="Q147" s="31">
        <v>31032194</v>
      </c>
      <c r="R147" s="31">
        <v>24605473</v>
      </c>
      <c r="S147" s="31">
        <v>26726056</v>
      </c>
      <c r="T147" s="36">
        <f t="shared" si="38"/>
        <v>1.0861833869237141</v>
      </c>
      <c r="U147" s="36">
        <f t="shared" si="39"/>
        <v>-8.7702981412237535E-2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43637130</v>
      </c>
      <c r="E148" s="31">
        <v>44321478</v>
      </c>
      <c r="F148" s="31">
        <v>8722090</v>
      </c>
      <c r="G148" s="36">
        <f t="shared" si="32"/>
        <v>0.19987771881423</v>
      </c>
      <c r="H148" s="31">
        <v>13794428</v>
      </c>
      <c r="I148" s="36">
        <f t="shared" si="33"/>
        <v>0.31611675653279675</v>
      </c>
      <c r="J148" s="31">
        <v>7996506</v>
      </c>
      <c r="K148" s="36">
        <f t="shared" si="34"/>
        <v>0.18042056268971896</v>
      </c>
      <c r="L148" s="31">
        <v>0</v>
      </c>
      <c r="M148" s="36">
        <f t="shared" si="35"/>
        <v>0</v>
      </c>
      <c r="N148" s="31">
        <f t="shared" si="36"/>
        <v>30513024</v>
      </c>
      <c r="O148" s="36">
        <f t="shared" si="37"/>
        <v>0.68844779950704715</v>
      </c>
      <c r="P148" s="31">
        <v>11975872</v>
      </c>
      <c r="Q148" s="31">
        <v>39016443</v>
      </c>
      <c r="R148" s="31">
        <v>40066878</v>
      </c>
      <c r="S148" s="31">
        <v>28669883</v>
      </c>
      <c r="T148" s="36">
        <f t="shared" si="38"/>
        <v>0.71555070999043147</v>
      </c>
      <c r="U148" s="36">
        <f t="shared" si="39"/>
        <v>-0.33228194155715762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5880000</v>
      </c>
      <c r="E149" s="31">
        <v>6434565</v>
      </c>
      <c r="F149" s="31">
        <v>725820</v>
      </c>
      <c r="G149" s="36">
        <f t="shared" si="32"/>
        <v>0.12343877551020409</v>
      </c>
      <c r="H149" s="31">
        <v>3566364</v>
      </c>
      <c r="I149" s="36">
        <f t="shared" si="33"/>
        <v>0.60652448979591833</v>
      </c>
      <c r="J149" s="31">
        <v>2781511</v>
      </c>
      <c r="K149" s="36">
        <f t="shared" si="34"/>
        <v>0.43227646313309448</v>
      </c>
      <c r="L149" s="31">
        <v>0</v>
      </c>
      <c r="M149" s="36">
        <f t="shared" si="35"/>
        <v>0</v>
      </c>
      <c r="N149" s="31">
        <f t="shared" si="36"/>
        <v>7073695</v>
      </c>
      <c r="O149" s="36">
        <f t="shared" si="37"/>
        <v>1.0993276157751146</v>
      </c>
      <c r="P149" s="31">
        <v>484552</v>
      </c>
      <c r="Q149" s="31">
        <v>4249558</v>
      </c>
      <c r="R149" s="31">
        <v>4634536</v>
      </c>
      <c r="S149" s="31">
        <v>1890015</v>
      </c>
      <c r="T149" s="36">
        <f t="shared" si="38"/>
        <v>0.40781105163494252</v>
      </c>
      <c r="U149" s="36">
        <f t="shared" si="39"/>
        <v>4.7403766778384986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179010493</v>
      </c>
      <c r="E150" s="32">
        <f>SUM(E145:E149)</f>
        <v>199981021</v>
      </c>
      <c r="F150" s="32">
        <f>SUM(F145:F149)</f>
        <v>41008870</v>
      </c>
      <c r="G150" s="37">
        <f t="shared" si="32"/>
        <v>0.2290864033316751</v>
      </c>
      <c r="H150" s="32">
        <f>SUM(H145:H149)</f>
        <v>53578119</v>
      </c>
      <c r="I150" s="37">
        <f t="shared" si="33"/>
        <v>0.29930155546803616</v>
      </c>
      <c r="J150" s="32">
        <f>SUM(J145:J149)</f>
        <v>38849944</v>
      </c>
      <c r="K150" s="37">
        <f t="shared" si="34"/>
        <v>0.19426815507657599</v>
      </c>
      <c r="L150" s="32">
        <f>SUM(L145:L149)</f>
        <v>0</v>
      </c>
      <c r="M150" s="37">
        <f t="shared" si="35"/>
        <v>0</v>
      </c>
      <c r="N150" s="32">
        <f t="shared" si="36"/>
        <v>133436933</v>
      </c>
      <c r="O150" s="37">
        <f t="shared" si="37"/>
        <v>0.667247983497394</v>
      </c>
      <c r="P150" s="32">
        <f>SUM(P145:P149)</f>
        <v>47202362</v>
      </c>
      <c r="Q150" s="32">
        <f>SUM(Q145:Q149)</f>
        <v>172452402</v>
      </c>
      <c r="R150" s="32">
        <f>SUM(R145:R149)</f>
        <v>167555040</v>
      </c>
      <c r="S150" s="32">
        <f>SUM(S145:S149)</f>
        <v>132691307</v>
      </c>
      <c r="T150" s="37">
        <f t="shared" si="38"/>
        <v>0.79192668271870548</v>
      </c>
      <c r="U150" s="37">
        <f t="shared" si="39"/>
        <v>-0.17694915351905482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22668980</v>
      </c>
      <c r="E151" s="31">
        <v>21683319</v>
      </c>
      <c r="F151" s="31">
        <v>1550136</v>
      </c>
      <c r="G151" s="36">
        <f t="shared" si="32"/>
        <v>6.8381374018592803E-2</v>
      </c>
      <c r="H151" s="31">
        <v>3069505</v>
      </c>
      <c r="I151" s="36">
        <f t="shared" si="33"/>
        <v>0.13540551890733504</v>
      </c>
      <c r="J151" s="31">
        <v>2809801</v>
      </c>
      <c r="K151" s="36">
        <f t="shared" si="34"/>
        <v>0.12958352916359345</v>
      </c>
      <c r="L151" s="31">
        <v>0</v>
      </c>
      <c r="M151" s="36">
        <f t="shared" si="35"/>
        <v>0</v>
      </c>
      <c r="N151" s="31">
        <f t="shared" si="36"/>
        <v>7429442</v>
      </c>
      <c r="O151" s="36">
        <f t="shared" si="37"/>
        <v>0.34263398513852977</v>
      </c>
      <c r="P151" s="31">
        <v>4820785</v>
      </c>
      <c r="Q151" s="31">
        <v>17933104</v>
      </c>
      <c r="R151" s="31">
        <v>18214254</v>
      </c>
      <c r="S151" s="31">
        <v>12019558</v>
      </c>
      <c r="T151" s="36">
        <f t="shared" si="38"/>
        <v>0.65989845096044009</v>
      </c>
      <c r="U151" s="36">
        <f t="shared" si="39"/>
        <v>-0.41714865939883239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154947100</v>
      </c>
      <c r="E152" s="31">
        <v>153937656</v>
      </c>
      <c r="F152" s="31">
        <v>38225223</v>
      </c>
      <c r="G152" s="36">
        <f t="shared" si="32"/>
        <v>0.24669853775901582</v>
      </c>
      <c r="H152" s="31">
        <v>38986451</v>
      </c>
      <c r="I152" s="36">
        <f t="shared" si="33"/>
        <v>0.25161136284577124</v>
      </c>
      <c r="J152" s="31">
        <v>35619227</v>
      </c>
      <c r="K152" s="36">
        <f t="shared" si="34"/>
        <v>0.23138735463141</v>
      </c>
      <c r="L152" s="31">
        <v>0</v>
      </c>
      <c r="M152" s="36">
        <f t="shared" si="35"/>
        <v>0</v>
      </c>
      <c r="N152" s="31">
        <f t="shared" si="36"/>
        <v>112830901</v>
      </c>
      <c r="O152" s="36">
        <f t="shared" si="37"/>
        <v>0.73296491535508379</v>
      </c>
      <c r="P152" s="31">
        <v>31644531</v>
      </c>
      <c r="Q152" s="31">
        <v>150252300</v>
      </c>
      <c r="R152" s="31">
        <v>145236500</v>
      </c>
      <c r="S152" s="31">
        <v>100599877</v>
      </c>
      <c r="T152" s="36">
        <f t="shared" si="38"/>
        <v>0.69266249875203545</v>
      </c>
      <c r="U152" s="36">
        <f t="shared" si="39"/>
        <v>0.12560451599045663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26123580</v>
      </c>
      <c r="E153" s="31">
        <v>23756720</v>
      </c>
      <c r="F153" s="31">
        <v>5883018</v>
      </c>
      <c r="G153" s="36">
        <f t="shared" si="32"/>
        <v>0.22519953237649665</v>
      </c>
      <c r="H153" s="31">
        <v>5657689</v>
      </c>
      <c r="I153" s="36">
        <f t="shared" si="33"/>
        <v>0.21657403005254258</v>
      </c>
      <c r="J153" s="31">
        <v>6308199</v>
      </c>
      <c r="K153" s="36">
        <f t="shared" si="34"/>
        <v>0.26553324701389752</v>
      </c>
      <c r="L153" s="31">
        <v>0</v>
      </c>
      <c r="M153" s="36">
        <f t="shared" si="35"/>
        <v>0</v>
      </c>
      <c r="N153" s="31">
        <f t="shared" si="36"/>
        <v>17848906</v>
      </c>
      <c r="O153" s="36">
        <f t="shared" si="37"/>
        <v>0.75132030010876927</v>
      </c>
      <c r="P153" s="31">
        <v>5333165</v>
      </c>
      <c r="Q153" s="31">
        <v>26413370</v>
      </c>
      <c r="R153" s="31">
        <v>26628740</v>
      </c>
      <c r="S153" s="31">
        <v>18888417</v>
      </c>
      <c r="T153" s="36">
        <f t="shared" si="38"/>
        <v>0.70932447423347855</v>
      </c>
      <c r="U153" s="36">
        <f t="shared" si="39"/>
        <v>0.18282464540287058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13315260</v>
      </c>
      <c r="E154" s="31">
        <v>14450338</v>
      </c>
      <c r="F154" s="31">
        <v>3410694</v>
      </c>
      <c r="G154" s="36">
        <f t="shared" si="32"/>
        <v>0.25614926032236696</v>
      </c>
      <c r="H154" s="31">
        <v>6999871</v>
      </c>
      <c r="I154" s="36">
        <f t="shared" si="33"/>
        <v>0.52570291530169144</v>
      </c>
      <c r="J154" s="31">
        <v>2378909</v>
      </c>
      <c r="K154" s="36">
        <f t="shared" si="34"/>
        <v>0.16462652984310816</v>
      </c>
      <c r="L154" s="31">
        <v>0</v>
      </c>
      <c r="M154" s="36">
        <f t="shared" si="35"/>
        <v>0</v>
      </c>
      <c r="N154" s="31">
        <f t="shared" si="36"/>
        <v>12789474</v>
      </c>
      <c r="O154" s="36">
        <f t="shared" si="37"/>
        <v>0.88506400334718816</v>
      </c>
      <c r="P154" s="31">
        <v>2287038</v>
      </c>
      <c r="Q154" s="31">
        <v>12389983</v>
      </c>
      <c r="R154" s="31">
        <v>13397845</v>
      </c>
      <c r="S154" s="31">
        <v>11918600</v>
      </c>
      <c r="T154" s="36">
        <f t="shared" si="38"/>
        <v>0.88959082598731365</v>
      </c>
      <c r="U154" s="36">
        <f t="shared" si="39"/>
        <v>4.017029887566359E-2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18255237</v>
      </c>
      <c r="E155" s="31">
        <v>21908018</v>
      </c>
      <c r="F155" s="31">
        <v>6090648</v>
      </c>
      <c r="G155" s="36">
        <f t="shared" si="32"/>
        <v>0.33363839647767923</v>
      </c>
      <c r="H155" s="31">
        <v>5232088</v>
      </c>
      <c r="I155" s="36">
        <f t="shared" si="33"/>
        <v>0.28660750884800895</v>
      </c>
      <c r="J155" s="31">
        <v>5404301</v>
      </c>
      <c r="K155" s="36">
        <f t="shared" si="34"/>
        <v>0.24668142047354535</v>
      </c>
      <c r="L155" s="31">
        <v>0</v>
      </c>
      <c r="M155" s="36">
        <f t="shared" si="35"/>
        <v>0</v>
      </c>
      <c r="N155" s="31">
        <f t="shared" si="36"/>
        <v>16727037</v>
      </c>
      <c r="O155" s="36">
        <f t="shared" si="37"/>
        <v>0.76351210775890366</v>
      </c>
      <c r="P155" s="31">
        <v>4420794</v>
      </c>
      <c r="Q155" s="31">
        <v>24796943</v>
      </c>
      <c r="R155" s="31">
        <v>24574878</v>
      </c>
      <c r="S155" s="31">
        <v>14060040</v>
      </c>
      <c r="T155" s="36">
        <f t="shared" si="38"/>
        <v>0.57213061240833019</v>
      </c>
      <c r="U155" s="36">
        <f t="shared" si="39"/>
        <v>0.22247293133314971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54411078</v>
      </c>
      <c r="E156" s="31">
        <v>51884186</v>
      </c>
      <c r="F156" s="31">
        <v>14151122</v>
      </c>
      <c r="G156" s="36">
        <f t="shared" si="32"/>
        <v>0.2600779569189936</v>
      </c>
      <c r="H156" s="31">
        <v>14339017</v>
      </c>
      <c r="I156" s="36">
        <f t="shared" si="33"/>
        <v>0.26353120590626783</v>
      </c>
      <c r="J156" s="31">
        <v>8917670</v>
      </c>
      <c r="K156" s="36">
        <f t="shared" si="34"/>
        <v>0.17187645576631</v>
      </c>
      <c r="L156" s="31">
        <v>0</v>
      </c>
      <c r="M156" s="36">
        <f t="shared" si="35"/>
        <v>0</v>
      </c>
      <c r="N156" s="31">
        <f t="shared" si="36"/>
        <v>37407809</v>
      </c>
      <c r="O156" s="36">
        <f t="shared" si="37"/>
        <v>0.7209867183808184</v>
      </c>
      <c r="P156" s="31">
        <v>10373596</v>
      </c>
      <c r="Q156" s="31">
        <v>51095357</v>
      </c>
      <c r="R156" s="31">
        <v>49893662</v>
      </c>
      <c r="S156" s="31">
        <v>39936883</v>
      </c>
      <c r="T156" s="36">
        <f t="shared" si="38"/>
        <v>0.8004400037824444</v>
      </c>
      <c r="U156" s="36">
        <f t="shared" si="39"/>
        <v>-0.14034920966654185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289721235</v>
      </c>
      <c r="E157" s="32">
        <f>SUM(E151:E156)</f>
        <v>287620237</v>
      </c>
      <c r="F157" s="32">
        <f>SUM(F151:F156)</f>
        <v>69310841</v>
      </c>
      <c r="G157" s="37">
        <f t="shared" si="32"/>
        <v>0.23923286465350047</v>
      </c>
      <c r="H157" s="32">
        <f>SUM(H151:H156)</f>
        <v>74284621</v>
      </c>
      <c r="I157" s="37">
        <f t="shared" si="33"/>
        <v>0.25640033254725014</v>
      </c>
      <c r="J157" s="32">
        <f>SUM(J151:J156)</f>
        <v>61438107</v>
      </c>
      <c r="K157" s="37">
        <f t="shared" si="34"/>
        <v>0.21360842908977926</v>
      </c>
      <c r="L157" s="32">
        <f>SUM(L151:L156)</f>
        <v>0</v>
      </c>
      <c r="M157" s="37">
        <f t="shared" si="35"/>
        <v>0</v>
      </c>
      <c r="N157" s="32">
        <f t="shared" si="36"/>
        <v>205033569</v>
      </c>
      <c r="O157" s="37">
        <f t="shared" si="37"/>
        <v>0.71286210990779486</v>
      </c>
      <c r="P157" s="32">
        <f>SUM(P151:P156)</f>
        <v>58879909</v>
      </c>
      <c r="Q157" s="32">
        <f>SUM(Q151:Q156)</f>
        <v>282881057</v>
      </c>
      <c r="R157" s="32">
        <f>SUM(R151:R156)</f>
        <v>277945879</v>
      </c>
      <c r="S157" s="32">
        <f>SUM(S151:S156)</f>
        <v>197423375</v>
      </c>
      <c r="T157" s="37">
        <f t="shared" si="38"/>
        <v>0.71029430517298653</v>
      </c>
      <c r="U157" s="37">
        <f t="shared" si="39"/>
        <v>4.3447723399164806E-2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30811229</v>
      </c>
      <c r="E158" s="31">
        <v>30452711</v>
      </c>
      <c r="F158" s="31">
        <v>9546039</v>
      </c>
      <c r="G158" s="36">
        <f t="shared" si="32"/>
        <v>0.3098233764060499</v>
      </c>
      <c r="H158" s="31">
        <v>9650221</v>
      </c>
      <c r="I158" s="36">
        <f t="shared" si="33"/>
        <v>0.31320467612635638</v>
      </c>
      <c r="J158" s="31">
        <v>11084739</v>
      </c>
      <c r="K158" s="36">
        <f t="shared" si="34"/>
        <v>0.36399843022186101</v>
      </c>
      <c r="L158" s="31">
        <v>0</v>
      </c>
      <c r="M158" s="36">
        <f t="shared" si="35"/>
        <v>0</v>
      </c>
      <c r="N158" s="31">
        <f t="shared" si="36"/>
        <v>30280999</v>
      </c>
      <c r="O158" s="36">
        <f t="shared" si="37"/>
        <v>0.99436135587403041</v>
      </c>
      <c r="P158" s="31">
        <v>8549621</v>
      </c>
      <c r="Q158" s="31">
        <v>31791573</v>
      </c>
      <c r="R158" s="31">
        <v>31281836</v>
      </c>
      <c r="S158" s="31">
        <v>24068080</v>
      </c>
      <c r="T158" s="36">
        <f t="shared" si="38"/>
        <v>0.7693947375723087</v>
      </c>
      <c r="U158" s="36">
        <f t="shared" si="39"/>
        <v>0.29651817314475104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75152103</v>
      </c>
      <c r="E159" s="31">
        <v>72666781</v>
      </c>
      <c r="F159" s="31">
        <v>14735906</v>
      </c>
      <c r="G159" s="36">
        <f t="shared" si="32"/>
        <v>0.19608108638024407</v>
      </c>
      <c r="H159" s="31">
        <v>17634373</v>
      </c>
      <c r="I159" s="36">
        <f t="shared" si="33"/>
        <v>0.23464909558153016</v>
      </c>
      <c r="J159" s="31">
        <v>14332578</v>
      </c>
      <c r="K159" s="36">
        <f t="shared" si="34"/>
        <v>0.19723700159499291</v>
      </c>
      <c r="L159" s="31">
        <v>0</v>
      </c>
      <c r="M159" s="36">
        <f t="shared" si="35"/>
        <v>0</v>
      </c>
      <c r="N159" s="31">
        <f t="shared" si="36"/>
        <v>46702857</v>
      </c>
      <c r="O159" s="36">
        <f t="shared" si="37"/>
        <v>0.64269885575363517</v>
      </c>
      <c r="P159" s="31">
        <v>15721688</v>
      </c>
      <c r="Q159" s="31">
        <v>66994357</v>
      </c>
      <c r="R159" s="31">
        <v>69979786</v>
      </c>
      <c r="S159" s="31">
        <v>44057094</v>
      </c>
      <c r="T159" s="36">
        <f t="shared" si="38"/>
        <v>0.6295688586415511</v>
      </c>
      <c r="U159" s="36">
        <f t="shared" si="39"/>
        <v>-8.8356288459610743E-2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21619198</v>
      </c>
      <c r="E160" s="31">
        <v>21263846</v>
      </c>
      <c r="F160" s="31">
        <v>4652247</v>
      </c>
      <c r="G160" s="36">
        <f t="shared" si="32"/>
        <v>0.215190544996165</v>
      </c>
      <c r="H160" s="31">
        <v>5582864</v>
      </c>
      <c r="I160" s="36">
        <f t="shared" si="33"/>
        <v>0.25823640636438039</v>
      </c>
      <c r="J160" s="31">
        <v>4227172</v>
      </c>
      <c r="K160" s="36">
        <f t="shared" si="34"/>
        <v>0.19879621024343386</v>
      </c>
      <c r="L160" s="31">
        <v>0</v>
      </c>
      <c r="M160" s="36">
        <f t="shared" si="35"/>
        <v>0</v>
      </c>
      <c r="N160" s="31">
        <f t="shared" si="36"/>
        <v>14462283</v>
      </c>
      <c r="O160" s="36">
        <f t="shared" si="37"/>
        <v>0.68013486365542719</v>
      </c>
      <c r="P160" s="31">
        <v>4214710</v>
      </c>
      <c r="Q160" s="31">
        <v>26203674</v>
      </c>
      <c r="R160" s="31">
        <v>22952654</v>
      </c>
      <c r="S160" s="31">
        <v>15335645</v>
      </c>
      <c r="T160" s="36">
        <f t="shared" si="38"/>
        <v>0.66814255989743054</v>
      </c>
      <c r="U160" s="36">
        <f t="shared" si="39"/>
        <v>2.9567870624551684E-3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17350919</v>
      </c>
      <c r="E161" s="31">
        <v>19227366</v>
      </c>
      <c r="F161" s="31">
        <v>2792064</v>
      </c>
      <c r="G161" s="36">
        <f t="shared" si="32"/>
        <v>0.16091735544382404</v>
      </c>
      <c r="H161" s="31">
        <v>4789971</v>
      </c>
      <c r="I161" s="36">
        <f t="shared" si="33"/>
        <v>0.27606439751116352</v>
      </c>
      <c r="J161" s="31">
        <v>3838187</v>
      </c>
      <c r="K161" s="36">
        <f t="shared" si="34"/>
        <v>0.19962105053807161</v>
      </c>
      <c r="L161" s="31">
        <v>0</v>
      </c>
      <c r="M161" s="36">
        <f t="shared" si="35"/>
        <v>0</v>
      </c>
      <c r="N161" s="31">
        <f t="shared" si="36"/>
        <v>11420222</v>
      </c>
      <c r="O161" s="36">
        <f t="shared" si="37"/>
        <v>0.59395665532137887</v>
      </c>
      <c r="P161" s="31">
        <v>4012588</v>
      </c>
      <c r="Q161" s="31">
        <v>17763485</v>
      </c>
      <c r="R161" s="31">
        <v>15660924</v>
      </c>
      <c r="S161" s="31">
        <v>12343388</v>
      </c>
      <c r="T161" s="36">
        <f t="shared" si="38"/>
        <v>0.78816473408593257</v>
      </c>
      <c r="U161" s="36">
        <f t="shared" si="39"/>
        <v>-4.3463470458467213E-2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28093572</v>
      </c>
      <c r="E162" s="31">
        <v>25472842</v>
      </c>
      <c r="F162" s="31">
        <v>5877246</v>
      </c>
      <c r="G162" s="36">
        <f t="shared" si="32"/>
        <v>0.20920251792830047</v>
      </c>
      <c r="H162" s="31">
        <v>6192278</v>
      </c>
      <c r="I162" s="36">
        <f t="shared" si="33"/>
        <v>0.2204161863076721</v>
      </c>
      <c r="J162" s="31">
        <v>3986884</v>
      </c>
      <c r="K162" s="36">
        <f t="shared" si="34"/>
        <v>0.15651508379002232</v>
      </c>
      <c r="L162" s="31">
        <v>0</v>
      </c>
      <c r="M162" s="36">
        <f t="shared" si="35"/>
        <v>0</v>
      </c>
      <c r="N162" s="31">
        <f t="shared" si="36"/>
        <v>16056408</v>
      </c>
      <c r="O162" s="36">
        <f t="shared" si="37"/>
        <v>0.63033437729484598</v>
      </c>
      <c r="P162" s="31">
        <v>3367047</v>
      </c>
      <c r="Q162" s="31">
        <v>28091175</v>
      </c>
      <c r="R162" s="31">
        <v>27593695</v>
      </c>
      <c r="S162" s="31">
        <v>16713114</v>
      </c>
      <c r="T162" s="36">
        <f t="shared" si="38"/>
        <v>0.60568597282821313</v>
      </c>
      <c r="U162" s="36">
        <f t="shared" si="39"/>
        <v>0.18408920338801327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173027021</v>
      </c>
      <c r="E163" s="32">
        <f>SUM(E158:E162)</f>
        <v>169083546</v>
      </c>
      <c r="F163" s="32">
        <f>SUM(F158:F162)</f>
        <v>37603502</v>
      </c>
      <c r="G163" s="37">
        <f t="shared" si="32"/>
        <v>0.2173273387166505</v>
      </c>
      <c r="H163" s="32">
        <f>SUM(H158:H162)</f>
        <v>43849707</v>
      </c>
      <c r="I163" s="37">
        <f t="shared" si="33"/>
        <v>0.25342693150799839</v>
      </c>
      <c r="J163" s="32">
        <f>SUM(J158:J162)</f>
        <v>37469560</v>
      </c>
      <c r="K163" s="37">
        <f t="shared" si="34"/>
        <v>0.22160382181717433</v>
      </c>
      <c r="L163" s="32">
        <f>SUM(L158:L162)</f>
        <v>0</v>
      </c>
      <c r="M163" s="37">
        <f t="shared" si="35"/>
        <v>0</v>
      </c>
      <c r="N163" s="32">
        <f t="shared" si="36"/>
        <v>118922769</v>
      </c>
      <c r="O163" s="37">
        <f t="shared" si="37"/>
        <v>0.70333732532436954</v>
      </c>
      <c r="P163" s="32">
        <f>SUM(P158:P162)</f>
        <v>35865654</v>
      </c>
      <c r="Q163" s="32">
        <f>SUM(Q158:Q162)</f>
        <v>170844264</v>
      </c>
      <c r="R163" s="32">
        <f>SUM(R158:R162)</f>
        <v>167468895</v>
      </c>
      <c r="S163" s="32">
        <f>SUM(S158:S162)</f>
        <v>112517321</v>
      </c>
      <c r="T163" s="37">
        <f t="shared" si="38"/>
        <v>0.67186996725571035</v>
      </c>
      <c r="U163" s="37">
        <f t="shared" si="39"/>
        <v>4.4719831401931254E-2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11426088</v>
      </c>
      <c r="E164" s="31">
        <v>11110331</v>
      </c>
      <c r="F164" s="31">
        <v>2389651</v>
      </c>
      <c r="G164" s="36">
        <f t="shared" si="32"/>
        <v>0.20913990860213924</v>
      </c>
      <c r="H164" s="31">
        <v>2664730</v>
      </c>
      <c r="I164" s="36">
        <f t="shared" si="33"/>
        <v>0.23321455252226309</v>
      </c>
      <c r="J164" s="31">
        <v>2387381</v>
      </c>
      <c r="K164" s="36">
        <f t="shared" si="34"/>
        <v>0.21487937668103677</v>
      </c>
      <c r="L164" s="31">
        <v>0</v>
      </c>
      <c r="M164" s="36">
        <f t="shared" si="35"/>
        <v>0</v>
      </c>
      <c r="N164" s="31">
        <f t="shared" si="36"/>
        <v>7441762</v>
      </c>
      <c r="O164" s="36">
        <f t="shared" si="37"/>
        <v>0.66980560705167114</v>
      </c>
      <c r="P164" s="31">
        <v>1660929</v>
      </c>
      <c r="Q164" s="31">
        <v>9189755</v>
      </c>
      <c r="R164" s="31">
        <v>10106667</v>
      </c>
      <c r="S164" s="31">
        <v>7382268</v>
      </c>
      <c r="T164" s="36">
        <f t="shared" si="38"/>
        <v>0.73043546403576964</v>
      </c>
      <c r="U164" s="36">
        <f t="shared" si="39"/>
        <v>0.43737691376332166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13491577</v>
      </c>
      <c r="E165" s="31">
        <v>14639296</v>
      </c>
      <c r="F165" s="31">
        <v>2533144</v>
      </c>
      <c r="G165" s="36">
        <f t="shared" si="32"/>
        <v>0.18775744303279002</v>
      </c>
      <c r="H165" s="31">
        <v>3788876</v>
      </c>
      <c r="I165" s="36">
        <f t="shared" si="33"/>
        <v>0.28083270028403645</v>
      </c>
      <c r="J165" s="31">
        <v>4094014</v>
      </c>
      <c r="K165" s="36">
        <f t="shared" si="34"/>
        <v>0.27965921312063091</v>
      </c>
      <c r="L165" s="31">
        <v>0</v>
      </c>
      <c r="M165" s="36">
        <f t="shared" si="35"/>
        <v>0</v>
      </c>
      <c r="N165" s="31">
        <f t="shared" si="36"/>
        <v>10416034</v>
      </c>
      <c r="O165" s="36">
        <f t="shared" si="37"/>
        <v>0.71151194702258902</v>
      </c>
      <c r="P165" s="31">
        <v>2539758</v>
      </c>
      <c r="Q165" s="31">
        <v>11684388</v>
      </c>
      <c r="R165" s="31">
        <v>11742031</v>
      </c>
      <c r="S165" s="31">
        <v>6142796</v>
      </c>
      <c r="T165" s="36">
        <f t="shared" si="38"/>
        <v>0.5231459532000895</v>
      </c>
      <c r="U165" s="36">
        <f t="shared" si="39"/>
        <v>0.61197011683790348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57546976</v>
      </c>
      <c r="E166" s="31">
        <v>60199013</v>
      </c>
      <c r="F166" s="31">
        <v>14588863</v>
      </c>
      <c r="G166" s="36">
        <f t="shared" si="32"/>
        <v>0.2535122436320546</v>
      </c>
      <c r="H166" s="31">
        <v>13325312</v>
      </c>
      <c r="I166" s="36">
        <f t="shared" si="33"/>
        <v>0.23155538181537114</v>
      </c>
      <c r="J166" s="31">
        <v>13349552</v>
      </c>
      <c r="K166" s="36">
        <f t="shared" si="34"/>
        <v>0.22175699126495646</v>
      </c>
      <c r="L166" s="31">
        <v>0</v>
      </c>
      <c r="M166" s="36">
        <f t="shared" si="35"/>
        <v>0</v>
      </c>
      <c r="N166" s="31">
        <f t="shared" si="36"/>
        <v>41263727</v>
      </c>
      <c r="O166" s="36">
        <f t="shared" si="37"/>
        <v>0.68545520837692142</v>
      </c>
      <c r="P166" s="31">
        <v>12303191</v>
      </c>
      <c r="Q166" s="31">
        <v>57469900</v>
      </c>
      <c r="R166" s="31">
        <v>53441700</v>
      </c>
      <c r="S166" s="31">
        <v>36387166</v>
      </c>
      <c r="T166" s="36">
        <f t="shared" si="38"/>
        <v>0.68087590776491014</v>
      </c>
      <c r="U166" s="36">
        <f t="shared" si="39"/>
        <v>8.5047935937920593E-2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21021729</v>
      </c>
      <c r="E167" s="31">
        <v>21583729</v>
      </c>
      <c r="F167" s="31">
        <v>4329305</v>
      </c>
      <c r="G167" s="36">
        <f t="shared" si="32"/>
        <v>0.20594428745608889</v>
      </c>
      <c r="H167" s="31">
        <v>5368974</v>
      </c>
      <c r="I167" s="36">
        <f t="shared" si="33"/>
        <v>0.25540116134120083</v>
      </c>
      <c r="J167" s="31">
        <v>4563073</v>
      </c>
      <c r="K167" s="36">
        <f t="shared" si="34"/>
        <v>0.2114126340263075</v>
      </c>
      <c r="L167" s="31">
        <v>0</v>
      </c>
      <c r="M167" s="36">
        <f t="shared" si="35"/>
        <v>0</v>
      </c>
      <c r="N167" s="31">
        <f t="shared" si="36"/>
        <v>14261352</v>
      </c>
      <c r="O167" s="36">
        <f t="shared" si="37"/>
        <v>0.66074550880434058</v>
      </c>
      <c r="P167" s="31">
        <v>4864907</v>
      </c>
      <c r="Q167" s="31">
        <v>17772243</v>
      </c>
      <c r="R167" s="31">
        <v>17856435</v>
      </c>
      <c r="S167" s="31">
        <v>7687674</v>
      </c>
      <c r="T167" s="36">
        <f t="shared" si="38"/>
        <v>0.43052681008275168</v>
      </c>
      <c r="U167" s="36">
        <f t="shared" si="39"/>
        <v>-6.2043118193215174E-2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24662245</v>
      </c>
      <c r="E168" s="31">
        <v>22278125</v>
      </c>
      <c r="F168" s="31">
        <v>4093882</v>
      </c>
      <c r="G168" s="36">
        <f t="shared" si="32"/>
        <v>0.1659979454425175</v>
      </c>
      <c r="H168" s="31">
        <v>4274670</v>
      </c>
      <c r="I168" s="36">
        <f t="shared" si="33"/>
        <v>0.17332850273768668</v>
      </c>
      <c r="J168" s="31">
        <v>5479438</v>
      </c>
      <c r="K168" s="36">
        <f t="shared" si="34"/>
        <v>0.24595597699537103</v>
      </c>
      <c r="L168" s="31">
        <v>0</v>
      </c>
      <c r="M168" s="36">
        <f t="shared" si="35"/>
        <v>0</v>
      </c>
      <c r="N168" s="31">
        <f t="shared" si="36"/>
        <v>13847990</v>
      </c>
      <c r="O168" s="36">
        <f t="shared" si="37"/>
        <v>0.62159584794501332</v>
      </c>
      <c r="P168" s="31">
        <v>5781629</v>
      </c>
      <c r="Q168" s="31">
        <v>20591837</v>
      </c>
      <c r="R168" s="31">
        <v>20082243</v>
      </c>
      <c r="S168" s="31">
        <v>14758337</v>
      </c>
      <c r="T168" s="36">
        <f t="shared" si="38"/>
        <v>0.73489485213379802</v>
      </c>
      <c r="U168" s="36">
        <f t="shared" si="39"/>
        <v>-5.2267449191222726E-2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128148615</v>
      </c>
      <c r="E169" s="32">
        <f>SUM(E164:E168)</f>
        <v>129810494</v>
      </c>
      <c r="F169" s="32">
        <f>SUM(F164:F168)</f>
        <v>27934845</v>
      </c>
      <c r="G169" s="37">
        <f t="shared" si="32"/>
        <v>0.21798788071178141</v>
      </c>
      <c r="H169" s="32">
        <f>SUM(H164:H168)</f>
        <v>29422562</v>
      </c>
      <c r="I169" s="37">
        <f t="shared" si="33"/>
        <v>0.22959719073046556</v>
      </c>
      <c r="J169" s="32">
        <f>SUM(J164:J168)</f>
        <v>29873458</v>
      </c>
      <c r="K169" s="37">
        <f t="shared" si="34"/>
        <v>0.23013130201938836</v>
      </c>
      <c r="L169" s="32">
        <f>SUM(L164:L168)</f>
        <v>0</v>
      </c>
      <c r="M169" s="37">
        <f t="shared" si="35"/>
        <v>0</v>
      </c>
      <c r="N169" s="32">
        <f t="shared" si="36"/>
        <v>87230865</v>
      </c>
      <c r="O169" s="37">
        <f t="shared" si="37"/>
        <v>0.67198623402511659</v>
      </c>
      <c r="P169" s="32">
        <f>SUM(P164:P168)</f>
        <v>27150414</v>
      </c>
      <c r="Q169" s="32">
        <f>SUM(Q164:Q168)</f>
        <v>116708123</v>
      </c>
      <c r="R169" s="32">
        <f>SUM(R164:R168)</f>
        <v>113229076</v>
      </c>
      <c r="S169" s="32">
        <f>SUM(S164:S168)</f>
        <v>72358241</v>
      </c>
      <c r="T169" s="37">
        <f t="shared" si="38"/>
        <v>0.6390429345197518</v>
      </c>
      <c r="U169" s="37">
        <f t="shared" si="39"/>
        <v>0.10029475056991766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3083711249</v>
      </c>
      <c r="E170" s="32">
        <f>SUM(E105,E107:E111,E113:E120,E122:E125,E127:E131,E133:E136,E138:E143,E145:E149,E151:E156,E158:E162,E164:E168)</f>
        <v>2994838157</v>
      </c>
      <c r="F170" s="32">
        <f>SUM(F105,F107:F111,F113:F120,F122:F125,F127:F131,F133:F136,F138:F143,F145:F149,F151:F156,F158:F162,F164:F168)</f>
        <v>636385578</v>
      </c>
      <c r="G170" s="37">
        <f t="shared" si="32"/>
        <v>0.20637002838912691</v>
      </c>
      <c r="H170" s="32">
        <f>SUM(H105,H107:H111,H113:H120,H122:H125,H127:H131,H133:H136,H138:H143,H145:H149,H151:H156,H158:H162,H164:H168)</f>
        <v>786232827</v>
      </c>
      <c r="I170" s="37">
        <f t="shared" si="33"/>
        <v>0.2549631802442473</v>
      </c>
      <c r="J170" s="32">
        <f>SUM(J105,J107:J111,J113:J120,J122:J125,J127:J131,J133:J136,J138:J143,J145:J149,J151:J156,J158:J162,J164:J168)</f>
        <v>665512207</v>
      </c>
      <c r="K170" s="37">
        <f t="shared" si="34"/>
        <v>0.22221975683208847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2088130612</v>
      </c>
      <c r="O170" s="37">
        <f t="shared" si="37"/>
        <v>0.69724322401839889</v>
      </c>
      <c r="P170" s="32">
        <f>SUM(P105,P107:P111,P113:P120,P122:P125,P127:P131,P133:P136,P138:P143,P145:P149,P151:P156,P158:P162,P164:P168)</f>
        <v>649464715</v>
      </c>
      <c r="Q170" s="32">
        <f>SUM(Q105,Q107:Q111,Q113:Q120,Q122:Q125,Q127:Q131,Q133:Q136,Q138:Q143,Q145:Q149,Q151:Q156,Q158:Q162,Q164:Q168)</f>
        <v>2905859808</v>
      </c>
      <c r="R170" s="32">
        <f>SUM(R105,R107:R111,R113:R120,R122:R125,R127:R131,R133:R136,R138:R143,R145:R149,R151:R156,R158:R162,R164:R168)</f>
        <v>3000420894</v>
      </c>
      <c r="S170" s="32">
        <f>SUM(S105,S107:S111,S113:S120,S122:S125,S127:S131,S133:S136,S138:S143,S145:S149,S151:S156,S158:S162,S164:S168)</f>
        <v>1988859028</v>
      </c>
      <c r="T170" s="37">
        <f t="shared" si="38"/>
        <v>0.66286001139945405</v>
      </c>
      <c r="U170" s="37">
        <f t="shared" si="39"/>
        <v>2.4708797305485586E-2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19264098</v>
      </c>
      <c r="E173" s="31">
        <v>18641652</v>
      </c>
      <c r="F173" s="31">
        <v>2384604</v>
      </c>
      <c r="G173" s="36">
        <f t="shared" ref="G173:G205" si="40">IF(($D173     =0),0,($F173     /$D173     ))</f>
        <v>0.12378487692494089</v>
      </c>
      <c r="H173" s="31">
        <v>2414223</v>
      </c>
      <c r="I173" s="36">
        <f t="shared" ref="I173:I205" si="41">IF(($D173     =0),0,($H173     /$D173     ))</f>
        <v>0.12532240024941735</v>
      </c>
      <c r="J173" s="31">
        <v>2337995</v>
      </c>
      <c r="K173" s="36">
        <f t="shared" ref="K173:K205" si="42">IF(($E173     =0),0,($J173     /$E173     ))</f>
        <v>0.1254178009545506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7136822</v>
      </c>
      <c r="O173" s="36">
        <f t="shared" ref="O173:O205" si="45">IF(($E173     =0),0,($N173     /$E173     ))</f>
        <v>0.38284278668006461</v>
      </c>
      <c r="P173" s="31">
        <v>2416274</v>
      </c>
      <c r="Q173" s="31">
        <v>16917876</v>
      </c>
      <c r="R173" s="31">
        <v>14280658</v>
      </c>
      <c r="S173" s="31">
        <v>5907713</v>
      </c>
      <c r="T173" s="36">
        <f t="shared" ref="T173:T205" si="46">IF(($R173     =0),0,($S173     /$R173     ))</f>
        <v>0.41368633013968964</v>
      </c>
      <c r="U173" s="36">
        <f t="shared" ref="U173:U205" si="47">IF(($P173     =0),0,(($J173     /$P173     )-1))</f>
        <v>-3.2396574229578312E-2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13801929</v>
      </c>
      <c r="E174" s="31">
        <v>16157229</v>
      </c>
      <c r="F174" s="31">
        <v>3887619</v>
      </c>
      <c r="G174" s="36">
        <f t="shared" si="40"/>
        <v>0.28167214887136427</v>
      </c>
      <c r="H174" s="31">
        <v>6322145</v>
      </c>
      <c r="I174" s="36">
        <f t="shared" si="41"/>
        <v>0.45806242011533316</v>
      </c>
      <c r="J174" s="31">
        <v>1906847</v>
      </c>
      <c r="K174" s="36">
        <f t="shared" si="42"/>
        <v>0.11801819482783836</v>
      </c>
      <c r="L174" s="31">
        <v>0</v>
      </c>
      <c r="M174" s="36">
        <f t="shared" si="43"/>
        <v>0</v>
      </c>
      <c r="N174" s="31">
        <f t="shared" si="44"/>
        <v>12116611</v>
      </c>
      <c r="O174" s="36">
        <f t="shared" si="45"/>
        <v>0.74991887532199986</v>
      </c>
      <c r="P174" s="31">
        <v>6953359</v>
      </c>
      <c r="Q174" s="31">
        <v>12663902</v>
      </c>
      <c r="R174" s="31">
        <v>13624336</v>
      </c>
      <c r="S174" s="31">
        <v>14280429</v>
      </c>
      <c r="T174" s="36">
        <f t="shared" si="46"/>
        <v>1.0481559615088765</v>
      </c>
      <c r="U174" s="36">
        <f t="shared" si="47"/>
        <v>-0.72576606500541674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20153377</v>
      </c>
      <c r="E175" s="31">
        <v>20093377</v>
      </c>
      <c r="F175" s="31">
        <v>4077566</v>
      </c>
      <c r="G175" s="36">
        <f t="shared" si="40"/>
        <v>0.20232668698650355</v>
      </c>
      <c r="H175" s="31">
        <v>5697368</v>
      </c>
      <c r="I175" s="36">
        <f t="shared" si="41"/>
        <v>0.28270041293823861</v>
      </c>
      <c r="J175" s="31">
        <v>4017980</v>
      </c>
      <c r="K175" s="36">
        <f t="shared" si="42"/>
        <v>0.19996539158151463</v>
      </c>
      <c r="L175" s="31">
        <v>0</v>
      </c>
      <c r="M175" s="36">
        <f t="shared" si="43"/>
        <v>0</v>
      </c>
      <c r="N175" s="31">
        <f t="shared" si="44"/>
        <v>13792914</v>
      </c>
      <c r="O175" s="36">
        <f t="shared" si="45"/>
        <v>0.6864408108204012</v>
      </c>
      <c r="P175" s="31">
        <v>4971771</v>
      </c>
      <c r="Q175" s="31">
        <v>11970678</v>
      </c>
      <c r="R175" s="31">
        <v>11970678</v>
      </c>
      <c r="S175" s="31">
        <v>12301138</v>
      </c>
      <c r="T175" s="36">
        <f t="shared" si="46"/>
        <v>1.0276057880764982</v>
      </c>
      <c r="U175" s="36">
        <f t="shared" si="47"/>
        <v>-0.19184129759797863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23431920</v>
      </c>
      <c r="E176" s="31">
        <v>21556050</v>
      </c>
      <c r="F176" s="31">
        <v>4478120</v>
      </c>
      <c r="G176" s="36">
        <f t="shared" si="40"/>
        <v>0.19111195326716718</v>
      </c>
      <c r="H176" s="31">
        <v>4845588</v>
      </c>
      <c r="I176" s="36">
        <f t="shared" si="41"/>
        <v>0.20679432159208463</v>
      </c>
      <c r="J176" s="31">
        <v>4539756</v>
      </c>
      <c r="K176" s="36">
        <f t="shared" si="42"/>
        <v>0.21060240628501048</v>
      </c>
      <c r="L176" s="31">
        <v>0</v>
      </c>
      <c r="M176" s="36">
        <f t="shared" si="43"/>
        <v>0</v>
      </c>
      <c r="N176" s="31">
        <f t="shared" si="44"/>
        <v>13863464</v>
      </c>
      <c r="O176" s="36">
        <f t="shared" si="45"/>
        <v>0.64313563941445673</v>
      </c>
      <c r="P176" s="31">
        <v>5209555</v>
      </c>
      <c r="Q176" s="31">
        <v>18264075</v>
      </c>
      <c r="R176" s="31">
        <v>21994029</v>
      </c>
      <c r="S176" s="31">
        <v>12973541</v>
      </c>
      <c r="T176" s="36">
        <f t="shared" si="46"/>
        <v>0.58986650422257791</v>
      </c>
      <c r="U176" s="36">
        <f t="shared" si="47"/>
        <v>-0.12857125032752315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72046640</v>
      </c>
      <c r="E177" s="31">
        <v>57207495</v>
      </c>
      <c r="F177" s="31">
        <v>12799719</v>
      </c>
      <c r="G177" s="36">
        <f t="shared" si="40"/>
        <v>0.17765879158278583</v>
      </c>
      <c r="H177" s="31">
        <v>13395796</v>
      </c>
      <c r="I177" s="36">
        <f t="shared" si="41"/>
        <v>0.18593227942344015</v>
      </c>
      <c r="J177" s="31">
        <v>12470668</v>
      </c>
      <c r="K177" s="36">
        <f t="shared" si="42"/>
        <v>0.21799010776472558</v>
      </c>
      <c r="L177" s="31">
        <v>0</v>
      </c>
      <c r="M177" s="36">
        <f t="shared" si="43"/>
        <v>0</v>
      </c>
      <c r="N177" s="31">
        <f t="shared" si="44"/>
        <v>38666183</v>
      </c>
      <c r="O177" s="36">
        <f t="shared" si="45"/>
        <v>0.67589365694128012</v>
      </c>
      <c r="P177" s="31">
        <v>16201000</v>
      </c>
      <c r="Q177" s="31">
        <v>46404771</v>
      </c>
      <c r="R177" s="31">
        <v>51000148</v>
      </c>
      <c r="S177" s="31">
        <v>36007832</v>
      </c>
      <c r="T177" s="36">
        <f t="shared" si="46"/>
        <v>0.70603387268601647</v>
      </c>
      <c r="U177" s="36">
        <f t="shared" si="47"/>
        <v>-0.23025319424726864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28064916</v>
      </c>
      <c r="E178" s="31">
        <v>29240016</v>
      </c>
      <c r="F178" s="31">
        <v>8221402</v>
      </c>
      <c r="G178" s="36">
        <f t="shared" si="40"/>
        <v>0.29294233412278875</v>
      </c>
      <c r="H178" s="31">
        <v>6343544</v>
      </c>
      <c r="I178" s="36">
        <f t="shared" si="41"/>
        <v>0.22603110588323158</v>
      </c>
      <c r="J178" s="31">
        <v>8133062</v>
      </c>
      <c r="K178" s="36">
        <f t="shared" si="42"/>
        <v>0.27814834301048263</v>
      </c>
      <c r="L178" s="31">
        <v>0</v>
      </c>
      <c r="M178" s="36">
        <f t="shared" si="43"/>
        <v>0</v>
      </c>
      <c r="N178" s="31">
        <f t="shared" si="44"/>
        <v>22698008</v>
      </c>
      <c r="O178" s="36">
        <f t="shared" si="45"/>
        <v>0.7762652387057517</v>
      </c>
      <c r="P178" s="31">
        <v>4411262</v>
      </c>
      <c r="Q178" s="31">
        <v>28636997</v>
      </c>
      <c r="R178" s="31">
        <v>28086047</v>
      </c>
      <c r="S178" s="31">
        <v>13744652</v>
      </c>
      <c r="T178" s="36">
        <f t="shared" si="46"/>
        <v>0.48937652208585991</v>
      </c>
      <c r="U178" s="36">
        <f t="shared" si="47"/>
        <v>0.84370413727409521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176762880</v>
      </c>
      <c r="E179" s="32">
        <f>SUM(E173:E178)</f>
        <v>162895819</v>
      </c>
      <c r="F179" s="32">
        <f>SUM(F173:F178)</f>
        <v>35849030</v>
      </c>
      <c r="G179" s="37">
        <f t="shared" si="40"/>
        <v>0.20280858741382807</v>
      </c>
      <c r="H179" s="32">
        <f>SUM(H173:H178)</f>
        <v>39018664</v>
      </c>
      <c r="I179" s="37">
        <f t="shared" si="41"/>
        <v>0.22074014634746844</v>
      </c>
      <c r="J179" s="32">
        <f>SUM(J173:J178)</f>
        <v>33406308</v>
      </c>
      <c r="K179" s="37">
        <f t="shared" si="42"/>
        <v>0.20507774972419643</v>
      </c>
      <c r="L179" s="32">
        <f>SUM(L173:L178)</f>
        <v>0</v>
      </c>
      <c r="M179" s="37">
        <f t="shared" si="43"/>
        <v>0</v>
      </c>
      <c r="N179" s="32">
        <f t="shared" si="44"/>
        <v>108274002</v>
      </c>
      <c r="O179" s="37">
        <f t="shared" si="45"/>
        <v>0.66468251097347075</v>
      </c>
      <c r="P179" s="32">
        <f>SUM(P173:P178)</f>
        <v>40163221</v>
      </c>
      <c r="Q179" s="32">
        <f>SUM(Q173:Q178)</f>
        <v>134858299</v>
      </c>
      <c r="R179" s="32">
        <f>SUM(R173:R178)</f>
        <v>140955896</v>
      </c>
      <c r="S179" s="32">
        <f>SUM(S173:S178)</f>
        <v>95215305</v>
      </c>
      <c r="T179" s="37">
        <f t="shared" si="46"/>
        <v>0.67549714273747019</v>
      </c>
      <c r="U179" s="37">
        <f t="shared" si="47"/>
        <v>-0.16823633243957203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1563000</v>
      </c>
      <c r="E180" s="31">
        <v>613000</v>
      </c>
      <c r="F180" s="31">
        <v>21788</v>
      </c>
      <c r="G180" s="36">
        <f t="shared" si="40"/>
        <v>1.3939859245041587E-2</v>
      </c>
      <c r="H180" s="31">
        <v>8150</v>
      </c>
      <c r="I180" s="36">
        <f t="shared" si="41"/>
        <v>5.2143314139475368E-3</v>
      </c>
      <c r="J180" s="31">
        <v>275738</v>
      </c>
      <c r="K180" s="36">
        <f t="shared" si="42"/>
        <v>0.44981729200652526</v>
      </c>
      <c r="L180" s="31">
        <v>0</v>
      </c>
      <c r="M180" s="36">
        <f t="shared" si="43"/>
        <v>0</v>
      </c>
      <c r="N180" s="31">
        <f t="shared" si="44"/>
        <v>305676</v>
      </c>
      <c r="O180" s="36">
        <f t="shared" si="45"/>
        <v>0.49865579119086462</v>
      </c>
      <c r="P180" s="31">
        <v>6351</v>
      </c>
      <c r="Q180" s="31">
        <v>4040</v>
      </c>
      <c r="R180" s="31">
        <v>510795</v>
      </c>
      <c r="S180" s="31">
        <v>8661</v>
      </c>
      <c r="T180" s="36">
        <f t="shared" si="46"/>
        <v>1.6955921651543183E-2</v>
      </c>
      <c r="U180" s="36">
        <f t="shared" si="47"/>
        <v>42.416469847268147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3385190</v>
      </c>
      <c r="E181" s="31">
        <v>3385190</v>
      </c>
      <c r="F181" s="31">
        <v>792070</v>
      </c>
      <c r="G181" s="36">
        <f t="shared" si="40"/>
        <v>0.23398095823277276</v>
      </c>
      <c r="H181" s="31">
        <v>483081</v>
      </c>
      <c r="I181" s="36">
        <f t="shared" si="41"/>
        <v>0.14270424998301426</v>
      </c>
      <c r="J181" s="31">
        <v>429528</v>
      </c>
      <c r="K181" s="36">
        <f t="shared" si="42"/>
        <v>0.12688445847943541</v>
      </c>
      <c r="L181" s="31">
        <v>0</v>
      </c>
      <c r="M181" s="36">
        <f t="shared" si="43"/>
        <v>0</v>
      </c>
      <c r="N181" s="31">
        <f t="shared" si="44"/>
        <v>1704679</v>
      </c>
      <c r="O181" s="36">
        <f t="shared" si="45"/>
        <v>0.50356966669522241</v>
      </c>
      <c r="P181" s="31">
        <v>539202</v>
      </c>
      <c r="Q181" s="31">
        <v>2963645</v>
      </c>
      <c r="R181" s="31">
        <v>3231645</v>
      </c>
      <c r="S181" s="31">
        <v>1951366</v>
      </c>
      <c r="T181" s="36">
        <f t="shared" si="46"/>
        <v>0.60383055688356857</v>
      </c>
      <c r="U181" s="36">
        <f t="shared" si="47"/>
        <v>-0.20340058085837964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5933300</v>
      </c>
      <c r="E182" s="31">
        <v>1359691</v>
      </c>
      <c r="F182" s="31">
        <v>349612</v>
      </c>
      <c r="G182" s="36">
        <f t="shared" si="40"/>
        <v>5.8923701818549543E-2</v>
      </c>
      <c r="H182" s="31">
        <v>347376</v>
      </c>
      <c r="I182" s="36">
        <f t="shared" si="41"/>
        <v>5.8546845768796457E-2</v>
      </c>
      <c r="J182" s="31">
        <v>253753</v>
      </c>
      <c r="K182" s="36">
        <f t="shared" si="42"/>
        <v>0.18662549064456557</v>
      </c>
      <c r="L182" s="31">
        <v>0</v>
      </c>
      <c r="M182" s="36">
        <f t="shared" si="43"/>
        <v>0</v>
      </c>
      <c r="N182" s="31">
        <f t="shared" si="44"/>
        <v>950741</v>
      </c>
      <c r="O182" s="36">
        <f t="shared" si="45"/>
        <v>0.6992331345871966</v>
      </c>
      <c r="P182" s="31">
        <v>406502</v>
      </c>
      <c r="Q182" s="31">
        <v>5408097</v>
      </c>
      <c r="R182" s="31">
        <v>6514597</v>
      </c>
      <c r="S182" s="31">
        <v>4316693</v>
      </c>
      <c r="T182" s="36">
        <f t="shared" si="46"/>
        <v>0.66261857794119883</v>
      </c>
      <c r="U182" s="36">
        <f t="shared" si="47"/>
        <v>-0.37576444888340033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12780757</v>
      </c>
      <c r="E183" s="31">
        <v>15868302</v>
      </c>
      <c r="F183" s="31">
        <v>4060109</v>
      </c>
      <c r="G183" s="36">
        <f t="shared" si="40"/>
        <v>0.31767359319952643</v>
      </c>
      <c r="H183" s="31">
        <v>1689673</v>
      </c>
      <c r="I183" s="36">
        <f t="shared" si="41"/>
        <v>0.13220445393023278</v>
      </c>
      <c r="J183" s="31">
        <v>5865290</v>
      </c>
      <c r="K183" s="36">
        <f t="shared" si="42"/>
        <v>0.36962303843221539</v>
      </c>
      <c r="L183" s="31">
        <v>0</v>
      </c>
      <c r="M183" s="36">
        <f t="shared" si="43"/>
        <v>0</v>
      </c>
      <c r="N183" s="31">
        <f t="shared" si="44"/>
        <v>11615072</v>
      </c>
      <c r="O183" s="36">
        <f t="shared" si="45"/>
        <v>0.73196691114146928</v>
      </c>
      <c r="P183" s="31">
        <v>9395602</v>
      </c>
      <c r="Q183" s="31">
        <v>11883268</v>
      </c>
      <c r="R183" s="31">
        <v>14320700</v>
      </c>
      <c r="S183" s="31">
        <v>11563197</v>
      </c>
      <c r="T183" s="36">
        <f t="shared" si="46"/>
        <v>0.80744635387934949</v>
      </c>
      <c r="U183" s="36">
        <f t="shared" si="47"/>
        <v>-0.3757409051596694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155550686</v>
      </c>
      <c r="E184" s="31">
        <v>157020168</v>
      </c>
      <c r="F184" s="31">
        <v>36311741</v>
      </c>
      <c r="G184" s="36">
        <f t="shared" si="40"/>
        <v>0.23343992838450098</v>
      </c>
      <c r="H184" s="31">
        <v>37861503</v>
      </c>
      <c r="I184" s="36">
        <f t="shared" si="41"/>
        <v>0.24340299598550147</v>
      </c>
      <c r="J184" s="31">
        <v>37842139</v>
      </c>
      <c r="K184" s="36">
        <f t="shared" si="42"/>
        <v>0.24100177373393206</v>
      </c>
      <c r="L184" s="31">
        <v>0</v>
      </c>
      <c r="M184" s="36">
        <f t="shared" si="43"/>
        <v>0</v>
      </c>
      <c r="N184" s="31">
        <f t="shared" si="44"/>
        <v>112015383</v>
      </c>
      <c r="O184" s="36">
        <f t="shared" si="45"/>
        <v>0.71338213700038833</v>
      </c>
      <c r="P184" s="31">
        <v>35232591</v>
      </c>
      <c r="Q184" s="31">
        <v>150251120</v>
      </c>
      <c r="R184" s="31">
        <v>141803670</v>
      </c>
      <c r="S184" s="31">
        <v>104074111</v>
      </c>
      <c r="T184" s="36">
        <f t="shared" si="46"/>
        <v>0.73393101179962406</v>
      </c>
      <c r="U184" s="36">
        <f t="shared" si="47"/>
        <v>7.4066309798220598E-2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179212933</v>
      </c>
      <c r="E185" s="32">
        <f>SUM(E180:E184)</f>
        <v>178246351</v>
      </c>
      <c r="F185" s="32">
        <f>SUM(F180:F184)</f>
        <v>41535320</v>
      </c>
      <c r="G185" s="37">
        <f t="shared" si="40"/>
        <v>0.23176519297298706</v>
      </c>
      <c r="H185" s="32">
        <f>SUM(H180:H184)</f>
        <v>40389783</v>
      </c>
      <c r="I185" s="37">
        <f t="shared" si="41"/>
        <v>0.22537314871131539</v>
      </c>
      <c r="J185" s="32">
        <f>SUM(J180:J184)</f>
        <v>44666448</v>
      </c>
      <c r="K185" s="37">
        <f t="shared" si="42"/>
        <v>0.25058828834033187</v>
      </c>
      <c r="L185" s="32">
        <f>SUM(L180:L184)</f>
        <v>0</v>
      </c>
      <c r="M185" s="37">
        <f t="shared" si="43"/>
        <v>0</v>
      </c>
      <c r="N185" s="32">
        <f t="shared" si="44"/>
        <v>126591551</v>
      </c>
      <c r="O185" s="37">
        <f t="shared" si="45"/>
        <v>0.71020556824750936</v>
      </c>
      <c r="P185" s="32">
        <f>SUM(P180:P184)</f>
        <v>45580248</v>
      </c>
      <c r="Q185" s="32">
        <f>SUM(Q180:Q184)</f>
        <v>170510170</v>
      </c>
      <c r="R185" s="32">
        <f>SUM(R180:R184)</f>
        <v>166381407</v>
      </c>
      <c r="S185" s="32">
        <f>SUM(S180:S184)</f>
        <v>121914028</v>
      </c>
      <c r="T185" s="37">
        <f t="shared" si="46"/>
        <v>0.73273829208572561</v>
      </c>
      <c r="U185" s="37">
        <f t="shared" si="47"/>
        <v>-2.0048157701994085E-2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9821480</v>
      </c>
      <c r="E187" s="31">
        <v>8880500</v>
      </c>
      <c r="F187" s="31">
        <v>1795820</v>
      </c>
      <c r="G187" s="36">
        <f t="shared" si="40"/>
        <v>0.18284616982369256</v>
      </c>
      <c r="H187" s="31">
        <v>1034216</v>
      </c>
      <c r="I187" s="36">
        <f t="shared" si="41"/>
        <v>0.10530144133063449</v>
      </c>
      <c r="J187" s="31">
        <v>1084889</v>
      </c>
      <c r="K187" s="36">
        <f t="shared" si="42"/>
        <v>0.12216530600754462</v>
      </c>
      <c r="L187" s="31">
        <v>0</v>
      </c>
      <c r="M187" s="36">
        <f t="shared" si="43"/>
        <v>0</v>
      </c>
      <c r="N187" s="31">
        <f t="shared" si="44"/>
        <v>3914925</v>
      </c>
      <c r="O187" s="36">
        <f t="shared" si="45"/>
        <v>0.44084511007263105</v>
      </c>
      <c r="P187" s="31">
        <v>1221441</v>
      </c>
      <c r="Q187" s="31">
        <v>8902341</v>
      </c>
      <c r="R187" s="31">
        <v>8063081</v>
      </c>
      <c r="S187" s="31">
        <v>4842230</v>
      </c>
      <c r="T187" s="36">
        <f t="shared" si="46"/>
        <v>0.60054339029956416</v>
      </c>
      <c r="U187" s="36">
        <f t="shared" si="47"/>
        <v>-0.11179582149281053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83619630</v>
      </c>
      <c r="E188" s="31">
        <v>83599263</v>
      </c>
      <c r="F188" s="31">
        <v>15860747</v>
      </c>
      <c r="G188" s="36">
        <f t="shared" si="40"/>
        <v>0.18967731619955744</v>
      </c>
      <c r="H188" s="31">
        <v>17910706</v>
      </c>
      <c r="I188" s="36">
        <f t="shared" si="41"/>
        <v>0.2141926004695309</v>
      </c>
      <c r="J188" s="31">
        <v>15830795</v>
      </c>
      <c r="K188" s="36">
        <f t="shared" si="42"/>
        <v>0.18936524595916593</v>
      </c>
      <c r="L188" s="31">
        <v>0</v>
      </c>
      <c r="M188" s="36">
        <f t="shared" si="43"/>
        <v>0</v>
      </c>
      <c r="N188" s="31">
        <f t="shared" si="44"/>
        <v>49602248</v>
      </c>
      <c r="O188" s="36">
        <f t="shared" si="45"/>
        <v>0.59333355606256954</v>
      </c>
      <c r="P188" s="31">
        <v>18287878</v>
      </c>
      <c r="Q188" s="31">
        <v>86966465</v>
      </c>
      <c r="R188" s="31">
        <v>86809497</v>
      </c>
      <c r="S188" s="31">
        <v>56479144</v>
      </c>
      <c r="T188" s="36">
        <f t="shared" si="46"/>
        <v>0.65061019763770778</v>
      </c>
      <c r="U188" s="36">
        <f t="shared" si="47"/>
        <v>-0.134355828489232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34543610</v>
      </c>
      <c r="E189" s="31">
        <v>37161897</v>
      </c>
      <c r="F189" s="31">
        <v>2613579</v>
      </c>
      <c r="G189" s="36">
        <f t="shared" si="40"/>
        <v>7.5660274070949732E-2</v>
      </c>
      <c r="H189" s="31">
        <v>11794284</v>
      </c>
      <c r="I189" s="36">
        <f t="shared" si="41"/>
        <v>0.34143171486709117</v>
      </c>
      <c r="J189" s="31">
        <v>7309423</v>
      </c>
      <c r="K189" s="36">
        <f t="shared" si="42"/>
        <v>0.19669133144629297</v>
      </c>
      <c r="L189" s="31">
        <v>0</v>
      </c>
      <c r="M189" s="36">
        <f t="shared" si="43"/>
        <v>0</v>
      </c>
      <c r="N189" s="31">
        <f t="shared" si="44"/>
        <v>21717286</v>
      </c>
      <c r="O189" s="36">
        <f t="shared" si="45"/>
        <v>0.58439659310179992</v>
      </c>
      <c r="P189" s="31">
        <v>2221688</v>
      </c>
      <c r="Q189" s="31">
        <v>17231907</v>
      </c>
      <c r="R189" s="31">
        <v>21700131</v>
      </c>
      <c r="S189" s="31">
        <v>7797316</v>
      </c>
      <c r="T189" s="36">
        <f t="shared" si="46"/>
        <v>0.35932114879859484</v>
      </c>
      <c r="U189" s="36">
        <f t="shared" si="47"/>
        <v>2.2900312735181538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18548000</v>
      </c>
      <c r="F190" s="31">
        <v>3159552</v>
      </c>
      <c r="G190" s="36">
        <f t="shared" si="40"/>
        <v>0.17313562386980108</v>
      </c>
      <c r="H190" s="31">
        <v>3924858</v>
      </c>
      <c r="I190" s="36">
        <f t="shared" si="41"/>
        <v>0.21507249712313004</v>
      </c>
      <c r="J190" s="31">
        <v>4057744</v>
      </c>
      <c r="K190" s="36">
        <f t="shared" si="42"/>
        <v>0.21876989432822946</v>
      </c>
      <c r="L190" s="31">
        <v>0</v>
      </c>
      <c r="M190" s="36">
        <f t="shared" si="43"/>
        <v>0</v>
      </c>
      <c r="N190" s="31">
        <f t="shared" si="44"/>
        <v>11142154</v>
      </c>
      <c r="O190" s="36">
        <f t="shared" si="45"/>
        <v>0.60071996980806552</v>
      </c>
      <c r="P190" s="31">
        <v>4477580</v>
      </c>
      <c r="Q190" s="31">
        <v>17009000</v>
      </c>
      <c r="R190" s="31">
        <v>16414000</v>
      </c>
      <c r="S190" s="31">
        <v>10937072</v>
      </c>
      <c r="T190" s="36">
        <f t="shared" si="46"/>
        <v>0.66632581942244429</v>
      </c>
      <c r="U190" s="36">
        <f t="shared" si="47"/>
        <v>-9.3764042183500873E-2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146233720</v>
      </c>
      <c r="E191" s="32">
        <f>SUM(E186:E190)</f>
        <v>148189660</v>
      </c>
      <c r="F191" s="32">
        <f>SUM(F186:F190)</f>
        <v>23429698</v>
      </c>
      <c r="G191" s="37">
        <f t="shared" si="40"/>
        <v>0.16022089843573697</v>
      </c>
      <c r="H191" s="32">
        <f>SUM(H186:H190)</f>
        <v>34664064</v>
      </c>
      <c r="I191" s="37">
        <f t="shared" si="41"/>
        <v>0.23704562805350229</v>
      </c>
      <c r="J191" s="32">
        <f>SUM(J186:J190)</f>
        <v>28282851</v>
      </c>
      <c r="K191" s="37">
        <f t="shared" si="42"/>
        <v>0.19085576551022521</v>
      </c>
      <c r="L191" s="32">
        <f>SUM(L186:L190)</f>
        <v>0</v>
      </c>
      <c r="M191" s="37">
        <f t="shared" si="43"/>
        <v>0</v>
      </c>
      <c r="N191" s="32">
        <f t="shared" si="44"/>
        <v>86376613</v>
      </c>
      <c r="O191" s="37">
        <f t="shared" si="45"/>
        <v>0.58287881219242965</v>
      </c>
      <c r="P191" s="32">
        <f>SUM(P186:P190)</f>
        <v>26208587</v>
      </c>
      <c r="Q191" s="32">
        <f>SUM(Q186:Q190)</f>
        <v>130109713</v>
      </c>
      <c r="R191" s="32">
        <f>SUM(R186:R190)</f>
        <v>132986709</v>
      </c>
      <c r="S191" s="32">
        <f>SUM(S186:S190)</f>
        <v>80055762</v>
      </c>
      <c r="T191" s="37">
        <f t="shared" si="46"/>
        <v>0.60198318013870089</v>
      </c>
      <c r="U191" s="37">
        <f t="shared" si="47"/>
        <v>7.9144442239484247E-2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7787713</v>
      </c>
      <c r="E192" s="31">
        <v>7687713</v>
      </c>
      <c r="F192" s="31">
        <v>1012600</v>
      </c>
      <c r="G192" s="36">
        <f t="shared" si="40"/>
        <v>0.13002533606464439</v>
      </c>
      <c r="H192" s="31">
        <v>859225</v>
      </c>
      <c r="I192" s="36">
        <f t="shared" si="41"/>
        <v>0.11033085066180533</v>
      </c>
      <c r="J192" s="31">
        <v>14090222</v>
      </c>
      <c r="K192" s="36">
        <f t="shared" si="42"/>
        <v>1.832823623878779</v>
      </c>
      <c r="L192" s="31">
        <v>0</v>
      </c>
      <c r="M192" s="36">
        <f t="shared" si="43"/>
        <v>0</v>
      </c>
      <c r="N192" s="31">
        <f t="shared" si="44"/>
        <v>15962047</v>
      </c>
      <c r="O192" s="36">
        <f t="shared" si="45"/>
        <v>2.0763063085211426</v>
      </c>
      <c r="P192" s="31">
        <v>-811540</v>
      </c>
      <c r="Q192" s="31">
        <v>6638364</v>
      </c>
      <c r="R192" s="31">
        <v>7888750</v>
      </c>
      <c r="S192" s="31">
        <v>1507485</v>
      </c>
      <c r="T192" s="36">
        <f t="shared" si="46"/>
        <v>0.19109301220091904</v>
      </c>
      <c r="U192" s="36">
        <f t="shared" si="47"/>
        <v>-18.362325948197256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30941634</v>
      </c>
      <c r="E193" s="31">
        <v>31140634</v>
      </c>
      <c r="F193" s="31">
        <v>5783776</v>
      </c>
      <c r="G193" s="36">
        <f t="shared" si="40"/>
        <v>0.18692535759423695</v>
      </c>
      <c r="H193" s="31">
        <v>6202172</v>
      </c>
      <c r="I193" s="36">
        <f t="shared" si="41"/>
        <v>0.20044746182441431</v>
      </c>
      <c r="J193" s="31">
        <v>6688878</v>
      </c>
      <c r="K193" s="36">
        <f t="shared" si="42"/>
        <v>0.21479581950707877</v>
      </c>
      <c r="L193" s="31">
        <v>0</v>
      </c>
      <c r="M193" s="36">
        <f t="shared" si="43"/>
        <v>0</v>
      </c>
      <c r="N193" s="31">
        <f t="shared" si="44"/>
        <v>18674826</v>
      </c>
      <c r="O193" s="36">
        <f t="shared" si="45"/>
        <v>0.59969318543739347</v>
      </c>
      <c r="P193" s="31">
        <v>5815988</v>
      </c>
      <c r="Q193" s="31">
        <v>27108474</v>
      </c>
      <c r="R193" s="31">
        <v>26229442</v>
      </c>
      <c r="S193" s="31">
        <v>17762127</v>
      </c>
      <c r="T193" s="36">
        <f t="shared" si="46"/>
        <v>0.67718280091509386</v>
      </c>
      <c r="U193" s="36">
        <f t="shared" si="47"/>
        <v>0.15008456000940851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32990074</v>
      </c>
      <c r="E194" s="31">
        <v>35928726</v>
      </c>
      <c r="F194" s="31">
        <v>7890076</v>
      </c>
      <c r="G194" s="36">
        <f t="shared" si="40"/>
        <v>0.23916515009939049</v>
      </c>
      <c r="H194" s="31">
        <v>8297049</v>
      </c>
      <c r="I194" s="36">
        <f t="shared" si="41"/>
        <v>0.25150137583807786</v>
      </c>
      <c r="J194" s="31">
        <v>10398524</v>
      </c>
      <c r="K194" s="36">
        <f t="shared" si="42"/>
        <v>0.28942089402223725</v>
      </c>
      <c r="L194" s="31">
        <v>0</v>
      </c>
      <c r="M194" s="36">
        <f t="shared" si="43"/>
        <v>0</v>
      </c>
      <c r="N194" s="31">
        <f t="shared" si="44"/>
        <v>26585649</v>
      </c>
      <c r="O194" s="36">
        <f t="shared" si="45"/>
        <v>0.73995523804545704</v>
      </c>
      <c r="P194" s="31">
        <v>7287842</v>
      </c>
      <c r="Q194" s="31">
        <v>32085164</v>
      </c>
      <c r="R194" s="31">
        <v>32918204</v>
      </c>
      <c r="S194" s="31">
        <v>23129239</v>
      </c>
      <c r="T194" s="36">
        <f t="shared" si="46"/>
        <v>0.70262760993886542</v>
      </c>
      <c r="U194" s="36">
        <f t="shared" si="47"/>
        <v>0.42683170134588533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45339761</v>
      </c>
      <c r="E195" s="31">
        <v>45485132</v>
      </c>
      <c r="F195" s="31">
        <v>6918893</v>
      </c>
      <c r="G195" s="36">
        <f t="shared" si="40"/>
        <v>0.15260100290338982</v>
      </c>
      <c r="H195" s="31">
        <v>7547033</v>
      </c>
      <c r="I195" s="36">
        <f t="shared" si="41"/>
        <v>0.16645506799208756</v>
      </c>
      <c r="J195" s="31">
        <v>6409369</v>
      </c>
      <c r="K195" s="36">
        <f t="shared" si="42"/>
        <v>0.14091129822378001</v>
      </c>
      <c r="L195" s="31">
        <v>0</v>
      </c>
      <c r="M195" s="36">
        <f t="shared" si="43"/>
        <v>0</v>
      </c>
      <c r="N195" s="31">
        <f t="shared" si="44"/>
        <v>20875295</v>
      </c>
      <c r="O195" s="36">
        <f t="shared" si="45"/>
        <v>0.45894766228225964</v>
      </c>
      <c r="P195" s="31">
        <v>6502448</v>
      </c>
      <c r="Q195" s="31">
        <v>34573786</v>
      </c>
      <c r="R195" s="31">
        <v>31951311</v>
      </c>
      <c r="S195" s="31">
        <v>18516155</v>
      </c>
      <c r="T195" s="36">
        <f t="shared" si="46"/>
        <v>0.57951158874200814</v>
      </c>
      <c r="U195" s="36">
        <f t="shared" si="47"/>
        <v>-1.4314455109829427E-2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10417699</v>
      </c>
      <c r="E196" s="31">
        <v>10272029</v>
      </c>
      <c r="F196" s="31">
        <v>2925528</v>
      </c>
      <c r="G196" s="36">
        <f t="shared" si="40"/>
        <v>0.28082285733154699</v>
      </c>
      <c r="H196" s="31">
        <v>3000023</v>
      </c>
      <c r="I196" s="36">
        <f t="shared" si="41"/>
        <v>0.28797366865754137</v>
      </c>
      <c r="J196" s="31">
        <v>2735670</v>
      </c>
      <c r="K196" s="36">
        <f t="shared" si="42"/>
        <v>0.26632226213535809</v>
      </c>
      <c r="L196" s="31">
        <v>0</v>
      </c>
      <c r="M196" s="36">
        <f t="shared" si="43"/>
        <v>0</v>
      </c>
      <c r="N196" s="31">
        <f t="shared" si="44"/>
        <v>8661221</v>
      </c>
      <c r="O196" s="36">
        <f t="shared" si="45"/>
        <v>0.8431850221606656</v>
      </c>
      <c r="P196" s="31">
        <v>2392482</v>
      </c>
      <c r="Q196" s="31">
        <v>11623172</v>
      </c>
      <c r="R196" s="31">
        <v>12155068</v>
      </c>
      <c r="S196" s="31">
        <v>8381323</v>
      </c>
      <c r="T196" s="36">
        <f t="shared" si="46"/>
        <v>0.68953320540864105</v>
      </c>
      <c r="U196" s="36">
        <f t="shared" si="47"/>
        <v>0.14344433939314905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4800786</v>
      </c>
      <c r="E197" s="31">
        <v>3768915</v>
      </c>
      <c r="F197" s="31">
        <v>965949</v>
      </c>
      <c r="G197" s="36">
        <f t="shared" si="40"/>
        <v>0.20120642744750547</v>
      </c>
      <c r="H197" s="31">
        <v>703813</v>
      </c>
      <c r="I197" s="36">
        <f t="shared" si="41"/>
        <v>0.14660370197713457</v>
      </c>
      <c r="J197" s="31">
        <v>799043</v>
      </c>
      <c r="K197" s="36">
        <f t="shared" si="42"/>
        <v>0.21200876114213241</v>
      </c>
      <c r="L197" s="31">
        <v>0</v>
      </c>
      <c r="M197" s="36">
        <f t="shared" si="43"/>
        <v>0</v>
      </c>
      <c r="N197" s="31">
        <f t="shared" si="44"/>
        <v>2468805</v>
      </c>
      <c r="O197" s="36">
        <f t="shared" si="45"/>
        <v>0.6550439582744636</v>
      </c>
      <c r="P197" s="31">
        <v>950907</v>
      </c>
      <c r="Q197" s="31">
        <v>4386171</v>
      </c>
      <c r="R197" s="31">
        <v>4592347</v>
      </c>
      <c r="S197" s="31">
        <v>3099566</v>
      </c>
      <c r="T197" s="36">
        <f t="shared" si="46"/>
        <v>0.67494159304599588</v>
      </c>
      <c r="U197" s="36">
        <f t="shared" si="47"/>
        <v>-0.1597043664627561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132277667</v>
      </c>
      <c r="E198" s="32">
        <f>SUM(E192:E197)</f>
        <v>134283149</v>
      </c>
      <c r="F198" s="32">
        <f>SUM(F192:F197)</f>
        <v>25496822</v>
      </c>
      <c r="G198" s="37">
        <f t="shared" si="40"/>
        <v>0.19275228070056602</v>
      </c>
      <c r="H198" s="32">
        <f>SUM(H192:H197)</f>
        <v>26609315</v>
      </c>
      <c r="I198" s="37">
        <f t="shared" si="41"/>
        <v>0.20116256661829393</v>
      </c>
      <c r="J198" s="32">
        <f>SUM(J192:J197)</f>
        <v>41121706</v>
      </c>
      <c r="K198" s="37">
        <f t="shared" si="42"/>
        <v>0.30623132020831595</v>
      </c>
      <c r="L198" s="32">
        <f>SUM(L192:L197)</f>
        <v>0</v>
      </c>
      <c r="M198" s="37">
        <f t="shared" si="43"/>
        <v>0</v>
      </c>
      <c r="N198" s="32">
        <f t="shared" si="44"/>
        <v>93227843</v>
      </c>
      <c r="O198" s="37">
        <f t="shared" si="45"/>
        <v>0.69426315732288946</v>
      </c>
      <c r="P198" s="32">
        <f>SUM(P192:P197)</f>
        <v>22138127</v>
      </c>
      <c r="Q198" s="32">
        <f>SUM(Q192:Q197)</f>
        <v>116415131</v>
      </c>
      <c r="R198" s="32">
        <f>SUM(R192:R197)</f>
        <v>115735122</v>
      </c>
      <c r="S198" s="32">
        <f>SUM(S192:S197)</f>
        <v>72395895</v>
      </c>
      <c r="T198" s="37">
        <f t="shared" si="46"/>
        <v>0.6255308997730179</v>
      </c>
      <c r="U198" s="37">
        <f t="shared" si="47"/>
        <v>0.85750610248102732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14187029</v>
      </c>
      <c r="E199" s="31">
        <v>14870111</v>
      </c>
      <c r="F199" s="31">
        <v>888736</v>
      </c>
      <c r="G199" s="36">
        <f t="shared" si="40"/>
        <v>6.2644264701228136E-2</v>
      </c>
      <c r="H199" s="31">
        <v>4617686</v>
      </c>
      <c r="I199" s="36">
        <f t="shared" si="41"/>
        <v>0.32548647077552317</v>
      </c>
      <c r="J199" s="31">
        <v>2608138</v>
      </c>
      <c r="K199" s="36">
        <f t="shared" si="42"/>
        <v>0.17539465576282517</v>
      </c>
      <c r="L199" s="31">
        <v>0</v>
      </c>
      <c r="M199" s="36">
        <f t="shared" si="43"/>
        <v>0</v>
      </c>
      <c r="N199" s="31">
        <f t="shared" si="44"/>
        <v>8114560</v>
      </c>
      <c r="O199" s="36">
        <f t="shared" si="45"/>
        <v>0.54569599379587685</v>
      </c>
      <c r="P199" s="31">
        <v>2502107</v>
      </c>
      <c r="Q199" s="31">
        <v>12363920</v>
      </c>
      <c r="R199" s="31">
        <v>13265158</v>
      </c>
      <c r="S199" s="31">
        <v>7214598</v>
      </c>
      <c r="T199" s="36">
        <f t="shared" si="46"/>
        <v>0.54387576838511842</v>
      </c>
      <c r="U199" s="36">
        <f t="shared" si="47"/>
        <v>4.2376684929940955E-2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16522974</v>
      </c>
      <c r="E200" s="31">
        <v>8026370</v>
      </c>
      <c r="F200" s="31">
        <v>1886370</v>
      </c>
      <c r="G200" s="36">
        <f t="shared" si="40"/>
        <v>0.11416649327173183</v>
      </c>
      <c r="H200" s="31">
        <v>2238731</v>
      </c>
      <c r="I200" s="36">
        <f t="shared" si="41"/>
        <v>0.13549201251542248</v>
      </c>
      <c r="J200" s="31">
        <v>1694618</v>
      </c>
      <c r="K200" s="36">
        <f t="shared" si="42"/>
        <v>0.2111313084246054</v>
      </c>
      <c r="L200" s="31">
        <v>0</v>
      </c>
      <c r="M200" s="36">
        <f t="shared" si="43"/>
        <v>0</v>
      </c>
      <c r="N200" s="31">
        <f t="shared" si="44"/>
        <v>5819719</v>
      </c>
      <c r="O200" s="36">
        <f t="shared" si="45"/>
        <v>0.72507484703545932</v>
      </c>
      <c r="P200" s="31">
        <v>1534512</v>
      </c>
      <c r="Q200" s="31">
        <v>9466534</v>
      </c>
      <c r="R200" s="31">
        <v>7003783</v>
      </c>
      <c r="S200" s="31">
        <v>5137100</v>
      </c>
      <c r="T200" s="36">
        <f t="shared" si="46"/>
        <v>0.7334750377046233</v>
      </c>
      <c r="U200" s="36">
        <f t="shared" si="47"/>
        <v>0.10433675331310543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37041633</v>
      </c>
      <c r="E201" s="31">
        <v>37092146</v>
      </c>
      <c r="F201" s="31">
        <v>7443801</v>
      </c>
      <c r="G201" s="36">
        <f t="shared" si="40"/>
        <v>0.20095768995929525</v>
      </c>
      <c r="H201" s="31">
        <v>10393642</v>
      </c>
      <c r="I201" s="36">
        <f t="shared" si="41"/>
        <v>0.28059351487014622</v>
      </c>
      <c r="J201" s="31">
        <v>8768651</v>
      </c>
      <c r="K201" s="36">
        <f t="shared" si="42"/>
        <v>0.23640182479600938</v>
      </c>
      <c r="L201" s="31">
        <v>0</v>
      </c>
      <c r="M201" s="36">
        <f t="shared" si="43"/>
        <v>0</v>
      </c>
      <c r="N201" s="31">
        <f t="shared" si="44"/>
        <v>26606094</v>
      </c>
      <c r="O201" s="36">
        <f t="shared" si="45"/>
        <v>0.71729724130817341</v>
      </c>
      <c r="P201" s="31">
        <v>7807578</v>
      </c>
      <c r="Q201" s="31">
        <v>27623973</v>
      </c>
      <c r="R201" s="31">
        <v>33079357</v>
      </c>
      <c r="S201" s="31">
        <v>24657635</v>
      </c>
      <c r="T201" s="36">
        <f t="shared" si="46"/>
        <v>0.74540853378740102</v>
      </c>
      <c r="U201" s="36">
        <f t="shared" si="47"/>
        <v>0.12309489575384336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67573392</v>
      </c>
      <c r="E202" s="31">
        <v>65977392</v>
      </c>
      <c r="F202" s="31">
        <v>8189142</v>
      </c>
      <c r="G202" s="36">
        <f t="shared" si="40"/>
        <v>0.12118885492680315</v>
      </c>
      <c r="H202" s="31">
        <v>9630027</v>
      </c>
      <c r="I202" s="36">
        <f t="shared" si="41"/>
        <v>0.14251211482768247</v>
      </c>
      <c r="J202" s="31">
        <v>10170198</v>
      </c>
      <c r="K202" s="36">
        <f t="shared" si="42"/>
        <v>0.15414671134621385</v>
      </c>
      <c r="L202" s="31">
        <v>0</v>
      </c>
      <c r="M202" s="36">
        <f t="shared" si="43"/>
        <v>0</v>
      </c>
      <c r="N202" s="31">
        <f t="shared" si="44"/>
        <v>27989367</v>
      </c>
      <c r="O202" s="36">
        <f t="shared" si="45"/>
        <v>0.42422663508736447</v>
      </c>
      <c r="P202" s="31">
        <v>10863872</v>
      </c>
      <c r="Q202" s="31">
        <v>28687949</v>
      </c>
      <c r="R202" s="31">
        <v>57138282</v>
      </c>
      <c r="S202" s="31">
        <v>38621038</v>
      </c>
      <c r="T202" s="36">
        <f t="shared" si="46"/>
        <v>0.67592228271756583</v>
      </c>
      <c r="U202" s="36">
        <f t="shared" si="47"/>
        <v>-6.3851451858048414E-2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135325028</v>
      </c>
      <c r="E204" s="32">
        <f>SUM(E199:E203)</f>
        <v>125966019</v>
      </c>
      <c r="F204" s="32">
        <f>SUM(F199:F203)</f>
        <v>18408049</v>
      </c>
      <c r="G204" s="37">
        <f t="shared" si="40"/>
        <v>0.13602841449255049</v>
      </c>
      <c r="H204" s="32">
        <f>SUM(H199:H203)</f>
        <v>26880086</v>
      </c>
      <c r="I204" s="37">
        <f t="shared" si="41"/>
        <v>0.1986335151543438</v>
      </c>
      <c r="J204" s="32">
        <f>SUM(J199:J203)</f>
        <v>23241605</v>
      </c>
      <c r="K204" s="37">
        <f t="shared" si="42"/>
        <v>0.18450694230481318</v>
      </c>
      <c r="L204" s="32">
        <f>SUM(L199:L203)</f>
        <v>0</v>
      </c>
      <c r="M204" s="37">
        <f t="shared" si="43"/>
        <v>0</v>
      </c>
      <c r="N204" s="32">
        <f t="shared" si="44"/>
        <v>68529740</v>
      </c>
      <c r="O204" s="37">
        <f t="shared" si="45"/>
        <v>0.54403354606292675</v>
      </c>
      <c r="P204" s="32">
        <f>SUM(P199:P203)</f>
        <v>22708069</v>
      </c>
      <c r="Q204" s="32">
        <f>SUM(Q199:Q203)</f>
        <v>78142376</v>
      </c>
      <c r="R204" s="32">
        <f>SUM(R199:R203)</f>
        <v>110486580</v>
      </c>
      <c r="S204" s="32">
        <f>SUM(S199:S203)</f>
        <v>75630371</v>
      </c>
      <c r="T204" s="37">
        <f t="shared" si="46"/>
        <v>0.68452088027342328</v>
      </c>
      <c r="U204" s="37">
        <f t="shared" si="47"/>
        <v>2.3495436798258718E-2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769812228</v>
      </c>
      <c r="E205" s="32">
        <f>SUM(E173:E178,E180:E184,E186:E190,E192:E197,E199:E203)</f>
        <v>749580998</v>
      </c>
      <c r="F205" s="32">
        <f>SUM(F173:F178,F180:F184,F186:F190,F192:F197,F199:F203)</f>
        <v>144718919</v>
      </c>
      <c r="G205" s="37">
        <f t="shared" si="40"/>
        <v>0.18799249185218192</v>
      </c>
      <c r="H205" s="32">
        <f>SUM(H173:H178,H180:H184,H186:H190,H192:H197,H199:H203)</f>
        <v>167561912</v>
      </c>
      <c r="I205" s="37">
        <f t="shared" si="41"/>
        <v>0.21766595268995909</v>
      </c>
      <c r="J205" s="32">
        <f>SUM(J173:J178,J180:J184,J186:J190,J192:J197,J199:J203)</f>
        <v>170718918</v>
      </c>
      <c r="K205" s="37">
        <f t="shared" si="42"/>
        <v>0.22775246231628726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482999749</v>
      </c>
      <c r="O205" s="37">
        <f t="shared" si="45"/>
        <v>0.64435964930903966</v>
      </c>
      <c r="P205" s="32">
        <f>SUM(P173:P178,P180:P184,P186:P190,P192:P197,P199:P203)</f>
        <v>156798252</v>
      </c>
      <c r="Q205" s="32">
        <f>SUM(Q173:Q178,Q180:Q184,Q186:Q190,Q192:Q197,Q199:Q203)</f>
        <v>630035689</v>
      </c>
      <c r="R205" s="32">
        <f>SUM(R173:R178,R180:R184,R186:R190,R192:R197,R199:R203)</f>
        <v>666545714</v>
      </c>
      <c r="S205" s="32">
        <f>SUM(S173:S178,S180:S184,S186:S190,S192:S197,S199:S203)</f>
        <v>445211361</v>
      </c>
      <c r="T205" s="37">
        <f t="shared" si="46"/>
        <v>0.66793822486419885</v>
      </c>
      <c r="U205" s="37">
        <f t="shared" si="47"/>
        <v>8.8780747377209313E-2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47947383</v>
      </c>
      <c r="E208" s="31">
        <v>50634301</v>
      </c>
      <c r="F208" s="31">
        <v>15945468</v>
      </c>
      <c r="G208" s="36">
        <f t="shared" ref="G208:G231" si="48">IF(($D208     =0),0,($F208     /$D208     ))</f>
        <v>0.33256180008823422</v>
      </c>
      <c r="H208" s="31">
        <v>15701674</v>
      </c>
      <c r="I208" s="36">
        <f t="shared" ref="I208:I231" si="49">IF(($D208     =0),0,($H208     /$D208     ))</f>
        <v>0.32747718472976928</v>
      </c>
      <c r="J208" s="31">
        <v>14605133</v>
      </c>
      <c r="K208" s="36">
        <f t="shared" ref="K208:K231" si="50">IF(($E208     =0),0,($J208     /$E208     ))</f>
        <v>0.28844346049133768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46252275</v>
      </c>
      <c r="O208" s="36">
        <f t="shared" ref="O208:O231" si="53">IF(($E208     =0),0,($N208     /$E208     ))</f>
        <v>0.91345736164107405</v>
      </c>
      <c r="P208" s="31">
        <v>50213038</v>
      </c>
      <c r="Q208" s="31">
        <v>60749646</v>
      </c>
      <c r="R208" s="31">
        <v>41939211</v>
      </c>
      <c r="S208" s="31">
        <v>54142653</v>
      </c>
      <c r="T208" s="36">
        <f t="shared" ref="T208:T231" si="54">IF(($R208     =0),0,($S208     /$R208     ))</f>
        <v>1.2909792938164717</v>
      </c>
      <c r="U208" s="36">
        <f t="shared" ref="U208:U231" si="55">IF(($P208     =0),0,(($J208     /$P208     )-1))</f>
        <v>-0.7091366389741246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69859414</v>
      </c>
      <c r="E209" s="31">
        <v>86830157</v>
      </c>
      <c r="F209" s="31">
        <v>13644740</v>
      </c>
      <c r="G209" s="36">
        <f t="shared" si="48"/>
        <v>0.19531712647918861</v>
      </c>
      <c r="H209" s="31">
        <v>16539050</v>
      </c>
      <c r="I209" s="36">
        <f t="shared" si="49"/>
        <v>0.23674762001295918</v>
      </c>
      <c r="J209" s="31">
        <v>16884470</v>
      </c>
      <c r="K209" s="36">
        <f t="shared" si="50"/>
        <v>0.1944539844607214</v>
      </c>
      <c r="L209" s="31">
        <v>0</v>
      </c>
      <c r="M209" s="36">
        <f t="shared" si="51"/>
        <v>0</v>
      </c>
      <c r="N209" s="31">
        <f t="shared" si="52"/>
        <v>47068260</v>
      </c>
      <c r="O209" s="36">
        <f t="shared" si="53"/>
        <v>0.54207272710562993</v>
      </c>
      <c r="P209" s="31">
        <v>13255717</v>
      </c>
      <c r="Q209" s="31">
        <v>65402203</v>
      </c>
      <c r="R209" s="31">
        <v>72992621</v>
      </c>
      <c r="S209" s="31">
        <v>44647491</v>
      </c>
      <c r="T209" s="36">
        <f t="shared" si="54"/>
        <v>0.61167129482855531</v>
      </c>
      <c r="U209" s="36">
        <f t="shared" si="55"/>
        <v>0.27375003555069854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11717411</v>
      </c>
      <c r="E210" s="31">
        <v>5344653</v>
      </c>
      <c r="F210" s="31">
        <v>684075</v>
      </c>
      <c r="G210" s="36">
        <f t="shared" si="48"/>
        <v>5.8381070698979493E-2</v>
      </c>
      <c r="H210" s="31">
        <v>642363</v>
      </c>
      <c r="I210" s="36">
        <f t="shared" si="49"/>
        <v>5.4821239947971445E-2</v>
      </c>
      <c r="J210" s="31">
        <v>637919</v>
      </c>
      <c r="K210" s="36">
        <f t="shared" si="50"/>
        <v>0.11935648581863031</v>
      </c>
      <c r="L210" s="31">
        <v>0</v>
      </c>
      <c r="M210" s="36">
        <f t="shared" si="51"/>
        <v>0</v>
      </c>
      <c r="N210" s="31">
        <f t="shared" si="52"/>
        <v>1964357</v>
      </c>
      <c r="O210" s="36">
        <f t="shared" si="53"/>
        <v>0.36753686347832121</v>
      </c>
      <c r="P210" s="31">
        <v>13686551</v>
      </c>
      <c r="Q210" s="31">
        <v>13694073</v>
      </c>
      <c r="R210" s="31">
        <v>28993918</v>
      </c>
      <c r="S210" s="31">
        <v>27937310</v>
      </c>
      <c r="T210" s="36">
        <f t="shared" si="54"/>
        <v>0.96355759852807754</v>
      </c>
      <c r="U210" s="36">
        <f t="shared" si="55"/>
        <v>-0.95339081409187754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9545077</v>
      </c>
      <c r="E211" s="31">
        <v>8104580</v>
      </c>
      <c r="F211" s="31">
        <v>522199</v>
      </c>
      <c r="G211" s="36">
        <f t="shared" si="48"/>
        <v>5.470872576512479E-2</v>
      </c>
      <c r="H211" s="31">
        <v>4462696</v>
      </c>
      <c r="I211" s="36">
        <f t="shared" si="49"/>
        <v>0.46753902561498456</v>
      </c>
      <c r="J211" s="31">
        <v>2654121</v>
      </c>
      <c r="K211" s="36">
        <f t="shared" si="50"/>
        <v>0.32748408924336608</v>
      </c>
      <c r="L211" s="31">
        <v>0</v>
      </c>
      <c r="M211" s="36">
        <f t="shared" si="51"/>
        <v>0</v>
      </c>
      <c r="N211" s="31">
        <f t="shared" si="52"/>
        <v>7639016</v>
      </c>
      <c r="O211" s="36">
        <f t="shared" si="53"/>
        <v>0.94255544395884794</v>
      </c>
      <c r="P211" s="31">
        <v>1380687</v>
      </c>
      <c r="Q211" s="31">
        <v>10073028</v>
      </c>
      <c r="R211" s="31">
        <v>8289309</v>
      </c>
      <c r="S211" s="31">
        <v>3584177</v>
      </c>
      <c r="T211" s="36">
        <f t="shared" si="54"/>
        <v>0.43238549799506809</v>
      </c>
      <c r="U211" s="36">
        <f t="shared" si="55"/>
        <v>0.92231910635792191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48735184</v>
      </c>
      <c r="E212" s="31">
        <v>50772677</v>
      </c>
      <c r="F212" s="31">
        <v>3477367</v>
      </c>
      <c r="G212" s="36">
        <f t="shared" si="48"/>
        <v>7.1352290369930682E-2</v>
      </c>
      <c r="H212" s="31">
        <v>10487295</v>
      </c>
      <c r="I212" s="36">
        <f t="shared" si="49"/>
        <v>0.21518939992100983</v>
      </c>
      <c r="J212" s="31">
        <v>18296956</v>
      </c>
      <c r="K212" s="36">
        <f t="shared" si="50"/>
        <v>0.36037012584544242</v>
      </c>
      <c r="L212" s="31">
        <v>0</v>
      </c>
      <c r="M212" s="36">
        <f t="shared" si="51"/>
        <v>0</v>
      </c>
      <c r="N212" s="31">
        <f t="shared" si="52"/>
        <v>32261618</v>
      </c>
      <c r="O212" s="36">
        <f t="shared" si="53"/>
        <v>0.6354129800955739</v>
      </c>
      <c r="P212" s="31">
        <v>10481197</v>
      </c>
      <c r="Q212" s="31">
        <v>47755506</v>
      </c>
      <c r="R212" s="31">
        <v>59149561</v>
      </c>
      <c r="S212" s="31">
        <v>30526525</v>
      </c>
      <c r="T212" s="36">
        <f t="shared" si="54"/>
        <v>0.51609047445001321</v>
      </c>
      <c r="U212" s="36">
        <f t="shared" si="55"/>
        <v>0.74569335926039737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24295124</v>
      </c>
      <c r="E213" s="31">
        <v>24295124</v>
      </c>
      <c r="F213" s="31">
        <v>6552033</v>
      </c>
      <c r="G213" s="36">
        <f t="shared" si="48"/>
        <v>0.2696851022452077</v>
      </c>
      <c r="H213" s="31">
        <v>2845530</v>
      </c>
      <c r="I213" s="36">
        <f t="shared" si="49"/>
        <v>0.11712350181871885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9397563</v>
      </c>
      <c r="O213" s="36">
        <f t="shared" si="53"/>
        <v>0.38680860406392659</v>
      </c>
      <c r="P213" s="31">
        <v>6032788</v>
      </c>
      <c r="Q213" s="31">
        <v>17089771</v>
      </c>
      <c r="R213" s="31">
        <v>18089771</v>
      </c>
      <c r="S213" s="31">
        <v>15250985</v>
      </c>
      <c r="T213" s="36">
        <f t="shared" si="54"/>
        <v>0.84307230865443239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78139560</v>
      </c>
      <c r="E214" s="31">
        <v>107203034</v>
      </c>
      <c r="F214" s="31">
        <v>21457614</v>
      </c>
      <c r="G214" s="36">
        <f t="shared" si="48"/>
        <v>0.27460628137655241</v>
      </c>
      <c r="H214" s="31">
        <v>26120005</v>
      </c>
      <c r="I214" s="36">
        <f t="shared" si="49"/>
        <v>0.33427376606676568</v>
      </c>
      <c r="J214" s="31">
        <v>24155401</v>
      </c>
      <c r="K214" s="36">
        <f t="shared" si="50"/>
        <v>0.22532385603937291</v>
      </c>
      <c r="L214" s="31">
        <v>0</v>
      </c>
      <c r="M214" s="36">
        <f t="shared" si="51"/>
        <v>0</v>
      </c>
      <c r="N214" s="31">
        <f t="shared" si="52"/>
        <v>71733020</v>
      </c>
      <c r="O214" s="36">
        <f t="shared" si="53"/>
        <v>0.66913236802607656</v>
      </c>
      <c r="P214" s="31">
        <v>18957999</v>
      </c>
      <c r="Q214" s="31">
        <v>83968414</v>
      </c>
      <c r="R214" s="31">
        <v>83013914</v>
      </c>
      <c r="S214" s="31">
        <v>53940383</v>
      </c>
      <c r="T214" s="36">
        <f t="shared" si="54"/>
        <v>0.64977520515416243</v>
      </c>
      <c r="U214" s="36">
        <f t="shared" si="55"/>
        <v>0.27415351166544522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24958390</v>
      </c>
      <c r="E215" s="31">
        <v>29592511</v>
      </c>
      <c r="F215" s="31">
        <v>6207853</v>
      </c>
      <c r="G215" s="36">
        <f t="shared" si="48"/>
        <v>0.24872810305472429</v>
      </c>
      <c r="H215" s="31">
        <v>7795007</v>
      </c>
      <c r="I215" s="36">
        <f t="shared" si="49"/>
        <v>0.31232010558373358</v>
      </c>
      <c r="J215" s="31">
        <v>6972398</v>
      </c>
      <c r="K215" s="36">
        <f t="shared" si="50"/>
        <v>0.23561359831884493</v>
      </c>
      <c r="L215" s="31">
        <v>0</v>
      </c>
      <c r="M215" s="36">
        <f t="shared" si="51"/>
        <v>0</v>
      </c>
      <c r="N215" s="31">
        <f t="shared" si="52"/>
        <v>20975258</v>
      </c>
      <c r="O215" s="36">
        <f t="shared" si="53"/>
        <v>0.70880291300728082</v>
      </c>
      <c r="P215" s="31">
        <v>6578899</v>
      </c>
      <c r="Q215" s="31">
        <v>20397520</v>
      </c>
      <c r="R215" s="31">
        <v>23617360</v>
      </c>
      <c r="S215" s="31">
        <v>15854750</v>
      </c>
      <c r="T215" s="36">
        <f t="shared" si="54"/>
        <v>0.67131762398506856</v>
      </c>
      <c r="U215" s="36">
        <f t="shared" si="55"/>
        <v>5.9812287739939407E-2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315197543</v>
      </c>
      <c r="E216" s="32">
        <f>SUM(E208:E215)</f>
        <v>362777037</v>
      </c>
      <c r="F216" s="32">
        <f>SUM(F208:F215)</f>
        <v>68491349</v>
      </c>
      <c r="G216" s="37">
        <f t="shared" si="48"/>
        <v>0.21729658279728406</v>
      </c>
      <c r="H216" s="32">
        <f>SUM(H208:H215)</f>
        <v>84593620</v>
      </c>
      <c r="I216" s="37">
        <f t="shared" si="49"/>
        <v>0.26838286616974044</v>
      </c>
      <c r="J216" s="32">
        <f>SUM(J208:J215)</f>
        <v>84206398</v>
      </c>
      <c r="K216" s="37">
        <f t="shared" si="50"/>
        <v>0.23211611930112325</v>
      </c>
      <c r="L216" s="32">
        <f>SUM(L208:L215)</f>
        <v>0</v>
      </c>
      <c r="M216" s="37">
        <f t="shared" si="51"/>
        <v>0</v>
      </c>
      <c r="N216" s="32">
        <f t="shared" si="52"/>
        <v>237291367</v>
      </c>
      <c r="O216" s="37">
        <f t="shared" si="53"/>
        <v>0.65409698740110722</v>
      </c>
      <c r="P216" s="32">
        <f>SUM(P208:P215)</f>
        <v>120586876</v>
      </c>
      <c r="Q216" s="32">
        <f>SUM(Q208:Q215)</f>
        <v>319130161</v>
      </c>
      <c r="R216" s="32">
        <f>SUM(R208:R215)</f>
        <v>336085665</v>
      </c>
      <c r="S216" s="32">
        <f>SUM(S208:S215)</f>
        <v>245884274</v>
      </c>
      <c r="T216" s="37">
        <f t="shared" si="54"/>
        <v>0.7316119061489873</v>
      </c>
      <c r="U216" s="37">
        <f t="shared" si="55"/>
        <v>-0.30169516954730624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9423561</v>
      </c>
      <c r="E217" s="31">
        <v>9423561</v>
      </c>
      <c r="F217" s="31">
        <v>5317767</v>
      </c>
      <c r="G217" s="36">
        <f t="shared" si="48"/>
        <v>0.56430546796481718</v>
      </c>
      <c r="H217" s="31">
        <v>-51290391</v>
      </c>
      <c r="I217" s="36">
        <f t="shared" si="49"/>
        <v>-5.4427822985387371</v>
      </c>
      <c r="J217" s="31">
        <v>66590740</v>
      </c>
      <c r="K217" s="36">
        <f t="shared" si="50"/>
        <v>7.0664093966176909</v>
      </c>
      <c r="L217" s="31">
        <v>0</v>
      </c>
      <c r="M217" s="36">
        <f t="shared" si="51"/>
        <v>0</v>
      </c>
      <c r="N217" s="31">
        <f t="shared" si="52"/>
        <v>20618116</v>
      </c>
      <c r="O217" s="36">
        <f t="shared" si="53"/>
        <v>2.1879325660437705</v>
      </c>
      <c r="P217" s="31">
        <v>7310806</v>
      </c>
      <c r="Q217" s="31">
        <v>9186254</v>
      </c>
      <c r="R217" s="31">
        <v>9156254</v>
      </c>
      <c r="S217" s="31">
        <v>15013147</v>
      </c>
      <c r="T217" s="36">
        <f t="shared" si="54"/>
        <v>1.639660389499898</v>
      </c>
      <c r="U217" s="36">
        <f t="shared" si="55"/>
        <v>8.1085360492399872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64817310</v>
      </c>
      <c r="E218" s="31">
        <v>64497810</v>
      </c>
      <c r="F218" s="31">
        <v>12167916</v>
      </c>
      <c r="G218" s="36">
        <f t="shared" si="48"/>
        <v>0.18772633421535082</v>
      </c>
      <c r="H218" s="31">
        <v>12851575</v>
      </c>
      <c r="I218" s="36">
        <f t="shared" si="49"/>
        <v>0.198273809881959</v>
      </c>
      <c r="J218" s="31">
        <v>13292205</v>
      </c>
      <c r="K218" s="36">
        <f t="shared" si="50"/>
        <v>0.20608769507057681</v>
      </c>
      <c r="L218" s="31">
        <v>0</v>
      </c>
      <c r="M218" s="36">
        <f t="shared" si="51"/>
        <v>0</v>
      </c>
      <c r="N218" s="31">
        <f t="shared" si="52"/>
        <v>38311696</v>
      </c>
      <c r="O218" s="36">
        <f t="shared" si="53"/>
        <v>0.59399995131617644</v>
      </c>
      <c r="P218" s="31">
        <v>12760916</v>
      </c>
      <c r="Q218" s="31">
        <v>61851450</v>
      </c>
      <c r="R218" s="31">
        <v>54957164</v>
      </c>
      <c r="S218" s="31">
        <v>32955152</v>
      </c>
      <c r="T218" s="36">
        <f t="shared" si="54"/>
        <v>0.59965161229935371</v>
      </c>
      <c r="U218" s="36">
        <f t="shared" si="55"/>
        <v>4.1634080186720102E-2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66396787</v>
      </c>
      <c r="E219" s="31">
        <v>64749113</v>
      </c>
      <c r="F219" s="31">
        <v>14153071</v>
      </c>
      <c r="G219" s="36">
        <f t="shared" si="48"/>
        <v>0.21315897409312892</v>
      </c>
      <c r="H219" s="31">
        <v>13837447</v>
      </c>
      <c r="I219" s="36">
        <f t="shared" si="49"/>
        <v>0.20840537057915168</v>
      </c>
      <c r="J219" s="31">
        <v>13546592</v>
      </c>
      <c r="K219" s="36">
        <f t="shared" si="50"/>
        <v>0.20921664208743679</v>
      </c>
      <c r="L219" s="31">
        <v>0</v>
      </c>
      <c r="M219" s="36">
        <f t="shared" si="51"/>
        <v>0</v>
      </c>
      <c r="N219" s="31">
        <f t="shared" si="52"/>
        <v>41537110</v>
      </c>
      <c r="O219" s="36">
        <f t="shared" si="53"/>
        <v>0.641508556263929</v>
      </c>
      <c r="P219" s="31">
        <v>13119277</v>
      </c>
      <c r="Q219" s="31">
        <v>56561192</v>
      </c>
      <c r="R219" s="31">
        <v>56290384</v>
      </c>
      <c r="S219" s="31">
        <v>40367618</v>
      </c>
      <c r="T219" s="36">
        <f t="shared" si="54"/>
        <v>0.71713168629299096</v>
      </c>
      <c r="U219" s="36">
        <f t="shared" si="55"/>
        <v>3.2571535763746828E-2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4223376</v>
      </c>
      <c r="E220" s="31">
        <v>4061376</v>
      </c>
      <c r="F220" s="31">
        <v>727935</v>
      </c>
      <c r="G220" s="36">
        <f t="shared" si="48"/>
        <v>0.17235855865070976</v>
      </c>
      <c r="H220" s="31">
        <v>187680</v>
      </c>
      <c r="I220" s="36">
        <f t="shared" si="49"/>
        <v>4.443838294293475E-2</v>
      </c>
      <c r="J220" s="31">
        <v>240679</v>
      </c>
      <c r="K220" s="36">
        <f t="shared" si="50"/>
        <v>5.92604575395137E-2</v>
      </c>
      <c r="L220" s="31">
        <v>0</v>
      </c>
      <c r="M220" s="36">
        <f t="shared" si="51"/>
        <v>0</v>
      </c>
      <c r="N220" s="31">
        <f t="shared" si="52"/>
        <v>1156294</v>
      </c>
      <c r="O220" s="36">
        <f t="shared" si="53"/>
        <v>0.28470498668431587</v>
      </c>
      <c r="P220" s="31">
        <v>0</v>
      </c>
      <c r="Q220" s="31">
        <v>4214097</v>
      </c>
      <c r="R220" s="31">
        <v>4143403</v>
      </c>
      <c r="S220" s="31">
        <v>1036410</v>
      </c>
      <c r="T220" s="36">
        <f t="shared" si="54"/>
        <v>0.25013497359537556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18126279</v>
      </c>
      <c r="E221" s="31">
        <v>16491504</v>
      </c>
      <c r="F221" s="31">
        <v>1737504</v>
      </c>
      <c r="G221" s="36">
        <f t="shared" si="48"/>
        <v>9.5855525560430796E-2</v>
      </c>
      <c r="H221" s="31">
        <v>3214040</v>
      </c>
      <c r="I221" s="36">
        <f t="shared" si="49"/>
        <v>0.17731383258527578</v>
      </c>
      <c r="J221" s="31">
        <v>2664190</v>
      </c>
      <c r="K221" s="36">
        <f t="shared" si="50"/>
        <v>0.16154924378031257</v>
      </c>
      <c r="L221" s="31">
        <v>0</v>
      </c>
      <c r="M221" s="36">
        <f t="shared" si="51"/>
        <v>0</v>
      </c>
      <c r="N221" s="31">
        <f t="shared" si="52"/>
        <v>7615734</v>
      </c>
      <c r="O221" s="36">
        <f t="shared" si="53"/>
        <v>0.4617974200533802</v>
      </c>
      <c r="P221" s="31">
        <v>6301660</v>
      </c>
      <c r="Q221" s="31">
        <v>16372558</v>
      </c>
      <c r="R221" s="31">
        <v>19372558</v>
      </c>
      <c r="S221" s="31">
        <v>14637258</v>
      </c>
      <c r="T221" s="36">
        <f t="shared" si="54"/>
        <v>0.75556661128592306</v>
      </c>
      <c r="U221" s="36">
        <f t="shared" si="55"/>
        <v>-0.57722409650790429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39497064</v>
      </c>
      <c r="E222" s="31">
        <v>41043114</v>
      </c>
      <c r="F222" s="31">
        <v>8801620</v>
      </c>
      <c r="G222" s="36">
        <f t="shared" si="48"/>
        <v>0.22284238646194057</v>
      </c>
      <c r="H222" s="31">
        <v>10036052</v>
      </c>
      <c r="I222" s="36">
        <f t="shared" si="49"/>
        <v>0.25409615256465645</v>
      </c>
      <c r="J222" s="31">
        <v>6397728</v>
      </c>
      <c r="K222" s="36">
        <f t="shared" si="50"/>
        <v>0.15587823087692615</v>
      </c>
      <c r="L222" s="31">
        <v>0</v>
      </c>
      <c r="M222" s="36">
        <f t="shared" si="51"/>
        <v>0</v>
      </c>
      <c r="N222" s="31">
        <f t="shared" si="52"/>
        <v>25235400</v>
      </c>
      <c r="O222" s="36">
        <f t="shared" si="53"/>
        <v>0.61485100765015055</v>
      </c>
      <c r="P222" s="31">
        <v>10550390</v>
      </c>
      <c r="Q222" s="31">
        <v>34090472</v>
      </c>
      <c r="R222" s="31">
        <v>37149312</v>
      </c>
      <c r="S222" s="31">
        <v>26340499</v>
      </c>
      <c r="T222" s="36">
        <f t="shared" si="54"/>
        <v>0.70904405982000418</v>
      </c>
      <c r="U222" s="36">
        <f t="shared" si="55"/>
        <v>-0.3936027009428088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32762093</v>
      </c>
      <c r="E223" s="31">
        <v>35364884</v>
      </c>
      <c r="F223" s="31">
        <v>4694381</v>
      </c>
      <c r="G223" s="36">
        <f t="shared" si="48"/>
        <v>0.14328696887588957</v>
      </c>
      <c r="H223" s="31">
        <v>7376763</v>
      </c>
      <c r="I223" s="36">
        <f t="shared" si="49"/>
        <v>0.225161530430916</v>
      </c>
      <c r="J223" s="31">
        <v>5516761</v>
      </c>
      <c r="K223" s="36">
        <f t="shared" si="50"/>
        <v>0.15599545017594288</v>
      </c>
      <c r="L223" s="31">
        <v>0</v>
      </c>
      <c r="M223" s="36">
        <f t="shared" si="51"/>
        <v>0</v>
      </c>
      <c r="N223" s="31">
        <f t="shared" si="52"/>
        <v>17587905</v>
      </c>
      <c r="O223" s="36">
        <f t="shared" si="53"/>
        <v>0.4973268115342892</v>
      </c>
      <c r="P223" s="31">
        <v>5759185</v>
      </c>
      <c r="Q223" s="31">
        <v>33481352</v>
      </c>
      <c r="R223" s="31">
        <v>33868282</v>
      </c>
      <c r="S223" s="31">
        <v>18862033</v>
      </c>
      <c r="T223" s="36">
        <f t="shared" si="54"/>
        <v>0.55692322982311293</v>
      </c>
      <c r="U223" s="36">
        <f t="shared" si="55"/>
        <v>-4.2093455931698665E-2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235246470</v>
      </c>
      <c r="E224" s="32">
        <f>SUM(E217:E223)</f>
        <v>235631362</v>
      </c>
      <c r="F224" s="32">
        <f>SUM(F217:F223)</f>
        <v>47600194</v>
      </c>
      <c r="G224" s="37">
        <f t="shared" si="48"/>
        <v>0.2023417992201966</v>
      </c>
      <c r="H224" s="32">
        <f>SUM(H217:H223)</f>
        <v>-3786834</v>
      </c>
      <c r="I224" s="37">
        <f t="shared" si="49"/>
        <v>-1.6097304244352743E-2</v>
      </c>
      <c r="J224" s="32">
        <f>SUM(J217:J223)</f>
        <v>108248895</v>
      </c>
      <c r="K224" s="37">
        <f t="shared" si="50"/>
        <v>0.45939935194195414</v>
      </c>
      <c r="L224" s="32">
        <f>SUM(L217:L223)</f>
        <v>0</v>
      </c>
      <c r="M224" s="37">
        <f t="shared" si="51"/>
        <v>0</v>
      </c>
      <c r="N224" s="32">
        <f t="shared" si="52"/>
        <v>152062255</v>
      </c>
      <c r="O224" s="37">
        <f t="shared" si="53"/>
        <v>0.64533962588562388</v>
      </c>
      <c r="P224" s="32">
        <f>SUM(P217:P223)</f>
        <v>55802234</v>
      </c>
      <c r="Q224" s="32">
        <f>SUM(Q217:Q223)</f>
        <v>215757375</v>
      </c>
      <c r="R224" s="32">
        <f>SUM(R217:R223)</f>
        <v>214937357</v>
      </c>
      <c r="S224" s="32">
        <f>SUM(S217:S223)</f>
        <v>149212117</v>
      </c>
      <c r="T224" s="37">
        <f t="shared" si="54"/>
        <v>0.69421211409052541</v>
      </c>
      <c r="U224" s="37">
        <f t="shared" si="55"/>
        <v>0.93986669064181183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41118725</v>
      </c>
      <c r="E225" s="31">
        <v>36818725</v>
      </c>
      <c r="F225" s="31">
        <v>5296285</v>
      </c>
      <c r="G225" s="36">
        <f t="shared" si="48"/>
        <v>0.12880469907566444</v>
      </c>
      <c r="H225" s="31">
        <v>4715371</v>
      </c>
      <c r="I225" s="36">
        <f t="shared" si="49"/>
        <v>0.1146769750278006</v>
      </c>
      <c r="J225" s="31">
        <v>33249698</v>
      </c>
      <c r="K225" s="36">
        <f t="shared" si="50"/>
        <v>0.90306489428952252</v>
      </c>
      <c r="L225" s="31">
        <v>0</v>
      </c>
      <c r="M225" s="36">
        <f t="shared" si="51"/>
        <v>0</v>
      </c>
      <c r="N225" s="31">
        <f t="shared" si="52"/>
        <v>43261354</v>
      </c>
      <c r="O225" s="36">
        <f t="shared" si="53"/>
        <v>1.1749824036546621</v>
      </c>
      <c r="P225" s="31">
        <v>13216050</v>
      </c>
      <c r="Q225" s="31">
        <v>38952584</v>
      </c>
      <c r="R225" s="31">
        <v>35943124</v>
      </c>
      <c r="S225" s="31">
        <v>23082065</v>
      </c>
      <c r="T225" s="36">
        <f t="shared" si="54"/>
        <v>0.6421830500876885</v>
      </c>
      <c r="U225" s="36">
        <f t="shared" si="55"/>
        <v>1.5158574611930189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60960012</v>
      </c>
      <c r="E226" s="31">
        <v>63552050</v>
      </c>
      <c r="F226" s="31">
        <v>15098142</v>
      </c>
      <c r="G226" s="36">
        <f t="shared" si="48"/>
        <v>0.24767288431636136</v>
      </c>
      <c r="H226" s="31">
        <v>18693536</v>
      </c>
      <c r="I226" s="36">
        <f t="shared" si="49"/>
        <v>0.30665243307366802</v>
      </c>
      <c r="J226" s="31">
        <v>16028838</v>
      </c>
      <c r="K226" s="36">
        <f t="shared" si="50"/>
        <v>0.25221590806276117</v>
      </c>
      <c r="L226" s="31">
        <v>0</v>
      </c>
      <c r="M226" s="36">
        <f t="shared" si="51"/>
        <v>0</v>
      </c>
      <c r="N226" s="31">
        <f t="shared" si="52"/>
        <v>49820516</v>
      </c>
      <c r="O226" s="36">
        <f t="shared" si="53"/>
        <v>0.78393247739451366</v>
      </c>
      <c r="P226" s="31">
        <v>16433873</v>
      </c>
      <c r="Q226" s="31">
        <v>63755735</v>
      </c>
      <c r="R226" s="31">
        <v>63457331</v>
      </c>
      <c r="S226" s="31">
        <v>47340866</v>
      </c>
      <c r="T226" s="36">
        <f t="shared" si="54"/>
        <v>0.74602674354520204</v>
      </c>
      <c r="U226" s="36">
        <f t="shared" si="55"/>
        <v>-2.4646350863244515E-2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14321201</v>
      </c>
      <c r="E227" s="31">
        <v>16533596</v>
      </c>
      <c r="F227" s="31">
        <v>1672298</v>
      </c>
      <c r="G227" s="36">
        <f t="shared" si="48"/>
        <v>0.11677079317579581</v>
      </c>
      <c r="H227" s="31">
        <v>4826293</v>
      </c>
      <c r="I227" s="36">
        <f t="shared" si="49"/>
        <v>0.33700337003858827</v>
      </c>
      <c r="J227" s="31">
        <v>2799287</v>
      </c>
      <c r="K227" s="36">
        <f t="shared" si="50"/>
        <v>0.16930902388083027</v>
      </c>
      <c r="L227" s="31">
        <v>0</v>
      </c>
      <c r="M227" s="36">
        <f t="shared" si="51"/>
        <v>0</v>
      </c>
      <c r="N227" s="31">
        <f t="shared" si="52"/>
        <v>9297878</v>
      </c>
      <c r="O227" s="36">
        <f t="shared" si="53"/>
        <v>0.56236271891486889</v>
      </c>
      <c r="P227" s="31">
        <v>4422694</v>
      </c>
      <c r="Q227" s="31">
        <v>43534895</v>
      </c>
      <c r="R227" s="31">
        <v>21252850</v>
      </c>
      <c r="S227" s="31">
        <v>12412753</v>
      </c>
      <c r="T227" s="36">
        <f t="shared" si="54"/>
        <v>0.58405122136560506</v>
      </c>
      <c r="U227" s="36">
        <f t="shared" si="55"/>
        <v>-0.36706292589991529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78968089</v>
      </c>
      <c r="E228" s="31">
        <v>82175394</v>
      </c>
      <c r="F228" s="31">
        <v>17635069</v>
      </c>
      <c r="G228" s="36">
        <f t="shared" si="48"/>
        <v>0.22331892823188365</v>
      </c>
      <c r="H228" s="31">
        <v>21859219</v>
      </c>
      <c r="I228" s="36">
        <f t="shared" si="49"/>
        <v>0.27681078872251802</v>
      </c>
      <c r="J228" s="31">
        <v>19977970</v>
      </c>
      <c r="K228" s="36">
        <f t="shared" si="50"/>
        <v>0.24311377198872938</v>
      </c>
      <c r="L228" s="31">
        <v>0</v>
      </c>
      <c r="M228" s="36">
        <f t="shared" si="51"/>
        <v>0</v>
      </c>
      <c r="N228" s="31">
        <f t="shared" si="52"/>
        <v>59472258</v>
      </c>
      <c r="O228" s="36">
        <f t="shared" si="53"/>
        <v>0.72372342991139171</v>
      </c>
      <c r="P228" s="31">
        <v>21921141</v>
      </c>
      <c r="Q228" s="31">
        <v>60574778</v>
      </c>
      <c r="R228" s="31">
        <v>61038843</v>
      </c>
      <c r="S228" s="31">
        <v>56075199</v>
      </c>
      <c r="T228" s="36">
        <f t="shared" si="54"/>
        <v>0.91868056869950832</v>
      </c>
      <c r="U228" s="36">
        <f t="shared" si="55"/>
        <v>-8.8643697880507188E-2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18033948</v>
      </c>
      <c r="E229" s="31">
        <v>16913948</v>
      </c>
      <c r="F229" s="31">
        <v>5413567</v>
      </c>
      <c r="G229" s="36">
        <f t="shared" si="48"/>
        <v>0.30018756846809141</v>
      </c>
      <c r="H229" s="31">
        <v>4497331</v>
      </c>
      <c r="I229" s="36">
        <f t="shared" si="49"/>
        <v>0.24938138892271397</v>
      </c>
      <c r="J229" s="31">
        <v>3554320</v>
      </c>
      <c r="K229" s="36">
        <f t="shared" si="50"/>
        <v>0.21014135788994975</v>
      </c>
      <c r="L229" s="31">
        <v>0</v>
      </c>
      <c r="M229" s="36">
        <f t="shared" si="51"/>
        <v>0</v>
      </c>
      <c r="N229" s="31">
        <f t="shared" si="52"/>
        <v>13465218</v>
      </c>
      <c r="O229" s="36">
        <f t="shared" si="53"/>
        <v>0.79610141878170604</v>
      </c>
      <c r="P229" s="31">
        <v>4102455</v>
      </c>
      <c r="Q229" s="31">
        <v>17119792</v>
      </c>
      <c r="R229" s="31">
        <v>16834033</v>
      </c>
      <c r="S229" s="31">
        <v>13049202</v>
      </c>
      <c r="T229" s="36">
        <f t="shared" si="54"/>
        <v>0.7751678994570107</v>
      </c>
      <c r="U229" s="36">
        <f t="shared" si="55"/>
        <v>-0.13361145947975051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213401975</v>
      </c>
      <c r="E230" s="32">
        <f>SUM(E225:E229)</f>
        <v>215993713</v>
      </c>
      <c r="F230" s="32">
        <f>SUM(F225:F229)</f>
        <v>45115361</v>
      </c>
      <c r="G230" s="37">
        <f t="shared" si="48"/>
        <v>0.21141023179377791</v>
      </c>
      <c r="H230" s="32">
        <f>SUM(H225:H229)</f>
        <v>54591750</v>
      </c>
      <c r="I230" s="37">
        <f t="shared" si="49"/>
        <v>0.25581651716203657</v>
      </c>
      <c r="J230" s="32">
        <f>SUM(J225:J229)</f>
        <v>75610113</v>
      </c>
      <c r="K230" s="37">
        <f t="shared" si="50"/>
        <v>0.3500570083722761</v>
      </c>
      <c r="L230" s="32">
        <f>SUM(L225:L229)</f>
        <v>0</v>
      </c>
      <c r="M230" s="37">
        <f t="shared" si="51"/>
        <v>0</v>
      </c>
      <c r="N230" s="32">
        <f t="shared" si="52"/>
        <v>175317224</v>
      </c>
      <c r="O230" s="37">
        <f t="shared" si="53"/>
        <v>0.81167743988918784</v>
      </c>
      <c r="P230" s="32">
        <f>SUM(P225:P229)</f>
        <v>60096213</v>
      </c>
      <c r="Q230" s="32">
        <f>SUM(Q225:Q229)</f>
        <v>223937784</v>
      </c>
      <c r="R230" s="32">
        <f>SUM(R225:R229)</f>
        <v>198526181</v>
      </c>
      <c r="S230" s="32">
        <f>SUM(S225:S229)</f>
        <v>151960085</v>
      </c>
      <c r="T230" s="37">
        <f t="shared" si="54"/>
        <v>0.76544103268676689</v>
      </c>
      <c r="U230" s="37">
        <f t="shared" si="55"/>
        <v>0.25815104189676652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763845988</v>
      </c>
      <c r="E231" s="32">
        <f>SUM(E208:E215,E217:E223,E225:E229)</f>
        <v>814402112</v>
      </c>
      <c r="F231" s="32">
        <f>SUM(F208:F215,F217:F223,F225:F229)</f>
        <v>161206904</v>
      </c>
      <c r="G231" s="37">
        <f t="shared" si="48"/>
        <v>0.21104634511741391</v>
      </c>
      <c r="H231" s="32">
        <f>SUM(H208:H215,H217:H223,H225:H229)</f>
        <v>135398536</v>
      </c>
      <c r="I231" s="37">
        <f t="shared" si="49"/>
        <v>0.1772589476505832</v>
      </c>
      <c r="J231" s="32">
        <f>SUM(J208:J215,J217:J223,J225:J229)</f>
        <v>268065406</v>
      </c>
      <c r="K231" s="37">
        <f t="shared" si="50"/>
        <v>0.32915607910407779</v>
      </c>
      <c r="L231" s="32">
        <f>SUM(L208:L215,L217:L223,L225:L229)</f>
        <v>0</v>
      </c>
      <c r="M231" s="37">
        <f t="shared" si="51"/>
        <v>0</v>
      </c>
      <c r="N231" s="32">
        <f t="shared" si="52"/>
        <v>564670846</v>
      </c>
      <c r="O231" s="37">
        <f t="shared" si="53"/>
        <v>0.69335631339816561</v>
      </c>
      <c r="P231" s="32">
        <f>SUM(P208:P215,P217:P223,P225:P229)</f>
        <v>236485323</v>
      </c>
      <c r="Q231" s="32">
        <f>SUM(Q208:Q215,Q217:Q223,Q225:Q229)</f>
        <v>758825320</v>
      </c>
      <c r="R231" s="32">
        <f>SUM(R208:R215,R217:R223,R225:R229)</f>
        <v>749549203</v>
      </c>
      <c r="S231" s="32">
        <f>SUM(S208:S215,S217:S223,S225:S229)</f>
        <v>547056476</v>
      </c>
      <c r="T231" s="37">
        <f t="shared" si="54"/>
        <v>0.72984731864226926</v>
      </c>
      <c r="U231" s="37">
        <f t="shared" si="55"/>
        <v>0.13353929368377759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22931968</v>
      </c>
      <c r="E234" s="31">
        <v>14548950</v>
      </c>
      <c r="F234" s="31">
        <v>3842231</v>
      </c>
      <c r="G234" s="36">
        <f t="shared" ref="G234:G260" si="56">IF(($D234     =0),0,($F234     /$D234     ))</f>
        <v>0.16754911745908593</v>
      </c>
      <c r="H234" s="31">
        <v>4460960</v>
      </c>
      <c r="I234" s="36">
        <f t="shared" ref="I234:I260" si="57">IF(($D234     =0),0,($H234     /$D234     ))</f>
        <v>0.19453018598316552</v>
      </c>
      <c r="J234" s="31">
        <v>4417248</v>
      </c>
      <c r="K234" s="36">
        <f t="shared" ref="K234:K260" si="58">IF(($E234     =0),0,($J234     /$E234     ))</f>
        <v>0.30361283803985856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12720439</v>
      </c>
      <c r="O234" s="36">
        <f t="shared" ref="O234:O260" si="61">IF(($E234     =0),0,($N234     /$E234     ))</f>
        <v>0.87432007120788791</v>
      </c>
      <c r="P234" s="31">
        <v>5040413</v>
      </c>
      <c r="Q234" s="31">
        <v>21371645</v>
      </c>
      <c r="R234" s="31">
        <v>21792845</v>
      </c>
      <c r="S234" s="31">
        <v>14825154</v>
      </c>
      <c r="T234" s="36">
        <f t="shared" ref="T234:T260" si="62">IF(($R234     =0),0,($S234     /$R234     ))</f>
        <v>0.68027620992119198</v>
      </c>
      <c r="U234" s="36">
        <f t="shared" ref="U234:U260" si="63">IF(($P234     =0),0,(($J234     /$P234     )-1))</f>
        <v>-0.12363371811000412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51987662</v>
      </c>
      <c r="E235" s="31">
        <v>47489635</v>
      </c>
      <c r="F235" s="31">
        <v>8167796</v>
      </c>
      <c r="G235" s="36">
        <f t="shared" si="56"/>
        <v>0.15711027743467287</v>
      </c>
      <c r="H235" s="31">
        <v>15468650</v>
      </c>
      <c r="I235" s="36">
        <f t="shared" si="57"/>
        <v>0.2975446366485956</v>
      </c>
      <c r="J235" s="31">
        <v>11473889</v>
      </c>
      <c r="K235" s="36">
        <f t="shared" si="58"/>
        <v>0.24160827936453924</v>
      </c>
      <c r="L235" s="31">
        <v>0</v>
      </c>
      <c r="M235" s="36">
        <f t="shared" si="59"/>
        <v>0</v>
      </c>
      <c r="N235" s="31">
        <f t="shared" si="60"/>
        <v>35110335</v>
      </c>
      <c r="O235" s="36">
        <f t="shared" si="61"/>
        <v>0.73932627614425761</v>
      </c>
      <c r="P235" s="31">
        <v>9082996</v>
      </c>
      <c r="Q235" s="31">
        <v>41232992</v>
      </c>
      <c r="R235" s="31">
        <v>43920234</v>
      </c>
      <c r="S235" s="31">
        <v>32197989</v>
      </c>
      <c r="T235" s="36">
        <f t="shared" si="62"/>
        <v>0.73310149030626748</v>
      </c>
      <c r="U235" s="36">
        <f t="shared" si="63"/>
        <v>0.26322735361768301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81397579</v>
      </c>
      <c r="E236" s="31">
        <v>80479862</v>
      </c>
      <c r="F236" s="31">
        <v>13350412</v>
      </c>
      <c r="G236" s="36">
        <f t="shared" si="56"/>
        <v>0.16401485356216799</v>
      </c>
      <c r="H236" s="31">
        <v>15072950</v>
      </c>
      <c r="I236" s="36">
        <f t="shared" si="57"/>
        <v>0.18517688345497352</v>
      </c>
      <c r="J236" s="31">
        <v>13779454</v>
      </c>
      <c r="K236" s="36">
        <f t="shared" si="58"/>
        <v>0.17121617330805064</v>
      </c>
      <c r="L236" s="31">
        <v>0</v>
      </c>
      <c r="M236" s="36">
        <f t="shared" si="59"/>
        <v>0</v>
      </c>
      <c r="N236" s="31">
        <f t="shared" si="60"/>
        <v>42202816</v>
      </c>
      <c r="O236" s="36">
        <f t="shared" si="61"/>
        <v>0.52438976597648734</v>
      </c>
      <c r="P236" s="31">
        <v>12552073</v>
      </c>
      <c r="Q236" s="31">
        <v>83004049</v>
      </c>
      <c r="R236" s="31">
        <v>78008844</v>
      </c>
      <c r="S236" s="31">
        <v>37137163</v>
      </c>
      <c r="T236" s="36">
        <f t="shared" si="62"/>
        <v>0.47606349608257237</v>
      </c>
      <c r="U236" s="36">
        <f t="shared" si="63"/>
        <v>9.7783131121050637E-2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4630559</v>
      </c>
      <c r="E237" s="31">
        <v>5073776</v>
      </c>
      <c r="F237" s="31">
        <v>586907</v>
      </c>
      <c r="G237" s="36">
        <f t="shared" si="56"/>
        <v>0.12674646840694612</v>
      </c>
      <c r="H237" s="31">
        <v>1071484</v>
      </c>
      <c r="I237" s="36">
        <f t="shared" si="57"/>
        <v>0.23139409302418995</v>
      </c>
      <c r="J237" s="31">
        <v>286257</v>
      </c>
      <c r="K237" s="36">
        <f t="shared" si="58"/>
        <v>5.6418927441810596E-2</v>
      </c>
      <c r="L237" s="31">
        <v>0</v>
      </c>
      <c r="M237" s="36">
        <f t="shared" si="59"/>
        <v>0</v>
      </c>
      <c r="N237" s="31">
        <f t="shared" si="60"/>
        <v>1944648</v>
      </c>
      <c r="O237" s="36">
        <f t="shared" si="61"/>
        <v>0.38327431088798558</v>
      </c>
      <c r="P237" s="31">
        <v>964877</v>
      </c>
      <c r="Q237" s="31">
        <v>5249900</v>
      </c>
      <c r="R237" s="31">
        <v>5070222</v>
      </c>
      <c r="S237" s="31">
        <v>1945870</v>
      </c>
      <c r="T237" s="36">
        <f t="shared" si="62"/>
        <v>0.38378398421213117</v>
      </c>
      <c r="U237" s="36">
        <f t="shared" si="63"/>
        <v>-0.70332280694845051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37776030</v>
      </c>
      <c r="E238" s="31">
        <v>38693516</v>
      </c>
      <c r="F238" s="31">
        <v>7272220</v>
      </c>
      <c r="G238" s="36">
        <f t="shared" si="56"/>
        <v>0.19250884754168185</v>
      </c>
      <c r="H238" s="31">
        <v>8134601</v>
      </c>
      <c r="I238" s="36">
        <f t="shared" si="57"/>
        <v>0.21533763606180956</v>
      </c>
      <c r="J238" s="31">
        <v>7548363</v>
      </c>
      <c r="K238" s="36">
        <f t="shared" si="58"/>
        <v>0.19508082439445409</v>
      </c>
      <c r="L238" s="31">
        <v>0</v>
      </c>
      <c r="M238" s="36">
        <f t="shared" si="59"/>
        <v>0</v>
      </c>
      <c r="N238" s="31">
        <f t="shared" si="60"/>
        <v>22955184</v>
      </c>
      <c r="O238" s="36">
        <f t="shared" si="61"/>
        <v>0.59325660661078206</v>
      </c>
      <c r="P238" s="31">
        <v>7047663</v>
      </c>
      <c r="Q238" s="31">
        <v>33814053</v>
      </c>
      <c r="R238" s="31">
        <v>35994595</v>
      </c>
      <c r="S238" s="31">
        <v>17756464</v>
      </c>
      <c r="T238" s="36">
        <f t="shared" si="62"/>
        <v>0.49330917600267482</v>
      </c>
      <c r="U238" s="36">
        <f t="shared" si="63"/>
        <v>7.1044827200165583E-2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24565399</v>
      </c>
      <c r="E239" s="31">
        <v>25065708</v>
      </c>
      <c r="F239" s="31">
        <v>3619812</v>
      </c>
      <c r="G239" s="36">
        <f t="shared" si="56"/>
        <v>0.14735408938401529</v>
      </c>
      <c r="H239" s="31">
        <v>3755778</v>
      </c>
      <c r="I239" s="36">
        <f t="shared" si="57"/>
        <v>0.15288894758029373</v>
      </c>
      <c r="J239" s="31">
        <v>2959741</v>
      </c>
      <c r="K239" s="36">
        <f t="shared" si="58"/>
        <v>0.11807928984092531</v>
      </c>
      <c r="L239" s="31">
        <v>0</v>
      </c>
      <c r="M239" s="36">
        <f t="shared" si="59"/>
        <v>0</v>
      </c>
      <c r="N239" s="31">
        <f t="shared" si="60"/>
        <v>10335331</v>
      </c>
      <c r="O239" s="36">
        <f t="shared" si="61"/>
        <v>0.41232950611249441</v>
      </c>
      <c r="P239" s="31">
        <v>2169081</v>
      </c>
      <c r="Q239" s="31">
        <v>21765097</v>
      </c>
      <c r="R239" s="31">
        <v>21765097</v>
      </c>
      <c r="S239" s="31">
        <v>7697426</v>
      </c>
      <c r="T239" s="36">
        <f t="shared" si="62"/>
        <v>0.35365916356816607</v>
      </c>
      <c r="U239" s="36">
        <f t="shared" si="63"/>
        <v>0.36451381944703765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223289197</v>
      </c>
      <c r="E240" s="32">
        <f>SUM(E234:E239)</f>
        <v>211351447</v>
      </c>
      <c r="F240" s="32">
        <f>SUM(F234:F239)</f>
        <v>36839378</v>
      </c>
      <c r="G240" s="37">
        <f t="shared" si="56"/>
        <v>0.16498504403685951</v>
      </c>
      <c r="H240" s="32">
        <f>SUM(H234:H239)</f>
        <v>47964423</v>
      </c>
      <c r="I240" s="37">
        <f t="shared" si="57"/>
        <v>0.21480852474918435</v>
      </c>
      <c r="J240" s="32">
        <f>SUM(J234:J239)</f>
        <v>40464952</v>
      </c>
      <c r="K240" s="37">
        <f t="shared" si="58"/>
        <v>0.1914581261419043</v>
      </c>
      <c r="L240" s="32">
        <f>SUM(L234:L239)</f>
        <v>0</v>
      </c>
      <c r="M240" s="37">
        <f t="shared" si="59"/>
        <v>0</v>
      </c>
      <c r="N240" s="32">
        <f t="shared" si="60"/>
        <v>125268753</v>
      </c>
      <c r="O240" s="37">
        <f t="shared" si="61"/>
        <v>0.59270355030973598</v>
      </c>
      <c r="P240" s="32">
        <f>SUM(P234:P239)</f>
        <v>36857103</v>
      </c>
      <c r="Q240" s="32">
        <f>SUM(Q234:Q239)</f>
        <v>206437736</v>
      </c>
      <c r="R240" s="32">
        <f>SUM(R234:R239)</f>
        <v>206551837</v>
      </c>
      <c r="S240" s="32">
        <f>SUM(S234:S239)</f>
        <v>111560066</v>
      </c>
      <c r="T240" s="37">
        <f t="shared" si="62"/>
        <v>0.5401068691536256</v>
      </c>
      <c r="U240" s="37">
        <f t="shared" si="63"/>
        <v>9.7887481824059819E-2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11181996</v>
      </c>
      <c r="E241" s="31">
        <v>11770536</v>
      </c>
      <c r="F241" s="31">
        <v>2226008</v>
      </c>
      <c r="G241" s="36">
        <f t="shared" si="56"/>
        <v>0.19907072046886798</v>
      </c>
      <c r="H241" s="31">
        <v>3723177</v>
      </c>
      <c r="I241" s="36">
        <f t="shared" si="57"/>
        <v>0.33296175387649934</v>
      </c>
      <c r="J241" s="31">
        <v>2634199</v>
      </c>
      <c r="K241" s="36">
        <f t="shared" si="58"/>
        <v>0.22379601064896279</v>
      </c>
      <c r="L241" s="31">
        <v>0</v>
      </c>
      <c r="M241" s="36">
        <f t="shared" si="59"/>
        <v>0</v>
      </c>
      <c r="N241" s="31">
        <f t="shared" si="60"/>
        <v>8583384</v>
      </c>
      <c r="O241" s="36">
        <f t="shared" si="61"/>
        <v>0.72922626463229878</v>
      </c>
      <c r="P241" s="31">
        <v>2176475</v>
      </c>
      <c r="Q241" s="31">
        <v>11553552</v>
      </c>
      <c r="R241" s="31">
        <v>10389780</v>
      </c>
      <c r="S241" s="31">
        <v>6355761</v>
      </c>
      <c r="T241" s="36">
        <f t="shared" si="62"/>
        <v>0.61173200972494124</v>
      </c>
      <c r="U241" s="36">
        <f t="shared" si="63"/>
        <v>0.21030519532730674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5932038</v>
      </c>
      <c r="E242" s="31">
        <v>5163206</v>
      </c>
      <c r="F242" s="31">
        <v>1117698</v>
      </c>
      <c r="G242" s="36">
        <f t="shared" si="56"/>
        <v>0.18841720164301037</v>
      </c>
      <c r="H242" s="31">
        <v>1064618</v>
      </c>
      <c r="I242" s="36">
        <f t="shared" si="57"/>
        <v>0.17946918074361629</v>
      </c>
      <c r="J242" s="31">
        <v>1463954</v>
      </c>
      <c r="K242" s="36">
        <f t="shared" si="58"/>
        <v>0.2835358496252135</v>
      </c>
      <c r="L242" s="31">
        <v>0</v>
      </c>
      <c r="M242" s="36">
        <f t="shared" si="59"/>
        <v>0</v>
      </c>
      <c r="N242" s="31">
        <f t="shared" si="60"/>
        <v>3646270</v>
      </c>
      <c r="O242" s="36">
        <f t="shared" si="61"/>
        <v>0.70620269654164491</v>
      </c>
      <c r="P242" s="31">
        <v>792867</v>
      </c>
      <c r="Q242" s="31">
        <v>5151521</v>
      </c>
      <c r="R242" s="31">
        <v>3871510</v>
      </c>
      <c r="S242" s="31">
        <v>2292639</v>
      </c>
      <c r="T242" s="36">
        <f t="shared" si="62"/>
        <v>0.59218212015466831</v>
      </c>
      <c r="U242" s="36">
        <f t="shared" si="63"/>
        <v>0.84640551315668322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31771560</v>
      </c>
      <c r="E243" s="31">
        <v>28357629</v>
      </c>
      <c r="F243" s="31">
        <v>4949589</v>
      </c>
      <c r="G243" s="36">
        <f t="shared" si="56"/>
        <v>0.15578677911943889</v>
      </c>
      <c r="H243" s="31">
        <v>4187555</v>
      </c>
      <c r="I243" s="36">
        <f t="shared" si="57"/>
        <v>0.13180199524354486</v>
      </c>
      <c r="J243" s="31">
        <v>4462499</v>
      </c>
      <c r="K243" s="36">
        <f t="shared" si="58"/>
        <v>0.15736502512251641</v>
      </c>
      <c r="L243" s="31">
        <v>0</v>
      </c>
      <c r="M243" s="36">
        <f t="shared" si="59"/>
        <v>0</v>
      </c>
      <c r="N243" s="31">
        <f t="shared" si="60"/>
        <v>13599643</v>
      </c>
      <c r="O243" s="36">
        <f t="shared" si="61"/>
        <v>0.47957616625846966</v>
      </c>
      <c r="P243" s="31">
        <v>3405308</v>
      </c>
      <c r="Q243" s="31">
        <v>36380586</v>
      </c>
      <c r="R243" s="31">
        <v>35710676</v>
      </c>
      <c r="S243" s="31">
        <v>13893852</v>
      </c>
      <c r="T243" s="36">
        <f t="shared" si="62"/>
        <v>0.38906717979799654</v>
      </c>
      <c r="U243" s="36">
        <f t="shared" si="63"/>
        <v>0.31045385615633014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45568</v>
      </c>
      <c r="E244" s="31">
        <v>45568</v>
      </c>
      <c r="F244" s="31">
        <v>11196</v>
      </c>
      <c r="G244" s="36">
        <f t="shared" si="56"/>
        <v>0.24569873595505617</v>
      </c>
      <c r="H244" s="31">
        <v>3740</v>
      </c>
      <c r="I244" s="36">
        <f t="shared" si="57"/>
        <v>8.20751404494382E-2</v>
      </c>
      <c r="J244" s="31">
        <v>1178</v>
      </c>
      <c r="K244" s="36">
        <f t="shared" si="58"/>
        <v>2.5851474719101125E-2</v>
      </c>
      <c r="L244" s="31">
        <v>0</v>
      </c>
      <c r="M244" s="36">
        <f t="shared" si="59"/>
        <v>0</v>
      </c>
      <c r="N244" s="31">
        <f t="shared" si="60"/>
        <v>16114</v>
      </c>
      <c r="O244" s="36">
        <f t="shared" si="61"/>
        <v>0.3536253511235955</v>
      </c>
      <c r="P244" s="31">
        <v>7932</v>
      </c>
      <c r="Q244" s="31">
        <v>60863409</v>
      </c>
      <c r="R244" s="31">
        <v>60863409</v>
      </c>
      <c r="S244" s="31">
        <v>7932</v>
      </c>
      <c r="T244" s="36">
        <f t="shared" si="62"/>
        <v>1.3032460932314849E-4</v>
      </c>
      <c r="U244" s="36">
        <f t="shared" si="63"/>
        <v>-0.85148764498234997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12627686</v>
      </c>
      <c r="E245" s="31">
        <v>6009853</v>
      </c>
      <c r="F245" s="31">
        <v>156745</v>
      </c>
      <c r="G245" s="36">
        <f t="shared" si="56"/>
        <v>1.2412804689631973E-2</v>
      </c>
      <c r="H245" s="31">
        <v>550651</v>
      </c>
      <c r="I245" s="36">
        <f t="shared" si="57"/>
        <v>4.3606643370764843E-2</v>
      </c>
      <c r="J245" s="31">
        <v>326834</v>
      </c>
      <c r="K245" s="36">
        <f t="shared" si="58"/>
        <v>5.4383027338605457E-2</v>
      </c>
      <c r="L245" s="31">
        <v>0</v>
      </c>
      <c r="M245" s="36">
        <f t="shared" si="59"/>
        <v>0</v>
      </c>
      <c r="N245" s="31">
        <f t="shared" si="60"/>
        <v>1034230</v>
      </c>
      <c r="O245" s="36">
        <f t="shared" si="61"/>
        <v>0.17208906773593297</v>
      </c>
      <c r="P245" s="31">
        <v>1700544</v>
      </c>
      <c r="Q245" s="31">
        <v>14194032</v>
      </c>
      <c r="R245" s="31">
        <v>6970836</v>
      </c>
      <c r="S245" s="31">
        <v>3202929</v>
      </c>
      <c r="T245" s="36">
        <f t="shared" si="62"/>
        <v>0.45947559231059232</v>
      </c>
      <c r="U245" s="36">
        <f t="shared" si="63"/>
        <v>-0.80780620789582624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26800811</v>
      </c>
      <c r="E246" s="31">
        <v>18245302</v>
      </c>
      <c r="F246" s="31">
        <v>3773857</v>
      </c>
      <c r="G246" s="36">
        <f t="shared" si="56"/>
        <v>0.1408112985834645</v>
      </c>
      <c r="H246" s="31">
        <v>5251516</v>
      </c>
      <c r="I246" s="36">
        <f t="shared" si="57"/>
        <v>0.19594615998747203</v>
      </c>
      <c r="J246" s="31">
        <v>2018404</v>
      </c>
      <c r="K246" s="36">
        <f t="shared" si="58"/>
        <v>0.11062595730122746</v>
      </c>
      <c r="L246" s="31">
        <v>0</v>
      </c>
      <c r="M246" s="36">
        <f t="shared" si="59"/>
        <v>0</v>
      </c>
      <c r="N246" s="31">
        <f t="shared" si="60"/>
        <v>11043777</v>
      </c>
      <c r="O246" s="36">
        <f t="shared" si="61"/>
        <v>0.60529428342704328</v>
      </c>
      <c r="P246" s="31">
        <v>23033441</v>
      </c>
      <c r="Q246" s="31">
        <v>12672689</v>
      </c>
      <c r="R246" s="31">
        <v>12052689</v>
      </c>
      <c r="S246" s="31">
        <v>25692624</v>
      </c>
      <c r="T246" s="36">
        <f t="shared" si="62"/>
        <v>2.1316922721560307</v>
      </c>
      <c r="U246" s="36">
        <f t="shared" si="63"/>
        <v>-0.91237071352039845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88359659</v>
      </c>
      <c r="E247" s="32">
        <f>SUM(E241:E246)</f>
        <v>69592094</v>
      </c>
      <c r="F247" s="32">
        <f>SUM(F241:F246)</f>
        <v>12235093</v>
      </c>
      <c r="G247" s="37">
        <f t="shared" si="56"/>
        <v>0.13846921930742173</v>
      </c>
      <c r="H247" s="32">
        <f>SUM(H241:H246)</f>
        <v>14781257</v>
      </c>
      <c r="I247" s="37">
        <f t="shared" si="57"/>
        <v>0.16728512951821148</v>
      </c>
      <c r="J247" s="32">
        <f>SUM(J241:J246)</f>
        <v>10907068</v>
      </c>
      <c r="K247" s="37">
        <f t="shared" si="58"/>
        <v>0.15672855022870846</v>
      </c>
      <c r="L247" s="32">
        <f>SUM(L241:L246)</f>
        <v>0</v>
      </c>
      <c r="M247" s="37">
        <f t="shared" si="59"/>
        <v>0</v>
      </c>
      <c r="N247" s="32">
        <f t="shared" si="60"/>
        <v>37923418</v>
      </c>
      <c r="O247" s="37">
        <f t="shared" si="61"/>
        <v>0.54493859604224582</v>
      </c>
      <c r="P247" s="32">
        <f>SUM(P241:P246)</f>
        <v>31116567</v>
      </c>
      <c r="Q247" s="32">
        <f>SUM(Q241:Q246)</f>
        <v>140815789</v>
      </c>
      <c r="R247" s="32">
        <f>SUM(R241:R246)</f>
        <v>129858900</v>
      </c>
      <c r="S247" s="32">
        <f>SUM(S241:S246)</f>
        <v>51445737</v>
      </c>
      <c r="T247" s="37">
        <f t="shared" si="62"/>
        <v>0.39616643141132413</v>
      </c>
      <c r="U247" s="37">
        <f t="shared" si="63"/>
        <v>-0.64947714187108108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11801366</v>
      </c>
      <c r="E248" s="31">
        <v>14986430</v>
      </c>
      <c r="F248" s="31">
        <v>1837399</v>
      </c>
      <c r="G248" s="36">
        <f t="shared" si="56"/>
        <v>0.15569375612958702</v>
      </c>
      <c r="H248" s="31">
        <v>3552484</v>
      </c>
      <c r="I248" s="36">
        <f t="shared" si="57"/>
        <v>0.30102311884912308</v>
      </c>
      <c r="J248" s="31">
        <v>1542700</v>
      </c>
      <c r="K248" s="36">
        <f t="shared" si="58"/>
        <v>0.10293979286594605</v>
      </c>
      <c r="L248" s="31">
        <v>0</v>
      </c>
      <c r="M248" s="36">
        <f t="shared" si="59"/>
        <v>0</v>
      </c>
      <c r="N248" s="31">
        <f t="shared" si="60"/>
        <v>6932583</v>
      </c>
      <c r="O248" s="36">
        <f t="shared" si="61"/>
        <v>0.46259069037789519</v>
      </c>
      <c r="P248" s="31">
        <v>1758820</v>
      </c>
      <c r="Q248" s="31">
        <v>12063604</v>
      </c>
      <c r="R248" s="31">
        <v>12308193</v>
      </c>
      <c r="S248" s="31">
        <v>5079717</v>
      </c>
      <c r="T248" s="36">
        <f t="shared" si="62"/>
        <v>0.41271021668249758</v>
      </c>
      <c r="U248" s="36">
        <f t="shared" si="63"/>
        <v>-0.12287783855084655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5941344</v>
      </c>
      <c r="E249" s="31">
        <v>8146343</v>
      </c>
      <c r="F249" s="31">
        <v>-115702</v>
      </c>
      <c r="G249" s="36">
        <f t="shared" si="56"/>
        <v>-1.9474044929901381E-2</v>
      </c>
      <c r="H249" s="31">
        <v>2985225</v>
      </c>
      <c r="I249" s="36">
        <f t="shared" si="57"/>
        <v>0.50244944578196449</v>
      </c>
      <c r="J249" s="31">
        <v>438650</v>
      </c>
      <c r="K249" s="36">
        <f t="shared" si="58"/>
        <v>5.3846247328402451E-2</v>
      </c>
      <c r="L249" s="31">
        <v>0</v>
      </c>
      <c r="M249" s="36">
        <f t="shared" si="59"/>
        <v>0</v>
      </c>
      <c r="N249" s="31">
        <f t="shared" si="60"/>
        <v>3308173</v>
      </c>
      <c r="O249" s="36">
        <f t="shared" si="61"/>
        <v>0.40609301621598798</v>
      </c>
      <c r="P249" s="31">
        <v>946719</v>
      </c>
      <c r="Q249" s="31">
        <v>12713702</v>
      </c>
      <c r="R249" s="31">
        <v>14777424</v>
      </c>
      <c r="S249" s="31">
        <v>2524578</v>
      </c>
      <c r="T249" s="36">
        <f t="shared" si="62"/>
        <v>0.17084019515173957</v>
      </c>
      <c r="U249" s="36">
        <f t="shared" si="63"/>
        <v>-0.53666293799955422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4441774</v>
      </c>
      <c r="E250" s="31">
        <v>5419074</v>
      </c>
      <c r="F250" s="31">
        <v>2950472</v>
      </c>
      <c r="G250" s="36">
        <f t="shared" si="56"/>
        <v>0.66425531780770475</v>
      </c>
      <c r="H250" s="31">
        <v>3455044</v>
      </c>
      <c r="I250" s="36">
        <f t="shared" si="57"/>
        <v>0.77785227253795441</v>
      </c>
      <c r="J250" s="31">
        <v>3894719</v>
      </c>
      <c r="K250" s="36">
        <f t="shared" si="58"/>
        <v>0.71870563125729603</v>
      </c>
      <c r="L250" s="31">
        <v>0</v>
      </c>
      <c r="M250" s="36">
        <f t="shared" si="59"/>
        <v>0</v>
      </c>
      <c r="N250" s="31">
        <f t="shared" si="60"/>
        <v>10300235</v>
      </c>
      <c r="O250" s="36">
        <f t="shared" si="61"/>
        <v>1.9007371001023423</v>
      </c>
      <c r="P250" s="31">
        <v>1852789</v>
      </c>
      <c r="Q250" s="31">
        <v>3821388</v>
      </c>
      <c r="R250" s="31">
        <v>3638388</v>
      </c>
      <c r="S250" s="31">
        <v>5436012</v>
      </c>
      <c r="T250" s="36">
        <f t="shared" si="62"/>
        <v>1.4940715503679103</v>
      </c>
      <c r="U250" s="36">
        <f t="shared" si="63"/>
        <v>1.1020844791284921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3539940</v>
      </c>
      <c r="E251" s="31">
        <v>4381201</v>
      </c>
      <c r="F251" s="31">
        <v>703872</v>
      </c>
      <c r="G251" s="36">
        <f t="shared" si="56"/>
        <v>0.19883726842827845</v>
      </c>
      <c r="H251" s="31">
        <v>1037420</v>
      </c>
      <c r="I251" s="36">
        <f t="shared" si="57"/>
        <v>0.29306146431860425</v>
      </c>
      <c r="J251" s="31">
        <v>808412</v>
      </c>
      <c r="K251" s="36">
        <f t="shared" si="58"/>
        <v>0.18451835467032898</v>
      </c>
      <c r="L251" s="31">
        <v>0</v>
      </c>
      <c r="M251" s="36">
        <f t="shared" si="59"/>
        <v>0</v>
      </c>
      <c r="N251" s="31">
        <f t="shared" si="60"/>
        <v>2549704</v>
      </c>
      <c r="O251" s="36">
        <f t="shared" si="61"/>
        <v>0.58196462568140561</v>
      </c>
      <c r="P251" s="31">
        <v>703140</v>
      </c>
      <c r="Q251" s="31">
        <v>1770031</v>
      </c>
      <c r="R251" s="31">
        <v>1837607</v>
      </c>
      <c r="S251" s="31">
        <v>1891380</v>
      </c>
      <c r="T251" s="36">
        <f t="shared" si="62"/>
        <v>1.0292625136930802</v>
      </c>
      <c r="U251" s="36">
        <f t="shared" si="63"/>
        <v>0.14971698381545639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22511844</v>
      </c>
      <c r="E252" s="31">
        <v>22511844</v>
      </c>
      <c r="F252" s="31">
        <v>3718485</v>
      </c>
      <c r="G252" s="36">
        <f t="shared" si="56"/>
        <v>0.16517904974821254</v>
      </c>
      <c r="H252" s="31">
        <v>4792594</v>
      </c>
      <c r="I252" s="36">
        <f t="shared" si="57"/>
        <v>0.21289211137035241</v>
      </c>
      <c r="J252" s="31">
        <v>4268126</v>
      </c>
      <c r="K252" s="36">
        <f t="shared" si="58"/>
        <v>0.18959468624604897</v>
      </c>
      <c r="L252" s="31">
        <v>0</v>
      </c>
      <c r="M252" s="36">
        <f t="shared" si="59"/>
        <v>0</v>
      </c>
      <c r="N252" s="31">
        <f t="shared" si="60"/>
        <v>12779205</v>
      </c>
      <c r="O252" s="36">
        <f t="shared" si="61"/>
        <v>0.5676658473646139</v>
      </c>
      <c r="P252" s="31">
        <v>3185478</v>
      </c>
      <c r="Q252" s="31">
        <v>21605088</v>
      </c>
      <c r="R252" s="31">
        <v>15419748</v>
      </c>
      <c r="S252" s="31">
        <v>14541009</v>
      </c>
      <c r="T252" s="36">
        <f t="shared" si="62"/>
        <v>0.94301210369974919</v>
      </c>
      <c r="U252" s="36">
        <f t="shared" si="63"/>
        <v>0.33986987196270069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48236268</v>
      </c>
      <c r="E254" s="32">
        <f>SUM(E248:E253)</f>
        <v>55444892</v>
      </c>
      <c r="F254" s="32">
        <f>SUM(F248:F253)</f>
        <v>9094526</v>
      </c>
      <c r="G254" s="37">
        <f t="shared" si="56"/>
        <v>0.18854124452579954</v>
      </c>
      <c r="H254" s="32">
        <f>SUM(H248:H253)</f>
        <v>15822767</v>
      </c>
      <c r="I254" s="37">
        <f t="shared" si="57"/>
        <v>0.32802635145820153</v>
      </c>
      <c r="J254" s="32">
        <f>SUM(J248:J253)</f>
        <v>10952607</v>
      </c>
      <c r="K254" s="37">
        <f t="shared" si="58"/>
        <v>0.19754041544530379</v>
      </c>
      <c r="L254" s="32">
        <f>SUM(L248:L253)</f>
        <v>0</v>
      </c>
      <c r="M254" s="37">
        <f t="shared" si="59"/>
        <v>0</v>
      </c>
      <c r="N254" s="32">
        <f t="shared" si="60"/>
        <v>35869900</v>
      </c>
      <c r="O254" s="37">
        <f t="shared" si="61"/>
        <v>0.64694688195983863</v>
      </c>
      <c r="P254" s="32">
        <f>SUM(P248:P253)</f>
        <v>8446946</v>
      </c>
      <c r="Q254" s="32">
        <f>SUM(Q248:Q253)</f>
        <v>51973813</v>
      </c>
      <c r="R254" s="32">
        <f>SUM(R248:R253)</f>
        <v>47981360</v>
      </c>
      <c r="S254" s="32">
        <f>SUM(S248:S253)</f>
        <v>29472696</v>
      </c>
      <c r="T254" s="37">
        <f t="shared" si="62"/>
        <v>0.61425303492856398</v>
      </c>
      <c r="U254" s="37">
        <f t="shared" si="63"/>
        <v>0.29663513890108928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113049516</v>
      </c>
      <c r="E255" s="31">
        <v>114615801</v>
      </c>
      <c r="F255" s="31">
        <v>16028518</v>
      </c>
      <c r="G255" s="36">
        <f t="shared" si="56"/>
        <v>0.14178316340602468</v>
      </c>
      <c r="H255" s="31">
        <v>19757611</v>
      </c>
      <c r="I255" s="36">
        <f t="shared" si="57"/>
        <v>0.17476953196332129</v>
      </c>
      <c r="J255" s="31">
        <v>15333565</v>
      </c>
      <c r="K255" s="36">
        <f t="shared" si="58"/>
        <v>0.1337822958633775</v>
      </c>
      <c r="L255" s="31">
        <v>0</v>
      </c>
      <c r="M255" s="36">
        <f t="shared" si="59"/>
        <v>0</v>
      </c>
      <c r="N255" s="31">
        <f t="shared" si="60"/>
        <v>51119694</v>
      </c>
      <c r="O255" s="36">
        <f t="shared" si="61"/>
        <v>0.44600913271984199</v>
      </c>
      <c r="P255" s="31">
        <v>16091911</v>
      </c>
      <c r="Q255" s="31">
        <v>123037436</v>
      </c>
      <c r="R255" s="31">
        <v>117636011</v>
      </c>
      <c r="S255" s="31">
        <v>52589142</v>
      </c>
      <c r="T255" s="36">
        <f t="shared" si="62"/>
        <v>0.44704968787151411</v>
      </c>
      <c r="U255" s="36">
        <f t="shared" si="63"/>
        <v>-4.7125913137352038E-2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15377587</v>
      </c>
      <c r="E256" s="31">
        <v>15487587</v>
      </c>
      <c r="F256" s="31">
        <v>963411</v>
      </c>
      <c r="G256" s="36">
        <f t="shared" si="56"/>
        <v>6.2650336492975134E-2</v>
      </c>
      <c r="H256" s="31">
        <v>3216318</v>
      </c>
      <c r="I256" s="36">
        <f t="shared" si="57"/>
        <v>0.20915622197422781</v>
      </c>
      <c r="J256" s="31">
        <v>1295353</v>
      </c>
      <c r="K256" s="36">
        <f t="shared" si="58"/>
        <v>8.3638141952003239E-2</v>
      </c>
      <c r="L256" s="31">
        <v>0</v>
      </c>
      <c r="M256" s="36">
        <f t="shared" si="59"/>
        <v>0</v>
      </c>
      <c r="N256" s="31">
        <f t="shared" si="60"/>
        <v>5475082</v>
      </c>
      <c r="O256" s="36">
        <f t="shared" si="61"/>
        <v>0.35351420463368505</v>
      </c>
      <c r="P256" s="31">
        <v>810230</v>
      </c>
      <c r="Q256" s="31">
        <v>9914688</v>
      </c>
      <c r="R256" s="31">
        <v>9914688</v>
      </c>
      <c r="S256" s="31">
        <v>2979362</v>
      </c>
      <c r="T256" s="36">
        <f t="shared" si="62"/>
        <v>0.30049982409935644</v>
      </c>
      <c r="U256" s="36">
        <f t="shared" si="63"/>
        <v>0.59874726929390421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46859836</v>
      </c>
      <c r="E257" s="31">
        <v>47628826</v>
      </c>
      <c r="F257" s="31">
        <v>11185250</v>
      </c>
      <c r="G257" s="36">
        <f t="shared" si="56"/>
        <v>0.23869588446703058</v>
      </c>
      <c r="H257" s="31">
        <v>11729987</v>
      </c>
      <c r="I257" s="36">
        <f t="shared" si="57"/>
        <v>0.250320701079705</v>
      </c>
      <c r="J257" s="31">
        <v>10165079</v>
      </c>
      <c r="K257" s="36">
        <f t="shared" si="58"/>
        <v>0.21342283347483729</v>
      </c>
      <c r="L257" s="31">
        <v>0</v>
      </c>
      <c r="M257" s="36">
        <f t="shared" si="59"/>
        <v>0</v>
      </c>
      <c r="N257" s="31">
        <f t="shared" si="60"/>
        <v>33080316</v>
      </c>
      <c r="O257" s="36">
        <f t="shared" si="61"/>
        <v>0.69454401416486733</v>
      </c>
      <c r="P257" s="31">
        <v>7048314</v>
      </c>
      <c r="Q257" s="31">
        <v>82050261</v>
      </c>
      <c r="R257" s="31">
        <v>73454292</v>
      </c>
      <c r="S257" s="31">
        <v>27341724</v>
      </c>
      <c r="T257" s="36">
        <f t="shared" si="62"/>
        <v>0.37222772496398171</v>
      </c>
      <c r="U257" s="36">
        <f t="shared" si="63"/>
        <v>0.44220007791934357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62079411</v>
      </c>
      <c r="E258" s="31">
        <v>63446688</v>
      </c>
      <c r="F258" s="31">
        <v>18317691</v>
      </c>
      <c r="G258" s="36">
        <f t="shared" si="56"/>
        <v>0.29506869838053068</v>
      </c>
      <c r="H258" s="31">
        <v>20415500</v>
      </c>
      <c r="I258" s="36">
        <f t="shared" si="57"/>
        <v>0.32886104541165828</v>
      </c>
      <c r="J258" s="31">
        <v>17074006</v>
      </c>
      <c r="K258" s="36">
        <f t="shared" si="58"/>
        <v>0.26910791623985164</v>
      </c>
      <c r="L258" s="31">
        <v>0</v>
      </c>
      <c r="M258" s="36">
        <f t="shared" si="59"/>
        <v>0</v>
      </c>
      <c r="N258" s="31">
        <f t="shared" si="60"/>
        <v>55807197</v>
      </c>
      <c r="O258" s="36">
        <f t="shared" si="61"/>
        <v>0.87959196546240526</v>
      </c>
      <c r="P258" s="31">
        <v>14453929</v>
      </c>
      <c r="Q258" s="31">
        <v>59850594</v>
      </c>
      <c r="R258" s="31">
        <v>64847580</v>
      </c>
      <c r="S258" s="31">
        <v>43978595</v>
      </c>
      <c r="T258" s="36">
        <f t="shared" si="62"/>
        <v>0.67818405868037024</v>
      </c>
      <c r="U258" s="36">
        <f t="shared" si="63"/>
        <v>0.18127091948493734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237366350</v>
      </c>
      <c r="E259" s="32">
        <f>SUM(E255:E258)</f>
        <v>241178902</v>
      </c>
      <c r="F259" s="32">
        <f>SUM(F255:F258)</f>
        <v>46494870</v>
      </c>
      <c r="G259" s="37">
        <f t="shared" si="56"/>
        <v>0.195878101508491</v>
      </c>
      <c r="H259" s="32">
        <f>SUM(H255:H258)</f>
        <v>55119416</v>
      </c>
      <c r="I259" s="37">
        <f t="shared" si="57"/>
        <v>0.2322124260662895</v>
      </c>
      <c r="J259" s="32">
        <f>SUM(J255:J258)</f>
        <v>43868003</v>
      </c>
      <c r="K259" s="37">
        <f t="shared" si="58"/>
        <v>0.18188988603986594</v>
      </c>
      <c r="L259" s="32">
        <f>SUM(L255:L258)</f>
        <v>0</v>
      </c>
      <c r="M259" s="37">
        <f t="shared" si="59"/>
        <v>0</v>
      </c>
      <c r="N259" s="32">
        <f t="shared" si="60"/>
        <v>145482289</v>
      </c>
      <c r="O259" s="37">
        <f t="shared" si="61"/>
        <v>0.60321316580170847</v>
      </c>
      <c r="P259" s="32">
        <f>SUM(P255:P258)</f>
        <v>38404384</v>
      </c>
      <c r="Q259" s="32">
        <f>SUM(Q255:Q258)</f>
        <v>274852979</v>
      </c>
      <c r="R259" s="32">
        <f>SUM(R255:R258)</f>
        <v>265852571</v>
      </c>
      <c r="S259" s="32">
        <f>SUM(S255:S258)</f>
        <v>126888823</v>
      </c>
      <c r="T259" s="37">
        <f t="shared" si="62"/>
        <v>0.47729018576991683</v>
      </c>
      <c r="U259" s="37">
        <f t="shared" si="63"/>
        <v>0.14226550281342876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597251474</v>
      </c>
      <c r="E260" s="32">
        <f>SUM(E234:E239,E241:E246,E248:E253,E255:E258)</f>
        <v>577567335</v>
      </c>
      <c r="F260" s="32">
        <f>SUM(F234:F239,F241:F246,F248:F253,F255:F258)</f>
        <v>104663867</v>
      </c>
      <c r="G260" s="37">
        <f t="shared" si="56"/>
        <v>0.175242542808693</v>
      </c>
      <c r="H260" s="32">
        <f>SUM(H234:H239,H241:H246,H248:H253,H255:H258)</f>
        <v>133687863</v>
      </c>
      <c r="I260" s="37">
        <f t="shared" si="57"/>
        <v>0.22383848147689964</v>
      </c>
      <c r="J260" s="32">
        <f>SUM(J234:J239,J241:J246,J248:J253,J255:J258)</f>
        <v>106192630</v>
      </c>
      <c r="K260" s="37">
        <f t="shared" si="58"/>
        <v>0.18386190417087905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344544360</v>
      </c>
      <c r="O260" s="37">
        <f t="shared" si="61"/>
        <v>0.59654405490227391</v>
      </c>
      <c r="P260" s="32">
        <f>SUM(P234:P239,P241:P246,P248:P253,P255:P258)</f>
        <v>114825000</v>
      </c>
      <c r="Q260" s="32">
        <f>SUM(Q234:Q239,Q241:Q246,Q248:Q253,Q255:Q258)</f>
        <v>674080317</v>
      </c>
      <c r="R260" s="32">
        <f>SUM(R234:R239,R241:R246,R248:R253,R255:R258)</f>
        <v>650244668</v>
      </c>
      <c r="S260" s="32">
        <f>SUM(S234:S239,S241:S246,S248:S253,S255:S258)</f>
        <v>319367322</v>
      </c>
      <c r="T260" s="37">
        <f t="shared" si="62"/>
        <v>0.49114946683422861</v>
      </c>
      <c r="U260" s="37">
        <f t="shared" si="63"/>
        <v>-7.5178489005007565E-2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10611104</v>
      </c>
      <c r="E263" s="31">
        <v>15342104</v>
      </c>
      <c r="F263" s="31">
        <v>1546335</v>
      </c>
      <c r="G263" s="36">
        <f t="shared" ref="G263:G299" si="64">IF(($D263     =0),0,($F263     /$D263     ))</f>
        <v>0.14572800341981382</v>
      </c>
      <c r="H263" s="31">
        <v>2022504</v>
      </c>
      <c r="I263" s="36">
        <f t="shared" ref="I263:I299" si="65">IF(($D263     =0),0,($H263     /$D263     ))</f>
        <v>0.19060259893786735</v>
      </c>
      <c r="J263" s="31">
        <v>1607314</v>
      </c>
      <c r="K263" s="36">
        <f t="shared" ref="K263:K299" si="66">IF(($E263     =0),0,($J263     /$E263     ))</f>
        <v>0.10476490056383402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5176153</v>
      </c>
      <c r="O263" s="36">
        <f t="shared" ref="O263:O299" si="69">IF(($E263     =0),0,($N263     /$E263     ))</f>
        <v>0.33738221302632287</v>
      </c>
      <c r="P263" s="31">
        <v>1863311</v>
      </c>
      <c r="Q263" s="31">
        <v>10991750</v>
      </c>
      <c r="R263" s="31">
        <v>9530501</v>
      </c>
      <c r="S263" s="31">
        <v>5446703</v>
      </c>
      <c r="T263" s="36">
        <f t="shared" ref="T263:T299" si="70">IF(($R263     =0),0,($S263     /$R263     ))</f>
        <v>0.57150227464432357</v>
      </c>
      <c r="U263" s="36">
        <f t="shared" ref="U263:U299" si="71">IF(($P263     =0),0,(($J263     /$P263     )-1))</f>
        <v>-0.13738822987681609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18557992</v>
      </c>
      <c r="E264" s="31">
        <v>17951047</v>
      </c>
      <c r="F264" s="31">
        <v>4302181</v>
      </c>
      <c r="G264" s="36">
        <f t="shared" si="64"/>
        <v>0.23182362617679758</v>
      </c>
      <c r="H264" s="31">
        <v>5409101</v>
      </c>
      <c r="I264" s="36">
        <f t="shared" si="65"/>
        <v>0.29147016552221816</v>
      </c>
      <c r="J264" s="31">
        <v>2369234</v>
      </c>
      <c r="K264" s="36">
        <f t="shared" si="66"/>
        <v>0.13198305369040592</v>
      </c>
      <c r="L264" s="31">
        <v>0</v>
      </c>
      <c r="M264" s="36">
        <f t="shared" si="67"/>
        <v>0</v>
      </c>
      <c r="N264" s="31">
        <f t="shared" si="68"/>
        <v>12080516</v>
      </c>
      <c r="O264" s="36">
        <f t="shared" si="69"/>
        <v>0.67296999445213423</v>
      </c>
      <c r="P264" s="31">
        <v>3388101</v>
      </c>
      <c r="Q264" s="31">
        <v>17547752</v>
      </c>
      <c r="R264" s="31">
        <v>17140602</v>
      </c>
      <c r="S264" s="31">
        <v>12003448</v>
      </c>
      <c r="T264" s="36">
        <f t="shared" si="70"/>
        <v>0.70029325691127997</v>
      </c>
      <c r="U264" s="36">
        <f t="shared" si="71"/>
        <v>-0.30071919343608711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70055071</v>
      </c>
      <c r="E265" s="31">
        <v>64649572</v>
      </c>
      <c r="F265" s="31">
        <v>13698647</v>
      </c>
      <c r="G265" s="36">
        <f t="shared" si="64"/>
        <v>0.19554111935736956</v>
      </c>
      <c r="H265" s="31">
        <v>15073198</v>
      </c>
      <c r="I265" s="36">
        <f t="shared" si="65"/>
        <v>0.21516212580813743</v>
      </c>
      <c r="J265" s="31">
        <v>17365002</v>
      </c>
      <c r="K265" s="36">
        <f t="shared" si="66"/>
        <v>0.2686019638304798</v>
      </c>
      <c r="L265" s="31">
        <v>0</v>
      </c>
      <c r="M265" s="36">
        <f t="shared" si="67"/>
        <v>0</v>
      </c>
      <c r="N265" s="31">
        <f t="shared" si="68"/>
        <v>46136847</v>
      </c>
      <c r="O265" s="36">
        <f t="shared" si="69"/>
        <v>0.71364504934386885</v>
      </c>
      <c r="P265" s="31">
        <v>13945207</v>
      </c>
      <c r="Q265" s="31">
        <v>58564517</v>
      </c>
      <c r="R265" s="31">
        <v>60181472</v>
      </c>
      <c r="S265" s="31">
        <v>40270049</v>
      </c>
      <c r="T265" s="36">
        <f t="shared" si="70"/>
        <v>0.66914363610115746</v>
      </c>
      <c r="U265" s="36">
        <f t="shared" si="71"/>
        <v>0.24523085243553577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7496374</v>
      </c>
      <c r="F266" s="31">
        <v>1647647</v>
      </c>
      <c r="G266" s="36">
        <f t="shared" si="64"/>
        <v>0.20870734215690784</v>
      </c>
      <c r="H266" s="31">
        <v>1974674</v>
      </c>
      <c r="I266" s="36">
        <f t="shared" si="65"/>
        <v>0.2501318317372288</v>
      </c>
      <c r="J266" s="31">
        <v>1670213</v>
      </c>
      <c r="K266" s="36">
        <f t="shared" si="66"/>
        <v>0.22280278438615789</v>
      </c>
      <c r="L266" s="31">
        <v>0</v>
      </c>
      <c r="M266" s="36">
        <f t="shared" si="67"/>
        <v>0</v>
      </c>
      <c r="N266" s="31">
        <f t="shared" si="68"/>
        <v>5292534</v>
      </c>
      <c r="O266" s="36">
        <f t="shared" si="69"/>
        <v>0.70601253352620885</v>
      </c>
      <c r="P266" s="31">
        <v>1683441</v>
      </c>
      <c r="Q266" s="31">
        <v>8386886</v>
      </c>
      <c r="R266" s="31">
        <v>7138582</v>
      </c>
      <c r="S266" s="31">
        <v>4872746</v>
      </c>
      <c r="T266" s="36">
        <f t="shared" si="70"/>
        <v>0.68259298555371362</v>
      </c>
      <c r="U266" s="36">
        <f t="shared" si="71"/>
        <v>-7.8577152392035332E-3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107118700</v>
      </c>
      <c r="E267" s="32">
        <f>SUM(E263:E266)</f>
        <v>105439097</v>
      </c>
      <c r="F267" s="32">
        <f>SUM(F263:F266)</f>
        <v>21194810</v>
      </c>
      <c r="G267" s="37">
        <f t="shared" si="64"/>
        <v>0.19786283814123959</v>
      </c>
      <c r="H267" s="32">
        <f>SUM(H263:H266)</f>
        <v>24479477</v>
      </c>
      <c r="I267" s="37">
        <f t="shared" si="65"/>
        <v>0.22852664380729043</v>
      </c>
      <c r="J267" s="32">
        <f>SUM(J263:J266)</f>
        <v>23011763</v>
      </c>
      <c r="K267" s="37">
        <f t="shared" si="66"/>
        <v>0.21824696582900363</v>
      </c>
      <c r="L267" s="32">
        <f>SUM(L263:L266)</f>
        <v>0</v>
      </c>
      <c r="M267" s="37">
        <f t="shared" si="67"/>
        <v>0</v>
      </c>
      <c r="N267" s="32">
        <f t="shared" si="68"/>
        <v>68686050</v>
      </c>
      <c r="O267" s="37">
        <f t="shared" si="69"/>
        <v>0.65142866312673375</v>
      </c>
      <c r="P267" s="32">
        <f>SUM(P263:P266)</f>
        <v>20880060</v>
      </c>
      <c r="Q267" s="32">
        <f>SUM(Q263:Q266)</f>
        <v>95490905</v>
      </c>
      <c r="R267" s="32">
        <f>SUM(R263:R266)</f>
        <v>93991157</v>
      </c>
      <c r="S267" s="32">
        <f>SUM(S263:S266)</f>
        <v>62592946</v>
      </c>
      <c r="T267" s="37">
        <f t="shared" si="70"/>
        <v>0.66594505268192405</v>
      </c>
      <c r="U267" s="37">
        <f t="shared" si="71"/>
        <v>0.10209276218554919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2280125</v>
      </c>
      <c r="E268" s="31">
        <v>3242376</v>
      </c>
      <c r="F268" s="31">
        <v>889306</v>
      </c>
      <c r="G268" s="36">
        <f t="shared" si="64"/>
        <v>0.39002510827257275</v>
      </c>
      <c r="H268" s="31">
        <v>1438586</v>
      </c>
      <c r="I268" s="36">
        <f t="shared" si="65"/>
        <v>0.63092418178827914</v>
      </c>
      <c r="J268" s="31">
        <v>2013076</v>
      </c>
      <c r="K268" s="36">
        <f t="shared" si="66"/>
        <v>0.62086445248792865</v>
      </c>
      <c r="L268" s="31">
        <v>0</v>
      </c>
      <c r="M268" s="36">
        <f t="shared" si="67"/>
        <v>0</v>
      </c>
      <c r="N268" s="31">
        <f t="shared" si="68"/>
        <v>4340968</v>
      </c>
      <c r="O268" s="36">
        <f t="shared" si="69"/>
        <v>1.3388231346395358</v>
      </c>
      <c r="P268" s="31">
        <v>771607</v>
      </c>
      <c r="Q268" s="31">
        <v>2026497</v>
      </c>
      <c r="R268" s="31">
        <v>3479678</v>
      </c>
      <c r="S268" s="31">
        <v>1828409</v>
      </c>
      <c r="T268" s="36">
        <f t="shared" si="70"/>
        <v>0.52545350460588591</v>
      </c>
      <c r="U268" s="36">
        <f t="shared" si="71"/>
        <v>1.6089395249135894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11506595</v>
      </c>
      <c r="E269" s="31">
        <v>10756999</v>
      </c>
      <c r="F269" s="31">
        <v>1874384</v>
      </c>
      <c r="G269" s="36">
        <f t="shared" si="64"/>
        <v>0.16289649544456897</v>
      </c>
      <c r="H269" s="31">
        <v>1559265</v>
      </c>
      <c r="I269" s="36">
        <f t="shared" si="65"/>
        <v>0.13551054851587285</v>
      </c>
      <c r="J269" s="31">
        <v>2258203</v>
      </c>
      <c r="K269" s="36">
        <f t="shared" si="66"/>
        <v>0.20992871710781047</v>
      </c>
      <c r="L269" s="31">
        <v>0</v>
      </c>
      <c r="M269" s="36">
        <f t="shared" si="67"/>
        <v>0</v>
      </c>
      <c r="N269" s="31">
        <f t="shared" si="68"/>
        <v>5691852</v>
      </c>
      <c r="O269" s="36">
        <f t="shared" si="69"/>
        <v>0.5291301040373807</v>
      </c>
      <c r="P269" s="31">
        <v>1375830</v>
      </c>
      <c r="Q269" s="31">
        <v>7246802</v>
      </c>
      <c r="R269" s="31">
        <v>4231639</v>
      </c>
      <c r="S269" s="31">
        <v>3710179</v>
      </c>
      <c r="T269" s="36">
        <f t="shared" si="70"/>
        <v>0.8767711517924851</v>
      </c>
      <c r="U269" s="36">
        <f t="shared" si="71"/>
        <v>0.64133868283145445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1190000</v>
      </c>
      <c r="E270" s="31">
        <v>1090000</v>
      </c>
      <c r="F270" s="31">
        <v>25209</v>
      </c>
      <c r="G270" s="36">
        <f t="shared" si="64"/>
        <v>2.1184033613445379E-2</v>
      </c>
      <c r="H270" s="31">
        <v>313476</v>
      </c>
      <c r="I270" s="36">
        <f t="shared" si="65"/>
        <v>0.26342521008403363</v>
      </c>
      <c r="J270" s="31">
        <v>375010</v>
      </c>
      <c r="K270" s="36">
        <f t="shared" si="66"/>
        <v>0.34404587155963301</v>
      </c>
      <c r="L270" s="31">
        <v>0</v>
      </c>
      <c r="M270" s="36">
        <f t="shared" si="67"/>
        <v>0</v>
      </c>
      <c r="N270" s="31">
        <f t="shared" si="68"/>
        <v>713695</v>
      </c>
      <c r="O270" s="36">
        <f t="shared" si="69"/>
        <v>0.6547660550458716</v>
      </c>
      <c r="P270" s="31">
        <v>67443</v>
      </c>
      <c r="Q270" s="31">
        <v>169928</v>
      </c>
      <c r="R270" s="31">
        <v>169928</v>
      </c>
      <c r="S270" s="31">
        <v>188708</v>
      </c>
      <c r="T270" s="36">
        <f t="shared" si="70"/>
        <v>1.1105173956028436</v>
      </c>
      <c r="U270" s="36">
        <f t="shared" si="71"/>
        <v>4.5603991518763998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3523069</v>
      </c>
      <c r="E271" s="31">
        <v>3331855</v>
      </c>
      <c r="F271" s="31">
        <v>578115</v>
      </c>
      <c r="G271" s="36">
        <f t="shared" si="64"/>
        <v>0.16409414632526356</v>
      </c>
      <c r="H271" s="31">
        <v>713279</v>
      </c>
      <c r="I271" s="36">
        <f t="shared" si="65"/>
        <v>0.202459560116478</v>
      </c>
      <c r="J271" s="31">
        <v>604731</v>
      </c>
      <c r="K271" s="36">
        <f t="shared" si="66"/>
        <v>0.18149979515915307</v>
      </c>
      <c r="L271" s="31">
        <v>0</v>
      </c>
      <c r="M271" s="36">
        <f t="shared" si="67"/>
        <v>0</v>
      </c>
      <c r="N271" s="31">
        <f t="shared" si="68"/>
        <v>1896125</v>
      </c>
      <c r="O271" s="36">
        <f t="shared" si="69"/>
        <v>0.5690898913668212</v>
      </c>
      <c r="P271" s="31">
        <v>592736</v>
      </c>
      <c r="Q271" s="31">
        <v>3454594</v>
      </c>
      <c r="R271" s="31">
        <v>3375446</v>
      </c>
      <c r="S271" s="31">
        <v>1978946</v>
      </c>
      <c r="T271" s="36">
        <f t="shared" si="70"/>
        <v>0.58627689496439883</v>
      </c>
      <c r="U271" s="36">
        <f t="shared" si="71"/>
        <v>2.0236665227015171E-2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1436018</v>
      </c>
      <c r="E272" s="31">
        <v>1436018</v>
      </c>
      <c r="F272" s="31">
        <v>331728</v>
      </c>
      <c r="G272" s="36">
        <f t="shared" si="64"/>
        <v>0.23100546093433369</v>
      </c>
      <c r="H272" s="31">
        <v>418334</v>
      </c>
      <c r="I272" s="36">
        <f t="shared" si="65"/>
        <v>0.29131528991976424</v>
      </c>
      <c r="J272" s="31">
        <v>333642</v>
      </c>
      <c r="K272" s="36">
        <f t="shared" si="66"/>
        <v>0.23233831330805046</v>
      </c>
      <c r="L272" s="31">
        <v>0</v>
      </c>
      <c r="M272" s="36">
        <f t="shared" si="67"/>
        <v>0</v>
      </c>
      <c r="N272" s="31">
        <f t="shared" si="68"/>
        <v>1083704</v>
      </c>
      <c r="O272" s="36">
        <f t="shared" si="69"/>
        <v>0.75465906416214834</v>
      </c>
      <c r="P272" s="31">
        <v>405421</v>
      </c>
      <c r="Q272" s="31">
        <v>1363332</v>
      </c>
      <c r="R272" s="31">
        <v>1371497</v>
      </c>
      <c r="S272" s="31">
        <v>1023406</v>
      </c>
      <c r="T272" s="36">
        <f t="shared" si="70"/>
        <v>0.74619630957996996</v>
      </c>
      <c r="U272" s="36">
        <f t="shared" si="71"/>
        <v>-0.17704805621810416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4097801</v>
      </c>
      <c r="E273" s="31">
        <v>4079801</v>
      </c>
      <c r="F273" s="31">
        <v>325201</v>
      </c>
      <c r="G273" s="36">
        <f t="shared" si="64"/>
        <v>7.9359881067919108E-2</v>
      </c>
      <c r="H273" s="31">
        <v>406232</v>
      </c>
      <c r="I273" s="36">
        <f t="shared" si="65"/>
        <v>9.9134145362354098E-2</v>
      </c>
      <c r="J273" s="31">
        <v>334285</v>
      </c>
      <c r="K273" s="36">
        <f t="shared" si="66"/>
        <v>8.19365944564453E-2</v>
      </c>
      <c r="L273" s="31">
        <v>0</v>
      </c>
      <c r="M273" s="36">
        <f t="shared" si="67"/>
        <v>0</v>
      </c>
      <c r="N273" s="31">
        <f t="shared" si="68"/>
        <v>1065718</v>
      </c>
      <c r="O273" s="36">
        <f t="shared" si="69"/>
        <v>0.26121813294324897</v>
      </c>
      <c r="P273" s="31">
        <v>241128</v>
      </c>
      <c r="Q273" s="31">
        <v>3902663</v>
      </c>
      <c r="R273" s="31">
        <v>3902663</v>
      </c>
      <c r="S273" s="31">
        <v>1006427</v>
      </c>
      <c r="T273" s="36">
        <f t="shared" si="70"/>
        <v>0.25788211792819415</v>
      </c>
      <c r="U273" s="36">
        <f t="shared" si="71"/>
        <v>0.38633837629806567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24033608</v>
      </c>
      <c r="E275" s="32">
        <f>SUM(E268:E274)</f>
        <v>23937049</v>
      </c>
      <c r="F275" s="32">
        <f>SUM(F268:F274)</f>
        <v>4023943</v>
      </c>
      <c r="G275" s="37">
        <f t="shared" si="64"/>
        <v>0.16742983408899736</v>
      </c>
      <c r="H275" s="32">
        <f>SUM(H268:H274)</f>
        <v>4849172</v>
      </c>
      <c r="I275" s="37">
        <f t="shared" si="65"/>
        <v>0.20176629326732798</v>
      </c>
      <c r="J275" s="32">
        <f>SUM(J268:J274)</f>
        <v>5918947</v>
      </c>
      <c r="K275" s="37">
        <f t="shared" si="66"/>
        <v>0.24727137417816206</v>
      </c>
      <c r="L275" s="32">
        <f>SUM(L268:L274)</f>
        <v>0</v>
      </c>
      <c r="M275" s="37">
        <f t="shared" si="67"/>
        <v>0</v>
      </c>
      <c r="N275" s="32">
        <f t="shared" si="68"/>
        <v>14792062</v>
      </c>
      <c r="O275" s="37">
        <f t="shared" si="69"/>
        <v>0.61795679158278871</v>
      </c>
      <c r="P275" s="32">
        <f>SUM(P268:P274)</f>
        <v>3454165</v>
      </c>
      <c r="Q275" s="32">
        <f>SUM(Q268:Q274)</f>
        <v>18163816</v>
      </c>
      <c r="R275" s="32">
        <f>SUM(R268:R274)</f>
        <v>16530851</v>
      </c>
      <c r="S275" s="32">
        <f>SUM(S268:S274)</f>
        <v>9736075</v>
      </c>
      <c r="T275" s="37">
        <f t="shared" si="70"/>
        <v>0.58896393174192907</v>
      </c>
      <c r="U275" s="37">
        <f t="shared" si="71"/>
        <v>0.71356811269872744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7096560</v>
      </c>
      <c r="E276" s="31">
        <v>3303550</v>
      </c>
      <c r="F276" s="31">
        <v>541361</v>
      </c>
      <c r="G276" s="36">
        <f t="shared" si="64"/>
        <v>7.6284988783297827E-2</v>
      </c>
      <c r="H276" s="31">
        <v>502013</v>
      </c>
      <c r="I276" s="36">
        <f t="shared" si="65"/>
        <v>7.0740330526339518E-2</v>
      </c>
      <c r="J276" s="31">
        <v>534737</v>
      </c>
      <c r="K276" s="36">
        <f t="shared" si="66"/>
        <v>0.16186738508574108</v>
      </c>
      <c r="L276" s="31">
        <v>0</v>
      </c>
      <c r="M276" s="36">
        <f t="shared" si="67"/>
        <v>0</v>
      </c>
      <c r="N276" s="31">
        <f t="shared" si="68"/>
        <v>1578111</v>
      </c>
      <c r="O276" s="36">
        <f t="shared" si="69"/>
        <v>0.47770156346960091</v>
      </c>
      <c r="P276" s="31">
        <v>372918</v>
      </c>
      <c r="Q276" s="31">
        <v>6903740</v>
      </c>
      <c r="R276" s="31">
        <v>6633740</v>
      </c>
      <c r="S276" s="31">
        <v>945139</v>
      </c>
      <c r="T276" s="36">
        <f t="shared" si="70"/>
        <v>0.14247453171212618</v>
      </c>
      <c r="U276" s="36">
        <f t="shared" si="71"/>
        <v>0.43392649322371146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4591038</v>
      </c>
      <c r="E277" s="31">
        <v>6278840</v>
      </c>
      <c r="F277" s="31">
        <v>930719</v>
      </c>
      <c r="G277" s="36">
        <f t="shared" si="64"/>
        <v>0.20272517892467889</v>
      </c>
      <c r="H277" s="31">
        <v>978248</v>
      </c>
      <c r="I277" s="36">
        <f t="shared" si="65"/>
        <v>0.21307773971812038</v>
      </c>
      <c r="J277" s="31">
        <v>1090403</v>
      </c>
      <c r="K277" s="36">
        <f t="shared" si="66"/>
        <v>0.17366312885819674</v>
      </c>
      <c r="L277" s="31">
        <v>0</v>
      </c>
      <c r="M277" s="36">
        <f t="shared" si="67"/>
        <v>0</v>
      </c>
      <c r="N277" s="31">
        <f t="shared" si="68"/>
        <v>2999370</v>
      </c>
      <c r="O277" s="36">
        <f t="shared" si="69"/>
        <v>0.47769492454020168</v>
      </c>
      <c r="P277" s="31">
        <v>1000045</v>
      </c>
      <c r="Q277" s="31">
        <v>4275003</v>
      </c>
      <c r="R277" s="31">
        <v>4335003</v>
      </c>
      <c r="S277" s="31">
        <v>2822438</v>
      </c>
      <c r="T277" s="36">
        <f t="shared" si="70"/>
        <v>0.65108097964407408</v>
      </c>
      <c r="U277" s="36">
        <f t="shared" si="71"/>
        <v>9.0353934072966657E-2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8869070</v>
      </c>
      <c r="F278" s="31">
        <v>87492</v>
      </c>
      <c r="G278" s="36">
        <f t="shared" si="64"/>
        <v>0</v>
      </c>
      <c r="H278" s="31">
        <v>111450</v>
      </c>
      <c r="I278" s="36">
        <f t="shared" si="65"/>
        <v>0</v>
      </c>
      <c r="J278" s="31">
        <v>83560</v>
      </c>
      <c r="K278" s="36">
        <f t="shared" si="66"/>
        <v>9.421506426265663E-3</v>
      </c>
      <c r="L278" s="31">
        <v>0</v>
      </c>
      <c r="M278" s="36">
        <f t="shared" si="67"/>
        <v>0</v>
      </c>
      <c r="N278" s="31">
        <f t="shared" si="68"/>
        <v>282502</v>
      </c>
      <c r="O278" s="36">
        <f t="shared" si="69"/>
        <v>3.1852494117196054E-2</v>
      </c>
      <c r="P278" s="31">
        <v>103280</v>
      </c>
      <c r="Q278" s="31">
        <v>17003621</v>
      </c>
      <c r="R278" s="31">
        <v>18846274</v>
      </c>
      <c r="S278" s="31">
        <v>615512</v>
      </c>
      <c r="T278" s="36">
        <f t="shared" si="70"/>
        <v>3.2659612186472509E-2</v>
      </c>
      <c r="U278" s="36">
        <f t="shared" si="71"/>
        <v>-0.19093725793958172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2677672</v>
      </c>
      <c r="E279" s="31">
        <v>2860262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208709</v>
      </c>
      <c r="K279" s="36">
        <f t="shared" si="66"/>
        <v>7.2968490299140432E-2</v>
      </c>
      <c r="L279" s="31">
        <v>0</v>
      </c>
      <c r="M279" s="36">
        <f t="shared" si="67"/>
        <v>0</v>
      </c>
      <c r="N279" s="31">
        <f t="shared" si="68"/>
        <v>208709</v>
      </c>
      <c r="O279" s="36">
        <f t="shared" si="69"/>
        <v>7.2968490299140432E-2</v>
      </c>
      <c r="P279" s="31">
        <v>187474</v>
      </c>
      <c r="Q279" s="31">
        <v>3558110</v>
      </c>
      <c r="R279" s="31">
        <v>3558110</v>
      </c>
      <c r="S279" s="31">
        <v>577226</v>
      </c>
      <c r="T279" s="36">
        <f t="shared" si="70"/>
        <v>0.16222826163328283</v>
      </c>
      <c r="U279" s="36">
        <f t="shared" si="71"/>
        <v>0.11326903997354298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2761390</v>
      </c>
      <c r="E280" s="31">
        <v>2773388</v>
      </c>
      <c r="F280" s="31">
        <v>577557</v>
      </c>
      <c r="G280" s="36">
        <f t="shared" si="64"/>
        <v>0.2091544475789367</v>
      </c>
      <c r="H280" s="31">
        <v>712851</v>
      </c>
      <c r="I280" s="36">
        <f t="shared" si="65"/>
        <v>0.25814933783348243</v>
      </c>
      <c r="J280" s="31">
        <v>596696</v>
      </c>
      <c r="K280" s="36">
        <f t="shared" si="66"/>
        <v>0.21515056674363631</v>
      </c>
      <c r="L280" s="31">
        <v>0</v>
      </c>
      <c r="M280" s="36">
        <f t="shared" si="67"/>
        <v>0</v>
      </c>
      <c r="N280" s="31">
        <f t="shared" si="68"/>
        <v>1887104</v>
      </c>
      <c r="O280" s="36">
        <f t="shared" si="69"/>
        <v>0.68043274146999988</v>
      </c>
      <c r="P280" s="31">
        <v>551254</v>
      </c>
      <c r="Q280" s="31">
        <v>2329849</v>
      </c>
      <c r="R280" s="31">
        <v>2322349</v>
      </c>
      <c r="S280" s="31">
        <v>1716099</v>
      </c>
      <c r="T280" s="36">
        <f t="shared" si="70"/>
        <v>0.73894965829855896</v>
      </c>
      <c r="U280" s="36">
        <f t="shared" si="71"/>
        <v>8.243386896058813E-2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1360560</v>
      </c>
      <c r="E281" s="31">
        <v>2525760</v>
      </c>
      <c r="F281" s="31">
        <v>547670</v>
      </c>
      <c r="G281" s="36">
        <f t="shared" si="64"/>
        <v>0.40253278061974479</v>
      </c>
      <c r="H281" s="31">
        <v>653772</v>
      </c>
      <c r="I281" s="36">
        <f t="shared" si="65"/>
        <v>0.48051684600458633</v>
      </c>
      <c r="J281" s="31">
        <v>560594</v>
      </c>
      <c r="K281" s="36">
        <f t="shared" si="66"/>
        <v>0.22195062080324338</v>
      </c>
      <c r="L281" s="31">
        <v>0</v>
      </c>
      <c r="M281" s="36">
        <f t="shared" si="67"/>
        <v>0</v>
      </c>
      <c r="N281" s="31">
        <f t="shared" si="68"/>
        <v>1762036</v>
      </c>
      <c r="O281" s="36">
        <f t="shared" si="69"/>
        <v>0.69762606106676806</v>
      </c>
      <c r="P281" s="31">
        <v>1199040</v>
      </c>
      <c r="Q281" s="31">
        <v>1124793</v>
      </c>
      <c r="R281" s="31">
        <v>2374402</v>
      </c>
      <c r="S281" s="31">
        <v>2130120</v>
      </c>
      <c r="T281" s="36">
        <f t="shared" si="70"/>
        <v>0.89711851657806896</v>
      </c>
      <c r="U281" s="36">
        <f t="shared" si="71"/>
        <v>-0.53246430477715512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1761479</v>
      </c>
      <c r="E282" s="31">
        <v>1660879</v>
      </c>
      <c r="F282" s="31">
        <v>376227</v>
      </c>
      <c r="G282" s="36">
        <f t="shared" si="64"/>
        <v>0.21358585597671048</v>
      </c>
      <c r="H282" s="31">
        <v>329569</v>
      </c>
      <c r="I282" s="36">
        <f t="shared" si="65"/>
        <v>0.18709788762738586</v>
      </c>
      <c r="J282" s="31">
        <v>356064</v>
      </c>
      <c r="K282" s="36">
        <f t="shared" si="66"/>
        <v>0.21438286594026415</v>
      </c>
      <c r="L282" s="31">
        <v>0</v>
      </c>
      <c r="M282" s="36">
        <f t="shared" si="67"/>
        <v>0</v>
      </c>
      <c r="N282" s="31">
        <f t="shared" si="68"/>
        <v>1061860</v>
      </c>
      <c r="O282" s="36">
        <f t="shared" si="69"/>
        <v>0.63933615874485739</v>
      </c>
      <c r="P282" s="31">
        <v>233380</v>
      </c>
      <c r="Q282" s="31">
        <v>2124093</v>
      </c>
      <c r="R282" s="31">
        <v>2124094</v>
      </c>
      <c r="S282" s="31">
        <v>-9751949</v>
      </c>
      <c r="T282" s="36">
        <f t="shared" si="70"/>
        <v>-4.5911099037989844</v>
      </c>
      <c r="U282" s="36">
        <f t="shared" si="71"/>
        <v>0.52568343474162305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3018108</v>
      </c>
      <c r="E283" s="31">
        <v>3018108</v>
      </c>
      <c r="F283" s="31">
        <v>613292</v>
      </c>
      <c r="G283" s="36">
        <f t="shared" si="64"/>
        <v>0.203204126558758</v>
      </c>
      <c r="H283" s="31">
        <v>407332</v>
      </c>
      <c r="I283" s="36">
        <f t="shared" si="65"/>
        <v>0.1349626984852762</v>
      </c>
      <c r="J283" s="31">
        <v>441095</v>
      </c>
      <c r="K283" s="36">
        <f t="shared" si="66"/>
        <v>0.14614950823496045</v>
      </c>
      <c r="L283" s="31">
        <v>0</v>
      </c>
      <c r="M283" s="36">
        <f t="shared" si="67"/>
        <v>0</v>
      </c>
      <c r="N283" s="31">
        <f t="shared" si="68"/>
        <v>1461719</v>
      </c>
      <c r="O283" s="36">
        <f t="shared" si="69"/>
        <v>0.48431633327899465</v>
      </c>
      <c r="P283" s="31">
        <v>190736</v>
      </c>
      <c r="Q283" s="31">
        <v>3026634</v>
      </c>
      <c r="R283" s="31">
        <v>3019722</v>
      </c>
      <c r="S283" s="31">
        <v>198185</v>
      </c>
      <c r="T283" s="36">
        <f t="shared" si="70"/>
        <v>6.5630213642182952E-2</v>
      </c>
      <c r="U283" s="36">
        <f t="shared" si="71"/>
        <v>1.3125943712775774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23266807</v>
      </c>
      <c r="E285" s="32">
        <f>SUM(E276:E284)</f>
        <v>31289857</v>
      </c>
      <c r="F285" s="32">
        <f>SUM(F276:F284)</f>
        <v>3674318</v>
      </c>
      <c r="G285" s="37">
        <f t="shared" si="64"/>
        <v>0.15792102457376295</v>
      </c>
      <c r="H285" s="32">
        <f>SUM(H276:H284)</f>
        <v>3695235</v>
      </c>
      <c r="I285" s="37">
        <f t="shared" si="65"/>
        <v>0.15882003061270933</v>
      </c>
      <c r="J285" s="32">
        <f>SUM(J276:J284)</f>
        <v>3871858</v>
      </c>
      <c r="K285" s="37">
        <f t="shared" si="66"/>
        <v>0.12374163295153442</v>
      </c>
      <c r="L285" s="32">
        <f>SUM(L276:L284)</f>
        <v>0</v>
      </c>
      <c r="M285" s="37">
        <f t="shared" si="67"/>
        <v>0</v>
      </c>
      <c r="N285" s="32">
        <f t="shared" si="68"/>
        <v>11241411</v>
      </c>
      <c r="O285" s="37">
        <f t="shared" si="69"/>
        <v>0.35926693432954965</v>
      </c>
      <c r="P285" s="32">
        <f>SUM(P276:P284)</f>
        <v>3838127</v>
      </c>
      <c r="Q285" s="32">
        <f>SUM(Q276:Q284)</f>
        <v>40345843</v>
      </c>
      <c r="R285" s="32">
        <f>SUM(R276:R284)</f>
        <v>43213694</v>
      </c>
      <c r="S285" s="32">
        <f>SUM(S276:S284)</f>
        <v>-747230</v>
      </c>
      <c r="T285" s="37">
        <f t="shared" si="70"/>
        <v>-1.729150949233824E-2</v>
      </c>
      <c r="U285" s="37">
        <f t="shared" si="71"/>
        <v>8.7884012175729609E-3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12559237</v>
      </c>
      <c r="E286" s="31">
        <v>12559237</v>
      </c>
      <c r="F286" s="31">
        <v>1053075</v>
      </c>
      <c r="G286" s="36">
        <f t="shared" si="64"/>
        <v>8.3848644627058155E-2</v>
      </c>
      <c r="H286" s="31">
        <v>2194991</v>
      </c>
      <c r="I286" s="36">
        <f t="shared" si="65"/>
        <v>0.17477104699911308</v>
      </c>
      <c r="J286" s="31">
        <v>1082903</v>
      </c>
      <c r="K286" s="36">
        <f t="shared" si="66"/>
        <v>8.6223629667948776E-2</v>
      </c>
      <c r="L286" s="31">
        <v>0</v>
      </c>
      <c r="M286" s="36">
        <f t="shared" si="67"/>
        <v>0</v>
      </c>
      <c r="N286" s="31">
        <f t="shared" si="68"/>
        <v>4330969</v>
      </c>
      <c r="O286" s="36">
        <f t="shared" si="69"/>
        <v>0.34484332129412004</v>
      </c>
      <c r="P286" s="31">
        <v>1959529</v>
      </c>
      <c r="Q286" s="31">
        <v>11835932</v>
      </c>
      <c r="R286" s="31">
        <v>11835932</v>
      </c>
      <c r="S286" s="31">
        <v>5730025</v>
      </c>
      <c r="T286" s="36">
        <f t="shared" si="70"/>
        <v>0.48412114905695641</v>
      </c>
      <c r="U286" s="36">
        <f t="shared" si="71"/>
        <v>-0.44736566797429378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1295744</v>
      </c>
      <c r="E287" s="31">
        <v>1295744</v>
      </c>
      <c r="F287" s="31">
        <v>298913</v>
      </c>
      <c r="G287" s="36">
        <f t="shared" si="64"/>
        <v>0.2306883149757977</v>
      </c>
      <c r="H287" s="31">
        <v>258790</v>
      </c>
      <c r="I287" s="36">
        <f t="shared" si="65"/>
        <v>0.19972309345055814</v>
      </c>
      <c r="J287" s="31">
        <v>188002</v>
      </c>
      <c r="K287" s="36">
        <f t="shared" si="66"/>
        <v>0.14509193173960289</v>
      </c>
      <c r="L287" s="31">
        <v>0</v>
      </c>
      <c r="M287" s="36">
        <f t="shared" si="67"/>
        <v>0</v>
      </c>
      <c r="N287" s="31">
        <f t="shared" si="68"/>
        <v>745705</v>
      </c>
      <c r="O287" s="36">
        <f t="shared" si="69"/>
        <v>0.57550334016595872</v>
      </c>
      <c r="P287" s="31">
        <v>297478</v>
      </c>
      <c r="Q287" s="31">
        <v>1289703</v>
      </c>
      <c r="R287" s="31">
        <v>1289703</v>
      </c>
      <c r="S287" s="31">
        <v>879966</v>
      </c>
      <c r="T287" s="36">
        <f t="shared" si="70"/>
        <v>0.68230127401424978</v>
      </c>
      <c r="U287" s="36">
        <f t="shared" si="71"/>
        <v>-0.36801376908544492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16155778</v>
      </c>
      <c r="E288" s="31">
        <v>13890103</v>
      </c>
      <c r="F288" s="31">
        <v>2579876</v>
      </c>
      <c r="G288" s="36">
        <f t="shared" si="64"/>
        <v>0.15968751241815776</v>
      </c>
      <c r="H288" s="31">
        <v>2796719</v>
      </c>
      <c r="I288" s="36">
        <f t="shared" si="65"/>
        <v>0.17310952155940743</v>
      </c>
      <c r="J288" s="31">
        <v>2256136</v>
      </c>
      <c r="K288" s="36">
        <f t="shared" si="66"/>
        <v>0.16242759322951025</v>
      </c>
      <c r="L288" s="31">
        <v>0</v>
      </c>
      <c r="M288" s="36">
        <f t="shared" si="67"/>
        <v>0</v>
      </c>
      <c r="N288" s="31">
        <f t="shared" si="68"/>
        <v>7632731</v>
      </c>
      <c r="O288" s="36">
        <f t="shared" si="69"/>
        <v>0.54950859615655834</v>
      </c>
      <c r="P288" s="31">
        <v>3281610</v>
      </c>
      <c r="Q288" s="31">
        <v>9323715</v>
      </c>
      <c r="R288" s="31">
        <v>8685822</v>
      </c>
      <c r="S288" s="31">
        <v>8060445</v>
      </c>
      <c r="T288" s="36">
        <f t="shared" si="70"/>
        <v>0.92800025144425013</v>
      </c>
      <c r="U288" s="36">
        <f t="shared" si="71"/>
        <v>-0.31249112478326191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6817752</v>
      </c>
      <c r="E289" s="31">
        <v>6955274</v>
      </c>
      <c r="F289" s="31">
        <v>213086</v>
      </c>
      <c r="G289" s="36">
        <f t="shared" si="64"/>
        <v>3.1254583622284879E-2</v>
      </c>
      <c r="H289" s="31">
        <v>988978</v>
      </c>
      <c r="I289" s="36">
        <f t="shared" si="65"/>
        <v>0.14505925120186244</v>
      </c>
      <c r="J289" s="31">
        <v>1081218</v>
      </c>
      <c r="K289" s="36">
        <f t="shared" si="66"/>
        <v>0.15545296993331967</v>
      </c>
      <c r="L289" s="31">
        <v>0</v>
      </c>
      <c r="M289" s="36">
        <f t="shared" si="67"/>
        <v>0</v>
      </c>
      <c r="N289" s="31">
        <f t="shared" si="68"/>
        <v>2283282</v>
      </c>
      <c r="O289" s="36">
        <f t="shared" si="69"/>
        <v>0.32828066874144712</v>
      </c>
      <c r="P289" s="31">
        <v>276538</v>
      </c>
      <c r="Q289" s="31">
        <v>4396761</v>
      </c>
      <c r="R289" s="31">
        <v>4345551</v>
      </c>
      <c r="S289" s="31">
        <v>1006810</v>
      </c>
      <c r="T289" s="36">
        <f t="shared" si="70"/>
        <v>0.23168753513651089</v>
      </c>
      <c r="U289" s="36">
        <f t="shared" si="71"/>
        <v>2.9098351763591261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12757551</v>
      </c>
      <c r="E290" s="31">
        <v>12777551</v>
      </c>
      <c r="F290" s="31">
        <v>2158422</v>
      </c>
      <c r="G290" s="36">
        <f t="shared" si="64"/>
        <v>0.16918780101290601</v>
      </c>
      <c r="H290" s="31">
        <v>2102970</v>
      </c>
      <c r="I290" s="36">
        <f t="shared" si="65"/>
        <v>0.16484119875358522</v>
      </c>
      <c r="J290" s="31">
        <v>2097787</v>
      </c>
      <c r="K290" s="36">
        <f t="shared" si="66"/>
        <v>0.16417754857718822</v>
      </c>
      <c r="L290" s="31">
        <v>0</v>
      </c>
      <c r="M290" s="36">
        <f t="shared" si="67"/>
        <v>0</v>
      </c>
      <c r="N290" s="31">
        <f t="shared" si="68"/>
        <v>6359179</v>
      </c>
      <c r="O290" s="36">
        <f t="shared" si="69"/>
        <v>0.49768371106481984</v>
      </c>
      <c r="P290" s="31">
        <v>2021398</v>
      </c>
      <c r="Q290" s="31">
        <v>14583794</v>
      </c>
      <c r="R290" s="31">
        <v>12523651</v>
      </c>
      <c r="S290" s="31">
        <v>6195210</v>
      </c>
      <c r="T290" s="36">
        <f t="shared" si="70"/>
        <v>0.49468082430594723</v>
      </c>
      <c r="U290" s="36">
        <f t="shared" si="71"/>
        <v>3.7790182833860486E-2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49586062</v>
      </c>
      <c r="E292" s="32">
        <f>SUM(E286:E291)</f>
        <v>47477909</v>
      </c>
      <c r="F292" s="32">
        <f>SUM(F286:F291)</f>
        <v>6303372</v>
      </c>
      <c r="G292" s="37">
        <f t="shared" si="64"/>
        <v>0.1271198346019089</v>
      </c>
      <c r="H292" s="32">
        <f>SUM(H286:H291)</f>
        <v>8342448</v>
      </c>
      <c r="I292" s="37">
        <f t="shared" si="65"/>
        <v>0.16824179342977469</v>
      </c>
      <c r="J292" s="32">
        <f>SUM(J286:J291)</f>
        <v>6706046</v>
      </c>
      <c r="K292" s="37">
        <f t="shared" si="66"/>
        <v>0.14124560540355727</v>
      </c>
      <c r="L292" s="32">
        <f>SUM(L286:L291)</f>
        <v>0</v>
      </c>
      <c r="M292" s="37">
        <f t="shared" si="67"/>
        <v>0</v>
      </c>
      <c r="N292" s="32">
        <f t="shared" si="68"/>
        <v>21351866</v>
      </c>
      <c r="O292" s="37">
        <f t="shared" si="69"/>
        <v>0.44972212234536274</v>
      </c>
      <c r="P292" s="32">
        <f>SUM(P286:P291)</f>
        <v>7836553</v>
      </c>
      <c r="Q292" s="32">
        <f>SUM(Q286:Q291)</f>
        <v>41429905</v>
      </c>
      <c r="R292" s="32">
        <f>SUM(R286:R291)</f>
        <v>38680659</v>
      </c>
      <c r="S292" s="32">
        <f>SUM(S286:S291)</f>
        <v>21872456</v>
      </c>
      <c r="T292" s="37">
        <f t="shared" si="70"/>
        <v>0.56546234126983208</v>
      </c>
      <c r="U292" s="37">
        <f t="shared" si="71"/>
        <v>-0.1442607483162559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49027308</v>
      </c>
      <c r="E293" s="31">
        <v>51177308</v>
      </c>
      <c r="F293" s="31">
        <v>10456176</v>
      </c>
      <c r="G293" s="36">
        <f t="shared" si="64"/>
        <v>0.21327248887497555</v>
      </c>
      <c r="H293" s="31">
        <v>12639017</v>
      </c>
      <c r="I293" s="36">
        <f t="shared" si="65"/>
        <v>0.25779545146553834</v>
      </c>
      <c r="J293" s="31">
        <v>11574440</v>
      </c>
      <c r="K293" s="36">
        <f t="shared" si="66"/>
        <v>0.22616351762777362</v>
      </c>
      <c r="L293" s="31">
        <v>0</v>
      </c>
      <c r="M293" s="36">
        <f t="shared" si="67"/>
        <v>0</v>
      </c>
      <c r="N293" s="31">
        <f t="shared" si="68"/>
        <v>34669633</v>
      </c>
      <c r="O293" s="36">
        <f t="shared" si="69"/>
        <v>0.67744151372713857</v>
      </c>
      <c r="P293" s="31">
        <v>11323376</v>
      </c>
      <c r="Q293" s="31">
        <v>49528903</v>
      </c>
      <c r="R293" s="31">
        <v>55224218</v>
      </c>
      <c r="S293" s="31">
        <v>35638074</v>
      </c>
      <c r="T293" s="36">
        <f t="shared" si="70"/>
        <v>0.64533415393949078</v>
      </c>
      <c r="U293" s="36">
        <f t="shared" si="71"/>
        <v>2.2172186104214786E-2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5028000</v>
      </c>
      <c r="E294" s="31">
        <v>5339781</v>
      </c>
      <c r="F294" s="31">
        <v>1645703</v>
      </c>
      <c r="G294" s="36">
        <f t="shared" si="64"/>
        <v>0.32730767700875102</v>
      </c>
      <c r="H294" s="31">
        <v>1195521</v>
      </c>
      <c r="I294" s="36">
        <f t="shared" si="65"/>
        <v>0.23777267303102625</v>
      </c>
      <c r="J294" s="31">
        <v>1307412</v>
      </c>
      <c r="K294" s="36">
        <f t="shared" si="66"/>
        <v>0.24484374920993951</v>
      </c>
      <c r="L294" s="31">
        <v>0</v>
      </c>
      <c r="M294" s="36">
        <f t="shared" si="67"/>
        <v>0</v>
      </c>
      <c r="N294" s="31">
        <f t="shared" si="68"/>
        <v>4148636</v>
      </c>
      <c r="O294" s="36">
        <f t="shared" si="69"/>
        <v>0.77692999019997266</v>
      </c>
      <c r="P294" s="31">
        <v>859071</v>
      </c>
      <c r="Q294" s="31">
        <v>5495716</v>
      </c>
      <c r="R294" s="31">
        <v>4863992</v>
      </c>
      <c r="S294" s="31">
        <v>3190599</v>
      </c>
      <c r="T294" s="36">
        <f t="shared" si="70"/>
        <v>0.65596304434711239</v>
      </c>
      <c r="U294" s="36">
        <f t="shared" si="71"/>
        <v>0.52189050730382003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2957826</v>
      </c>
      <c r="E295" s="31">
        <v>2970752</v>
      </c>
      <c r="F295" s="31">
        <v>537691</v>
      </c>
      <c r="G295" s="36">
        <f t="shared" si="64"/>
        <v>0.18178587922345668</v>
      </c>
      <c r="H295" s="31">
        <v>672219</v>
      </c>
      <c r="I295" s="36">
        <f t="shared" si="65"/>
        <v>0.22726793259644076</v>
      </c>
      <c r="J295" s="31">
        <v>542253</v>
      </c>
      <c r="K295" s="36">
        <f t="shared" si="66"/>
        <v>0.18253055118703951</v>
      </c>
      <c r="L295" s="31">
        <v>0</v>
      </c>
      <c r="M295" s="36">
        <f t="shared" si="67"/>
        <v>0</v>
      </c>
      <c r="N295" s="31">
        <f t="shared" si="68"/>
        <v>1752163</v>
      </c>
      <c r="O295" s="36">
        <f t="shared" si="69"/>
        <v>0.5898045343401267</v>
      </c>
      <c r="P295" s="31">
        <v>530466</v>
      </c>
      <c r="Q295" s="31">
        <v>2570732</v>
      </c>
      <c r="R295" s="31">
        <v>2545732</v>
      </c>
      <c r="S295" s="31">
        <v>1855331</v>
      </c>
      <c r="T295" s="36">
        <f t="shared" si="70"/>
        <v>0.72880059644927275</v>
      </c>
      <c r="U295" s="36">
        <f t="shared" si="71"/>
        <v>2.2220085735937811E-2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64661165</v>
      </c>
      <c r="E296" s="31">
        <v>64661165</v>
      </c>
      <c r="F296" s="31">
        <v>11738383</v>
      </c>
      <c r="G296" s="36">
        <f t="shared" si="64"/>
        <v>0.1815368312649486</v>
      </c>
      <c r="H296" s="31">
        <v>9947944</v>
      </c>
      <c r="I296" s="36">
        <f t="shared" si="65"/>
        <v>0.153847274480749</v>
      </c>
      <c r="J296" s="31">
        <v>12370740</v>
      </c>
      <c r="K296" s="36">
        <f t="shared" si="66"/>
        <v>0.19131637977756819</v>
      </c>
      <c r="L296" s="31">
        <v>0</v>
      </c>
      <c r="M296" s="36">
        <f t="shared" si="67"/>
        <v>0</v>
      </c>
      <c r="N296" s="31">
        <f t="shared" si="68"/>
        <v>34057067</v>
      </c>
      <c r="O296" s="36">
        <f t="shared" si="69"/>
        <v>0.52670048552326576</v>
      </c>
      <c r="P296" s="31">
        <v>14600145</v>
      </c>
      <c r="Q296" s="31">
        <v>43396343</v>
      </c>
      <c r="R296" s="31">
        <v>64650724</v>
      </c>
      <c r="S296" s="31">
        <v>44946386</v>
      </c>
      <c r="T296" s="36">
        <f t="shared" si="70"/>
        <v>0.69521860265632907</v>
      </c>
      <c r="U296" s="36">
        <f t="shared" si="71"/>
        <v>-0.15269745608690877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13030576</v>
      </c>
      <c r="E297" s="31">
        <v>12311197</v>
      </c>
      <c r="F297" s="31">
        <v>2018601</v>
      </c>
      <c r="G297" s="36">
        <f t="shared" si="64"/>
        <v>0.15491264545788305</v>
      </c>
      <c r="H297" s="31">
        <v>1909585</v>
      </c>
      <c r="I297" s="36">
        <f t="shared" si="65"/>
        <v>0.1465464765333474</v>
      </c>
      <c r="J297" s="31">
        <v>1606681</v>
      </c>
      <c r="K297" s="36">
        <f t="shared" si="66"/>
        <v>0.13050566894510746</v>
      </c>
      <c r="L297" s="31">
        <v>0</v>
      </c>
      <c r="M297" s="36">
        <f t="shared" si="67"/>
        <v>0</v>
      </c>
      <c r="N297" s="31">
        <f t="shared" si="68"/>
        <v>5534867</v>
      </c>
      <c r="O297" s="36">
        <f t="shared" si="69"/>
        <v>0.44957992305703498</v>
      </c>
      <c r="P297" s="31">
        <v>1931451</v>
      </c>
      <c r="Q297" s="31">
        <v>12696355</v>
      </c>
      <c r="R297" s="31">
        <v>12082961</v>
      </c>
      <c r="S297" s="31">
        <v>5767266</v>
      </c>
      <c r="T297" s="36">
        <f t="shared" si="70"/>
        <v>0.47730568690902836</v>
      </c>
      <c r="U297" s="36">
        <f t="shared" si="71"/>
        <v>-0.16814819532051295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134704875</v>
      </c>
      <c r="E298" s="32">
        <f>SUM(E293:E297)</f>
        <v>136460203</v>
      </c>
      <c r="F298" s="32">
        <f>SUM(F293:F297)</f>
        <v>26396554</v>
      </c>
      <c r="G298" s="37">
        <f t="shared" si="64"/>
        <v>0.19595841650125878</v>
      </c>
      <c r="H298" s="32">
        <f>SUM(H293:H297)</f>
        <v>26364286</v>
      </c>
      <c r="I298" s="37">
        <f t="shared" si="65"/>
        <v>0.19571887060509133</v>
      </c>
      <c r="J298" s="32">
        <f>SUM(J293:J297)</f>
        <v>27401526</v>
      </c>
      <c r="K298" s="37">
        <f t="shared" si="66"/>
        <v>0.20080232476277352</v>
      </c>
      <c r="L298" s="32">
        <f>SUM(L293:L297)</f>
        <v>0</v>
      </c>
      <c r="M298" s="37">
        <f t="shared" si="67"/>
        <v>0</v>
      </c>
      <c r="N298" s="32">
        <f t="shared" si="68"/>
        <v>80162366</v>
      </c>
      <c r="O298" s="37">
        <f t="shared" si="69"/>
        <v>0.58744135094097727</v>
      </c>
      <c r="P298" s="32">
        <f>SUM(P293:P297)</f>
        <v>29244509</v>
      </c>
      <c r="Q298" s="32">
        <f>SUM(Q293:Q297)</f>
        <v>113688049</v>
      </c>
      <c r="R298" s="32">
        <f>SUM(R293:R297)</f>
        <v>139367627</v>
      </c>
      <c r="S298" s="32">
        <f>SUM(S293:S297)</f>
        <v>91397656</v>
      </c>
      <c r="T298" s="37">
        <f t="shared" si="70"/>
        <v>0.65580262767909514</v>
      </c>
      <c r="U298" s="37">
        <f t="shared" si="71"/>
        <v>-6.3019796297486108E-2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338710052</v>
      </c>
      <c r="E299" s="32">
        <f>SUM(E263:E266,E268:E274,E276:E284,E286:E291,E293:E297)</f>
        <v>344604115</v>
      </c>
      <c r="F299" s="32">
        <f>SUM(F263:F266,F268:F274,F276:F284,F286:F291,F293:F297)</f>
        <v>61592997</v>
      </c>
      <c r="G299" s="37">
        <f t="shared" si="64"/>
        <v>0.181845790038732</v>
      </c>
      <c r="H299" s="32">
        <f>SUM(H263:H266,H268:H274,H276:H284,H286:H291,H293:H297)</f>
        <v>67730618</v>
      </c>
      <c r="I299" s="37">
        <f t="shared" si="65"/>
        <v>0.19996636533243484</v>
      </c>
      <c r="J299" s="32">
        <f>SUM(J263:J266,J268:J274,J276:J284,J286:J291,J293:J297)</f>
        <v>66910140</v>
      </c>
      <c r="K299" s="37">
        <f t="shared" si="66"/>
        <v>0.19416523798620339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196233755</v>
      </c>
      <c r="O299" s="37">
        <f t="shared" si="69"/>
        <v>0.5694469289781986</v>
      </c>
      <c r="P299" s="32">
        <f>SUM(P263:P266,P268:P274,P276:P284,P286:P291,P293:P297)</f>
        <v>65253414</v>
      </c>
      <c r="Q299" s="32">
        <f>SUM(Q263:Q266,Q268:Q274,Q276:Q284,Q286:Q291,Q293:Q297)</f>
        <v>309118518</v>
      </c>
      <c r="R299" s="32">
        <f>SUM(R263:R266,R268:R274,R276:R284,R286:R291,R293:R297)</f>
        <v>331783988</v>
      </c>
      <c r="S299" s="32">
        <f>SUM(S263:S266,S268:S274,S276:S284,S286:S291,S293:S297)</f>
        <v>184851903</v>
      </c>
      <c r="T299" s="37">
        <f t="shared" si="70"/>
        <v>0.55714534060034271</v>
      </c>
      <c r="U299" s="37">
        <f t="shared" si="71"/>
        <v>2.5389108376766334E-2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1136922632</v>
      </c>
      <c r="E302" s="31">
        <v>1156698833</v>
      </c>
      <c r="F302" s="31">
        <v>224270548</v>
      </c>
      <c r="G302" s="36">
        <f t="shared" ref="G302:G339" si="72">IF(($D302     =0),0,($F302     /$D302     ))</f>
        <v>0.19726104634356509</v>
      </c>
      <c r="H302" s="31">
        <v>299021576</v>
      </c>
      <c r="I302" s="36">
        <f t="shared" ref="I302:I339" si="73">IF(($D302     =0),0,($H302     /$D302     ))</f>
        <v>0.26300960820348945</v>
      </c>
      <c r="J302" s="31">
        <v>262970572</v>
      </c>
      <c r="K302" s="36">
        <f t="shared" ref="K302:K339" si="74">IF(($E302     =0),0,($J302     /$E302     ))</f>
        <v>0.22734575716477792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786262696</v>
      </c>
      <c r="O302" s="36">
        <f t="shared" ref="O302:O339" si="77">IF(($E302     =0),0,($N302     /$E302     ))</f>
        <v>0.67974711616225858</v>
      </c>
      <c r="P302" s="31">
        <v>250061499</v>
      </c>
      <c r="Q302" s="31">
        <v>1068707211</v>
      </c>
      <c r="R302" s="31">
        <v>1096061892</v>
      </c>
      <c r="S302" s="31">
        <v>766015901</v>
      </c>
      <c r="T302" s="36">
        <f t="shared" ref="T302:T339" si="78">IF(($R302     =0),0,($S302     /$R302     ))</f>
        <v>0.69888015137743698</v>
      </c>
      <c r="U302" s="36">
        <f t="shared" ref="U302:U339" si="79">IF(($P302     =0),0,(($J302     /$P302     )-1))</f>
        <v>5.162359280266493E-2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1136922632</v>
      </c>
      <c r="E303" s="32">
        <f>E302</f>
        <v>1156698833</v>
      </c>
      <c r="F303" s="32">
        <f>F302</f>
        <v>224270548</v>
      </c>
      <c r="G303" s="37">
        <f t="shared" si="72"/>
        <v>0.19726104634356509</v>
      </c>
      <c r="H303" s="32">
        <f>H302</f>
        <v>299021576</v>
      </c>
      <c r="I303" s="37">
        <f t="shared" si="73"/>
        <v>0.26300960820348945</v>
      </c>
      <c r="J303" s="32">
        <f>J302</f>
        <v>262970572</v>
      </c>
      <c r="K303" s="37">
        <f t="shared" si="74"/>
        <v>0.22734575716477792</v>
      </c>
      <c r="L303" s="32">
        <f>L302</f>
        <v>0</v>
      </c>
      <c r="M303" s="37">
        <f t="shared" si="75"/>
        <v>0</v>
      </c>
      <c r="N303" s="32">
        <f t="shared" si="76"/>
        <v>786262696</v>
      </c>
      <c r="O303" s="37">
        <f t="shared" si="77"/>
        <v>0.67974711616225858</v>
      </c>
      <c r="P303" s="32">
        <f>P302</f>
        <v>250061499</v>
      </c>
      <c r="Q303" s="32">
        <f>Q302</f>
        <v>1068707211</v>
      </c>
      <c r="R303" s="32">
        <f>R302</f>
        <v>1096061892</v>
      </c>
      <c r="S303" s="32">
        <f>S302</f>
        <v>766015901</v>
      </c>
      <c r="T303" s="37">
        <f t="shared" si="78"/>
        <v>0.69888015137743698</v>
      </c>
      <c r="U303" s="37">
        <f t="shared" si="79"/>
        <v>5.162359280266493E-2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30155965</v>
      </c>
      <c r="E304" s="31">
        <v>30597165</v>
      </c>
      <c r="F304" s="31">
        <v>6143354</v>
      </c>
      <c r="G304" s="36">
        <f t="shared" si="72"/>
        <v>0.20371936364828649</v>
      </c>
      <c r="H304" s="31">
        <v>8034882</v>
      </c>
      <c r="I304" s="36">
        <f t="shared" si="73"/>
        <v>0.26644420100633492</v>
      </c>
      <c r="J304" s="31">
        <v>6331254</v>
      </c>
      <c r="K304" s="36">
        <f t="shared" si="74"/>
        <v>0.20692289628794039</v>
      </c>
      <c r="L304" s="31">
        <v>0</v>
      </c>
      <c r="M304" s="36">
        <f t="shared" si="75"/>
        <v>0</v>
      </c>
      <c r="N304" s="31">
        <f t="shared" si="76"/>
        <v>20509490</v>
      </c>
      <c r="O304" s="36">
        <f t="shared" si="77"/>
        <v>0.67030687320214144</v>
      </c>
      <c r="P304" s="31">
        <v>6320095</v>
      </c>
      <c r="Q304" s="31">
        <v>28383440</v>
      </c>
      <c r="R304" s="31">
        <v>28315006</v>
      </c>
      <c r="S304" s="31">
        <v>19940022</v>
      </c>
      <c r="T304" s="36">
        <f t="shared" si="78"/>
        <v>0.70422100563920065</v>
      </c>
      <c r="U304" s="36">
        <f t="shared" si="79"/>
        <v>1.7656380165171903E-3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12758340</v>
      </c>
      <c r="E305" s="31">
        <v>11825075</v>
      </c>
      <c r="F305" s="31">
        <v>2007296</v>
      </c>
      <c r="G305" s="36">
        <f t="shared" si="72"/>
        <v>0.15733206671087305</v>
      </c>
      <c r="H305" s="31">
        <v>2462697</v>
      </c>
      <c r="I305" s="36">
        <f t="shared" si="73"/>
        <v>0.19302644387906265</v>
      </c>
      <c r="J305" s="31">
        <v>2154238</v>
      </c>
      <c r="K305" s="36">
        <f t="shared" si="74"/>
        <v>0.18217541960621814</v>
      </c>
      <c r="L305" s="31">
        <v>0</v>
      </c>
      <c r="M305" s="36">
        <f t="shared" si="75"/>
        <v>0</v>
      </c>
      <c r="N305" s="31">
        <f t="shared" si="76"/>
        <v>6624231</v>
      </c>
      <c r="O305" s="36">
        <f t="shared" si="77"/>
        <v>0.56018511510497815</v>
      </c>
      <c r="P305" s="31">
        <v>1870106</v>
      </c>
      <c r="Q305" s="31">
        <v>13365692</v>
      </c>
      <c r="R305" s="31">
        <v>12470906</v>
      </c>
      <c r="S305" s="31">
        <v>6415113</v>
      </c>
      <c r="T305" s="36">
        <f t="shared" si="78"/>
        <v>0.51440633102358402</v>
      </c>
      <c r="U305" s="36">
        <f t="shared" si="79"/>
        <v>0.15193363370846358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16575927</v>
      </c>
      <c r="E306" s="31">
        <v>16471707</v>
      </c>
      <c r="F306" s="31">
        <v>3379076</v>
      </c>
      <c r="G306" s="36">
        <f t="shared" si="72"/>
        <v>0.20385442093223505</v>
      </c>
      <c r="H306" s="31">
        <v>4277439</v>
      </c>
      <c r="I306" s="36">
        <f t="shared" si="73"/>
        <v>0.25805126916883742</v>
      </c>
      <c r="J306" s="31">
        <v>3570038</v>
      </c>
      <c r="K306" s="36">
        <f t="shared" si="74"/>
        <v>0.21673758524237954</v>
      </c>
      <c r="L306" s="31">
        <v>0</v>
      </c>
      <c r="M306" s="36">
        <f t="shared" si="75"/>
        <v>0</v>
      </c>
      <c r="N306" s="31">
        <f t="shared" si="76"/>
        <v>11226553</v>
      </c>
      <c r="O306" s="36">
        <f t="shared" si="77"/>
        <v>0.68156585106813761</v>
      </c>
      <c r="P306" s="31">
        <v>3284918</v>
      </c>
      <c r="Q306" s="31">
        <v>15044360</v>
      </c>
      <c r="R306" s="31">
        <v>15173297</v>
      </c>
      <c r="S306" s="31">
        <v>10418219</v>
      </c>
      <c r="T306" s="36">
        <f t="shared" si="78"/>
        <v>0.68661537436458275</v>
      </c>
      <c r="U306" s="36">
        <f t="shared" si="79"/>
        <v>8.6796687162358444E-2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42875082</v>
      </c>
      <c r="E307" s="31">
        <v>43606378</v>
      </c>
      <c r="F307" s="31">
        <v>8599648</v>
      </c>
      <c r="G307" s="36">
        <f t="shared" si="72"/>
        <v>0.20057449686043749</v>
      </c>
      <c r="H307" s="31">
        <v>8930525</v>
      </c>
      <c r="I307" s="36">
        <f t="shared" si="73"/>
        <v>0.20829172991435912</v>
      </c>
      <c r="J307" s="31">
        <v>8555079</v>
      </c>
      <c r="K307" s="36">
        <f t="shared" si="74"/>
        <v>0.1961887089085913</v>
      </c>
      <c r="L307" s="31">
        <v>0</v>
      </c>
      <c r="M307" s="36">
        <f t="shared" si="75"/>
        <v>0</v>
      </c>
      <c r="N307" s="31">
        <f t="shared" si="76"/>
        <v>26085252</v>
      </c>
      <c r="O307" s="36">
        <f t="shared" si="77"/>
        <v>0.59819808927950857</v>
      </c>
      <c r="P307" s="31">
        <v>8159561</v>
      </c>
      <c r="Q307" s="31">
        <v>40634844</v>
      </c>
      <c r="R307" s="31">
        <v>40640891</v>
      </c>
      <c r="S307" s="31">
        <v>24845904</v>
      </c>
      <c r="T307" s="36">
        <f t="shared" si="78"/>
        <v>0.61135234461272026</v>
      </c>
      <c r="U307" s="36">
        <f t="shared" si="79"/>
        <v>4.8472950934492776E-2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28670343</v>
      </c>
      <c r="E308" s="31">
        <v>29562901</v>
      </c>
      <c r="F308" s="31">
        <v>5899401</v>
      </c>
      <c r="G308" s="36">
        <f t="shared" si="72"/>
        <v>0.20576666976045596</v>
      </c>
      <c r="H308" s="31">
        <v>7378484</v>
      </c>
      <c r="I308" s="36">
        <f t="shared" si="73"/>
        <v>0.25735597233698948</v>
      </c>
      <c r="J308" s="31">
        <v>6123453</v>
      </c>
      <c r="K308" s="36">
        <f t="shared" si="74"/>
        <v>0.20713302121466362</v>
      </c>
      <c r="L308" s="31">
        <v>0</v>
      </c>
      <c r="M308" s="36">
        <f t="shared" si="75"/>
        <v>0</v>
      </c>
      <c r="N308" s="31">
        <f t="shared" si="76"/>
        <v>19401338</v>
      </c>
      <c r="O308" s="36">
        <f t="shared" si="77"/>
        <v>0.65627314450635277</v>
      </c>
      <c r="P308" s="31">
        <v>5349650</v>
      </c>
      <c r="Q308" s="31">
        <v>26329506</v>
      </c>
      <c r="R308" s="31">
        <v>27618827</v>
      </c>
      <c r="S308" s="31">
        <v>17370820</v>
      </c>
      <c r="T308" s="36">
        <f t="shared" si="78"/>
        <v>0.62894850675591685</v>
      </c>
      <c r="U308" s="36">
        <f t="shared" si="79"/>
        <v>0.14464553755853182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3653979</v>
      </c>
      <c r="E309" s="31">
        <v>4053979</v>
      </c>
      <c r="F309" s="31">
        <v>555588</v>
      </c>
      <c r="G309" s="36">
        <f t="shared" si="72"/>
        <v>0.15205013493509403</v>
      </c>
      <c r="H309" s="31">
        <v>597127</v>
      </c>
      <c r="I309" s="36">
        <f t="shared" si="73"/>
        <v>0.16341829003396025</v>
      </c>
      <c r="J309" s="31">
        <v>493702</v>
      </c>
      <c r="K309" s="36">
        <f t="shared" si="74"/>
        <v>0.12178208125893104</v>
      </c>
      <c r="L309" s="31">
        <v>0</v>
      </c>
      <c r="M309" s="36">
        <f t="shared" si="75"/>
        <v>0</v>
      </c>
      <c r="N309" s="31">
        <f t="shared" si="76"/>
        <v>1646417</v>
      </c>
      <c r="O309" s="36">
        <f t="shared" si="77"/>
        <v>0.40612371203698883</v>
      </c>
      <c r="P309" s="31">
        <v>537848</v>
      </c>
      <c r="Q309" s="31">
        <v>3467721</v>
      </c>
      <c r="R309" s="31">
        <v>3567721</v>
      </c>
      <c r="S309" s="31">
        <v>1615061</v>
      </c>
      <c r="T309" s="36">
        <f t="shared" si="78"/>
        <v>0.45268702345278683</v>
      </c>
      <c r="U309" s="36">
        <f t="shared" si="79"/>
        <v>-8.207895167407897E-2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134689636</v>
      </c>
      <c r="E310" s="32">
        <f>SUM(E304:E309)</f>
        <v>136117205</v>
      </c>
      <c r="F310" s="32">
        <f>SUM(F304:F309)</f>
        <v>26584363</v>
      </c>
      <c r="G310" s="37">
        <f t="shared" si="72"/>
        <v>0.1973749710037081</v>
      </c>
      <c r="H310" s="32">
        <f>SUM(H304:H309)</f>
        <v>31681154</v>
      </c>
      <c r="I310" s="37">
        <f t="shared" si="73"/>
        <v>0.23521597459807525</v>
      </c>
      <c r="J310" s="32">
        <f>SUM(J304:J309)</f>
        <v>27227764</v>
      </c>
      <c r="K310" s="37">
        <f t="shared" si="74"/>
        <v>0.20003175939441306</v>
      </c>
      <c r="L310" s="32">
        <f>SUM(L304:L309)</f>
        <v>0</v>
      </c>
      <c r="M310" s="37">
        <f t="shared" si="75"/>
        <v>0</v>
      </c>
      <c r="N310" s="32">
        <f t="shared" si="76"/>
        <v>85493281</v>
      </c>
      <c r="O310" s="37">
        <f t="shared" si="77"/>
        <v>0.62808578092681233</v>
      </c>
      <c r="P310" s="32">
        <f>SUM(P304:P309)</f>
        <v>25522178</v>
      </c>
      <c r="Q310" s="32">
        <f>SUM(Q304:Q309)</f>
        <v>127225563</v>
      </c>
      <c r="R310" s="32">
        <f>SUM(R304:R309)</f>
        <v>127786648</v>
      </c>
      <c r="S310" s="32">
        <f>SUM(S304:S309)</f>
        <v>80605139</v>
      </c>
      <c r="T310" s="37">
        <f t="shared" si="78"/>
        <v>0.6307790388241501</v>
      </c>
      <c r="U310" s="37">
        <f t="shared" si="79"/>
        <v>6.6827603819705317E-2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36104245</v>
      </c>
      <c r="E311" s="31">
        <v>36645667</v>
      </c>
      <c r="F311" s="31">
        <v>7486914</v>
      </c>
      <c r="G311" s="36">
        <f t="shared" si="72"/>
        <v>0.20736935504398443</v>
      </c>
      <c r="H311" s="31">
        <v>7473395</v>
      </c>
      <c r="I311" s="36">
        <f t="shared" si="73"/>
        <v>0.20699491154018038</v>
      </c>
      <c r="J311" s="31">
        <v>7667931</v>
      </c>
      <c r="K311" s="36">
        <f t="shared" si="74"/>
        <v>0.20924522945645935</v>
      </c>
      <c r="L311" s="31">
        <v>0</v>
      </c>
      <c r="M311" s="36">
        <f t="shared" si="75"/>
        <v>0</v>
      </c>
      <c r="N311" s="31">
        <f t="shared" si="76"/>
        <v>22628240</v>
      </c>
      <c r="O311" s="36">
        <f t="shared" si="77"/>
        <v>0.61748746447977054</v>
      </c>
      <c r="P311" s="31">
        <v>7213057</v>
      </c>
      <c r="Q311" s="31">
        <v>32793597</v>
      </c>
      <c r="R311" s="31">
        <v>34453122</v>
      </c>
      <c r="S311" s="31">
        <v>21135324</v>
      </c>
      <c r="T311" s="36">
        <f t="shared" si="78"/>
        <v>0.61345163436857764</v>
      </c>
      <c r="U311" s="36">
        <f t="shared" si="79"/>
        <v>6.3062582203357032E-2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43514128</v>
      </c>
      <c r="E312" s="31">
        <v>45702977</v>
      </c>
      <c r="F312" s="31">
        <v>9186308</v>
      </c>
      <c r="G312" s="36">
        <f t="shared" si="72"/>
        <v>0.21111092930553496</v>
      </c>
      <c r="H312" s="31">
        <v>12484160</v>
      </c>
      <c r="I312" s="36">
        <f t="shared" si="73"/>
        <v>0.28689900438772437</v>
      </c>
      <c r="J312" s="31">
        <v>10870330</v>
      </c>
      <c r="K312" s="36">
        <f t="shared" si="74"/>
        <v>0.23784730697083475</v>
      </c>
      <c r="L312" s="31">
        <v>0</v>
      </c>
      <c r="M312" s="36">
        <f t="shared" si="75"/>
        <v>0</v>
      </c>
      <c r="N312" s="31">
        <f t="shared" si="76"/>
        <v>32540798</v>
      </c>
      <c r="O312" s="36">
        <f t="shared" si="77"/>
        <v>0.7120060909817757</v>
      </c>
      <c r="P312" s="31">
        <v>8283441</v>
      </c>
      <c r="Q312" s="31">
        <v>39078614</v>
      </c>
      <c r="R312" s="31">
        <v>41535581</v>
      </c>
      <c r="S312" s="31">
        <v>27742697</v>
      </c>
      <c r="T312" s="36">
        <f t="shared" si="78"/>
        <v>0.66792606079110828</v>
      </c>
      <c r="U312" s="36">
        <f t="shared" si="79"/>
        <v>0.31229642367223964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55691553</v>
      </c>
      <c r="E313" s="31">
        <v>56466052</v>
      </c>
      <c r="F313" s="31">
        <v>3273439</v>
      </c>
      <c r="G313" s="36">
        <f t="shared" si="72"/>
        <v>5.8778016120326182E-2</v>
      </c>
      <c r="H313" s="31">
        <v>4150372</v>
      </c>
      <c r="I313" s="36">
        <f t="shared" si="73"/>
        <v>7.4524264029771262E-2</v>
      </c>
      <c r="J313" s="31">
        <v>25427457</v>
      </c>
      <c r="K313" s="36">
        <f t="shared" si="74"/>
        <v>0.4503140577279956</v>
      </c>
      <c r="L313" s="31">
        <v>0</v>
      </c>
      <c r="M313" s="36">
        <f t="shared" si="75"/>
        <v>0</v>
      </c>
      <c r="N313" s="31">
        <f t="shared" si="76"/>
        <v>32851268</v>
      </c>
      <c r="O313" s="36">
        <f t="shared" si="77"/>
        <v>0.58178793870695966</v>
      </c>
      <c r="P313" s="31">
        <v>18537635</v>
      </c>
      <c r="Q313" s="31">
        <v>52701849</v>
      </c>
      <c r="R313" s="31">
        <v>52258452</v>
      </c>
      <c r="S313" s="31">
        <v>33098056</v>
      </c>
      <c r="T313" s="36">
        <f t="shared" si="78"/>
        <v>0.6333531655319603</v>
      </c>
      <c r="U313" s="36">
        <f t="shared" si="79"/>
        <v>0.37166672016144453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36681952</v>
      </c>
      <c r="E314" s="31">
        <v>39038015</v>
      </c>
      <c r="F314" s="31">
        <v>6983133</v>
      </c>
      <c r="G314" s="36">
        <f t="shared" si="72"/>
        <v>0.19036972187303444</v>
      </c>
      <c r="H314" s="31">
        <v>8194115</v>
      </c>
      <c r="I314" s="36">
        <f t="shared" si="73"/>
        <v>0.22338274146370402</v>
      </c>
      <c r="J314" s="31">
        <v>9347234</v>
      </c>
      <c r="K314" s="36">
        <f t="shared" si="74"/>
        <v>0.23943927476845325</v>
      </c>
      <c r="L314" s="31">
        <v>0</v>
      </c>
      <c r="M314" s="36">
        <f t="shared" si="75"/>
        <v>0</v>
      </c>
      <c r="N314" s="31">
        <f t="shared" si="76"/>
        <v>24524482</v>
      </c>
      <c r="O314" s="36">
        <f t="shared" si="77"/>
        <v>0.62822051787213051</v>
      </c>
      <c r="P314" s="31">
        <v>8664961</v>
      </c>
      <c r="Q314" s="31">
        <v>34778354</v>
      </c>
      <c r="R314" s="31">
        <v>36677668</v>
      </c>
      <c r="S314" s="31">
        <v>22325536</v>
      </c>
      <c r="T314" s="36">
        <f t="shared" si="78"/>
        <v>0.60869562372395103</v>
      </c>
      <c r="U314" s="36">
        <f t="shared" si="79"/>
        <v>7.8739304193059745E-2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17797193</v>
      </c>
      <c r="E315" s="31">
        <v>18661472</v>
      </c>
      <c r="F315" s="31">
        <v>3840629</v>
      </c>
      <c r="G315" s="36">
        <f t="shared" si="72"/>
        <v>0.21579970504337398</v>
      </c>
      <c r="H315" s="31">
        <v>6108141</v>
      </c>
      <c r="I315" s="36">
        <f t="shared" si="73"/>
        <v>0.34320811152635139</v>
      </c>
      <c r="J315" s="31">
        <v>4800465</v>
      </c>
      <c r="K315" s="36">
        <f t="shared" si="74"/>
        <v>0.25723935389448377</v>
      </c>
      <c r="L315" s="31">
        <v>0</v>
      </c>
      <c r="M315" s="36">
        <f t="shared" si="75"/>
        <v>0</v>
      </c>
      <c r="N315" s="31">
        <f t="shared" si="76"/>
        <v>14749235</v>
      </c>
      <c r="O315" s="36">
        <f t="shared" si="77"/>
        <v>0.79035753449674284</v>
      </c>
      <c r="P315" s="31">
        <v>4268649</v>
      </c>
      <c r="Q315" s="31">
        <v>18960627</v>
      </c>
      <c r="R315" s="31">
        <v>18987815</v>
      </c>
      <c r="S315" s="31">
        <v>13403489</v>
      </c>
      <c r="T315" s="36">
        <f t="shared" si="78"/>
        <v>0.70589949396494545</v>
      </c>
      <c r="U315" s="36">
        <f t="shared" si="79"/>
        <v>0.12458649094830698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23640459</v>
      </c>
      <c r="E316" s="31">
        <v>24554808</v>
      </c>
      <c r="F316" s="31">
        <v>6160259</v>
      </c>
      <c r="G316" s="36">
        <f t="shared" si="72"/>
        <v>0.2605811926071317</v>
      </c>
      <c r="H316" s="31">
        <v>5705652</v>
      </c>
      <c r="I316" s="36">
        <f t="shared" si="73"/>
        <v>0.24135115143068922</v>
      </c>
      <c r="J316" s="31">
        <v>3688516</v>
      </c>
      <c r="K316" s="36">
        <f t="shared" si="74"/>
        <v>0.15021563190394321</v>
      </c>
      <c r="L316" s="31">
        <v>0</v>
      </c>
      <c r="M316" s="36">
        <f t="shared" si="75"/>
        <v>0</v>
      </c>
      <c r="N316" s="31">
        <f t="shared" si="76"/>
        <v>15554427</v>
      </c>
      <c r="O316" s="36">
        <f t="shared" si="77"/>
        <v>0.63345748824425752</v>
      </c>
      <c r="P316" s="31">
        <v>3706388</v>
      </c>
      <c r="Q316" s="31">
        <v>26212572</v>
      </c>
      <c r="R316" s="31">
        <v>27464159</v>
      </c>
      <c r="S316" s="31">
        <v>13480005</v>
      </c>
      <c r="T316" s="36">
        <f t="shared" si="78"/>
        <v>0.490821692373686</v>
      </c>
      <c r="U316" s="36">
        <f t="shared" si="79"/>
        <v>-4.8219452469627777E-3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213429530</v>
      </c>
      <c r="E317" s="32">
        <f>SUM(E311:E316)</f>
        <v>221068991</v>
      </c>
      <c r="F317" s="32">
        <f>SUM(F311:F316)</f>
        <v>36930682</v>
      </c>
      <c r="G317" s="37">
        <f t="shared" si="72"/>
        <v>0.17303454681271144</v>
      </c>
      <c r="H317" s="32">
        <f>SUM(H311:H316)</f>
        <v>44115835</v>
      </c>
      <c r="I317" s="37">
        <f t="shared" si="73"/>
        <v>0.20669977111414714</v>
      </c>
      <c r="J317" s="32">
        <f>SUM(J311:J316)</f>
        <v>61801933</v>
      </c>
      <c r="K317" s="37">
        <f t="shared" si="74"/>
        <v>0.27955948376314793</v>
      </c>
      <c r="L317" s="32">
        <f>SUM(L311:L316)</f>
        <v>0</v>
      </c>
      <c r="M317" s="37">
        <f t="shared" si="75"/>
        <v>0</v>
      </c>
      <c r="N317" s="32">
        <f t="shared" si="76"/>
        <v>142848450</v>
      </c>
      <c r="O317" s="37">
        <f t="shared" si="77"/>
        <v>0.64617135742931942</v>
      </c>
      <c r="P317" s="32">
        <f>SUM(P311:P316)</f>
        <v>50674131</v>
      </c>
      <c r="Q317" s="32">
        <f>SUM(Q311:Q316)</f>
        <v>204525613</v>
      </c>
      <c r="R317" s="32">
        <f>SUM(R311:R316)</f>
        <v>211376797</v>
      </c>
      <c r="S317" s="32">
        <f>SUM(S311:S316)</f>
        <v>131185107</v>
      </c>
      <c r="T317" s="37">
        <f t="shared" si="78"/>
        <v>0.62062207802306701</v>
      </c>
      <c r="U317" s="37">
        <f t="shared" si="79"/>
        <v>0.21959531975003177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12101441</v>
      </c>
      <c r="E318" s="31">
        <v>11619653</v>
      </c>
      <c r="F318" s="31">
        <v>2725508</v>
      </c>
      <c r="G318" s="36">
        <f t="shared" si="72"/>
        <v>0.22522177317560776</v>
      </c>
      <c r="H318" s="31">
        <v>2854743</v>
      </c>
      <c r="I318" s="36">
        <f t="shared" si="73"/>
        <v>0.23590107987966061</v>
      </c>
      <c r="J318" s="31">
        <v>2810540</v>
      </c>
      <c r="K318" s="36">
        <f t="shared" si="74"/>
        <v>0.24187813525928872</v>
      </c>
      <c r="L318" s="31">
        <v>0</v>
      </c>
      <c r="M318" s="36">
        <f t="shared" si="75"/>
        <v>0</v>
      </c>
      <c r="N318" s="31">
        <f t="shared" si="76"/>
        <v>8390791</v>
      </c>
      <c r="O318" s="36">
        <f t="shared" si="77"/>
        <v>0.72212061754339829</v>
      </c>
      <c r="P318" s="31">
        <v>2895272</v>
      </c>
      <c r="Q318" s="31">
        <v>12066541</v>
      </c>
      <c r="R318" s="31">
        <v>13996351</v>
      </c>
      <c r="S318" s="31">
        <v>8668712</v>
      </c>
      <c r="T318" s="36">
        <f t="shared" si="78"/>
        <v>0.6193551447802359</v>
      </c>
      <c r="U318" s="36">
        <f t="shared" si="79"/>
        <v>-2.9265644126009627E-2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25282126</v>
      </c>
      <c r="E319" s="31">
        <v>27245097</v>
      </c>
      <c r="F319" s="31">
        <v>5210589</v>
      </c>
      <c r="G319" s="36">
        <f t="shared" si="72"/>
        <v>0.20609773877402557</v>
      </c>
      <c r="H319" s="31">
        <v>7230576</v>
      </c>
      <c r="I319" s="36">
        <f t="shared" si="73"/>
        <v>0.28599556856887748</v>
      </c>
      <c r="J319" s="31">
        <v>5444533</v>
      </c>
      <c r="K319" s="36">
        <f t="shared" si="74"/>
        <v>0.19983533183970678</v>
      </c>
      <c r="L319" s="31">
        <v>0</v>
      </c>
      <c r="M319" s="36">
        <f t="shared" si="75"/>
        <v>0</v>
      </c>
      <c r="N319" s="31">
        <f t="shared" si="76"/>
        <v>17885698</v>
      </c>
      <c r="O319" s="36">
        <f t="shared" si="77"/>
        <v>0.65647400704794701</v>
      </c>
      <c r="P319" s="31">
        <v>5499249</v>
      </c>
      <c r="Q319" s="31">
        <v>23852563</v>
      </c>
      <c r="R319" s="31">
        <v>23885071</v>
      </c>
      <c r="S319" s="31">
        <v>16081054</v>
      </c>
      <c r="T319" s="36">
        <f t="shared" si="78"/>
        <v>0.67326800075243654</v>
      </c>
      <c r="U319" s="36">
        <f t="shared" si="79"/>
        <v>-9.9497222257075579E-3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13366055</v>
      </c>
      <c r="E320" s="31">
        <v>13399145</v>
      </c>
      <c r="F320" s="31">
        <v>2727737</v>
      </c>
      <c r="G320" s="36">
        <f t="shared" si="72"/>
        <v>0.20407943854787369</v>
      </c>
      <c r="H320" s="31">
        <v>3260238</v>
      </c>
      <c r="I320" s="36">
        <f t="shared" si="73"/>
        <v>0.24391924169098511</v>
      </c>
      <c r="J320" s="31">
        <v>2760897</v>
      </c>
      <c r="K320" s="36">
        <f t="shared" si="74"/>
        <v>0.20605023678749651</v>
      </c>
      <c r="L320" s="31">
        <v>0</v>
      </c>
      <c r="M320" s="36">
        <f t="shared" si="75"/>
        <v>0</v>
      </c>
      <c r="N320" s="31">
        <f t="shared" si="76"/>
        <v>8748872</v>
      </c>
      <c r="O320" s="36">
        <f t="shared" si="77"/>
        <v>0.65294255715569915</v>
      </c>
      <c r="P320" s="31">
        <v>2865399</v>
      </c>
      <c r="Q320" s="31">
        <v>14124360</v>
      </c>
      <c r="R320" s="31">
        <v>13030360</v>
      </c>
      <c r="S320" s="31">
        <v>8999667</v>
      </c>
      <c r="T320" s="36">
        <f t="shared" si="78"/>
        <v>0.69066909893510231</v>
      </c>
      <c r="U320" s="36">
        <f t="shared" si="79"/>
        <v>-3.6470313558425893E-2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11111965</v>
      </c>
      <c r="E321" s="31">
        <v>11215198</v>
      </c>
      <c r="F321" s="31">
        <v>2496207</v>
      </c>
      <c r="G321" s="36">
        <f t="shared" si="72"/>
        <v>0.22464136631099901</v>
      </c>
      <c r="H321" s="31">
        <v>3002413</v>
      </c>
      <c r="I321" s="36">
        <f t="shared" si="73"/>
        <v>0.27019640540624451</v>
      </c>
      <c r="J321" s="31">
        <v>2525235</v>
      </c>
      <c r="K321" s="36">
        <f t="shared" si="74"/>
        <v>0.22516187409263752</v>
      </c>
      <c r="L321" s="31">
        <v>0</v>
      </c>
      <c r="M321" s="36">
        <f t="shared" si="75"/>
        <v>0</v>
      </c>
      <c r="N321" s="31">
        <f t="shared" si="76"/>
        <v>8023855</v>
      </c>
      <c r="O321" s="36">
        <f t="shared" si="77"/>
        <v>0.71544479196889788</v>
      </c>
      <c r="P321" s="31">
        <v>2065594</v>
      </c>
      <c r="Q321" s="31">
        <v>11141143</v>
      </c>
      <c r="R321" s="31">
        <v>10684271</v>
      </c>
      <c r="S321" s="31">
        <v>6989550</v>
      </c>
      <c r="T321" s="36">
        <f t="shared" si="78"/>
        <v>0.65419063219193896</v>
      </c>
      <c r="U321" s="36">
        <f t="shared" si="79"/>
        <v>0.22252243180412035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61861587</v>
      </c>
      <c r="E323" s="32">
        <f>SUM(E318:E322)</f>
        <v>63479093</v>
      </c>
      <c r="F323" s="32">
        <f>SUM(F318:F322)</f>
        <v>13160041</v>
      </c>
      <c r="G323" s="37">
        <f t="shared" si="72"/>
        <v>0.21273364681058052</v>
      </c>
      <c r="H323" s="32">
        <f>SUM(H318:H322)</f>
        <v>16347970</v>
      </c>
      <c r="I323" s="37">
        <f t="shared" si="73"/>
        <v>0.26426690281967707</v>
      </c>
      <c r="J323" s="32">
        <f>SUM(J318:J322)</f>
        <v>13541205</v>
      </c>
      <c r="K323" s="37">
        <f t="shared" si="74"/>
        <v>0.21331755638033453</v>
      </c>
      <c r="L323" s="32">
        <f>SUM(L318:L322)</f>
        <v>0</v>
      </c>
      <c r="M323" s="37">
        <f t="shared" si="75"/>
        <v>0</v>
      </c>
      <c r="N323" s="32">
        <f t="shared" si="76"/>
        <v>43049216</v>
      </c>
      <c r="O323" s="37">
        <f t="shared" si="77"/>
        <v>0.67816369083912398</v>
      </c>
      <c r="P323" s="32">
        <f>SUM(P318:P322)</f>
        <v>13325514</v>
      </c>
      <c r="Q323" s="32">
        <f>SUM(Q318:Q322)</f>
        <v>61184607</v>
      </c>
      <c r="R323" s="32">
        <f>SUM(R318:R322)</f>
        <v>61596053</v>
      </c>
      <c r="S323" s="32">
        <f>SUM(S318:S322)</f>
        <v>40738983</v>
      </c>
      <c r="T323" s="37">
        <f t="shared" si="78"/>
        <v>0.66138950494116888</v>
      </c>
      <c r="U323" s="37">
        <f t="shared" si="79"/>
        <v>1.6186317465877842E-2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12528895</v>
      </c>
      <c r="E324" s="31">
        <v>12528895</v>
      </c>
      <c r="F324" s="31">
        <v>2107737</v>
      </c>
      <c r="G324" s="36">
        <f t="shared" si="72"/>
        <v>0.16823007934857784</v>
      </c>
      <c r="H324" s="31">
        <v>2923887</v>
      </c>
      <c r="I324" s="36">
        <f t="shared" si="73"/>
        <v>0.23337149844419638</v>
      </c>
      <c r="J324" s="31">
        <v>2546106</v>
      </c>
      <c r="K324" s="36">
        <f t="shared" si="74"/>
        <v>0.20321871960775473</v>
      </c>
      <c r="L324" s="31">
        <v>0</v>
      </c>
      <c r="M324" s="36">
        <f t="shared" si="75"/>
        <v>0</v>
      </c>
      <c r="N324" s="31">
        <f t="shared" si="76"/>
        <v>7577730</v>
      </c>
      <c r="O324" s="36">
        <f t="shared" si="77"/>
        <v>0.60482029740052889</v>
      </c>
      <c r="P324" s="31">
        <v>1744875</v>
      </c>
      <c r="Q324" s="31">
        <v>8894090</v>
      </c>
      <c r="R324" s="31">
        <v>9343790</v>
      </c>
      <c r="S324" s="31">
        <v>6378811</v>
      </c>
      <c r="T324" s="36">
        <f t="shared" si="78"/>
        <v>0.68267919120613796</v>
      </c>
      <c r="U324" s="36">
        <f t="shared" si="79"/>
        <v>0.45919105953148498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26721083</v>
      </c>
      <c r="E325" s="31">
        <v>26367616</v>
      </c>
      <c r="F325" s="31">
        <v>3059021</v>
      </c>
      <c r="G325" s="36">
        <f t="shared" si="72"/>
        <v>0.11447967883637052</v>
      </c>
      <c r="H325" s="31">
        <v>8812564</v>
      </c>
      <c r="I325" s="36">
        <f t="shared" si="73"/>
        <v>0.32979815975273158</v>
      </c>
      <c r="J325" s="31">
        <v>5208705</v>
      </c>
      <c r="K325" s="36">
        <f t="shared" si="74"/>
        <v>0.19754174969781113</v>
      </c>
      <c r="L325" s="31">
        <v>0</v>
      </c>
      <c r="M325" s="36">
        <f t="shared" si="75"/>
        <v>0</v>
      </c>
      <c r="N325" s="31">
        <f t="shared" si="76"/>
        <v>17080290</v>
      </c>
      <c r="O325" s="36">
        <f t="shared" si="77"/>
        <v>0.64777528616921609</v>
      </c>
      <c r="P325" s="31">
        <v>4813114</v>
      </c>
      <c r="Q325" s="31">
        <v>25020592</v>
      </c>
      <c r="R325" s="31">
        <v>25630902</v>
      </c>
      <c r="S325" s="31">
        <v>16222009</v>
      </c>
      <c r="T325" s="36">
        <f t="shared" si="78"/>
        <v>0.63290823709598676</v>
      </c>
      <c r="U325" s="36">
        <f t="shared" si="79"/>
        <v>8.2190241078852422E-2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36206887</v>
      </c>
      <c r="E326" s="31">
        <v>36742247</v>
      </c>
      <c r="F326" s="31">
        <v>8360065</v>
      </c>
      <c r="G326" s="36">
        <f t="shared" si="72"/>
        <v>0.23089709424618582</v>
      </c>
      <c r="H326" s="31">
        <v>9733758</v>
      </c>
      <c r="I326" s="36">
        <f t="shared" si="73"/>
        <v>0.26883719663609856</v>
      </c>
      <c r="J326" s="31">
        <v>8454499</v>
      </c>
      <c r="K326" s="36">
        <f t="shared" si="74"/>
        <v>0.23010293845120577</v>
      </c>
      <c r="L326" s="31">
        <v>0</v>
      </c>
      <c r="M326" s="36">
        <f t="shared" si="75"/>
        <v>0</v>
      </c>
      <c r="N326" s="31">
        <f t="shared" si="76"/>
        <v>26548322</v>
      </c>
      <c r="O326" s="36">
        <f t="shared" si="77"/>
        <v>0.72255575441534647</v>
      </c>
      <c r="P326" s="31">
        <v>8018363</v>
      </c>
      <c r="Q326" s="31">
        <v>34945863</v>
      </c>
      <c r="R326" s="31">
        <v>35061029</v>
      </c>
      <c r="S326" s="31">
        <v>24104058</v>
      </c>
      <c r="T326" s="36">
        <f t="shared" si="78"/>
        <v>0.68748860736517459</v>
      </c>
      <c r="U326" s="36">
        <f t="shared" si="79"/>
        <v>5.4392149619566954E-2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65802396</v>
      </c>
      <c r="E327" s="31">
        <v>65740896</v>
      </c>
      <c r="F327" s="31">
        <v>10434059</v>
      </c>
      <c r="G327" s="36">
        <f t="shared" si="72"/>
        <v>0.15856655128484987</v>
      </c>
      <c r="H327" s="31">
        <v>15079243</v>
      </c>
      <c r="I327" s="36">
        <f t="shared" si="73"/>
        <v>0.22915948227781857</v>
      </c>
      <c r="J327" s="31">
        <v>12158684</v>
      </c>
      <c r="K327" s="36">
        <f t="shared" si="74"/>
        <v>0.18494855926514905</v>
      </c>
      <c r="L327" s="31">
        <v>0</v>
      </c>
      <c r="M327" s="36">
        <f t="shared" si="75"/>
        <v>0</v>
      </c>
      <c r="N327" s="31">
        <f t="shared" si="76"/>
        <v>37671986</v>
      </c>
      <c r="O327" s="36">
        <f t="shared" si="77"/>
        <v>0.573037306945132</v>
      </c>
      <c r="P327" s="31">
        <v>11125022</v>
      </c>
      <c r="Q327" s="31">
        <v>63315359</v>
      </c>
      <c r="R327" s="31">
        <v>59777218</v>
      </c>
      <c r="S327" s="31">
        <v>36059153</v>
      </c>
      <c r="T327" s="36">
        <f t="shared" si="78"/>
        <v>0.60322568039215207</v>
      </c>
      <c r="U327" s="36">
        <f t="shared" si="79"/>
        <v>9.2913254463676598E-2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24999300</v>
      </c>
      <c r="E328" s="31">
        <v>27682200</v>
      </c>
      <c r="F328" s="31">
        <v>5810098</v>
      </c>
      <c r="G328" s="36">
        <f t="shared" si="72"/>
        <v>0.23241042749196977</v>
      </c>
      <c r="H328" s="31">
        <v>7632197</v>
      </c>
      <c r="I328" s="36">
        <f t="shared" si="73"/>
        <v>0.30529642829999237</v>
      </c>
      <c r="J328" s="31">
        <v>6348448</v>
      </c>
      <c r="K328" s="36">
        <f t="shared" si="74"/>
        <v>0.2293332177355846</v>
      </c>
      <c r="L328" s="31">
        <v>0</v>
      </c>
      <c r="M328" s="36">
        <f t="shared" si="75"/>
        <v>0</v>
      </c>
      <c r="N328" s="31">
        <f t="shared" si="76"/>
        <v>19790743</v>
      </c>
      <c r="O328" s="36">
        <f t="shared" si="77"/>
        <v>0.71492666767814694</v>
      </c>
      <c r="P328" s="31">
        <v>5836359</v>
      </c>
      <c r="Q328" s="31">
        <v>24044700</v>
      </c>
      <c r="R328" s="31">
        <v>25492300</v>
      </c>
      <c r="S328" s="31">
        <v>17114072</v>
      </c>
      <c r="T328" s="36">
        <f t="shared" si="78"/>
        <v>0.671342797629088</v>
      </c>
      <c r="U328" s="36">
        <f t="shared" si="79"/>
        <v>8.7741175619937106E-2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33853439</v>
      </c>
      <c r="E329" s="31">
        <v>35311595</v>
      </c>
      <c r="F329" s="31">
        <v>6326574</v>
      </c>
      <c r="G329" s="36">
        <f t="shared" si="72"/>
        <v>0.18688127962420598</v>
      </c>
      <c r="H329" s="31">
        <v>6614139</v>
      </c>
      <c r="I329" s="36">
        <f t="shared" si="73"/>
        <v>0.19537568989667489</v>
      </c>
      <c r="J329" s="31">
        <v>6773645</v>
      </c>
      <c r="K329" s="36">
        <f t="shared" si="74"/>
        <v>0.19182495154920076</v>
      </c>
      <c r="L329" s="31">
        <v>0</v>
      </c>
      <c r="M329" s="36">
        <f t="shared" si="75"/>
        <v>0</v>
      </c>
      <c r="N329" s="31">
        <f t="shared" si="76"/>
        <v>19714358</v>
      </c>
      <c r="O329" s="36">
        <f t="shared" si="77"/>
        <v>0.55829701263848319</v>
      </c>
      <c r="P329" s="31">
        <v>8997836</v>
      </c>
      <c r="Q329" s="31">
        <v>33679219</v>
      </c>
      <c r="R329" s="31">
        <v>34300846</v>
      </c>
      <c r="S329" s="31">
        <v>20659814</v>
      </c>
      <c r="T329" s="36">
        <f t="shared" si="78"/>
        <v>0.6023120829148062</v>
      </c>
      <c r="U329" s="36">
        <f t="shared" si="79"/>
        <v>-0.24719176922095487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22908528</v>
      </c>
      <c r="E330" s="31">
        <v>20452786</v>
      </c>
      <c r="F330" s="31">
        <v>4580400</v>
      </c>
      <c r="G330" s="36">
        <f t="shared" si="72"/>
        <v>0.19994300812343771</v>
      </c>
      <c r="H330" s="31">
        <v>5987701</v>
      </c>
      <c r="I330" s="36">
        <f t="shared" si="73"/>
        <v>0.26137432313416209</v>
      </c>
      <c r="J330" s="31">
        <v>4188232</v>
      </c>
      <c r="K330" s="36">
        <f t="shared" si="74"/>
        <v>0.20477562323294243</v>
      </c>
      <c r="L330" s="31">
        <v>0</v>
      </c>
      <c r="M330" s="36">
        <f t="shared" si="75"/>
        <v>0</v>
      </c>
      <c r="N330" s="31">
        <f t="shared" si="76"/>
        <v>14756333</v>
      </c>
      <c r="O330" s="36">
        <f t="shared" si="77"/>
        <v>0.72148278479029704</v>
      </c>
      <c r="P330" s="31">
        <v>4727407</v>
      </c>
      <c r="Q330" s="31">
        <v>17169309</v>
      </c>
      <c r="R330" s="31">
        <v>24557589</v>
      </c>
      <c r="S330" s="31">
        <v>18077410</v>
      </c>
      <c r="T330" s="36">
        <f t="shared" si="78"/>
        <v>0.73612315932154415</v>
      </c>
      <c r="U330" s="36">
        <f t="shared" si="79"/>
        <v>-0.1140530104558376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6870821</v>
      </c>
      <c r="E331" s="31">
        <v>10493085</v>
      </c>
      <c r="F331" s="31">
        <v>1694396</v>
      </c>
      <c r="G331" s="36">
        <f t="shared" si="72"/>
        <v>0.24660750149072433</v>
      </c>
      <c r="H331" s="31">
        <v>2085037</v>
      </c>
      <c r="I331" s="36">
        <f t="shared" si="73"/>
        <v>0.30346257019357659</v>
      </c>
      <c r="J331" s="31">
        <v>1656814</v>
      </c>
      <c r="K331" s="36">
        <f t="shared" si="74"/>
        <v>0.15789579518320876</v>
      </c>
      <c r="L331" s="31">
        <v>0</v>
      </c>
      <c r="M331" s="36">
        <f t="shared" si="75"/>
        <v>0</v>
      </c>
      <c r="N331" s="31">
        <f t="shared" si="76"/>
        <v>5436247</v>
      </c>
      <c r="O331" s="36">
        <f t="shared" si="77"/>
        <v>0.51807900155197451</v>
      </c>
      <c r="P331" s="31">
        <v>1924735</v>
      </c>
      <c r="Q331" s="31">
        <v>8016435</v>
      </c>
      <c r="R331" s="31">
        <v>7320791</v>
      </c>
      <c r="S331" s="31">
        <v>5789659</v>
      </c>
      <c r="T331" s="36">
        <f t="shared" si="78"/>
        <v>0.79085156235166387</v>
      </c>
      <c r="U331" s="36">
        <f t="shared" si="79"/>
        <v>-0.13919890270608681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229891349</v>
      </c>
      <c r="E332" s="32">
        <f>SUM(E324:E331)</f>
        <v>235319320</v>
      </c>
      <c r="F332" s="32">
        <f>SUM(F324:F331)</f>
        <v>42372350</v>
      </c>
      <c r="G332" s="37">
        <f t="shared" si="72"/>
        <v>0.18431467814824123</v>
      </c>
      <c r="H332" s="32">
        <f>SUM(H324:H331)</f>
        <v>58868526</v>
      </c>
      <c r="I332" s="37">
        <f t="shared" si="73"/>
        <v>0.25607107990827443</v>
      </c>
      <c r="J332" s="32">
        <f>SUM(J324:J331)</f>
        <v>47335133</v>
      </c>
      <c r="K332" s="37">
        <f t="shared" si="74"/>
        <v>0.20115276977682919</v>
      </c>
      <c r="L332" s="32">
        <f>SUM(L324:L331)</f>
        <v>0</v>
      </c>
      <c r="M332" s="37">
        <f t="shared" si="75"/>
        <v>0</v>
      </c>
      <c r="N332" s="32">
        <f t="shared" si="76"/>
        <v>148576009</v>
      </c>
      <c r="O332" s="37">
        <f t="shared" si="77"/>
        <v>0.63138041109416765</v>
      </c>
      <c r="P332" s="32">
        <f>SUM(P324:P331)</f>
        <v>47187711</v>
      </c>
      <c r="Q332" s="32">
        <f>SUM(Q324:Q331)</f>
        <v>215085567</v>
      </c>
      <c r="R332" s="32">
        <f>SUM(R324:R331)</f>
        <v>221484465</v>
      </c>
      <c r="S332" s="32">
        <f>SUM(S324:S331)</f>
        <v>144404986</v>
      </c>
      <c r="T332" s="37">
        <f t="shared" si="78"/>
        <v>0.6519869734430358</v>
      </c>
      <c r="U332" s="37">
        <f t="shared" si="79"/>
        <v>3.1241608646792596E-3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1602198</v>
      </c>
      <c r="E333" s="31">
        <v>1376656</v>
      </c>
      <c r="F333" s="31">
        <v>249481</v>
      </c>
      <c r="G333" s="36">
        <f t="shared" si="72"/>
        <v>0.15571171603010364</v>
      </c>
      <c r="H333" s="31">
        <v>337009</v>
      </c>
      <c r="I333" s="36">
        <f t="shared" si="73"/>
        <v>0.21034166813340174</v>
      </c>
      <c r="J333" s="31">
        <v>361478</v>
      </c>
      <c r="K333" s="36">
        <f t="shared" si="74"/>
        <v>0.26257685289571253</v>
      </c>
      <c r="L333" s="31">
        <v>0</v>
      </c>
      <c r="M333" s="36">
        <f t="shared" si="75"/>
        <v>0</v>
      </c>
      <c r="N333" s="31">
        <f t="shared" si="76"/>
        <v>947968</v>
      </c>
      <c r="O333" s="36">
        <f t="shared" si="77"/>
        <v>0.68860194558408205</v>
      </c>
      <c r="P333" s="31">
        <v>357683</v>
      </c>
      <c r="Q333" s="31">
        <v>1557576</v>
      </c>
      <c r="R333" s="31">
        <v>1814520</v>
      </c>
      <c r="S333" s="31">
        <v>1291353</v>
      </c>
      <c r="T333" s="36">
        <f t="shared" si="78"/>
        <v>0.71167746842140067</v>
      </c>
      <c r="U333" s="36">
        <f t="shared" si="79"/>
        <v>1.0609953506317105E-2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4232033</v>
      </c>
      <c r="E334" s="31">
        <v>4183566</v>
      </c>
      <c r="F334" s="31">
        <v>886636</v>
      </c>
      <c r="G334" s="36">
        <f t="shared" si="72"/>
        <v>0.20950592776568613</v>
      </c>
      <c r="H334" s="31">
        <v>868088</v>
      </c>
      <c r="I334" s="36">
        <f t="shared" si="73"/>
        <v>0.20512316420973087</v>
      </c>
      <c r="J334" s="31">
        <v>825584</v>
      </c>
      <c r="K334" s="36">
        <f t="shared" si="74"/>
        <v>0.19733978142092176</v>
      </c>
      <c r="L334" s="31">
        <v>0</v>
      </c>
      <c r="M334" s="36">
        <f t="shared" si="75"/>
        <v>0</v>
      </c>
      <c r="N334" s="31">
        <f t="shared" si="76"/>
        <v>2580308</v>
      </c>
      <c r="O334" s="36">
        <f t="shared" si="77"/>
        <v>0.61677238987026861</v>
      </c>
      <c r="P334" s="31">
        <v>923151</v>
      </c>
      <c r="Q334" s="31">
        <v>3928862</v>
      </c>
      <c r="R334" s="31">
        <v>3819526</v>
      </c>
      <c r="S334" s="31">
        <v>2616651</v>
      </c>
      <c r="T334" s="36">
        <f t="shared" si="78"/>
        <v>0.68507217911332452</v>
      </c>
      <c r="U334" s="36">
        <f t="shared" si="79"/>
        <v>-0.10568910178291524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13162673</v>
      </c>
      <c r="E335" s="31">
        <v>11836185</v>
      </c>
      <c r="F335" s="31">
        <v>2645593</v>
      </c>
      <c r="G335" s="36">
        <f t="shared" si="72"/>
        <v>0.20099207812881167</v>
      </c>
      <c r="H335" s="31">
        <v>3333193</v>
      </c>
      <c r="I335" s="36">
        <f t="shared" si="73"/>
        <v>0.25323070777493295</v>
      </c>
      <c r="J335" s="31">
        <v>2674849</v>
      </c>
      <c r="K335" s="36">
        <f t="shared" si="74"/>
        <v>0.22598911727047186</v>
      </c>
      <c r="L335" s="31">
        <v>0</v>
      </c>
      <c r="M335" s="36">
        <f t="shared" si="75"/>
        <v>0</v>
      </c>
      <c r="N335" s="31">
        <f t="shared" si="76"/>
        <v>8653635</v>
      </c>
      <c r="O335" s="36">
        <f t="shared" si="77"/>
        <v>0.73111690971372956</v>
      </c>
      <c r="P335" s="31">
        <v>2875186</v>
      </c>
      <c r="Q335" s="31">
        <v>11930510</v>
      </c>
      <c r="R335" s="31">
        <v>11153116</v>
      </c>
      <c r="S335" s="31">
        <v>8701424</v>
      </c>
      <c r="T335" s="36">
        <f t="shared" si="78"/>
        <v>0.78017874108007124</v>
      </c>
      <c r="U335" s="36">
        <f t="shared" si="79"/>
        <v>-6.9677926923684241E-2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2950450</v>
      </c>
      <c r="E336" s="31">
        <v>3050780</v>
      </c>
      <c r="F336" s="31">
        <v>595197</v>
      </c>
      <c r="G336" s="36">
        <f t="shared" si="72"/>
        <v>0.20173092240166754</v>
      </c>
      <c r="H336" s="31">
        <v>747673</v>
      </c>
      <c r="I336" s="36">
        <f t="shared" si="73"/>
        <v>0.25340981884119373</v>
      </c>
      <c r="J336" s="31">
        <v>649272</v>
      </c>
      <c r="K336" s="36">
        <f t="shared" si="74"/>
        <v>0.21282163905624135</v>
      </c>
      <c r="L336" s="31">
        <v>0</v>
      </c>
      <c r="M336" s="36">
        <f t="shared" si="75"/>
        <v>0</v>
      </c>
      <c r="N336" s="31">
        <f t="shared" si="76"/>
        <v>1992142</v>
      </c>
      <c r="O336" s="36">
        <f t="shared" si="77"/>
        <v>0.65299431620765835</v>
      </c>
      <c r="P336" s="31">
        <v>89660</v>
      </c>
      <c r="Q336" s="31">
        <v>829131</v>
      </c>
      <c r="R336" s="31">
        <v>438348</v>
      </c>
      <c r="S336" s="31">
        <v>178050</v>
      </c>
      <c r="T336" s="36">
        <f t="shared" si="78"/>
        <v>0.406184127679378</v>
      </c>
      <c r="U336" s="36">
        <f t="shared" si="79"/>
        <v>6.2414900736114207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21947354</v>
      </c>
      <c r="E337" s="32">
        <f>SUM(E333:E336)</f>
        <v>20447187</v>
      </c>
      <c r="F337" s="32">
        <f>SUM(F333:F336)</f>
        <v>4376907</v>
      </c>
      <c r="G337" s="37">
        <f t="shared" si="72"/>
        <v>0.19942754830491183</v>
      </c>
      <c r="H337" s="32">
        <f>SUM(H333:H336)</f>
        <v>5285963</v>
      </c>
      <c r="I337" s="37">
        <f t="shared" si="73"/>
        <v>0.24084739326663251</v>
      </c>
      <c r="J337" s="32">
        <f>SUM(J333:J336)</f>
        <v>4511183</v>
      </c>
      <c r="K337" s="37">
        <f t="shared" si="74"/>
        <v>0.22062609394632132</v>
      </c>
      <c r="L337" s="32">
        <f>SUM(L333:L336)</f>
        <v>0</v>
      </c>
      <c r="M337" s="37">
        <f t="shared" si="75"/>
        <v>0</v>
      </c>
      <c r="N337" s="32">
        <f t="shared" si="76"/>
        <v>14174053</v>
      </c>
      <c r="O337" s="37">
        <f t="shared" si="77"/>
        <v>0.69320307971947437</v>
      </c>
      <c r="P337" s="32">
        <f>SUM(P333:P336)</f>
        <v>4245680</v>
      </c>
      <c r="Q337" s="32">
        <f>SUM(Q333:Q336)</f>
        <v>18246079</v>
      </c>
      <c r="R337" s="32">
        <f>SUM(R333:R336)</f>
        <v>17225510</v>
      </c>
      <c r="S337" s="32">
        <f>SUM(S333:S336)</f>
        <v>12787478</v>
      </c>
      <c r="T337" s="37">
        <f t="shared" si="78"/>
        <v>0.74235700423383688</v>
      </c>
      <c r="U337" s="37">
        <f t="shared" si="79"/>
        <v>6.2534858962521866E-2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1798742088</v>
      </c>
      <c r="E338" s="32">
        <f>SUM(E302,E304:E309,E311:E316,E318:E322,E324:E331,E333:E336)</f>
        <v>1833130629</v>
      </c>
      <c r="F338" s="32">
        <f>SUM(F302,F304:F309,F311:F316,F318:F322,F324:F331,F333:F336)</f>
        <v>347694891</v>
      </c>
      <c r="G338" s="37">
        <f t="shared" si="72"/>
        <v>0.19329891334593602</v>
      </c>
      <c r="H338" s="32">
        <f>SUM(H302,H304:H309,H311:H316,H318:H322,H324:H331,H333:H336)</f>
        <v>455321024</v>
      </c>
      <c r="I338" s="37">
        <f t="shared" si="73"/>
        <v>0.25313302392688553</v>
      </c>
      <c r="J338" s="32">
        <f>SUM(J302,J304:J309,J311:J316,J318:J322,J324:J331,J333:J336)</f>
        <v>417387790</v>
      </c>
      <c r="K338" s="37">
        <f t="shared" si="74"/>
        <v>0.22769124218261044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1220403705</v>
      </c>
      <c r="O338" s="37">
        <f t="shared" si="77"/>
        <v>0.66574835731469306</v>
      </c>
      <c r="P338" s="32">
        <f>SUM(P302,P304:P309,P311:P316,P318:P322,P324:P331,P333:P336)</f>
        <v>391016713</v>
      </c>
      <c r="Q338" s="32">
        <f>SUM(Q302,Q304:Q309,Q311:Q316,Q318:Q322,Q324:Q331,Q333:Q336)</f>
        <v>1694974640</v>
      </c>
      <c r="R338" s="32">
        <f>SUM(R302,R304:R309,R311:R316,R318:R322,R324:R331,R333:R336)</f>
        <v>1735531365</v>
      </c>
      <c r="S338" s="32">
        <f>SUM(S302,S304:S309,S311:S316,S318:S322,S324:S331,S333:S336)</f>
        <v>1175737594</v>
      </c>
      <c r="T338" s="37">
        <f t="shared" si="78"/>
        <v>0.67745107792966908</v>
      </c>
      <c r="U338" s="37">
        <f t="shared" si="79"/>
        <v>6.7442326947288356E-2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12663030670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12720524143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2548873651</v>
      </c>
      <c r="G339" s="39">
        <f t="shared" si="72"/>
        <v>0.20128464641869181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3027451302</v>
      </c>
      <c r="I339" s="39">
        <f t="shared" si="73"/>
        <v>0.2390779412050496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2991414475</v>
      </c>
      <c r="K339" s="39">
        <f t="shared" si="74"/>
        <v>0.23516440371257427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8567739428</v>
      </c>
      <c r="O339" s="39">
        <f t="shared" si="77"/>
        <v>0.67353666654646116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2736614085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12261305412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12259161970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7958599383</v>
      </c>
      <c r="T339" s="39">
        <f t="shared" si="78"/>
        <v>0.64919603823457761</v>
      </c>
      <c r="U339" s="39">
        <f t="shared" si="79"/>
        <v>9.3107899793623883E-2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401787399</v>
      </c>
      <c r="E8" s="31">
        <v>385101305</v>
      </c>
      <c r="F8" s="31">
        <v>102323388</v>
      </c>
      <c r="G8" s="36">
        <f>IF(($D8       =0),0,($F8       /$D8       ))</f>
        <v>0.2546704756163844</v>
      </c>
      <c r="H8" s="31">
        <v>119464109</v>
      </c>
      <c r="I8" s="36">
        <f>IF(($D8       =0),0,($H8       /$D8       ))</f>
        <v>0.29733164677969404</v>
      </c>
      <c r="J8" s="31">
        <v>119243081</v>
      </c>
      <c r="K8" s="36">
        <f>IF(($E8       =0),0,($J8       /$E8       ))</f>
        <v>0.30964081256489118</v>
      </c>
      <c r="L8" s="31">
        <v>0</v>
      </c>
      <c r="M8" s="36">
        <f>IF(($E8       =0),0,($L8       /$E8       ))</f>
        <v>0</v>
      </c>
      <c r="N8" s="31">
        <f>$F8       +$H8       +$J8</f>
        <v>341030578</v>
      </c>
      <c r="O8" s="36">
        <f>IF(($E8       =0),0,($N8       /$E8       ))</f>
        <v>0.88556069162113071</v>
      </c>
      <c r="P8" s="31">
        <v>110688744</v>
      </c>
      <c r="Q8" s="31">
        <v>434298556</v>
      </c>
      <c r="R8" s="31">
        <v>369867767</v>
      </c>
      <c r="S8" s="31">
        <v>329776992</v>
      </c>
      <c r="T8" s="36">
        <f>IF(($R8       =0),0,($S8       /$R8       ))</f>
        <v>0.89160781615230611</v>
      </c>
      <c r="U8" s="36">
        <f>IF(($P8       =0),0,(($J8       /$P8       )-1))</f>
        <v>7.7282808448887907E-2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589774980</v>
      </c>
      <c r="E9" s="31">
        <v>552736080</v>
      </c>
      <c r="F9" s="31">
        <v>104483894</v>
      </c>
      <c r="G9" s="36">
        <f>IF(($D9       =0),0,($F9       /$D9       ))</f>
        <v>0.17715891237027384</v>
      </c>
      <c r="H9" s="31">
        <v>103082878</v>
      </c>
      <c r="I9" s="36">
        <f>IF(($D9       =0),0,($H9       /$D9       ))</f>
        <v>0.17478340298532163</v>
      </c>
      <c r="J9" s="31">
        <v>146512441</v>
      </c>
      <c r="K9" s="36">
        <f>IF(($E9       =0),0,($J9       /$E9       ))</f>
        <v>0.26506762685005109</v>
      </c>
      <c r="L9" s="31">
        <v>0</v>
      </c>
      <c r="M9" s="36">
        <f>IF(($E9       =0),0,($L9       /$E9       ))</f>
        <v>0</v>
      </c>
      <c r="N9" s="31">
        <f>$F9       +$H9       +$J9</f>
        <v>354079213</v>
      </c>
      <c r="O9" s="36">
        <f>IF(($E9       =0),0,($N9       /$E9       ))</f>
        <v>0.64059363195541719</v>
      </c>
      <c r="P9" s="31">
        <v>145736355</v>
      </c>
      <c r="Q9" s="31">
        <v>532241590</v>
      </c>
      <c r="R9" s="31">
        <v>497398070</v>
      </c>
      <c r="S9" s="31">
        <v>317114882</v>
      </c>
      <c r="T9" s="36">
        <f>IF(($R9       =0),0,($S9       /$R9       ))</f>
        <v>0.63754747178653104</v>
      </c>
      <c r="U9" s="36">
        <f>IF(($P9       =0),0,(($J9       /$P9       )-1))</f>
        <v>5.3252738481073258E-3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991562379</v>
      </c>
      <c r="E10" s="32">
        <f>SUM(E8:E9)</f>
        <v>937837385</v>
      </c>
      <c r="F10" s="32">
        <f>SUM(F8:F9)</f>
        <v>206807282</v>
      </c>
      <c r="G10" s="37">
        <f t="shared" ref="G10:G54" si="0">IF(($D10      =0),0,($F10      /$D10      ))</f>
        <v>0.20856709207600946</v>
      </c>
      <c r="H10" s="32">
        <f>SUM(H8:H9)</f>
        <v>222546987</v>
      </c>
      <c r="I10" s="37">
        <f t="shared" ref="I10:I54" si="1">IF(($D10      =0),0,($H10      /$D10      ))</f>
        <v>0.22444073284067184</v>
      </c>
      <c r="J10" s="32">
        <f>SUM(J8:J9)</f>
        <v>265755522</v>
      </c>
      <c r="K10" s="37">
        <f t="shared" ref="K10:K54" si="2">IF(($E10      =0),0,($J10      /$E10      ))</f>
        <v>0.28337057815198952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695109791</v>
      </c>
      <c r="O10" s="37">
        <f t="shared" ref="O10:O54" si="5">IF(($E10      =0),0,($N10      /$E10      ))</f>
        <v>0.74118370851680215</v>
      </c>
      <c r="P10" s="32">
        <f>SUM(P8:P9)</f>
        <v>256425099</v>
      </c>
      <c r="Q10" s="32">
        <f>SUM(Q8:Q9)</f>
        <v>966540146</v>
      </c>
      <c r="R10" s="32">
        <f>SUM(R8:R9)</f>
        <v>867265837</v>
      </c>
      <c r="S10" s="32">
        <f>SUM(S8:S9)</f>
        <v>646891874</v>
      </c>
      <c r="T10" s="37">
        <f t="shared" ref="T10:T54" si="6">IF(($R10      =0),0,($S10      /$R10      ))</f>
        <v>0.74589802388353499</v>
      </c>
      <c r="U10" s="37">
        <f t="shared" ref="U10:U54" si="7">IF(($P10      =0),0,(($J10      /$P10      )-1))</f>
        <v>3.6386543424908657E-2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20903774</v>
      </c>
      <c r="E11" s="31">
        <v>24955521</v>
      </c>
      <c r="F11" s="31">
        <v>3877394</v>
      </c>
      <c r="G11" s="36">
        <f t="shared" si="0"/>
        <v>0.18548774972404505</v>
      </c>
      <c r="H11" s="31">
        <v>5141425</v>
      </c>
      <c r="I11" s="36">
        <f t="shared" si="1"/>
        <v>0.24595678273215163</v>
      </c>
      <c r="J11" s="31">
        <v>3668198</v>
      </c>
      <c r="K11" s="36">
        <f t="shared" si="2"/>
        <v>0.14698943772802819</v>
      </c>
      <c r="L11" s="31">
        <v>0</v>
      </c>
      <c r="M11" s="36">
        <f t="shared" si="3"/>
        <v>0</v>
      </c>
      <c r="N11" s="31">
        <f t="shared" si="4"/>
        <v>12687017</v>
      </c>
      <c r="O11" s="36">
        <f t="shared" si="5"/>
        <v>0.50838517857431231</v>
      </c>
      <c r="P11" s="31">
        <v>4631764</v>
      </c>
      <c r="Q11" s="31">
        <v>22110654</v>
      </c>
      <c r="R11" s="31">
        <v>21103772</v>
      </c>
      <c r="S11" s="31">
        <v>11994282</v>
      </c>
      <c r="T11" s="36">
        <f t="shared" si="6"/>
        <v>0.56834778161932376</v>
      </c>
      <c r="U11" s="36">
        <f t="shared" si="7"/>
        <v>-0.20803434717312885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1159188</v>
      </c>
      <c r="E12" s="31">
        <v>1132956</v>
      </c>
      <c r="F12" s="31">
        <v>229772</v>
      </c>
      <c r="G12" s="36">
        <f t="shared" si="0"/>
        <v>0.19821806298891984</v>
      </c>
      <c r="H12" s="31">
        <v>395401</v>
      </c>
      <c r="I12" s="36">
        <f t="shared" si="1"/>
        <v>0.34110170222604097</v>
      </c>
      <c r="J12" s="31">
        <v>184009</v>
      </c>
      <c r="K12" s="36">
        <f t="shared" si="2"/>
        <v>0.16241495697979444</v>
      </c>
      <c r="L12" s="31">
        <v>0</v>
      </c>
      <c r="M12" s="36">
        <f t="shared" si="3"/>
        <v>0</v>
      </c>
      <c r="N12" s="31">
        <f t="shared" si="4"/>
        <v>809182</v>
      </c>
      <c r="O12" s="36">
        <f t="shared" si="5"/>
        <v>0.71422191153054493</v>
      </c>
      <c r="P12" s="31">
        <v>259822</v>
      </c>
      <c r="Q12" s="31">
        <v>1164617</v>
      </c>
      <c r="R12" s="31">
        <v>1108041</v>
      </c>
      <c r="S12" s="31">
        <v>851048</v>
      </c>
      <c r="T12" s="36">
        <f t="shared" si="6"/>
        <v>0.76806544162174506</v>
      </c>
      <c r="U12" s="36">
        <f t="shared" si="7"/>
        <v>-0.29178822424582984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12851964</v>
      </c>
      <c r="E13" s="31">
        <v>12917620</v>
      </c>
      <c r="F13" s="31">
        <v>2539796</v>
      </c>
      <c r="G13" s="36">
        <f t="shared" si="0"/>
        <v>0.19761928993887626</v>
      </c>
      <c r="H13" s="31">
        <v>4645089</v>
      </c>
      <c r="I13" s="36">
        <f t="shared" si="1"/>
        <v>0.36143028411844291</v>
      </c>
      <c r="J13" s="31">
        <v>4198875</v>
      </c>
      <c r="K13" s="36">
        <f t="shared" si="2"/>
        <v>0.32505020274632634</v>
      </c>
      <c r="L13" s="31">
        <v>0</v>
      </c>
      <c r="M13" s="36">
        <f t="shared" si="3"/>
        <v>0</v>
      </c>
      <c r="N13" s="31">
        <f t="shared" si="4"/>
        <v>11383760</v>
      </c>
      <c r="O13" s="36">
        <f t="shared" si="5"/>
        <v>0.88125831228972518</v>
      </c>
      <c r="P13" s="31">
        <v>4970753</v>
      </c>
      <c r="Q13" s="31">
        <v>14408790</v>
      </c>
      <c r="R13" s="31">
        <v>16598166</v>
      </c>
      <c r="S13" s="31">
        <v>9008863</v>
      </c>
      <c r="T13" s="36">
        <f t="shared" si="6"/>
        <v>0.54276255581490152</v>
      </c>
      <c r="U13" s="36">
        <f t="shared" si="7"/>
        <v>-0.15528391774847794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18197411</v>
      </c>
      <c r="E14" s="31">
        <v>18347272</v>
      </c>
      <c r="F14" s="31">
        <v>4064421</v>
      </c>
      <c r="G14" s="36">
        <f t="shared" si="0"/>
        <v>0.2233516075446117</v>
      </c>
      <c r="H14" s="31">
        <v>5223837</v>
      </c>
      <c r="I14" s="36">
        <f t="shared" si="1"/>
        <v>0.28706484675210114</v>
      </c>
      <c r="J14" s="31">
        <v>4998577</v>
      </c>
      <c r="K14" s="36">
        <f t="shared" si="2"/>
        <v>0.27244251897502803</v>
      </c>
      <c r="L14" s="31">
        <v>0</v>
      </c>
      <c r="M14" s="36">
        <f t="shared" si="3"/>
        <v>0</v>
      </c>
      <c r="N14" s="31">
        <f t="shared" si="4"/>
        <v>14286835</v>
      </c>
      <c r="O14" s="36">
        <f t="shared" si="5"/>
        <v>0.77868987825547031</v>
      </c>
      <c r="P14" s="31">
        <v>3943041</v>
      </c>
      <c r="Q14" s="31">
        <v>15968525</v>
      </c>
      <c r="R14" s="31">
        <v>15706025</v>
      </c>
      <c r="S14" s="31">
        <v>11342542</v>
      </c>
      <c r="T14" s="36">
        <f t="shared" si="6"/>
        <v>0.72217776299222747</v>
      </c>
      <c r="U14" s="36">
        <f t="shared" si="7"/>
        <v>0.26769592301982148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75205258</v>
      </c>
      <c r="E16" s="31">
        <v>72073387</v>
      </c>
      <c r="F16" s="31">
        <v>10602616</v>
      </c>
      <c r="G16" s="36">
        <f t="shared" si="0"/>
        <v>0.14098237652479031</v>
      </c>
      <c r="H16" s="31">
        <v>16296844</v>
      </c>
      <c r="I16" s="36">
        <f t="shared" si="1"/>
        <v>0.21669819947961616</v>
      </c>
      <c r="J16" s="31">
        <v>15750828</v>
      </c>
      <c r="K16" s="36">
        <f t="shared" si="2"/>
        <v>0.21853875134243378</v>
      </c>
      <c r="L16" s="31">
        <v>0</v>
      </c>
      <c r="M16" s="36">
        <f t="shared" si="3"/>
        <v>0</v>
      </c>
      <c r="N16" s="31">
        <f t="shared" si="4"/>
        <v>42650288</v>
      </c>
      <c r="O16" s="36">
        <f t="shared" si="5"/>
        <v>0.59176194952514161</v>
      </c>
      <c r="P16" s="31">
        <v>14302127</v>
      </c>
      <c r="Q16" s="31">
        <v>63812609</v>
      </c>
      <c r="R16" s="31">
        <v>60909452</v>
      </c>
      <c r="S16" s="31">
        <v>40144021</v>
      </c>
      <c r="T16" s="36">
        <f t="shared" si="6"/>
        <v>0.65907703454629674</v>
      </c>
      <c r="U16" s="36">
        <f t="shared" si="7"/>
        <v>0.10129269583468248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299864</v>
      </c>
      <c r="E17" s="31">
        <v>299864</v>
      </c>
      <c r="F17" s="31">
        <v>3738</v>
      </c>
      <c r="G17" s="36">
        <f t="shared" si="0"/>
        <v>1.2465651095163141E-2</v>
      </c>
      <c r="H17" s="31">
        <v>139932</v>
      </c>
      <c r="I17" s="36">
        <f t="shared" si="1"/>
        <v>0.46665154870207826</v>
      </c>
      <c r="J17" s="31">
        <v>69966</v>
      </c>
      <c r="K17" s="36">
        <f t="shared" si="2"/>
        <v>0.23332577435103913</v>
      </c>
      <c r="L17" s="31">
        <v>0</v>
      </c>
      <c r="M17" s="36">
        <f t="shared" si="3"/>
        <v>0</v>
      </c>
      <c r="N17" s="31">
        <f t="shared" si="4"/>
        <v>213636</v>
      </c>
      <c r="O17" s="36">
        <f t="shared" si="5"/>
        <v>0.71244297414828051</v>
      </c>
      <c r="P17" s="31">
        <v>22318</v>
      </c>
      <c r="Q17" s="31">
        <v>284291</v>
      </c>
      <c r="R17" s="31">
        <v>284036</v>
      </c>
      <c r="S17" s="31">
        <v>66953</v>
      </c>
      <c r="T17" s="36">
        <f t="shared" si="6"/>
        <v>0.23572011998479067</v>
      </c>
      <c r="U17" s="36">
        <f t="shared" si="7"/>
        <v>2.1349583295994266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128617459</v>
      </c>
      <c r="E19" s="32">
        <f>SUM(E11:E18)</f>
        <v>129726620</v>
      </c>
      <c r="F19" s="32">
        <f>SUM(F11:F18)</f>
        <v>21317737</v>
      </c>
      <c r="G19" s="37">
        <f t="shared" si="0"/>
        <v>0.16574528190609022</v>
      </c>
      <c r="H19" s="32">
        <f>SUM(H11:H18)</f>
        <v>31842528</v>
      </c>
      <c r="I19" s="37">
        <f t="shared" si="1"/>
        <v>0.24757547107193278</v>
      </c>
      <c r="J19" s="32">
        <f>SUM(J11:J18)</f>
        <v>28870453</v>
      </c>
      <c r="K19" s="37">
        <f t="shared" si="2"/>
        <v>0.22254840987917515</v>
      </c>
      <c r="L19" s="32">
        <f>SUM(L11:L18)</f>
        <v>0</v>
      </c>
      <c r="M19" s="37">
        <f t="shared" si="3"/>
        <v>0</v>
      </c>
      <c r="N19" s="32">
        <f t="shared" si="4"/>
        <v>82030718</v>
      </c>
      <c r="O19" s="37">
        <f t="shared" si="5"/>
        <v>0.632335275520167</v>
      </c>
      <c r="P19" s="32">
        <f>SUM(P11:P18)</f>
        <v>28129825</v>
      </c>
      <c r="Q19" s="32">
        <f>SUM(Q11:Q18)</f>
        <v>117749486</v>
      </c>
      <c r="R19" s="32">
        <f>SUM(R11:R18)</f>
        <v>115709492</v>
      </c>
      <c r="S19" s="32">
        <f>SUM(S11:S18)</f>
        <v>73407709</v>
      </c>
      <c r="T19" s="37">
        <f t="shared" si="6"/>
        <v>0.63441389060804099</v>
      </c>
      <c r="U19" s="37">
        <f t="shared" si="7"/>
        <v>2.6328923126965664E-2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2248916</v>
      </c>
      <c r="E23" s="31">
        <v>2113297</v>
      </c>
      <c r="F23" s="31">
        <v>530526</v>
      </c>
      <c r="G23" s="36">
        <f t="shared" si="0"/>
        <v>0.2359029861497717</v>
      </c>
      <c r="H23" s="31">
        <v>385718</v>
      </c>
      <c r="I23" s="36">
        <f t="shared" si="1"/>
        <v>0.17151285330354712</v>
      </c>
      <c r="J23" s="31">
        <v>467995</v>
      </c>
      <c r="K23" s="36">
        <f t="shared" si="2"/>
        <v>0.22145254547751689</v>
      </c>
      <c r="L23" s="31">
        <v>0</v>
      </c>
      <c r="M23" s="36">
        <f t="shared" si="3"/>
        <v>0</v>
      </c>
      <c r="N23" s="31">
        <f t="shared" si="4"/>
        <v>1384239</v>
      </c>
      <c r="O23" s="36">
        <f t="shared" si="5"/>
        <v>0.65501394266873048</v>
      </c>
      <c r="P23" s="31">
        <v>497764</v>
      </c>
      <c r="Q23" s="31">
        <v>2579904</v>
      </c>
      <c r="R23" s="31">
        <v>2244894</v>
      </c>
      <c r="S23" s="31">
        <v>1635859</v>
      </c>
      <c r="T23" s="36">
        <f t="shared" si="6"/>
        <v>0.72870211243827099</v>
      </c>
      <c r="U23" s="36">
        <f t="shared" si="7"/>
        <v>-5.9805449972275992E-2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2499674</v>
      </c>
      <c r="E24" s="31">
        <v>2535674</v>
      </c>
      <c r="F24" s="31">
        <v>492126</v>
      </c>
      <c r="G24" s="36">
        <f t="shared" si="0"/>
        <v>0.19687607263987225</v>
      </c>
      <c r="H24" s="31">
        <v>578273</v>
      </c>
      <c r="I24" s="36">
        <f t="shared" si="1"/>
        <v>0.23133936665341159</v>
      </c>
      <c r="J24" s="31">
        <v>566906</v>
      </c>
      <c r="K24" s="36">
        <f t="shared" si="2"/>
        <v>0.22357211534290292</v>
      </c>
      <c r="L24" s="31">
        <v>0</v>
      </c>
      <c r="M24" s="36">
        <f t="shared" si="3"/>
        <v>0</v>
      </c>
      <c r="N24" s="31">
        <f t="shared" si="4"/>
        <v>1637305</v>
      </c>
      <c r="O24" s="36">
        <f t="shared" si="5"/>
        <v>0.64570800505112247</v>
      </c>
      <c r="P24" s="31">
        <v>470030</v>
      </c>
      <c r="Q24" s="31">
        <v>2366174</v>
      </c>
      <c r="R24" s="31">
        <v>2406674</v>
      </c>
      <c r="S24" s="31">
        <v>1371624</v>
      </c>
      <c r="T24" s="36">
        <f t="shared" si="6"/>
        <v>0.56992513319211491</v>
      </c>
      <c r="U24" s="36">
        <f t="shared" si="7"/>
        <v>0.20610599323447443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6478590</v>
      </c>
      <c r="E25" s="31">
        <v>6478590</v>
      </c>
      <c r="F25" s="31">
        <v>1835060</v>
      </c>
      <c r="G25" s="36">
        <f t="shared" si="0"/>
        <v>0.28324990468605049</v>
      </c>
      <c r="H25" s="31">
        <v>1992782</v>
      </c>
      <c r="I25" s="36">
        <f t="shared" si="1"/>
        <v>0.30759501681693086</v>
      </c>
      <c r="J25" s="31">
        <v>1397678</v>
      </c>
      <c r="K25" s="36">
        <f t="shared" si="2"/>
        <v>0.21573799237179694</v>
      </c>
      <c r="L25" s="31">
        <v>0</v>
      </c>
      <c r="M25" s="36">
        <f t="shared" si="3"/>
        <v>0</v>
      </c>
      <c r="N25" s="31">
        <f t="shared" si="4"/>
        <v>5225520</v>
      </c>
      <c r="O25" s="36">
        <f t="shared" si="5"/>
        <v>0.80658291387477832</v>
      </c>
      <c r="P25" s="31">
        <v>855929</v>
      </c>
      <c r="Q25" s="31">
        <v>5892803</v>
      </c>
      <c r="R25" s="31">
        <v>5892803</v>
      </c>
      <c r="S25" s="31">
        <v>3560304</v>
      </c>
      <c r="T25" s="36">
        <f t="shared" si="6"/>
        <v>0.60417835111745632</v>
      </c>
      <c r="U25" s="36">
        <f t="shared" si="7"/>
        <v>0.63293684406066397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11227180</v>
      </c>
      <c r="E27" s="32">
        <f>SUM(E20:E26)</f>
        <v>11127561</v>
      </c>
      <c r="F27" s="32">
        <f>SUM(F20:F26)</f>
        <v>2857712</v>
      </c>
      <c r="G27" s="37">
        <f t="shared" si="0"/>
        <v>0.25453515486524664</v>
      </c>
      <c r="H27" s="32">
        <f>SUM(H20:H26)</f>
        <v>2956773</v>
      </c>
      <c r="I27" s="37">
        <f t="shared" si="1"/>
        <v>0.26335847470157242</v>
      </c>
      <c r="J27" s="32">
        <f>SUM(J20:J26)</f>
        <v>2432579</v>
      </c>
      <c r="K27" s="37">
        <f t="shared" si="2"/>
        <v>0.21860846235756426</v>
      </c>
      <c r="L27" s="32">
        <f>SUM(L20:L26)</f>
        <v>0</v>
      </c>
      <c r="M27" s="37">
        <f t="shared" si="3"/>
        <v>0</v>
      </c>
      <c r="N27" s="32">
        <f t="shared" si="4"/>
        <v>8247064</v>
      </c>
      <c r="O27" s="37">
        <f t="shared" si="5"/>
        <v>0.74113851184459922</v>
      </c>
      <c r="P27" s="32">
        <f>SUM(P20:P26)</f>
        <v>1823723</v>
      </c>
      <c r="Q27" s="32">
        <f>SUM(Q20:Q26)</f>
        <v>10838881</v>
      </c>
      <c r="R27" s="32">
        <f>SUM(R20:R26)</f>
        <v>10544371</v>
      </c>
      <c r="S27" s="32">
        <f>SUM(S20:S26)</f>
        <v>6567787</v>
      </c>
      <c r="T27" s="37">
        <f t="shared" si="6"/>
        <v>0.62287138796614805</v>
      </c>
      <c r="U27" s="37">
        <f t="shared" si="7"/>
        <v>0.3338533318930561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12349250</v>
      </c>
      <c r="E28" s="31">
        <v>11597654</v>
      </c>
      <c r="F28" s="31">
        <v>9325186</v>
      </c>
      <c r="G28" s="36">
        <f t="shared" si="0"/>
        <v>0.75512164706358686</v>
      </c>
      <c r="H28" s="31">
        <v>2458482</v>
      </c>
      <c r="I28" s="36">
        <f t="shared" si="1"/>
        <v>0.19907945826669635</v>
      </c>
      <c r="J28" s="31">
        <v>2721837</v>
      </c>
      <c r="K28" s="36">
        <f t="shared" si="2"/>
        <v>0.23468858443267923</v>
      </c>
      <c r="L28" s="31">
        <v>0</v>
      </c>
      <c r="M28" s="36">
        <f t="shared" si="3"/>
        <v>0</v>
      </c>
      <c r="N28" s="31">
        <f t="shared" si="4"/>
        <v>14505505</v>
      </c>
      <c r="O28" s="36">
        <f t="shared" si="5"/>
        <v>1.2507275178238633</v>
      </c>
      <c r="P28" s="31">
        <v>2811547</v>
      </c>
      <c r="Q28" s="31">
        <v>9676615</v>
      </c>
      <c r="R28" s="31">
        <v>9676615</v>
      </c>
      <c r="S28" s="31">
        <v>8261044</v>
      </c>
      <c r="T28" s="36">
        <f t="shared" si="6"/>
        <v>0.85371217104328323</v>
      </c>
      <c r="U28" s="36">
        <f t="shared" si="7"/>
        <v>-3.190770063598436E-2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</v>
      </c>
      <c r="E29" s="31">
        <v>143478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35000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3003106</v>
      </c>
      <c r="E30" s="31">
        <v>3141780</v>
      </c>
      <c r="F30" s="31">
        <v>455023</v>
      </c>
      <c r="G30" s="36">
        <f t="shared" si="0"/>
        <v>0.15151746225407961</v>
      </c>
      <c r="H30" s="31">
        <v>483526</v>
      </c>
      <c r="I30" s="36">
        <f t="shared" si="1"/>
        <v>0.16100863572581187</v>
      </c>
      <c r="J30" s="31">
        <v>488713</v>
      </c>
      <c r="K30" s="36">
        <f t="shared" si="2"/>
        <v>0.15555290313134593</v>
      </c>
      <c r="L30" s="31">
        <v>0</v>
      </c>
      <c r="M30" s="36">
        <f t="shared" si="3"/>
        <v>0</v>
      </c>
      <c r="N30" s="31">
        <f t="shared" si="4"/>
        <v>1427262</v>
      </c>
      <c r="O30" s="36">
        <f t="shared" si="5"/>
        <v>0.45428451387430058</v>
      </c>
      <c r="P30" s="31">
        <v>443516</v>
      </c>
      <c r="Q30" s="31">
        <v>2860151</v>
      </c>
      <c r="R30" s="31">
        <v>2395153</v>
      </c>
      <c r="S30" s="31">
        <v>1197721</v>
      </c>
      <c r="T30" s="36">
        <f t="shared" si="6"/>
        <v>0.50006033017514961</v>
      </c>
      <c r="U30" s="36">
        <f t="shared" si="7"/>
        <v>0.10190613190955911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384</v>
      </c>
      <c r="R32" s="31">
        <v>384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24908771</v>
      </c>
      <c r="E33" s="31">
        <v>23390771</v>
      </c>
      <c r="F33" s="31">
        <v>7585752</v>
      </c>
      <c r="G33" s="36">
        <f t="shared" si="0"/>
        <v>0.30454140029630528</v>
      </c>
      <c r="H33" s="31">
        <v>8620922</v>
      </c>
      <c r="I33" s="36">
        <f t="shared" si="1"/>
        <v>0.34609985374228219</v>
      </c>
      <c r="J33" s="31">
        <v>8518509</v>
      </c>
      <c r="K33" s="36">
        <f t="shared" si="2"/>
        <v>0.36418248034662903</v>
      </c>
      <c r="L33" s="31">
        <v>0</v>
      </c>
      <c r="M33" s="36">
        <f t="shared" si="3"/>
        <v>0</v>
      </c>
      <c r="N33" s="31">
        <f t="shared" si="4"/>
        <v>24725183</v>
      </c>
      <c r="O33" s="36">
        <f t="shared" si="5"/>
        <v>1.0570486539327839</v>
      </c>
      <c r="P33" s="31">
        <v>7664585</v>
      </c>
      <c r="Q33" s="31">
        <v>24455137</v>
      </c>
      <c r="R33" s="31">
        <v>24537137</v>
      </c>
      <c r="S33" s="31">
        <v>23151850</v>
      </c>
      <c r="T33" s="36">
        <f t="shared" si="6"/>
        <v>0.94354325038002596</v>
      </c>
      <c r="U33" s="36">
        <f t="shared" si="7"/>
        <v>0.1114116419871396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40304605</v>
      </c>
      <c r="E35" s="32">
        <f>SUM(E28:E34)</f>
        <v>38273683</v>
      </c>
      <c r="F35" s="32">
        <f>SUM(F28:F34)</f>
        <v>17365961</v>
      </c>
      <c r="G35" s="37">
        <f t="shared" si="0"/>
        <v>0.43086791199169427</v>
      </c>
      <c r="H35" s="32">
        <f>SUM(H28:H34)</f>
        <v>11562930</v>
      </c>
      <c r="I35" s="37">
        <f t="shared" si="1"/>
        <v>0.2868885577715003</v>
      </c>
      <c r="J35" s="32">
        <f>SUM(J28:J34)</f>
        <v>11729059</v>
      </c>
      <c r="K35" s="37">
        <f t="shared" si="2"/>
        <v>0.30645232129868455</v>
      </c>
      <c r="L35" s="32">
        <f>SUM(L28:L34)</f>
        <v>0</v>
      </c>
      <c r="M35" s="37">
        <f t="shared" si="3"/>
        <v>0</v>
      </c>
      <c r="N35" s="32">
        <f t="shared" si="4"/>
        <v>40657950</v>
      </c>
      <c r="O35" s="37">
        <f t="shared" si="5"/>
        <v>1.0622952068657725</v>
      </c>
      <c r="P35" s="32">
        <f>SUM(P28:P34)</f>
        <v>10919648</v>
      </c>
      <c r="Q35" s="32">
        <f>SUM(Q28:Q34)</f>
        <v>36992287</v>
      </c>
      <c r="R35" s="32">
        <f>SUM(R28:R34)</f>
        <v>36644289</v>
      </c>
      <c r="S35" s="32">
        <f>SUM(S28:S34)</f>
        <v>32610615</v>
      </c>
      <c r="T35" s="37">
        <f t="shared" si="6"/>
        <v>0.88992352942091468</v>
      </c>
      <c r="U35" s="37">
        <f t="shared" si="7"/>
        <v>7.4124275800831585E-2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12344864</v>
      </c>
      <c r="E36" s="31">
        <v>12356711</v>
      </c>
      <c r="F36" s="31">
        <v>2272752</v>
      </c>
      <c r="G36" s="36">
        <f t="shared" si="0"/>
        <v>0.18410506588002915</v>
      </c>
      <c r="H36" s="31">
        <v>2566819</v>
      </c>
      <c r="I36" s="36">
        <f t="shared" si="1"/>
        <v>0.20792606544713657</v>
      </c>
      <c r="J36" s="31">
        <v>2503222</v>
      </c>
      <c r="K36" s="36">
        <f t="shared" si="2"/>
        <v>0.20257995837241805</v>
      </c>
      <c r="L36" s="31">
        <v>0</v>
      </c>
      <c r="M36" s="36">
        <f t="shared" si="3"/>
        <v>0</v>
      </c>
      <c r="N36" s="31">
        <f t="shared" si="4"/>
        <v>7342793</v>
      </c>
      <c r="O36" s="36">
        <f t="shared" si="5"/>
        <v>0.59423522974681531</v>
      </c>
      <c r="P36" s="31">
        <v>2125124</v>
      </c>
      <c r="Q36" s="31">
        <v>8203680</v>
      </c>
      <c r="R36" s="31">
        <v>9164680</v>
      </c>
      <c r="S36" s="31">
        <v>6358368</v>
      </c>
      <c r="T36" s="36">
        <f t="shared" si="6"/>
        <v>0.69379050877935722</v>
      </c>
      <c r="U36" s="36">
        <f t="shared" si="7"/>
        <v>0.17791808854448021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2997986</v>
      </c>
      <c r="E37" s="31">
        <v>2956001</v>
      </c>
      <c r="F37" s="31">
        <v>250857</v>
      </c>
      <c r="G37" s="36">
        <f t="shared" si="0"/>
        <v>8.3675173933433974E-2</v>
      </c>
      <c r="H37" s="31">
        <v>437526</v>
      </c>
      <c r="I37" s="36">
        <f t="shared" si="1"/>
        <v>0.14593997436946002</v>
      </c>
      <c r="J37" s="31">
        <v>420151</v>
      </c>
      <c r="K37" s="36">
        <f t="shared" si="2"/>
        <v>0.14213493161876467</v>
      </c>
      <c r="L37" s="31">
        <v>0</v>
      </c>
      <c r="M37" s="36">
        <f t="shared" si="3"/>
        <v>0</v>
      </c>
      <c r="N37" s="31">
        <f t="shared" si="4"/>
        <v>1108534</v>
      </c>
      <c r="O37" s="36">
        <f t="shared" si="5"/>
        <v>0.37501137516529931</v>
      </c>
      <c r="P37" s="31">
        <v>55623</v>
      </c>
      <c r="Q37" s="31">
        <v>1651576</v>
      </c>
      <c r="R37" s="31">
        <v>2760016</v>
      </c>
      <c r="S37" s="31">
        <v>1088007</v>
      </c>
      <c r="T37" s="36">
        <f t="shared" si="6"/>
        <v>0.39420314954695918</v>
      </c>
      <c r="U37" s="36">
        <f t="shared" si="7"/>
        <v>6.5535479927368172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15801229</v>
      </c>
      <c r="E38" s="31">
        <v>30323511</v>
      </c>
      <c r="F38" s="31">
        <v>9531196</v>
      </c>
      <c r="G38" s="36">
        <f t="shared" si="0"/>
        <v>0.60319333388561103</v>
      </c>
      <c r="H38" s="31">
        <v>9568081</v>
      </c>
      <c r="I38" s="36">
        <f t="shared" si="1"/>
        <v>0.60552764598247388</v>
      </c>
      <c r="J38" s="31">
        <v>9468740</v>
      </c>
      <c r="K38" s="36">
        <f t="shared" si="2"/>
        <v>0.31225737679254884</v>
      </c>
      <c r="L38" s="31">
        <v>0</v>
      </c>
      <c r="M38" s="36">
        <f t="shared" si="3"/>
        <v>0</v>
      </c>
      <c r="N38" s="31">
        <f t="shared" si="4"/>
        <v>28568017</v>
      </c>
      <c r="O38" s="36">
        <f t="shared" si="5"/>
        <v>0.94210782517895109</v>
      </c>
      <c r="P38" s="31">
        <v>9587207</v>
      </c>
      <c r="Q38" s="31">
        <v>11487136</v>
      </c>
      <c r="R38" s="31">
        <v>15913100</v>
      </c>
      <c r="S38" s="31">
        <v>24964944</v>
      </c>
      <c r="T38" s="36">
        <f t="shared" si="6"/>
        <v>1.5688297063425731</v>
      </c>
      <c r="U38" s="36">
        <f t="shared" si="7"/>
        <v>-1.2356779195442424E-2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31144079</v>
      </c>
      <c r="E40" s="32">
        <f>SUM(E36:E39)</f>
        <v>45636223</v>
      </c>
      <c r="F40" s="32">
        <f>SUM(F36:F39)</f>
        <v>12054805</v>
      </c>
      <c r="G40" s="37">
        <f t="shared" si="0"/>
        <v>0.38706570838071658</v>
      </c>
      <c r="H40" s="32">
        <f>SUM(H36:H39)</f>
        <v>12572426</v>
      </c>
      <c r="I40" s="37">
        <f t="shared" si="1"/>
        <v>0.40368591410264532</v>
      </c>
      <c r="J40" s="32">
        <f>SUM(J36:J39)</f>
        <v>12392113</v>
      </c>
      <c r="K40" s="37">
        <f t="shared" si="2"/>
        <v>0.27154116150234431</v>
      </c>
      <c r="L40" s="32">
        <f>SUM(L36:L39)</f>
        <v>0</v>
      </c>
      <c r="M40" s="37">
        <f t="shared" si="3"/>
        <v>0</v>
      </c>
      <c r="N40" s="32">
        <f t="shared" si="4"/>
        <v>37019344</v>
      </c>
      <c r="O40" s="37">
        <f t="shared" si="5"/>
        <v>0.81118334442357332</v>
      </c>
      <c r="P40" s="32">
        <f>SUM(P36:P39)</f>
        <v>11767954</v>
      </c>
      <c r="Q40" s="32">
        <f>SUM(Q36:Q39)</f>
        <v>21342392</v>
      </c>
      <c r="R40" s="32">
        <f>SUM(R36:R39)</f>
        <v>27837796</v>
      </c>
      <c r="S40" s="32">
        <f>SUM(S36:S39)</f>
        <v>32411319</v>
      </c>
      <c r="T40" s="37">
        <f t="shared" si="6"/>
        <v>1.1642918498289161</v>
      </c>
      <c r="U40" s="37">
        <f t="shared" si="7"/>
        <v>5.3038871497968154E-2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444628</v>
      </c>
      <c r="E44" s="31">
        <v>396129</v>
      </c>
      <c r="F44" s="31">
        <v>29718</v>
      </c>
      <c r="G44" s="36">
        <f t="shared" si="0"/>
        <v>6.6837895948973075E-2</v>
      </c>
      <c r="H44" s="31">
        <v>42807</v>
      </c>
      <c r="I44" s="36">
        <f t="shared" si="1"/>
        <v>9.6275988016949005E-2</v>
      </c>
      <c r="J44" s="31">
        <v>52597</v>
      </c>
      <c r="K44" s="36">
        <f t="shared" si="2"/>
        <v>0.13277745380923892</v>
      </c>
      <c r="L44" s="31">
        <v>0</v>
      </c>
      <c r="M44" s="36">
        <f t="shared" si="3"/>
        <v>0</v>
      </c>
      <c r="N44" s="31">
        <f t="shared" si="4"/>
        <v>125122</v>
      </c>
      <c r="O44" s="36">
        <f t="shared" si="5"/>
        <v>0.31586175210600587</v>
      </c>
      <c r="P44" s="31">
        <v>12513</v>
      </c>
      <c r="Q44" s="31">
        <v>0</v>
      </c>
      <c r="R44" s="31">
        <v>444628</v>
      </c>
      <c r="S44" s="31">
        <v>37105</v>
      </c>
      <c r="T44" s="36">
        <f t="shared" si="6"/>
        <v>8.3451784413037411E-2</v>
      </c>
      <c r="U44" s="36">
        <f t="shared" si="7"/>
        <v>3.2033884759849753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27564568</v>
      </c>
      <c r="E45" s="31">
        <v>25947855</v>
      </c>
      <c r="F45" s="31">
        <v>4844137</v>
      </c>
      <c r="G45" s="36">
        <f t="shared" si="0"/>
        <v>0.17573781675083752</v>
      </c>
      <c r="H45" s="31">
        <v>6493738</v>
      </c>
      <c r="I45" s="36">
        <f t="shared" si="1"/>
        <v>0.23558279600101115</v>
      </c>
      <c r="J45" s="31">
        <v>7540495</v>
      </c>
      <c r="K45" s="36">
        <f t="shared" si="2"/>
        <v>0.29060186285147654</v>
      </c>
      <c r="L45" s="31">
        <v>0</v>
      </c>
      <c r="M45" s="36">
        <f t="shared" si="3"/>
        <v>0</v>
      </c>
      <c r="N45" s="31">
        <f t="shared" si="4"/>
        <v>18878370</v>
      </c>
      <c r="O45" s="36">
        <f t="shared" si="5"/>
        <v>0.72755031196220266</v>
      </c>
      <c r="P45" s="31">
        <v>1132380</v>
      </c>
      <c r="Q45" s="31">
        <v>4881711</v>
      </c>
      <c r="R45" s="31">
        <v>11908311</v>
      </c>
      <c r="S45" s="31">
        <v>10898362</v>
      </c>
      <c r="T45" s="36">
        <f t="shared" si="6"/>
        <v>0.915189568025222</v>
      </c>
      <c r="U45" s="36">
        <f t="shared" si="7"/>
        <v>5.6589793178968195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6160113</v>
      </c>
      <c r="F46" s="31">
        <v>1870729</v>
      </c>
      <c r="G46" s="36">
        <f t="shared" si="0"/>
        <v>0.30349205947489077</v>
      </c>
      <c r="H46" s="31">
        <v>1501127</v>
      </c>
      <c r="I46" s="36">
        <f t="shared" si="1"/>
        <v>0.24353079722576834</v>
      </c>
      <c r="J46" s="31">
        <v>1368370</v>
      </c>
      <c r="K46" s="36">
        <f t="shared" si="2"/>
        <v>0.2221339121538842</v>
      </c>
      <c r="L46" s="31">
        <v>0</v>
      </c>
      <c r="M46" s="36">
        <f t="shared" si="3"/>
        <v>0</v>
      </c>
      <c r="N46" s="31">
        <f t="shared" si="4"/>
        <v>4740226</v>
      </c>
      <c r="O46" s="36">
        <f t="shared" si="5"/>
        <v>0.76950309190756727</v>
      </c>
      <c r="P46" s="31">
        <v>1119419</v>
      </c>
      <c r="Q46" s="31">
        <v>5936130</v>
      </c>
      <c r="R46" s="31">
        <v>5958445</v>
      </c>
      <c r="S46" s="31">
        <v>3146938</v>
      </c>
      <c r="T46" s="36">
        <f t="shared" si="6"/>
        <v>0.52814752842394286</v>
      </c>
      <c r="U46" s="36">
        <f t="shared" si="7"/>
        <v>0.22239304496350343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34173209</v>
      </c>
      <c r="E47" s="32">
        <f>SUM(E41:E46)</f>
        <v>32504097</v>
      </c>
      <c r="F47" s="32">
        <f>SUM(F41:F46)</f>
        <v>6744584</v>
      </c>
      <c r="G47" s="37">
        <f t="shared" si="0"/>
        <v>0.19736466657257737</v>
      </c>
      <c r="H47" s="32">
        <f>SUM(H41:H46)</f>
        <v>8037672</v>
      </c>
      <c r="I47" s="37">
        <f t="shared" si="1"/>
        <v>0.23520389905437328</v>
      </c>
      <c r="J47" s="32">
        <f>SUM(J41:J46)</f>
        <v>8961462</v>
      </c>
      <c r="K47" s="37">
        <f t="shared" si="2"/>
        <v>0.27570253682174278</v>
      </c>
      <c r="L47" s="32">
        <f>SUM(L41:L46)</f>
        <v>0</v>
      </c>
      <c r="M47" s="37">
        <f t="shared" si="3"/>
        <v>0</v>
      </c>
      <c r="N47" s="32">
        <f t="shared" si="4"/>
        <v>23743718</v>
      </c>
      <c r="O47" s="37">
        <f t="shared" si="5"/>
        <v>0.73048385254326553</v>
      </c>
      <c r="P47" s="32">
        <f>SUM(P41:P46)</f>
        <v>2264312</v>
      </c>
      <c r="Q47" s="32">
        <f>SUM(Q41:Q46)</f>
        <v>10817841</v>
      </c>
      <c r="R47" s="32">
        <f>SUM(R41:R46)</f>
        <v>18311384</v>
      </c>
      <c r="S47" s="32">
        <f>SUM(S41:S46)</f>
        <v>14082405</v>
      </c>
      <c r="T47" s="37">
        <f t="shared" si="6"/>
        <v>0.76905191874082268</v>
      </c>
      <c r="U47" s="37">
        <f t="shared" si="7"/>
        <v>2.9576975257826659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45137</v>
      </c>
      <c r="E49" s="31">
        <v>45144</v>
      </c>
      <c r="F49" s="31">
        <v>3670</v>
      </c>
      <c r="G49" s="36">
        <f t="shared" si="0"/>
        <v>8.1308017812437683E-2</v>
      </c>
      <c r="H49" s="31">
        <v>13949</v>
      </c>
      <c r="I49" s="36">
        <f t="shared" si="1"/>
        <v>0.30903693200700089</v>
      </c>
      <c r="J49" s="31">
        <v>36</v>
      </c>
      <c r="K49" s="36">
        <f t="shared" si="2"/>
        <v>7.9744816586921851E-4</v>
      </c>
      <c r="L49" s="31">
        <v>0</v>
      </c>
      <c r="M49" s="36">
        <f t="shared" si="3"/>
        <v>0</v>
      </c>
      <c r="N49" s="31">
        <f t="shared" si="4"/>
        <v>17655</v>
      </c>
      <c r="O49" s="36">
        <f t="shared" si="5"/>
        <v>0.39108187134502925</v>
      </c>
      <c r="P49" s="31">
        <v>1440</v>
      </c>
      <c r="Q49" s="31">
        <v>96505</v>
      </c>
      <c r="R49" s="31">
        <v>45137</v>
      </c>
      <c r="S49" s="31">
        <v>19590</v>
      </c>
      <c r="T49" s="36">
        <f t="shared" si="6"/>
        <v>0.43401200788709926</v>
      </c>
      <c r="U49" s="36">
        <f t="shared" si="7"/>
        <v>-0.97499999999999998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3104364</v>
      </c>
      <c r="E50" s="31">
        <v>2938364</v>
      </c>
      <c r="F50" s="31">
        <v>558330</v>
      </c>
      <c r="G50" s="36">
        <f t="shared" si="0"/>
        <v>0.17985326463004983</v>
      </c>
      <c r="H50" s="31">
        <v>574027</v>
      </c>
      <c r="I50" s="36">
        <f t="shared" si="1"/>
        <v>0.18490969486825642</v>
      </c>
      <c r="J50" s="31">
        <v>458351</v>
      </c>
      <c r="K50" s="36">
        <f t="shared" si="2"/>
        <v>0.15598850244557855</v>
      </c>
      <c r="L50" s="31">
        <v>0</v>
      </c>
      <c r="M50" s="36">
        <f t="shared" si="3"/>
        <v>0</v>
      </c>
      <c r="N50" s="31">
        <f t="shared" si="4"/>
        <v>1590708</v>
      </c>
      <c r="O50" s="36">
        <f t="shared" si="5"/>
        <v>0.5413583885454627</v>
      </c>
      <c r="P50" s="31">
        <v>532739</v>
      </c>
      <c r="Q50" s="31">
        <v>2865816</v>
      </c>
      <c r="R50" s="31">
        <v>2725816</v>
      </c>
      <c r="S50" s="31">
        <v>1561624</v>
      </c>
      <c r="T50" s="36">
        <f t="shared" si="6"/>
        <v>0.57290147243981249</v>
      </c>
      <c r="U50" s="36">
        <f t="shared" si="7"/>
        <v>-0.13963310363986869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5193023</v>
      </c>
      <c r="E52" s="31">
        <v>5483090</v>
      </c>
      <c r="F52" s="31">
        <v>1368421</v>
      </c>
      <c r="G52" s="36">
        <f t="shared" si="0"/>
        <v>0.26351144603056831</v>
      </c>
      <c r="H52" s="31">
        <v>1659976</v>
      </c>
      <c r="I52" s="36">
        <f t="shared" si="1"/>
        <v>0.31965504485537616</v>
      </c>
      <c r="J52" s="31">
        <v>1257562</v>
      </c>
      <c r="K52" s="36">
        <f t="shared" si="2"/>
        <v>0.22935279194760619</v>
      </c>
      <c r="L52" s="31">
        <v>0</v>
      </c>
      <c r="M52" s="36">
        <f t="shared" si="3"/>
        <v>0</v>
      </c>
      <c r="N52" s="31">
        <f t="shared" si="4"/>
        <v>4285959</v>
      </c>
      <c r="O52" s="36">
        <f t="shared" si="5"/>
        <v>0.78166854820913023</v>
      </c>
      <c r="P52" s="31">
        <v>1177947</v>
      </c>
      <c r="Q52" s="31">
        <v>5067610</v>
      </c>
      <c r="R52" s="31">
        <v>5493710</v>
      </c>
      <c r="S52" s="31">
        <v>3776659</v>
      </c>
      <c r="T52" s="36">
        <f t="shared" si="6"/>
        <v>0.68745146722342465</v>
      </c>
      <c r="U52" s="36">
        <f t="shared" si="7"/>
        <v>6.7587930526585627E-2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8342524</v>
      </c>
      <c r="E53" s="32">
        <f>SUM(E48:E52)</f>
        <v>8466598</v>
      </c>
      <c r="F53" s="32">
        <f>SUM(F48:F52)</f>
        <v>1930421</v>
      </c>
      <c r="G53" s="37">
        <f t="shared" si="0"/>
        <v>0.2313953187308781</v>
      </c>
      <c r="H53" s="32">
        <f>SUM(H48:H52)</f>
        <v>2247952</v>
      </c>
      <c r="I53" s="37">
        <f t="shared" si="1"/>
        <v>0.26945706119634777</v>
      </c>
      <c r="J53" s="32">
        <f>SUM(J48:J52)</f>
        <v>1715949</v>
      </c>
      <c r="K53" s="37">
        <f t="shared" si="2"/>
        <v>0.20267278545644898</v>
      </c>
      <c r="L53" s="32">
        <f>SUM(L48:L52)</f>
        <v>0</v>
      </c>
      <c r="M53" s="37">
        <f t="shared" si="3"/>
        <v>0</v>
      </c>
      <c r="N53" s="32">
        <f t="shared" si="4"/>
        <v>5894322</v>
      </c>
      <c r="O53" s="37">
        <f t="shared" si="5"/>
        <v>0.69618541000765599</v>
      </c>
      <c r="P53" s="32">
        <f>SUM(P48:P52)</f>
        <v>1712126</v>
      </c>
      <c r="Q53" s="32">
        <f>SUM(Q48:Q52)</f>
        <v>8029931</v>
      </c>
      <c r="R53" s="32">
        <f>SUM(R48:R52)</f>
        <v>8264663</v>
      </c>
      <c r="S53" s="32">
        <f>SUM(S48:S52)</f>
        <v>5357873</v>
      </c>
      <c r="T53" s="37">
        <f t="shared" si="6"/>
        <v>0.64828692954570566</v>
      </c>
      <c r="U53" s="37">
        <f t="shared" si="7"/>
        <v>2.232896410661267E-3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1245371435</v>
      </c>
      <c r="E54" s="32">
        <f>SUM(E8:E9,E11:E18,E20:E26,E28:E34,E36:E39,E41:E46,E48:E52)</f>
        <v>1203572167</v>
      </c>
      <c r="F54" s="32">
        <f>SUM(F8:F9,F11:F18,F20:F26,F28:F34,F36:F39,F41:F46,F48:F52)</f>
        <v>269078502</v>
      </c>
      <c r="G54" s="37">
        <f t="shared" si="0"/>
        <v>0.21606285035757225</v>
      </c>
      <c r="H54" s="32">
        <f>SUM(H8:H9,H11:H18,H20:H26,H28:H34,H36:H39,H41:H46,H48:H52)</f>
        <v>291767268</v>
      </c>
      <c r="I54" s="37">
        <f t="shared" si="1"/>
        <v>0.23428132346716304</v>
      </c>
      <c r="J54" s="32">
        <f>SUM(J8:J9,J11:J18,J20:J26,J28:J34,J36:J39,J41:J46,J48:J52)</f>
        <v>331857137</v>
      </c>
      <c r="K54" s="37">
        <f t="shared" si="2"/>
        <v>0.27572682893388978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892702907</v>
      </c>
      <c r="O54" s="37">
        <f t="shared" si="5"/>
        <v>0.74171115906172325</v>
      </c>
      <c r="P54" s="32">
        <f>SUM(P8:P9,P11:P18,P20:P26,P28:P34,P36:P39,P41:P46,P48:P52)</f>
        <v>313042687</v>
      </c>
      <c r="Q54" s="32">
        <f>SUM(Q8:Q9,Q11:Q18,Q20:Q26,Q28:Q34,Q36:Q39,Q41:Q46,Q48:Q52)</f>
        <v>1172310964</v>
      </c>
      <c r="R54" s="32">
        <f>SUM(R8:R9,R11:R18,R20:R26,R28:R34,R36:R39,R41:R46,R48:R52)</f>
        <v>1084577832</v>
      </c>
      <c r="S54" s="32">
        <f>SUM(S8:S9,S11:S18,S20:S26,S28:S34,S36:S39,S41:S46,S48:S52)</f>
        <v>811329582</v>
      </c>
      <c r="T54" s="37">
        <f t="shared" si="6"/>
        <v>0.7480602664576681</v>
      </c>
      <c r="U54" s="37">
        <f t="shared" si="7"/>
        <v>6.0101867193594671E-2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218020162</v>
      </c>
      <c r="E57" s="31">
        <v>243951589</v>
      </c>
      <c r="F57" s="31">
        <v>51533876</v>
      </c>
      <c r="G57" s="36">
        <f t="shared" ref="G57:G85" si="8">IF(($D57      =0),0,($F57      /$D57      ))</f>
        <v>0.23637206544227776</v>
      </c>
      <c r="H57" s="31">
        <v>53244656</v>
      </c>
      <c r="I57" s="36">
        <f t="shared" ref="I57:I85" si="9">IF(($D57      =0),0,($H57      /$D57      ))</f>
        <v>0.24421895439193372</v>
      </c>
      <c r="J57" s="31">
        <v>51650556</v>
      </c>
      <c r="K57" s="36">
        <f t="shared" ref="K57:K85" si="10">IF(($E57      =0),0,($J57      /$E57      ))</f>
        <v>0.21172461393559522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156429088</v>
      </c>
      <c r="O57" s="36">
        <f t="shared" ref="O57:O85" si="13">IF(($E57      =0),0,($N57      /$E57      ))</f>
        <v>0.64123004339192891</v>
      </c>
      <c r="P57" s="31">
        <v>113477170</v>
      </c>
      <c r="Q57" s="31">
        <v>217218746</v>
      </c>
      <c r="R57" s="31">
        <v>205270139</v>
      </c>
      <c r="S57" s="31">
        <v>181273020</v>
      </c>
      <c r="T57" s="36">
        <f t="shared" ref="T57:T85" si="14">IF(($R57      =0),0,($S57      /$R57      ))</f>
        <v>0.88309493471917022</v>
      </c>
      <c r="U57" s="36">
        <f t="shared" ref="U57:U85" si="15">IF(($P57      =0),0,(($J57      /$P57      )-1))</f>
        <v>-0.54483746818853518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218020162</v>
      </c>
      <c r="E58" s="32">
        <f>E57</f>
        <v>243951589</v>
      </c>
      <c r="F58" s="32">
        <f>F57</f>
        <v>51533876</v>
      </c>
      <c r="G58" s="37">
        <f t="shared" si="8"/>
        <v>0.23637206544227776</v>
      </c>
      <c r="H58" s="32">
        <f>H57</f>
        <v>53244656</v>
      </c>
      <c r="I58" s="37">
        <f t="shared" si="9"/>
        <v>0.24421895439193372</v>
      </c>
      <c r="J58" s="32">
        <f>J57</f>
        <v>51650556</v>
      </c>
      <c r="K58" s="37">
        <f t="shared" si="10"/>
        <v>0.21172461393559522</v>
      </c>
      <c r="L58" s="32">
        <f>L57</f>
        <v>0</v>
      </c>
      <c r="M58" s="37">
        <f t="shared" si="11"/>
        <v>0</v>
      </c>
      <c r="N58" s="32">
        <f t="shared" si="12"/>
        <v>156429088</v>
      </c>
      <c r="O58" s="37">
        <f t="shared" si="13"/>
        <v>0.64123004339192891</v>
      </c>
      <c r="P58" s="32">
        <f>P57</f>
        <v>113477170</v>
      </c>
      <c r="Q58" s="32">
        <f>Q57</f>
        <v>217218746</v>
      </c>
      <c r="R58" s="32">
        <f>R57</f>
        <v>205270139</v>
      </c>
      <c r="S58" s="32">
        <f>S57</f>
        <v>181273020</v>
      </c>
      <c r="T58" s="37">
        <f t="shared" si="14"/>
        <v>0.88309493471917022</v>
      </c>
      <c r="U58" s="37">
        <f t="shared" si="15"/>
        <v>-0.54483746818853518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300000</v>
      </c>
      <c r="E59" s="31">
        <v>86957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300000</v>
      </c>
      <c r="R59" s="31">
        <v>150000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78981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78981</v>
      </c>
      <c r="O60" s="36">
        <f t="shared" si="13"/>
        <v>0</v>
      </c>
      <c r="P60" s="31">
        <v>29617</v>
      </c>
      <c r="Q60" s="31">
        <v>0</v>
      </c>
      <c r="R60" s="31">
        <v>0</v>
      </c>
      <c r="S60" s="31">
        <v>262410</v>
      </c>
      <c r="T60" s="36">
        <f t="shared" si="14"/>
        <v>0</v>
      </c>
      <c r="U60" s="36">
        <f t="shared" si="15"/>
        <v>1.6667454502481682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1306740</v>
      </c>
      <c r="E61" s="31">
        <v>1306740</v>
      </c>
      <c r="F61" s="31">
        <v>39307</v>
      </c>
      <c r="G61" s="36">
        <f t="shared" si="8"/>
        <v>3.0080199580635781E-2</v>
      </c>
      <c r="H61" s="31">
        <v>49434</v>
      </c>
      <c r="I61" s="36">
        <f t="shared" si="9"/>
        <v>3.783001974378989E-2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88741</v>
      </c>
      <c r="O61" s="36">
        <f t="shared" si="13"/>
        <v>6.7910219324425675E-2</v>
      </c>
      <c r="P61" s="31">
        <v>141939</v>
      </c>
      <c r="Q61" s="31">
        <v>638682</v>
      </c>
      <c r="R61" s="31">
        <v>528367</v>
      </c>
      <c r="S61" s="31">
        <v>1364133</v>
      </c>
      <c r="T61" s="36">
        <f t="shared" si="14"/>
        <v>2.581790687154951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1606740</v>
      </c>
      <c r="E63" s="32">
        <f>SUM(E59:E62)</f>
        <v>1393697</v>
      </c>
      <c r="F63" s="32">
        <f>SUM(F59:F62)</f>
        <v>39307</v>
      </c>
      <c r="G63" s="37">
        <f t="shared" si="8"/>
        <v>2.4463821153391338E-2</v>
      </c>
      <c r="H63" s="32">
        <f>SUM(H59:H62)</f>
        <v>49434</v>
      </c>
      <c r="I63" s="37">
        <f t="shared" si="9"/>
        <v>3.0766645505806788E-2</v>
      </c>
      <c r="J63" s="32">
        <f>SUM(J59:J62)</f>
        <v>78981</v>
      </c>
      <c r="K63" s="37">
        <f t="shared" si="10"/>
        <v>5.6670137052745324E-2</v>
      </c>
      <c r="L63" s="32">
        <f>SUM(L59:L62)</f>
        <v>0</v>
      </c>
      <c r="M63" s="37">
        <f t="shared" si="11"/>
        <v>0</v>
      </c>
      <c r="N63" s="32">
        <f t="shared" si="12"/>
        <v>167722</v>
      </c>
      <c r="O63" s="37">
        <f t="shared" si="13"/>
        <v>0.12034323098923223</v>
      </c>
      <c r="P63" s="32">
        <f>SUM(P59:P62)</f>
        <v>171556</v>
      </c>
      <c r="Q63" s="32">
        <f>SUM(Q59:Q62)</f>
        <v>938682</v>
      </c>
      <c r="R63" s="32">
        <f>SUM(R59:R62)</f>
        <v>678367</v>
      </c>
      <c r="S63" s="32">
        <f>SUM(S59:S62)</f>
        <v>1626543</v>
      </c>
      <c r="T63" s="37">
        <f t="shared" si="14"/>
        <v>2.3977330854832268</v>
      </c>
      <c r="U63" s="37">
        <f t="shared" si="15"/>
        <v>-0.53961971601109848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2027263</v>
      </c>
      <c r="E64" s="31">
        <v>2027263</v>
      </c>
      <c r="F64" s="31">
        <v>0</v>
      </c>
      <c r="G64" s="36">
        <f t="shared" si="8"/>
        <v>0</v>
      </c>
      <c r="H64" s="31">
        <v>52102</v>
      </c>
      <c r="I64" s="36">
        <f t="shared" si="9"/>
        <v>2.570066143366697E-2</v>
      </c>
      <c r="J64" s="31">
        <v>24121</v>
      </c>
      <c r="K64" s="36">
        <f t="shared" si="10"/>
        <v>1.1898308211613392E-2</v>
      </c>
      <c r="L64" s="31">
        <v>0</v>
      </c>
      <c r="M64" s="36">
        <f t="shared" si="11"/>
        <v>0</v>
      </c>
      <c r="N64" s="31">
        <f t="shared" si="12"/>
        <v>76223</v>
      </c>
      <c r="O64" s="36">
        <f t="shared" si="13"/>
        <v>3.759896964528036E-2</v>
      </c>
      <c r="P64" s="31">
        <v>0</v>
      </c>
      <c r="Q64" s="31">
        <v>1669816</v>
      </c>
      <c r="R64" s="31">
        <v>1669816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305476</v>
      </c>
      <c r="E65" s="31">
        <v>305476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212655</v>
      </c>
      <c r="R65" s="31">
        <v>212655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6323072</v>
      </c>
      <c r="E66" s="31">
        <v>6181147</v>
      </c>
      <c r="F66" s="31">
        <v>38441</v>
      </c>
      <c r="G66" s="36">
        <f t="shared" si="8"/>
        <v>6.0794816190611143E-3</v>
      </c>
      <c r="H66" s="31">
        <v>218154</v>
      </c>
      <c r="I66" s="36">
        <f t="shared" si="9"/>
        <v>3.4501267738213326E-2</v>
      </c>
      <c r="J66" s="31">
        <v>3551748</v>
      </c>
      <c r="K66" s="36">
        <f t="shared" si="10"/>
        <v>0.57460985800855413</v>
      </c>
      <c r="L66" s="31">
        <v>0</v>
      </c>
      <c r="M66" s="36">
        <f t="shared" si="11"/>
        <v>0</v>
      </c>
      <c r="N66" s="31">
        <f t="shared" si="12"/>
        <v>3808343</v>
      </c>
      <c r="O66" s="36">
        <f t="shared" si="13"/>
        <v>0.61612237987545027</v>
      </c>
      <c r="P66" s="31">
        <v>3611011</v>
      </c>
      <c r="Q66" s="31">
        <v>5539030</v>
      </c>
      <c r="R66" s="31">
        <v>5520030</v>
      </c>
      <c r="S66" s="31">
        <v>3773070</v>
      </c>
      <c r="T66" s="36">
        <f t="shared" si="14"/>
        <v>0.68352345911163526</v>
      </c>
      <c r="U66" s="36">
        <f t="shared" si="15"/>
        <v>-1.641174729182493E-2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76007767</v>
      </c>
      <c r="E67" s="31">
        <v>75507439</v>
      </c>
      <c r="F67" s="31">
        <v>15133238</v>
      </c>
      <c r="G67" s="36">
        <f t="shared" si="8"/>
        <v>0.19910120501237721</v>
      </c>
      <c r="H67" s="31">
        <v>13995189</v>
      </c>
      <c r="I67" s="36">
        <f t="shared" si="9"/>
        <v>0.18412840624564067</v>
      </c>
      <c r="J67" s="31">
        <v>14111459</v>
      </c>
      <c r="K67" s="36">
        <f t="shared" si="10"/>
        <v>0.18688832765206087</v>
      </c>
      <c r="L67" s="31">
        <v>0</v>
      </c>
      <c r="M67" s="36">
        <f t="shared" si="11"/>
        <v>0</v>
      </c>
      <c r="N67" s="31">
        <f t="shared" si="12"/>
        <v>43239886</v>
      </c>
      <c r="O67" s="36">
        <f t="shared" si="13"/>
        <v>0.57265729804450127</v>
      </c>
      <c r="P67" s="31">
        <v>13626323</v>
      </c>
      <c r="Q67" s="31">
        <v>72352260</v>
      </c>
      <c r="R67" s="31">
        <v>75650592</v>
      </c>
      <c r="S67" s="31">
        <v>39737462</v>
      </c>
      <c r="T67" s="36">
        <f t="shared" si="14"/>
        <v>0.52527628600712073</v>
      </c>
      <c r="U67" s="36">
        <f t="shared" si="15"/>
        <v>3.5602854856735755E-2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7507964</v>
      </c>
      <c r="E68" s="31">
        <v>7507964</v>
      </c>
      <c r="F68" s="31">
        <v>1473529</v>
      </c>
      <c r="G68" s="36">
        <f t="shared" si="8"/>
        <v>0.19626212912049126</v>
      </c>
      <c r="H68" s="31">
        <v>855071</v>
      </c>
      <c r="I68" s="36">
        <f t="shared" si="9"/>
        <v>0.11388853223057542</v>
      </c>
      <c r="J68" s="31">
        <v>1391143</v>
      </c>
      <c r="K68" s="36">
        <f t="shared" si="10"/>
        <v>0.18528898114055956</v>
      </c>
      <c r="L68" s="31">
        <v>0</v>
      </c>
      <c r="M68" s="36">
        <f t="shared" si="11"/>
        <v>0</v>
      </c>
      <c r="N68" s="31">
        <f t="shared" si="12"/>
        <v>3719743</v>
      </c>
      <c r="O68" s="36">
        <f t="shared" si="13"/>
        <v>0.4954396424916262</v>
      </c>
      <c r="P68" s="31">
        <v>894799</v>
      </c>
      <c r="Q68" s="31">
        <v>6270270</v>
      </c>
      <c r="R68" s="31">
        <v>6028114</v>
      </c>
      <c r="S68" s="31">
        <v>2637208</v>
      </c>
      <c r="T68" s="36">
        <f t="shared" si="14"/>
        <v>0.43748475891464561</v>
      </c>
      <c r="U68" s="36">
        <f t="shared" si="15"/>
        <v>0.55469887650746141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92171542</v>
      </c>
      <c r="E70" s="32">
        <f>SUM(E64:E69)</f>
        <v>91529289</v>
      </c>
      <c r="F70" s="32">
        <f>SUM(F64:F69)</f>
        <v>16645208</v>
      </c>
      <c r="G70" s="37">
        <f t="shared" si="8"/>
        <v>0.18058944918161399</v>
      </c>
      <c r="H70" s="32">
        <f>SUM(H64:H69)</f>
        <v>15120516</v>
      </c>
      <c r="I70" s="37">
        <f t="shared" si="9"/>
        <v>0.16404755385344427</v>
      </c>
      <c r="J70" s="32">
        <f>SUM(J64:J69)</f>
        <v>19078471</v>
      </c>
      <c r="K70" s="37">
        <f t="shared" si="10"/>
        <v>0.20844115810841707</v>
      </c>
      <c r="L70" s="32">
        <f>SUM(L64:L69)</f>
        <v>0</v>
      </c>
      <c r="M70" s="37">
        <f t="shared" si="11"/>
        <v>0</v>
      </c>
      <c r="N70" s="32">
        <f t="shared" si="12"/>
        <v>50844195</v>
      </c>
      <c r="O70" s="37">
        <f t="shared" si="13"/>
        <v>0.5554964487924734</v>
      </c>
      <c r="P70" s="32">
        <f>SUM(P64:P69)</f>
        <v>18132133</v>
      </c>
      <c r="Q70" s="32">
        <f>SUM(Q64:Q69)</f>
        <v>86044031</v>
      </c>
      <c r="R70" s="32">
        <f>SUM(R64:R69)</f>
        <v>89081207</v>
      </c>
      <c r="S70" s="32">
        <f>SUM(S64:S69)</f>
        <v>46147740</v>
      </c>
      <c r="T70" s="37">
        <f t="shared" si="14"/>
        <v>0.51804125195564532</v>
      </c>
      <c r="U70" s="37">
        <f t="shared" si="15"/>
        <v>5.2191212142553844E-2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13176612</v>
      </c>
      <c r="E71" s="31">
        <v>13049392</v>
      </c>
      <c r="F71" s="31">
        <v>3127895</v>
      </c>
      <c r="G71" s="36">
        <f t="shared" si="8"/>
        <v>0.23738234077166423</v>
      </c>
      <c r="H71" s="31">
        <v>3103149</v>
      </c>
      <c r="I71" s="36">
        <f t="shared" si="9"/>
        <v>0.23550431628403418</v>
      </c>
      <c r="J71" s="31">
        <v>2868568</v>
      </c>
      <c r="K71" s="36">
        <f t="shared" si="10"/>
        <v>0.21982388144980242</v>
      </c>
      <c r="L71" s="31">
        <v>0</v>
      </c>
      <c r="M71" s="36">
        <f t="shared" si="11"/>
        <v>0</v>
      </c>
      <c r="N71" s="31">
        <f t="shared" si="12"/>
        <v>9099612</v>
      </c>
      <c r="O71" s="36">
        <f t="shared" si="13"/>
        <v>0.697320764063184</v>
      </c>
      <c r="P71" s="31">
        <v>2852601</v>
      </c>
      <c r="Q71" s="31">
        <v>9872040</v>
      </c>
      <c r="R71" s="31">
        <v>12186618</v>
      </c>
      <c r="S71" s="31">
        <v>8893214</v>
      </c>
      <c r="T71" s="36">
        <f t="shared" si="14"/>
        <v>0.72975242187783351</v>
      </c>
      <c r="U71" s="36">
        <f t="shared" si="15"/>
        <v>5.5973478239683683E-3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24403361</v>
      </c>
      <c r="E72" s="31">
        <v>24403361</v>
      </c>
      <c r="F72" s="31">
        <v>5343593</v>
      </c>
      <c r="G72" s="36">
        <f t="shared" si="8"/>
        <v>0.21896955095652604</v>
      </c>
      <c r="H72" s="31">
        <v>3376940</v>
      </c>
      <c r="I72" s="36">
        <f t="shared" si="9"/>
        <v>0.13838011903360362</v>
      </c>
      <c r="J72" s="31">
        <v>6397989</v>
      </c>
      <c r="K72" s="36">
        <f t="shared" si="10"/>
        <v>0.26217655018913172</v>
      </c>
      <c r="L72" s="31">
        <v>0</v>
      </c>
      <c r="M72" s="36">
        <f t="shared" si="11"/>
        <v>0</v>
      </c>
      <c r="N72" s="31">
        <f t="shared" si="12"/>
        <v>15118522</v>
      </c>
      <c r="O72" s="36">
        <f t="shared" si="13"/>
        <v>0.6195262201792614</v>
      </c>
      <c r="P72" s="31">
        <v>6730090</v>
      </c>
      <c r="Q72" s="31">
        <v>25625257</v>
      </c>
      <c r="R72" s="31">
        <v>22136292</v>
      </c>
      <c r="S72" s="31">
        <v>16316083</v>
      </c>
      <c r="T72" s="36">
        <f t="shared" si="14"/>
        <v>0.73707389656768174</v>
      </c>
      <c r="U72" s="36">
        <f t="shared" si="15"/>
        <v>-4.9345699686036859E-2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35180716</v>
      </c>
      <c r="E73" s="31">
        <v>37264740</v>
      </c>
      <c r="F73" s="31">
        <v>8031934</v>
      </c>
      <c r="G73" s="36">
        <f t="shared" si="8"/>
        <v>0.22830501801043504</v>
      </c>
      <c r="H73" s="31">
        <v>9081515</v>
      </c>
      <c r="I73" s="36">
        <f t="shared" si="9"/>
        <v>0.25813900433407894</v>
      </c>
      <c r="J73" s="31">
        <v>9630760</v>
      </c>
      <c r="K73" s="36">
        <f t="shared" si="10"/>
        <v>0.25844162605186566</v>
      </c>
      <c r="L73" s="31">
        <v>0</v>
      </c>
      <c r="M73" s="36">
        <f t="shared" si="11"/>
        <v>0</v>
      </c>
      <c r="N73" s="31">
        <f t="shared" si="12"/>
        <v>26744209</v>
      </c>
      <c r="O73" s="36">
        <f t="shared" si="13"/>
        <v>0.71768135239907749</v>
      </c>
      <c r="P73" s="31">
        <v>20289</v>
      </c>
      <c r="Q73" s="31">
        <v>35154748</v>
      </c>
      <c r="R73" s="31">
        <v>35154748</v>
      </c>
      <c r="S73" s="31">
        <v>7342056</v>
      </c>
      <c r="T73" s="36">
        <f t="shared" si="14"/>
        <v>0.20884962679863328</v>
      </c>
      <c r="U73" s="36">
        <f t="shared" si="15"/>
        <v>473.67889003893737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13075473</v>
      </c>
      <c r="E74" s="31">
        <v>45159649</v>
      </c>
      <c r="F74" s="31">
        <v>11317786</v>
      </c>
      <c r="G74" s="36">
        <f t="shared" si="8"/>
        <v>0.86557373488515488</v>
      </c>
      <c r="H74" s="31">
        <v>11473970</v>
      </c>
      <c r="I74" s="36">
        <f t="shared" si="9"/>
        <v>0.87751854177665312</v>
      </c>
      <c r="J74" s="31">
        <v>11070179</v>
      </c>
      <c r="K74" s="36">
        <f t="shared" si="10"/>
        <v>0.24513430119884236</v>
      </c>
      <c r="L74" s="31">
        <v>0</v>
      </c>
      <c r="M74" s="36">
        <f t="shared" si="11"/>
        <v>0</v>
      </c>
      <c r="N74" s="31">
        <f t="shared" si="12"/>
        <v>33861935</v>
      </c>
      <c r="O74" s="36">
        <f t="shared" si="13"/>
        <v>0.74982724068559525</v>
      </c>
      <c r="P74" s="31">
        <v>11428554</v>
      </c>
      <c r="Q74" s="31">
        <v>65440107</v>
      </c>
      <c r="R74" s="31">
        <v>60480189</v>
      </c>
      <c r="S74" s="31">
        <v>34976361</v>
      </c>
      <c r="T74" s="36">
        <f t="shared" si="14"/>
        <v>0.57831104000022227</v>
      </c>
      <c r="U74" s="36">
        <f t="shared" si="15"/>
        <v>-3.1357860320736952E-2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2791526</v>
      </c>
      <c r="E75" s="31">
        <v>18112385</v>
      </c>
      <c r="F75" s="31">
        <v>4222654</v>
      </c>
      <c r="G75" s="36">
        <f t="shared" si="8"/>
        <v>1.5126686980526063</v>
      </c>
      <c r="H75" s="31">
        <v>4455456</v>
      </c>
      <c r="I75" s="36">
        <f t="shared" si="9"/>
        <v>1.5960646614074165</v>
      </c>
      <c r="J75" s="31">
        <v>3399473</v>
      </c>
      <c r="K75" s="36">
        <f t="shared" si="10"/>
        <v>0.18768776171663754</v>
      </c>
      <c r="L75" s="31">
        <v>0</v>
      </c>
      <c r="M75" s="36">
        <f t="shared" si="11"/>
        <v>0</v>
      </c>
      <c r="N75" s="31">
        <f t="shared" si="12"/>
        <v>12077583</v>
      </c>
      <c r="O75" s="36">
        <f t="shared" si="13"/>
        <v>0.66681350909888459</v>
      </c>
      <c r="P75" s="31">
        <v>644081</v>
      </c>
      <c r="Q75" s="31">
        <v>3300793</v>
      </c>
      <c r="R75" s="31">
        <v>2909166</v>
      </c>
      <c r="S75" s="31">
        <v>1846715</v>
      </c>
      <c r="T75" s="36">
        <f t="shared" si="14"/>
        <v>0.6347918956841927</v>
      </c>
      <c r="U75" s="36">
        <f t="shared" si="15"/>
        <v>4.2780209321498379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4634400</v>
      </c>
      <c r="E76" s="31">
        <v>4623131</v>
      </c>
      <c r="F76" s="31">
        <v>1267629</v>
      </c>
      <c r="G76" s="36">
        <f t="shared" si="8"/>
        <v>0.2735260227861212</v>
      </c>
      <c r="H76" s="31">
        <v>443609</v>
      </c>
      <c r="I76" s="36">
        <f t="shared" si="9"/>
        <v>9.5720913171068525E-2</v>
      </c>
      <c r="J76" s="31">
        <v>2234254</v>
      </c>
      <c r="K76" s="36">
        <f t="shared" si="10"/>
        <v>0.48327724219798229</v>
      </c>
      <c r="L76" s="31">
        <v>0</v>
      </c>
      <c r="M76" s="36">
        <f t="shared" si="11"/>
        <v>0</v>
      </c>
      <c r="N76" s="31">
        <f t="shared" si="12"/>
        <v>3945492</v>
      </c>
      <c r="O76" s="36">
        <f t="shared" si="13"/>
        <v>0.8534242270011384</v>
      </c>
      <c r="P76" s="31">
        <v>2097332</v>
      </c>
      <c r="Q76" s="31">
        <v>6197874</v>
      </c>
      <c r="R76" s="31">
        <v>6197879</v>
      </c>
      <c r="S76" s="31">
        <v>3058225</v>
      </c>
      <c r="T76" s="36">
        <f t="shared" si="14"/>
        <v>0.49343089789265004</v>
      </c>
      <c r="U76" s="36">
        <f t="shared" si="15"/>
        <v>6.5283894013918653E-2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80004</v>
      </c>
      <c r="E77" s="31">
        <v>39996</v>
      </c>
      <c r="F77" s="31">
        <v>8710</v>
      </c>
      <c r="G77" s="36">
        <f t="shared" si="8"/>
        <v>0.10886955652217389</v>
      </c>
      <c r="H77" s="31">
        <v>0</v>
      </c>
      <c r="I77" s="36">
        <f t="shared" si="9"/>
        <v>0</v>
      </c>
      <c r="J77" s="31">
        <v>27467</v>
      </c>
      <c r="K77" s="36">
        <f t="shared" si="10"/>
        <v>0.68674367436743677</v>
      </c>
      <c r="L77" s="31">
        <v>0</v>
      </c>
      <c r="M77" s="36">
        <f t="shared" si="11"/>
        <v>0</v>
      </c>
      <c r="N77" s="31">
        <f t="shared" si="12"/>
        <v>36177</v>
      </c>
      <c r="O77" s="36">
        <f t="shared" si="13"/>
        <v>0.90451545154515456</v>
      </c>
      <c r="P77" s="31">
        <v>400</v>
      </c>
      <c r="Q77" s="31">
        <v>219996</v>
      </c>
      <c r="R77" s="31">
        <v>575052</v>
      </c>
      <c r="S77" s="31">
        <v>241098</v>
      </c>
      <c r="T77" s="36">
        <f t="shared" si="14"/>
        <v>0.41926295361115168</v>
      </c>
      <c r="U77" s="36">
        <f t="shared" si="15"/>
        <v>67.667500000000004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93342092</v>
      </c>
      <c r="E78" s="32">
        <f>SUM(E71:E77)</f>
        <v>142652654</v>
      </c>
      <c r="F78" s="32">
        <f>SUM(F71:F77)</f>
        <v>33320201</v>
      </c>
      <c r="G78" s="37">
        <f t="shared" si="8"/>
        <v>0.35696865461296923</v>
      </c>
      <c r="H78" s="32">
        <f>SUM(H71:H77)</f>
        <v>31934639</v>
      </c>
      <c r="I78" s="37">
        <f t="shared" si="9"/>
        <v>0.3421247404654269</v>
      </c>
      <c r="J78" s="32">
        <f>SUM(J71:J77)</f>
        <v>35628690</v>
      </c>
      <c r="K78" s="37">
        <f t="shared" si="10"/>
        <v>0.24975833958196109</v>
      </c>
      <c r="L78" s="32">
        <f>SUM(L71:L77)</f>
        <v>0</v>
      </c>
      <c r="M78" s="37">
        <f t="shared" si="11"/>
        <v>0</v>
      </c>
      <c r="N78" s="32">
        <f t="shared" si="12"/>
        <v>100883530</v>
      </c>
      <c r="O78" s="37">
        <f t="shared" si="13"/>
        <v>0.70719700735466162</v>
      </c>
      <c r="P78" s="32">
        <f>SUM(P71:P77)</f>
        <v>23773347</v>
      </c>
      <c r="Q78" s="32">
        <f>SUM(Q71:Q77)</f>
        <v>145810815</v>
      </c>
      <c r="R78" s="32">
        <f>SUM(R71:R77)</f>
        <v>139639944</v>
      </c>
      <c r="S78" s="32">
        <f>SUM(S71:S77)</f>
        <v>72673752</v>
      </c>
      <c r="T78" s="37">
        <f t="shared" si="14"/>
        <v>0.5204367025526736</v>
      </c>
      <c r="U78" s="37">
        <f t="shared" si="15"/>
        <v>0.49868211657365702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48126927</v>
      </c>
      <c r="E79" s="31">
        <v>51560536</v>
      </c>
      <c r="F79" s="31">
        <v>10653065</v>
      </c>
      <c r="G79" s="36">
        <f t="shared" si="8"/>
        <v>0.22135352627023122</v>
      </c>
      <c r="H79" s="31">
        <v>11129386</v>
      </c>
      <c r="I79" s="36">
        <f t="shared" si="9"/>
        <v>0.23125070919238205</v>
      </c>
      <c r="J79" s="31">
        <v>9976714</v>
      </c>
      <c r="K79" s="36">
        <f t="shared" si="10"/>
        <v>0.19349515683855575</v>
      </c>
      <c r="L79" s="31">
        <v>0</v>
      </c>
      <c r="M79" s="36">
        <f t="shared" si="11"/>
        <v>0</v>
      </c>
      <c r="N79" s="31">
        <f t="shared" si="12"/>
        <v>31759165</v>
      </c>
      <c r="O79" s="36">
        <f t="shared" si="13"/>
        <v>0.61595878289550754</v>
      </c>
      <c r="P79" s="31">
        <v>25729778</v>
      </c>
      <c r="Q79" s="31">
        <v>45379479</v>
      </c>
      <c r="R79" s="31">
        <v>45353945</v>
      </c>
      <c r="S79" s="31">
        <v>25729778</v>
      </c>
      <c r="T79" s="36">
        <f t="shared" si="14"/>
        <v>0.56731069370040466</v>
      </c>
      <c r="U79" s="36">
        <f t="shared" si="15"/>
        <v>-0.61225028836237916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2370443</v>
      </c>
      <c r="E80" s="31">
        <v>8928734</v>
      </c>
      <c r="F80" s="31">
        <v>1567981</v>
      </c>
      <c r="G80" s="36">
        <f t="shared" si="8"/>
        <v>0.66147171646818759</v>
      </c>
      <c r="H80" s="31">
        <v>1535700</v>
      </c>
      <c r="I80" s="36">
        <f t="shared" si="9"/>
        <v>0.6478535868611901</v>
      </c>
      <c r="J80" s="31">
        <v>2963879</v>
      </c>
      <c r="K80" s="36">
        <f t="shared" si="10"/>
        <v>0.33194840388346208</v>
      </c>
      <c r="L80" s="31">
        <v>0</v>
      </c>
      <c r="M80" s="36">
        <f t="shared" si="11"/>
        <v>0</v>
      </c>
      <c r="N80" s="31">
        <f t="shared" si="12"/>
        <v>6067560</v>
      </c>
      <c r="O80" s="36">
        <f t="shared" si="13"/>
        <v>0.6795543466744558</v>
      </c>
      <c r="P80" s="31">
        <v>1653650</v>
      </c>
      <c r="Q80" s="31">
        <v>7348157</v>
      </c>
      <c r="R80" s="31">
        <v>7363157</v>
      </c>
      <c r="S80" s="31">
        <v>4984716</v>
      </c>
      <c r="T80" s="36">
        <f t="shared" si="14"/>
        <v>0.67698081135578125</v>
      </c>
      <c r="U80" s="36">
        <f t="shared" si="15"/>
        <v>0.79232546185710406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45028410</v>
      </c>
      <c r="E81" s="31">
        <v>48150440</v>
      </c>
      <c r="F81" s="31">
        <v>9426026</v>
      </c>
      <c r="G81" s="36">
        <f t="shared" si="8"/>
        <v>0.2093350842279352</v>
      </c>
      <c r="H81" s="31">
        <v>10216614</v>
      </c>
      <c r="I81" s="36">
        <f t="shared" si="9"/>
        <v>0.22689262179144234</v>
      </c>
      <c r="J81" s="31">
        <v>12657219</v>
      </c>
      <c r="K81" s="36">
        <f t="shared" si="10"/>
        <v>0.26286818978185872</v>
      </c>
      <c r="L81" s="31">
        <v>0</v>
      </c>
      <c r="M81" s="36">
        <f t="shared" si="11"/>
        <v>0</v>
      </c>
      <c r="N81" s="31">
        <f t="shared" si="12"/>
        <v>32299859</v>
      </c>
      <c r="O81" s="36">
        <f t="shared" si="13"/>
        <v>0.67081129476698442</v>
      </c>
      <c r="P81" s="31">
        <v>9212373</v>
      </c>
      <c r="Q81" s="31">
        <v>42743790</v>
      </c>
      <c r="R81" s="31">
        <v>43629530</v>
      </c>
      <c r="S81" s="31">
        <v>25833229</v>
      </c>
      <c r="T81" s="36">
        <f t="shared" si="14"/>
        <v>0.59210422390523121</v>
      </c>
      <c r="U81" s="36">
        <f t="shared" si="15"/>
        <v>0.37393687815289289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95525780</v>
      </c>
      <c r="E84" s="32">
        <f>SUM(E79:E83)</f>
        <v>108639710</v>
      </c>
      <c r="F84" s="32">
        <f>SUM(F79:F83)</f>
        <v>21647072</v>
      </c>
      <c r="G84" s="37">
        <f t="shared" si="8"/>
        <v>0.22660973822982655</v>
      </c>
      <c r="H84" s="32">
        <f>SUM(H79:H83)</f>
        <v>22881700</v>
      </c>
      <c r="I84" s="37">
        <f t="shared" si="9"/>
        <v>0.23953429116202976</v>
      </c>
      <c r="J84" s="32">
        <f>SUM(J79:J83)</f>
        <v>25597812</v>
      </c>
      <c r="K84" s="37">
        <f t="shared" si="10"/>
        <v>0.23562113705936807</v>
      </c>
      <c r="L84" s="32">
        <f>SUM(L79:L83)</f>
        <v>0</v>
      </c>
      <c r="M84" s="37">
        <f t="shared" si="11"/>
        <v>0</v>
      </c>
      <c r="N84" s="32">
        <f t="shared" si="12"/>
        <v>70126584</v>
      </c>
      <c r="O84" s="37">
        <f t="shared" si="13"/>
        <v>0.64549678934157684</v>
      </c>
      <c r="P84" s="32">
        <f>SUM(P79:P83)</f>
        <v>36595801</v>
      </c>
      <c r="Q84" s="32">
        <f>SUM(Q79:Q83)</f>
        <v>95471426</v>
      </c>
      <c r="R84" s="32">
        <f>SUM(R79:R83)</f>
        <v>96346632</v>
      </c>
      <c r="S84" s="32">
        <f>SUM(S79:S83)</f>
        <v>56547723</v>
      </c>
      <c r="T84" s="37">
        <f t="shared" si="14"/>
        <v>0.58691956144351787</v>
      </c>
      <c r="U84" s="37">
        <f t="shared" si="15"/>
        <v>-0.30052598110914419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500666316</v>
      </c>
      <c r="E85" s="32">
        <f>SUM(E57,E59:E62,E64:E69,E71:E77,E79:E83)</f>
        <v>588166939</v>
      </c>
      <c r="F85" s="32">
        <f>SUM(F57,F59:F62,F64:F69,F71:F77,F79:F83)</f>
        <v>123185664</v>
      </c>
      <c r="G85" s="37">
        <f t="shared" si="8"/>
        <v>0.24604344263495451</v>
      </c>
      <c r="H85" s="32">
        <f>SUM(H57,H59:H62,H64:H69,H71:H77,H79:H83)</f>
        <v>123230945</v>
      </c>
      <c r="I85" s="37">
        <f t="shared" si="9"/>
        <v>0.24613388410975107</v>
      </c>
      <c r="J85" s="32">
        <f>SUM(J57,J59:J62,J64:J69,J71:J77,J79:J83)</f>
        <v>132034510</v>
      </c>
      <c r="K85" s="37">
        <f t="shared" si="10"/>
        <v>0.2244847529588874</v>
      </c>
      <c r="L85" s="32">
        <f>SUM(L57,L59:L62,L64:L69,L71:L77,L79:L83)</f>
        <v>0</v>
      </c>
      <c r="M85" s="37">
        <f t="shared" si="11"/>
        <v>0</v>
      </c>
      <c r="N85" s="32">
        <f t="shared" si="12"/>
        <v>378451119</v>
      </c>
      <c r="O85" s="37">
        <f t="shared" si="13"/>
        <v>0.64344167260309071</v>
      </c>
      <c r="P85" s="32">
        <f>SUM(P57,P59:P62,P64:P69,P71:P77,P79:P83)</f>
        <v>192150007</v>
      </c>
      <c r="Q85" s="32">
        <f>SUM(Q57,Q59:Q62,Q64:Q69,Q71:Q77,Q79:Q83)</f>
        <v>545483700</v>
      </c>
      <c r="R85" s="32">
        <f>SUM(R57,R59:R62,R64:R69,R71:R77,R79:R83)</f>
        <v>531016289</v>
      </c>
      <c r="S85" s="32">
        <f>SUM(S57,S59:S62,S64:S69,S71:S77,S79:S83)</f>
        <v>358268778</v>
      </c>
      <c r="T85" s="37">
        <f t="shared" si="14"/>
        <v>0.67468509991413839</v>
      </c>
      <c r="U85" s="37">
        <f t="shared" si="15"/>
        <v>-0.31285711584699549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1291063028</v>
      </c>
      <c r="E88" s="31">
        <v>1204822908</v>
      </c>
      <c r="F88" s="31">
        <v>243500083</v>
      </c>
      <c r="G88" s="36">
        <f t="shared" ref="G88:G99" si="16">IF(($D88      =0),0,($F88      /$D88      ))</f>
        <v>0.18860433435012749</v>
      </c>
      <c r="H88" s="31">
        <v>272141062</v>
      </c>
      <c r="I88" s="36">
        <f t="shared" ref="I88:I99" si="17">IF(($D88      =0),0,($H88      /$D88      ))</f>
        <v>0.21078836284358379</v>
      </c>
      <c r="J88" s="31">
        <v>279227955</v>
      </c>
      <c r="K88" s="36">
        <f t="shared" ref="K88:K99" si="18">IF(($E88      =0),0,($J88      /$E88      ))</f>
        <v>0.23175850421330135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794869100</v>
      </c>
      <c r="O88" s="36">
        <f t="shared" ref="O88:O99" si="21">IF(($E88      =0),0,($N88      /$E88      ))</f>
        <v>0.65973936478306072</v>
      </c>
      <c r="P88" s="31">
        <v>232376123</v>
      </c>
      <c r="Q88" s="31">
        <v>1253854603</v>
      </c>
      <c r="R88" s="31">
        <v>1148596146</v>
      </c>
      <c r="S88" s="31">
        <v>684838692</v>
      </c>
      <c r="T88" s="36">
        <f t="shared" ref="T88:T99" si="22">IF(($R88      =0),0,($S88      /$R88      ))</f>
        <v>0.59623976136865775</v>
      </c>
      <c r="U88" s="36">
        <f t="shared" ref="U88:U99" si="23">IF(($P88      =0),0,(($J88      /$P88      )-1))</f>
        <v>0.20162068027961721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199919000</v>
      </c>
      <c r="E89" s="31">
        <v>200020000</v>
      </c>
      <c r="F89" s="31">
        <v>-5341932</v>
      </c>
      <c r="G89" s="36">
        <f t="shared" si="16"/>
        <v>-2.6720481795127028E-2</v>
      </c>
      <c r="H89" s="31">
        <v>38001772</v>
      </c>
      <c r="I89" s="36">
        <f t="shared" si="17"/>
        <v>0.1900858447671307</v>
      </c>
      <c r="J89" s="31">
        <v>30766163</v>
      </c>
      <c r="K89" s="36">
        <f t="shared" si="18"/>
        <v>0.15381543345665433</v>
      </c>
      <c r="L89" s="31">
        <v>0</v>
      </c>
      <c r="M89" s="36">
        <f t="shared" si="19"/>
        <v>0</v>
      </c>
      <c r="N89" s="31">
        <f t="shared" si="20"/>
        <v>63426003</v>
      </c>
      <c r="O89" s="36">
        <f t="shared" si="21"/>
        <v>0.31709830516948306</v>
      </c>
      <c r="P89" s="31">
        <v>16386225</v>
      </c>
      <c r="Q89" s="31">
        <v>240547000</v>
      </c>
      <c r="R89" s="31">
        <v>193507000</v>
      </c>
      <c r="S89" s="31">
        <v>66485874</v>
      </c>
      <c r="T89" s="36">
        <f t="shared" si="22"/>
        <v>0.34358381867322629</v>
      </c>
      <c r="U89" s="36">
        <f t="shared" si="23"/>
        <v>0.87756258686793331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542028355</v>
      </c>
      <c r="E90" s="31">
        <v>610116987</v>
      </c>
      <c r="F90" s="31">
        <v>137748543</v>
      </c>
      <c r="G90" s="36">
        <f t="shared" si="16"/>
        <v>0.25413530810579088</v>
      </c>
      <c r="H90" s="31">
        <v>145243521</v>
      </c>
      <c r="I90" s="36">
        <f t="shared" si="17"/>
        <v>0.26796295739915671</v>
      </c>
      <c r="J90" s="31">
        <v>142058286</v>
      </c>
      <c r="K90" s="36">
        <f t="shared" si="18"/>
        <v>0.23283778197770455</v>
      </c>
      <c r="L90" s="31">
        <v>0</v>
      </c>
      <c r="M90" s="36">
        <f t="shared" si="19"/>
        <v>0</v>
      </c>
      <c r="N90" s="31">
        <f t="shared" si="20"/>
        <v>425050350</v>
      </c>
      <c r="O90" s="36">
        <f t="shared" si="21"/>
        <v>0.69667024366918673</v>
      </c>
      <c r="P90" s="31">
        <v>54614076</v>
      </c>
      <c r="Q90" s="31">
        <v>461294650</v>
      </c>
      <c r="R90" s="31">
        <v>490259362</v>
      </c>
      <c r="S90" s="31">
        <v>356095870</v>
      </c>
      <c r="T90" s="36">
        <f t="shared" si="22"/>
        <v>0.72634180517699121</v>
      </c>
      <c r="U90" s="36">
        <f t="shared" si="23"/>
        <v>1.6011295329797397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2033010383</v>
      </c>
      <c r="E91" s="32">
        <f>SUM(E88:E90)</f>
        <v>2014959895</v>
      </c>
      <c r="F91" s="32">
        <f>SUM(F88:F90)</f>
        <v>375906694</v>
      </c>
      <c r="G91" s="37">
        <f t="shared" si="16"/>
        <v>0.18490151213359543</v>
      </c>
      <c r="H91" s="32">
        <f>SUM(H88:H90)</f>
        <v>455386355</v>
      </c>
      <c r="I91" s="37">
        <f t="shared" si="17"/>
        <v>0.22399607931564608</v>
      </c>
      <c r="J91" s="32">
        <f>SUM(J88:J90)</f>
        <v>452052404</v>
      </c>
      <c r="K91" s="37">
        <f t="shared" si="18"/>
        <v>0.22434809006459158</v>
      </c>
      <c r="L91" s="32">
        <f>SUM(L88:L90)</f>
        <v>0</v>
      </c>
      <c r="M91" s="37">
        <f t="shared" si="19"/>
        <v>0</v>
      </c>
      <c r="N91" s="32">
        <f t="shared" si="20"/>
        <v>1283345453</v>
      </c>
      <c r="O91" s="37">
        <f t="shared" si="21"/>
        <v>0.63690868298894854</v>
      </c>
      <c r="P91" s="32">
        <f>SUM(P88:P90)</f>
        <v>303376424</v>
      </c>
      <c r="Q91" s="32">
        <f>SUM(Q88:Q90)</f>
        <v>1955696253</v>
      </c>
      <c r="R91" s="32">
        <f>SUM(R88:R90)</f>
        <v>1832362508</v>
      </c>
      <c r="S91" s="32">
        <f>SUM(S88:S90)</f>
        <v>1107420436</v>
      </c>
      <c r="T91" s="37">
        <f t="shared" si="22"/>
        <v>0.60436754799613046</v>
      </c>
      <c r="U91" s="37">
        <f t="shared" si="23"/>
        <v>0.49007097532404176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26895326</v>
      </c>
      <c r="E92" s="31">
        <v>26765275</v>
      </c>
      <c r="F92" s="31">
        <v>5772437</v>
      </c>
      <c r="G92" s="36">
        <f t="shared" si="16"/>
        <v>0.21462602832923461</v>
      </c>
      <c r="H92" s="31">
        <v>6737027</v>
      </c>
      <c r="I92" s="36">
        <f t="shared" si="17"/>
        <v>0.25049062428170604</v>
      </c>
      <c r="J92" s="31">
        <v>6930572</v>
      </c>
      <c r="K92" s="36">
        <f t="shared" si="18"/>
        <v>0.25893894234227</v>
      </c>
      <c r="L92" s="31">
        <v>0</v>
      </c>
      <c r="M92" s="36">
        <f t="shared" si="19"/>
        <v>0</v>
      </c>
      <c r="N92" s="31">
        <f t="shared" si="20"/>
        <v>19440036</v>
      </c>
      <c r="O92" s="36">
        <f t="shared" si="21"/>
        <v>0.72631557120186507</v>
      </c>
      <c r="P92" s="31">
        <v>6812637</v>
      </c>
      <c r="Q92" s="31">
        <v>25965405</v>
      </c>
      <c r="R92" s="31">
        <v>25827669</v>
      </c>
      <c r="S92" s="31">
        <v>18902121</v>
      </c>
      <c r="T92" s="36">
        <f t="shared" si="22"/>
        <v>0.73185547638851967</v>
      </c>
      <c r="U92" s="36">
        <f t="shared" si="23"/>
        <v>1.7311211502976098E-2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43949281</v>
      </c>
      <c r="E93" s="31">
        <v>45961404</v>
      </c>
      <c r="F93" s="31">
        <v>7289256</v>
      </c>
      <c r="G93" s="36">
        <f t="shared" si="16"/>
        <v>0.16585609216223582</v>
      </c>
      <c r="H93" s="31">
        <v>11038291</v>
      </c>
      <c r="I93" s="36">
        <f t="shared" si="17"/>
        <v>0.2511597630004459</v>
      </c>
      <c r="J93" s="31">
        <v>13333546</v>
      </c>
      <c r="K93" s="36">
        <f t="shared" si="18"/>
        <v>0.29010310477025464</v>
      </c>
      <c r="L93" s="31">
        <v>0</v>
      </c>
      <c r="M93" s="36">
        <f t="shared" si="19"/>
        <v>0</v>
      </c>
      <c r="N93" s="31">
        <f t="shared" si="20"/>
        <v>31661093</v>
      </c>
      <c r="O93" s="36">
        <f t="shared" si="21"/>
        <v>0.68886261612025601</v>
      </c>
      <c r="P93" s="31">
        <v>11059627</v>
      </c>
      <c r="Q93" s="31">
        <v>44587639</v>
      </c>
      <c r="R93" s="31">
        <v>43544483</v>
      </c>
      <c r="S93" s="31">
        <v>26219425</v>
      </c>
      <c r="T93" s="36">
        <f t="shared" si="22"/>
        <v>0.6021296658867209</v>
      </c>
      <c r="U93" s="36">
        <f t="shared" si="23"/>
        <v>0.2056053969993743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5575472</v>
      </c>
      <c r="E94" s="31">
        <v>5119642</v>
      </c>
      <c r="F94" s="31">
        <v>942556</v>
      </c>
      <c r="G94" s="36">
        <f t="shared" si="16"/>
        <v>0.1690540280715247</v>
      </c>
      <c r="H94" s="31">
        <v>2537601</v>
      </c>
      <c r="I94" s="36">
        <f t="shared" si="17"/>
        <v>0.455136533732032</v>
      </c>
      <c r="J94" s="31">
        <v>2098339</v>
      </c>
      <c r="K94" s="36">
        <f t="shared" si="18"/>
        <v>0.40986049415173953</v>
      </c>
      <c r="L94" s="31">
        <v>0</v>
      </c>
      <c r="M94" s="36">
        <f t="shared" si="19"/>
        <v>0</v>
      </c>
      <c r="N94" s="31">
        <f t="shared" si="20"/>
        <v>5578496</v>
      </c>
      <c r="O94" s="36">
        <f t="shared" si="21"/>
        <v>1.0896261887061633</v>
      </c>
      <c r="P94" s="31">
        <v>873770</v>
      </c>
      <c r="Q94" s="31">
        <v>5172676</v>
      </c>
      <c r="R94" s="31">
        <v>5022676</v>
      </c>
      <c r="S94" s="31">
        <v>2966465</v>
      </c>
      <c r="T94" s="36">
        <f t="shared" si="22"/>
        <v>0.59061444536736996</v>
      </c>
      <c r="U94" s="36">
        <f t="shared" si="23"/>
        <v>1.4014775055220481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3643122</v>
      </c>
      <c r="E95" s="31">
        <v>3220116</v>
      </c>
      <c r="F95" s="31">
        <v>796034</v>
      </c>
      <c r="G95" s="36">
        <f t="shared" si="16"/>
        <v>0.21850325078325677</v>
      </c>
      <c r="H95" s="31">
        <v>984398</v>
      </c>
      <c r="I95" s="36">
        <f t="shared" si="17"/>
        <v>0.27020725630379661</v>
      </c>
      <c r="J95" s="31">
        <v>868997</v>
      </c>
      <c r="K95" s="36">
        <f t="shared" si="18"/>
        <v>0.26986512287134995</v>
      </c>
      <c r="L95" s="31">
        <v>0</v>
      </c>
      <c r="M95" s="36">
        <f t="shared" si="19"/>
        <v>0</v>
      </c>
      <c r="N95" s="31">
        <f t="shared" si="20"/>
        <v>2649429</v>
      </c>
      <c r="O95" s="36">
        <f t="shared" si="21"/>
        <v>0.82277439694719068</v>
      </c>
      <c r="P95" s="31">
        <v>881421</v>
      </c>
      <c r="Q95" s="31">
        <v>3784070</v>
      </c>
      <c r="R95" s="31">
        <v>3342388</v>
      </c>
      <c r="S95" s="31">
        <v>2606188</v>
      </c>
      <c r="T95" s="36">
        <f t="shared" si="22"/>
        <v>0.77973831883072819</v>
      </c>
      <c r="U95" s="36">
        <f t="shared" si="23"/>
        <v>-1.4095420916905743E-2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80063201</v>
      </c>
      <c r="E96" s="32">
        <f>SUM(E92:E95)</f>
        <v>81066437</v>
      </c>
      <c r="F96" s="32">
        <f>SUM(F92:F95)</f>
        <v>14800283</v>
      </c>
      <c r="G96" s="37">
        <f t="shared" si="16"/>
        <v>0.1848574977660461</v>
      </c>
      <c r="H96" s="32">
        <f>SUM(H92:H95)</f>
        <v>21297317</v>
      </c>
      <c r="I96" s="37">
        <f t="shared" si="17"/>
        <v>0.26600631418671355</v>
      </c>
      <c r="J96" s="32">
        <f>SUM(J92:J95)</f>
        <v>23231454</v>
      </c>
      <c r="K96" s="37">
        <f t="shared" si="18"/>
        <v>0.28657302404939788</v>
      </c>
      <c r="L96" s="32">
        <f>SUM(L92:L95)</f>
        <v>0</v>
      </c>
      <c r="M96" s="37">
        <f t="shared" si="19"/>
        <v>0</v>
      </c>
      <c r="N96" s="32">
        <f t="shared" si="20"/>
        <v>59329054</v>
      </c>
      <c r="O96" s="37">
        <f t="shared" si="21"/>
        <v>0.73185718030262015</v>
      </c>
      <c r="P96" s="32">
        <f>SUM(P92:P95)</f>
        <v>19627455</v>
      </c>
      <c r="Q96" s="32">
        <f>SUM(Q92:Q95)</f>
        <v>79509790</v>
      </c>
      <c r="R96" s="32">
        <f>SUM(R92:R95)</f>
        <v>77737216</v>
      </c>
      <c r="S96" s="32">
        <f>SUM(S92:S95)</f>
        <v>50694199</v>
      </c>
      <c r="T96" s="37">
        <f t="shared" si="22"/>
        <v>0.65212264612100335</v>
      </c>
      <c r="U96" s="37">
        <f t="shared" si="23"/>
        <v>0.18362029106677347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138513090</v>
      </c>
      <c r="E97" s="31">
        <v>107547888</v>
      </c>
      <c r="F97" s="31">
        <v>12041631</v>
      </c>
      <c r="G97" s="36">
        <f t="shared" si="16"/>
        <v>8.6934967662623083E-2</v>
      </c>
      <c r="H97" s="31">
        <v>37497631</v>
      </c>
      <c r="I97" s="36">
        <f t="shared" si="17"/>
        <v>0.27071543202162335</v>
      </c>
      <c r="J97" s="31">
        <v>22182667</v>
      </c>
      <c r="K97" s="36">
        <f t="shared" si="18"/>
        <v>0.20625850876774074</v>
      </c>
      <c r="L97" s="31">
        <v>0</v>
      </c>
      <c r="M97" s="36">
        <f t="shared" si="19"/>
        <v>0</v>
      </c>
      <c r="N97" s="31">
        <f t="shared" si="20"/>
        <v>71721929</v>
      </c>
      <c r="O97" s="36">
        <f t="shared" si="21"/>
        <v>0.66688365837551367</v>
      </c>
      <c r="P97" s="31">
        <v>16110238</v>
      </c>
      <c r="Q97" s="31">
        <v>145609444</v>
      </c>
      <c r="R97" s="31">
        <v>135334655</v>
      </c>
      <c r="S97" s="31">
        <v>67506790</v>
      </c>
      <c r="T97" s="36">
        <f t="shared" si="22"/>
        <v>0.49881377389996673</v>
      </c>
      <c r="U97" s="36">
        <f t="shared" si="23"/>
        <v>0.37692981320325614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32108949</v>
      </c>
      <c r="E98" s="31">
        <v>28017325</v>
      </c>
      <c r="F98" s="31">
        <v>6554239</v>
      </c>
      <c r="G98" s="36">
        <f t="shared" si="16"/>
        <v>0.20412499331572639</v>
      </c>
      <c r="H98" s="31">
        <v>5056651</v>
      </c>
      <c r="I98" s="36">
        <f t="shared" si="17"/>
        <v>0.15748416430572051</v>
      </c>
      <c r="J98" s="31">
        <v>8106615</v>
      </c>
      <c r="K98" s="36">
        <f t="shared" si="18"/>
        <v>0.28934293334570665</v>
      </c>
      <c r="L98" s="31">
        <v>0</v>
      </c>
      <c r="M98" s="36">
        <f t="shared" si="19"/>
        <v>0</v>
      </c>
      <c r="N98" s="31">
        <f t="shared" si="20"/>
        <v>19717505</v>
      </c>
      <c r="O98" s="36">
        <f t="shared" si="21"/>
        <v>0.70376115492824531</v>
      </c>
      <c r="P98" s="31">
        <v>0</v>
      </c>
      <c r="Q98" s="31">
        <v>25294537</v>
      </c>
      <c r="R98" s="31">
        <v>24681329</v>
      </c>
      <c r="S98" s="31">
        <v>10266517</v>
      </c>
      <c r="T98" s="36">
        <f t="shared" si="22"/>
        <v>0.41596289243581658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46345396</v>
      </c>
      <c r="E99" s="31">
        <v>46615396</v>
      </c>
      <c r="F99" s="31">
        <v>13924169</v>
      </c>
      <c r="G99" s="36">
        <f t="shared" si="16"/>
        <v>0.30044341405562702</v>
      </c>
      <c r="H99" s="31">
        <v>13470214</v>
      </c>
      <c r="I99" s="36">
        <f t="shared" si="17"/>
        <v>0.29064837422038642</v>
      </c>
      <c r="J99" s="31">
        <v>15892105</v>
      </c>
      <c r="K99" s="36">
        <f t="shared" si="18"/>
        <v>0.34091966096351517</v>
      </c>
      <c r="L99" s="31">
        <v>0</v>
      </c>
      <c r="M99" s="36">
        <f t="shared" si="19"/>
        <v>0</v>
      </c>
      <c r="N99" s="31">
        <f t="shared" si="20"/>
        <v>43286488</v>
      </c>
      <c r="O99" s="36">
        <f t="shared" si="21"/>
        <v>0.92858779961882121</v>
      </c>
      <c r="P99" s="31">
        <v>11808987</v>
      </c>
      <c r="Q99" s="31">
        <v>54989658</v>
      </c>
      <c r="R99" s="31">
        <v>54989657</v>
      </c>
      <c r="S99" s="31">
        <v>34992945</v>
      </c>
      <c r="T99" s="36">
        <f t="shared" si="22"/>
        <v>0.63635503309285968</v>
      </c>
      <c r="U99" s="36">
        <f t="shared" si="23"/>
        <v>0.34576361206935013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216967435</v>
      </c>
      <c r="E101" s="32">
        <f>SUM(E97:E100)</f>
        <v>182180609</v>
      </c>
      <c r="F101" s="32">
        <f>SUM(F97:F100)</f>
        <v>32520039</v>
      </c>
      <c r="G101" s="37">
        <f>IF(($D101     =0),0,($F101     /$D101     ))</f>
        <v>0.14988442389983547</v>
      </c>
      <c r="H101" s="32">
        <f>SUM(H97:H100)</f>
        <v>56024496</v>
      </c>
      <c r="I101" s="37">
        <f>IF(($D101     =0),0,($H101     /$D101     ))</f>
        <v>0.25821615119338071</v>
      </c>
      <c r="J101" s="32">
        <f>SUM(J97:J100)</f>
        <v>46181387</v>
      </c>
      <c r="K101" s="37">
        <f>IF(($E101     =0),0,($J101     /$E101     ))</f>
        <v>0.25349232969135588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134725922</v>
      </c>
      <c r="O101" s="37">
        <f>IF(($E101     =0),0,($N101     /$E101     ))</f>
        <v>0.73951845226294088</v>
      </c>
      <c r="P101" s="32">
        <f>SUM(P97:P100)</f>
        <v>27919225</v>
      </c>
      <c r="Q101" s="32">
        <f>SUM(Q97:Q100)</f>
        <v>225893639</v>
      </c>
      <c r="R101" s="32">
        <f>SUM(R97:R100)</f>
        <v>215005641</v>
      </c>
      <c r="S101" s="32">
        <f>SUM(S97:S100)</f>
        <v>112766252</v>
      </c>
      <c r="T101" s="37">
        <f>IF(($R101     =0),0,($S101     /$R101     ))</f>
        <v>0.52448043444590364</v>
      </c>
      <c r="U101" s="37">
        <f>IF(($P101     =0),0,(($J101     /$P101     )-1))</f>
        <v>0.65410705347301001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2330041019</v>
      </c>
      <c r="E102" s="32">
        <f>SUM(E88:E90,E92:E95,E97:E100)</f>
        <v>2278206941</v>
      </c>
      <c r="F102" s="32">
        <f>SUM(F88:F90,F92:F95,F97:F100)</f>
        <v>423227016</v>
      </c>
      <c r="G102" s="37">
        <f>IF(($D102     =0),0,($F102     /$D102     ))</f>
        <v>0.18163929842816212</v>
      </c>
      <c r="H102" s="32">
        <f>SUM(H88:H90,H92:H95,H97:H100)</f>
        <v>532708168</v>
      </c>
      <c r="I102" s="37">
        <f>IF(($D102     =0),0,($H102     /$D102     ))</f>
        <v>0.22862609012292243</v>
      </c>
      <c r="J102" s="32">
        <f>SUM(J88:J90,J92:J95,J97:J100)</f>
        <v>521465245</v>
      </c>
      <c r="K102" s="37">
        <f>IF(($E102     =0),0,($J102     /$E102     ))</f>
        <v>0.22889283480591416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1477400429</v>
      </c>
      <c r="O102" s="37">
        <f>IF(($E102     =0),0,($N102     /$E102     ))</f>
        <v>0.64849263796532342</v>
      </c>
      <c r="P102" s="32">
        <f>SUM(P88:P90,P92:P95,P97:P100)</f>
        <v>350923104</v>
      </c>
      <c r="Q102" s="32">
        <f>SUM(Q88:Q90,Q92:Q95,Q97:Q100)</f>
        <v>2261099682</v>
      </c>
      <c r="R102" s="32">
        <f>SUM(R88:R90,R92:R95,R97:R100)</f>
        <v>2125105365</v>
      </c>
      <c r="S102" s="32">
        <f>SUM(S88:S90,S92:S95,S97:S100)</f>
        <v>1270880887</v>
      </c>
      <c r="T102" s="37">
        <f>IF(($R102     =0),0,($S102     /$R102     ))</f>
        <v>0.59803194134799997</v>
      </c>
      <c r="U102" s="37">
        <f>IF(($P102     =0),0,(($J102     /$P102     )-1))</f>
        <v>0.48598151291856806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2352654320</v>
      </c>
      <c r="E105" s="31">
        <v>2383021806</v>
      </c>
      <c r="F105" s="31">
        <v>425782594</v>
      </c>
      <c r="G105" s="36">
        <f t="shared" ref="G105:G136" si="24">IF(($D105     =0),0,($F105     /$D105     ))</f>
        <v>0.18097966640505012</v>
      </c>
      <c r="H105" s="31">
        <v>598435117</v>
      </c>
      <c r="I105" s="36">
        <f t="shared" ref="I105:I136" si="25">IF(($D105     =0),0,($H105     /$D105     ))</f>
        <v>0.25436593549365977</v>
      </c>
      <c r="J105" s="31">
        <v>565284152</v>
      </c>
      <c r="K105" s="36">
        <f t="shared" ref="K105:K136" si="26">IF(($E105     =0),0,($J105     /$E105     ))</f>
        <v>0.23721316799398184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1589501863</v>
      </c>
      <c r="O105" s="36">
        <f t="shared" ref="O105:O136" si="29">IF(($E105     =0),0,($N105     /$E105     ))</f>
        <v>0.667011044128062</v>
      </c>
      <c r="P105" s="31">
        <v>500524298</v>
      </c>
      <c r="Q105" s="31">
        <v>2123509980</v>
      </c>
      <c r="R105" s="31">
        <v>2212776318</v>
      </c>
      <c r="S105" s="31">
        <v>1428747438</v>
      </c>
      <c r="T105" s="36">
        <f t="shared" ref="T105:T136" si="30">IF(($R105     =0),0,($S105     /$R105     ))</f>
        <v>0.64568091513712589</v>
      </c>
      <c r="U105" s="36">
        <f t="shared" ref="U105:U136" si="31">IF(($P105     =0),0,(($J105     /$P105     )-1))</f>
        <v>0.1293840364169494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2352654320</v>
      </c>
      <c r="E106" s="32">
        <f>E105</f>
        <v>2383021806</v>
      </c>
      <c r="F106" s="32">
        <f>F105</f>
        <v>425782594</v>
      </c>
      <c r="G106" s="37">
        <f t="shared" si="24"/>
        <v>0.18097966640505012</v>
      </c>
      <c r="H106" s="32">
        <f>H105</f>
        <v>598435117</v>
      </c>
      <c r="I106" s="37">
        <f t="shared" si="25"/>
        <v>0.25436593549365977</v>
      </c>
      <c r="J106" s="32">
        <f>J105</f>
        <v>565284152</v>
      </c>
      <c r="K106" s="37">
        <f t="shared" si="26"/>
        <v>0.23721316799398184</v>
      </c>
      <c r="L106" s="32">
        <f>L105</f>
        <v>0</v>
      </c>
      <c r="M106" s="37">
        <f t="shared" si="27"/>
        <v>0</v>
      </c>
      <c r="N106" s="32">
        <f t="shared" si="28"/>
        <v>1589501863</v>
      </c>
      <c r="O106" s="37">
        <f t="shared" si="29"/>
        <v>0.667011044128062</v>
      </c>
      <c r="P106" s="32">
        <f>P105</f>
        <v>500524298</v>
      </c>
      <c r="Q106" s="32">
        <f>Q105</f>
        <v>2123509980</v>
      </c>
      <c r="R106" s="32">
        <f>R105</f>
        <v>2212776318</v>
      </c>
      <c r="S106" s="32">
        <f>S105</f>
        <v>1428747438</v>
      </c>
      <c r="T106" s="37">
        <f t="shared" si="30"/>
        <v>0.64568091513712589</v>
      </c>
      <c r="U106" s="37">
        <f t="shared" si="31"/>
        <v>0.1293840364169494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31983468</v>
      </c>
      <c r="E107" s="31">
        <v>32432300</v>
      </c>
      <c r="F107" s="31">
        <v>2392680</v>
      </c>
      <c r="G107" s="36">
        <f t="shared" si="24"/>
        <v>7.4809898663897242E-2</v>
      </c>
      <c r="H107" s="31">
        <v>9617268</v>
      </c>
      <c r="I107" s="36">
        <f t="shared" si="25"/>
        <v>0.30069497153967167</v>
      </c>
      <c r="J107" s="31">
        <v>6613857</v>
      </c>
      <c r="K107" s="36">
        <f t="shared" si="26"/>
        <v>0.20392809020636835</v>
      </c>
      <c r="L107" s="31">
        <v>0</v>
      </c>
      <c r="M107" s="36">
        <f t="shared" si="27"/>
        <v>0</v>
      </c>
      <c r="N107" s="31">
        <f t="shared" si="28"/>
        <v>18623805</v>
      </c>
      <c r="O107" s="36">
        <f t="shared" si="29"/>
        <v>0.57423633229835691</v>
      </c>
      <c r="P107" s="31">
        <v>4961787</v>
      </c>
      <c r="Q107" s="31">
        <v>30115987</v>
      </c>
      <c r="R107" s="31">
        <v>31712986</v>
      </c>
      <c r="S107" s="31">
        <v>15754838</v>
      </c>
      <c r="T107" s="36">
        <f t="shared" si="30"/>
        <v>0.49679453079568098</v>
      </c>
      <c r="U107" s="36">
        <f t="shared" si="31"/>
        <v>0.33295866993081313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173913</v>
      </c>
      <c r="E108" s="31">
        <v>260870</v>
      </c>
      <c r="F108" s="31">
        <v>0</v>
      </c>
      <c r="G108" s="36">
        <f t="shared" si="24"/>
        <v>0</v>
      </c>
      <c r="H108" s="31">
        <v>50800</v>
      </c>
      <c r="I108" s="36">
        <f t="shared" si="25"/>
        <v>0.29210007302501828</v>
      </c>
      <c r="J108" s="31">
        <v>125700</v>
      </c>
      <c r="K108" s="36">
        <f t="shared" si="26"/>
        <v>0.48184919691800515</v>
      </c>
      <c r="L108" s="31">
        <v>0</v>
      </c>
      <c r="M108" s="36">
        <f t="shared" si="27"/>
        <v>0</v>
      </c>
      <c r="N108" s="31">
        <f t="shared" si="28"/>
        <v>176500</v>
      </c>
      <c r="O108" s="36">
        <f t="shared" si="29"/>
        <v>0.67658220569632388</v>
      </c>
      <c r="P108" s="31">
        <v>149750</v>
      </c>
      <c r="Q108" s="31">
        <v>282609</v>
      </c>
      <c r="R108" s="31">
        <v>543479</v>
      </c>
      <c r="S108" s="31">
        <v>299201</v>
      </c>
      <c r="T108" s="36">
        <f t="shared" si="30"/>
        <v>0.55052909128043581</v>
      </c>
      <c r="U108" s="36">
        <f t="shared" si="31"/>
        <v>-0.16060100166944913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6065472</v>
      </c>
      <c r="E109" s="31">
        <v>6412248</v>
      </c>
      <c r="F109" s="31">
        <v>2379988</v>
      </c>
      <c r="G109" s="36">
        <f t="shared" si="24"/>
        <v>0.39238298355016726</v>
      </c>
      <c r="H109" s="31">
        <v>3134034</v>
      </c>
      <c r="I109" s="36">
        <f t="shared" si="25"/>
        <v>0.5167007612927732</v>
      </c>
      <c r="J109" s="31">
        <v>3674733</v>
      </c>
      <c r="K109" s="36">
        <f t="shared" si="26"/>
        <v>0.57308029882811773</v>
      </c>
      <c r="L109" s="31">
        <v>0</v>
      </c>
      <c r="M109" s="36">
        <f t="shared" si="27"/>
        <v>0</v>
      </c>
      <c r="N109" s="31">
        <f t="shared" si="28"/>
        <v>9188755</v>
      </c>
      <c r="O109" s="36">
        <f t="shared" si="29"/>
        <v>1.4330005639207966</v>
      </c>
      <c r="P109" s="31">
        <v>-3207943</v>
      </c>
      <c r="Q109" s="31">
        <v>5755704</v>
      </c>
      <c r="R109" s="31">
        <v>6173652</v>
      </c>
      <c r="S109" s="31">
        <v>2678136</v>
      </c>
      <c r="T109" s="36">
        <f t="shared" si="30"/>
        <v>0.433800933385944</v>
      </c>
      <c r="U109" s="36">
        <f t="shared" si="31"/>
        <v>-2.1455106901837095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5313747</v>
      </c>
      <c r="E110" s="31">
        <v>5395787</v>
      </c>
      <c r="F110" s="31">
        <v>1319465</v>
      </c>
      <c r="G110" s="36">
        <f t="shared" si="24"/>
        <v>0.24831159631800309</v>
      </c>
      <c r="H110" s="31">
        <v>1454020</v>
      </c>
      <c r="I110" s="36">
        <f t="shared" si="25"/>
        <v>0.27363365248665394</v>
      </c>
      <c r="J110" s="31">
        <v>1634299</v>
      </c>
      <c r="K110" s="36">
        <f t="shared" si="26"/>
        <v>0.30288426878229258</v>
      </c>
      <c r="L110" s="31">
        <v>0</v>
      </c>
      <c r="M110" s="36">
        <f t="shared" si="27"/>
        <v>0</v>
      </c>
      <c r="N110" s="31">
        <f t="shared" si="28"/>
        <v>4407784</v>
      </c>
      <c r="O110" s="36">
        <f t="shared" si="29"/>
        <v>0.81689362460008152</v>
      </c>
      <c r="P110" s="31">
        <v>1431567</v>
      </c>
      <c r="Q110" s="31">
        <v>5273620</v>
      </c>
      <c r="R110" s="31">
        <v>5381709</v>
      </c>
      <c r="S110" s="31">
        <v>3899043</v>
      </c>
      <c r="T110" s="36">
        <f t="shared" si="30"/>
        <v>0.72449903924571168</v>
      </c>
      <c r="U110" s="36">
        <f t="shared" si="31"/>
        <v>0.14161544657008718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43536600</v>
      </c>
      <c r="E112" s="32">
        <f>SUM(E107:E111)</f>
        <v>44501205</v>
      </c>
      <c r="F112" s="32">
        <f>SUM(F107:F111)</f>
        <v>6092133</v>
      </c>
      <c r="G112" s="37">
        <f t="shared" si="24"/>
        <v>0.13993129918275657</v>
      </c>
      <c r="H112" s="32">
        <f>SUM(H107:H111)</f>
        <v>14256122</v>
      </c>
      <c r="I112" s="37">
        <f t="shared" si="25"/>
        <v>0.32745143166898655</v>
      </c>
      <c r="J112" s="32">
        <f>SUM(J107:J111)</f>
        <v>12048589</v>
      </c>
      <c r="K112" s="37">
        <f t="shared" si="26"/>
        <v>0.2707474775121258</v>
      </c>
      <c r="L112" s="32">
        <f>SUM(L107:L111)</f>
        <v>0</v>
      </c>
      <c r="M112" s="37">
        <f t="shared" si="27"/>
        <v>0</v>
      </c>
      <c r="N112" s="32">
        <f t="shared" si="28"/>
        <v>32396844</v>
      </c>
      <c r="O112" s="37">
        <f t="shared" si="29"/>
        <v>0.7279992530539342</v>
      </c>
      <c r="P112" s="32">
        <f>SUM(P107:P111)</f>
        <v>3335161</v>
      </c>
      <c r="Q112" s="32">
        <f>SUM(Q107:Q111)</f>
        <v>41427920</v>
      </c>
      <c r="R112" s="32">
        <f>SUM(R107:R111)</f>
        <v>43811826</v>
      </c>
      <c r="S112" s="32">
        <f>SUM(S107:S111)</f>
        <v>22631218</v>
      </c>
      <c r="T112" s="37">
        <f t="shared" si="30"/>
        <v>0.51655500503448548</v>
      </c>
      <c r="U112" s="37">
        <f t="shared" si="31"/>
        <v>2.6125959136605399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1540000</v>
      </c>
      <c r="E113" s="31">
        <v>1497000</v>
      </c>
      <c r="F113" s="31">
        <v>296820</v>
      </c>
      <c r="G113" s="36">
        <f t="shared" si="24"/>
        <v>0.19274025974025974</v>
      </c>
      <c r="H113" s="31">
        <v>524534</v>
      </c>
      <c r="I113" s="36">
        <f t="shared" si="25"/>
        <v>0.34060649350649352</v>
      </c>
      <c r="J113" s="31">
        <v>59790</v>
      </c>
      <c r="K113" s="36">
        <f t="shared" si="26"/>
        <v>3.9939879759519036E-2</v>
      </c>
      <c r="L113" s="31">
        <v>0</v>
      </c>
      <c r="M113" s="36">
        <f t="shared" si="27"/>
        <v>0</v>
      </c>
      <c r="N113" s="31">
        <f t="shared" si="28"/>
        <v>881144</v>
      </c>
      <c r="O113" s="36">
        <f t="shared" si="29"/>
        <v>0.58860654642618571</v>
      </c>
      <c r="P113" s="31">
        <v>213360</v>
      </c>
      <c r="Q113" s="31">
        <v>894000</v>
      </c>
      <c r="R113" s="31">
        <v>974000</v>
      </c>
      <c r="S113" s="31">
        <v>635511</v>
      </c>
      <c r="T113" s="36">
        <f t="shared" si="30"/>
        <v>0.65247535934291578</v>
      </c>
      <c r="U113" s="36">
        <f t="shared" si="31"/>
        <v>-0.71976940382452193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13921865</v>
      </c>
      <c r="E114" s="31">
        <v>15539011</v>
      </c>
      <c r="F114" s="31">
        <v>2467038</v>
      </c>
      <c r="G114" s="36">
        <f t="shared" si="24"/>
        <v>0.17720599933988729</v>
      </c>
      <c r="H114" s="31">
        <v>3409950</v>
      </c>
      <c r="I114" s="36">
        <f t="shared" si="25"/>
        <v>0.24493485606993029</v>
      </c>
      <c r="J114" s="31">
        <v>4411506</v>
      </c>
      <c r="K114" s="36">
        <f t="shared" si="26"/>
        <v>0.28389876292641791</v>
      </c>
      <c r="L114" s="31">
        <v>0</v>
      </c>
      <c r="M114" s="36">
        <f t="shared" si="27"/>
        <v>0</v>
      </c>
      <c r="N114" s="31">
        <f t="shared" si="28"/>
        <v>10288494</v>
      </c>
      <c r="O114" s="36">
        <f t="shared" si="29"/>
        <v>0.66210738894515231</v>
      </c>
      <c r="P114" s="31">
        <v>3785091</v>
      </c>
      <c r="Q114" s="31">
        <v>16269720</v>
      </c>
      <c r="R114" s="31">
        <v>13273641</v>
      </c>
      <c r="S114" s="31">
        <v>8780320</v>
      </c>
      <c r="T114" s="36">
        <f t="shared" si="30"/>
        <v>0.66148542061669435</v>
      </c>
      <c r="U114" s="36">
        <f t="shared" si="31"/>
        <v>0.16549536061352299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475360</v>
      </c>
      <c r="E115" s="31">
        <v>281725</v>
      </c>
      <c r="F115" s="31">
        <v>27945</v>
      </c>
      <c r="G115" s="36">
        <f t="shared" si="24"/>
        <v>5.8787024570851568E-2</v>
      </c>
      <c r="H115" s="31">
        <v>55790</v>
      </c>
      <c r="I115" s="36">
        <f t="shared" si="25"/>
        <v>0.11736368226186469</v>
      </c>
      <c r="J115" s="31">
        <v>52715</v>
      </c>
      <c r="K115" s="36">
        <f t="shared" si="26"/>
        <v>0.18711509450705474</v>
      </c>
      <c r="L115" s="31">
        <v>0</v>
      </c>
      <c r="M115" s="36">
        <f t="shared" si="27"/>
        <v>0</v>
      </c>
      <c r="N115" s="31">
        <f t="shared" si="28"/>
        <v>136450</v>
      </c>
      <c r="O115" s="36">
        <f t="shared" si="29"/>
        <v>0.48433756322655069</v>
      </c>
      <c r="P115" s="31">
        <v>12780</v>
      </c>
      <c r="Q115" s="31">
        <v>309312</v>
      </c>
      <c r="R115" s="31">
        <v>453155</v>
      </c>
      <c r="S115" s="31">
        <v>89527</v>
      </c>
      <c r="T115" s="36">
        <f t="shared" si="30"/>
        <v>0.19756374750361355</v>
      </c>
      <c r="U115" s="36">
        <f t="shared" si="31"/>
        <v>3.1248043818466353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35000</v>
      </c>
      <c r="E116" s="31">
        <v>20000</v>
      </c>
      <c r="F116" s="31">
        <v>12500</v>
      </c>
      <c r="G116" s="36">
        <f t="shared" si="24"/>
        <v>0.35714285714285715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12500</v>
      </c>
      <c r="O116" s="36">
        <f t="shared" si="29"/>
        <v>0.625</v>
      </c>
      <c r="P116" s="31">
        <v>0</v>
      </c>
      <c r="Q116" s="31">
        <v>0</v>
      </c>
      <c r="R116" s="31">
        <v>155000</v>
      </c>
      <c r="S116" s="31">
        <v>156250</v>
      </c>
      <c r="T116" s="36">
        <f t="shared" si="30"/>
        <v>1.0080645161290323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109113348</v>
      </c>
      <c r="E117" s="31">
        <v>111321493</v>
      </c>
      <c r="F117" s="31">
        <v>25030645</v>
      </c>
      <c r="G117" s="36">
        <f t="shared" si="24"/>
        <v>0.22940039379966601</v>
      </c>
      <c r="H117" s="31">
        <v>30979085</v>
      </c>
      <c r="I117" s="36">
        <f t="shared" si="25"/>
        <v>0.28391654703877295</v>
      </c>
      <c r="J117" s="31">
        <v>29299760</v>
      </c>
      <c r="K117" s="36">
        <f t="shared" si="26"/>
        <v>0.26319948835037632</v>
      </c>
      <c r="L117" s="31">
        <v>0</v>
      </c>
      <c r="M117" s="36">
        <f t="shared" si="27"/>
        <v>0</v>
      </c>
      <c r="N117" s="31">
        <f t="shared" si="28"/>
        <v>85309490</v>
      </c>
      <c r="O117" s="36">
        <f t="shared" si="29"/>
        <v>0.76633440408493259</v>
      </c>
      <c r="P117" s="31">
        <v>31045851</v>
      </c>
      <c r="Q117" s="31">
        <v>158602525</v>
      </c>
      <c r="R117" s="31">
        <v>126498622</v>
      </c>
      <c r="S117" s="31">
        <v>89704687</v>
      </c>
      <c r="T117" s="36">
        <f t="shared" si="30"/>
        <v>0.70913568528833459</v>
      </c>
      <c r="U117" s="36">
        <f t="shared" si="31"/>
        <v>-5.6242330094285364E-2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3066008</v>
      </c>
      <c r="E118" s="31">
        <v>3230200</v>
      </c>
      <c r="F118" s="31">
        <v>583491</v>
      </c>
      <c r="G118" s="36">
        <f t="shared" si="24"/>
        <v>0.19030967955726144</v>
      </c>
      <c r="H118" s="31">
        <v>1804822</v>
      </c>
      <c r="I118" s="36">
        <f t="shared" si="25"/>
        <v>0.58865534597430924</v>
      </c>
      <c r="J118" s="31">
        <v>-348830</v>
      </c>
      <c r="K118" s="36">
        <f t="shared" si="26"/>
        <v>-0.10799021732400471</v>
      </c>
      <c r="L118" s="31">
        <v>0</v>
      </c>
      <c r="M118" s="36">
        <f t="shared" si="27"/>
        <v>0</v>
      </c>
      <c r="N118" s="31">
        <f t="shared" si="28"/>
        <v>2039483</v>
      </c>
      <c r="O118" s="36">
        <f t="shared" si="29"/>
        <v>0.63137979072503247</v>
      </c>
      <c r="P118" s="31">
        <v>430587</v>
      </c>
      <c r="Q118" s="31">
        <v>2564200</v>
      </c>
      <c r="R118" s="31">
        <v>2702400</v>
      </c>
      <c r="S118" s="31">
        <v>1191080</v>
      </c>
      <c r="T118" s="36">
        <f t="shared" si="30"/>
        <v>0.44074896388395501</v>
      </c>
      <c r="U118" s="36">
        <f t="shared" si="31"/>
        <v>-1.8101266410736971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4056168</v>
      </c>
      <c r="E119" s="31">
        <v>4096783</v>
      </c>
      <c r="F119" s="31">
        <v>834904</v>
      </c>
      <c r="G119" s="36">
        <f t="shared" si="24"/>
        <v>0.2058356557223468</v>
      </c>
      <c r="H119" s="31">
        <v>968883</v>
      </c>
      <c r="I119" s="36">
        <f t="shared" si="25"/>
        <v>0.238866585407705</v>
      </c>
      <c r="J119" s="31">
        <v>851137</v>
      </c>
      <c r="K119" s="36">
        <f t="shared" si="26"/>
        <v>0.20775740379707688</v>
      </c>
      <c r="L119" s="31">
        <v>0</v>
      </c>
      <c r="M119" s="36">
        <f t="shared" si="27"/>
        <v>0</v>
      </c>
      <c r="N119" s="31">
        <f t="shared" si="28"/>
        <v>2654924</v>
      </c>
      <c r="O119" s="36">
        <f t="shared" si="29"/>
        <v>0.64805092190628599</v>
      </c>
      <c r="P119" s="31">
        <v>964377</v>
      </c>
      <c r="Q119" s="31">
        <v>3518568</v>
      </c>
      <c r="R119" s="31">
        <v>3654743</v>
      </c>
      <c r="S119" s="31">
        <v>2928100</v>
      </c>
      <c r="T119" s="36">
        <f t="shared" si="30"/>
        <v>0.80117808557263803</v>
      </c>
      <c r="U119" s="36">
        <f t="shared" si="31"/>
        <v>-0.1174229580340469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360870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132568619</v>
      </c>
      <c r="E121" s="32">
        <f>SUM(E113:E120)</f>
        <v>135986212</v>
      </c>
      <c r="F121" s="32">
        <f>SUM(F113:F120)</f>
        <v>29253343</v>
      </c>
      <c r="G121" s="37">
        <f t="shared" si="24"/>
        <v>0.2206656689996899</v>
      </c>
      <c r="H121" s="32">
        <f>SUM(H113:H120)</f>
        <v>37743064</v>
      </c>
      <c r="I121" s="37">
        <f t="shared" si="25"/>
        <v>0.28470586994649166</v>
      </c>
      <c r="J121" s="32">
        <f>SUM(J113:J120)</f>
        <v>34326078</v>
      </c>
      <c r="K121" s="37">
        <f t="shared" si="26"/>
        <v>0.25242322361328806</v>
      </c>
      <c r="L121" s="32">
        <f>SUM(L113:L120)</f>
        <v>0</v>
      </c>
      <c r="M121" s="37">
        <f t="shared" si="27"/>
        <v>0</v>
      </c>
      <c r="N121" s="32">
        <f t="shared" si="28"/>
        <v>101322485</v>
      </c>
      <c r="O121" s="37">
        <f t="shared" si="29"/>
        <v>0.74509381142258746</v>
      </c>
      <c r="P121" s="32">
        <f>SUM(P113:P120)</f>
        <v>36452046</v>
      </c>
      <c r="Q121" s="32">
        <f>SUM(Q113:Q120)</f>
        <v>182158325</v>
      </c>
      <c r="R121" s="32">
        <f>SUM(R113:R120)</f>
        <v>147711561</v>
      </c>
      <c r="S121" s="32">
        <f>SUM(S113:S120)</f>
        <v>103485475</v>
      </c>
      <c r="T121" s="37">
        <f t="shared" si="30"/>
        <v>0.70059157387145887</v>
      </c>
      <c r="U121" s="37">
        <f t="shared" si="31"/>
        <v>-5.8322322977426233E-2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5274643</v>
      </c>
      <c r="E122" s="31">
        <v>5546585</v>
      </c>
      <c r="F122" s="31">
        <v>2676869</v>
      </c>
      <c r="G122" s="36">
        <f t="shared" si="24"/>
        <v>0.50749766382293549</v>
      </c>
      <c r="H122" s="31">
        <v>2376938</v>
      </c>
      <c r="I122" s="36">
        <f t="shared" si="25"/>
        <v>0.4506348581316309</v>
      </c>
      <c r="J122" s="31">
        <v>-272397</v>
      </c>
      <c r="K122" s="36">
        <f t="shared" si="26"/>
        <v>-4.9110759142787862E-2</v>
      </c>
      <c r="L122" s="31">
        <v>0</v>
      </c>
      <c r="M122" s="36">
        <f t="shared" si="27"/>
        <v>0</v>
      </c>
      <c r="N122" s="31">
        <f t="shared" si="28"/>
        <v>4781410</v>
      </c>
      <c r="O122" s="36">
        <f t="shared" si="29"/>
        <v>0.8620457452648792</v>
      </c>
      <c r="P122" s="31">
        <v>693870</v>
      </c>
      <c r="Q122" s="31">
        <v>5146740</v>
      </c>
      <c r="R122" s="31">
        <v>5198710</v>
      </c>
      <c r="S122" s="31">
        <v>4747408</v>
      </c>
      <c r="T122" s="36">
        <f t="shared" si="30"/>
        <v>0.91318961819374422</v>
      </c>
      <c r="U122" s="36">
        <f t="shared" si="31"/>
        <v>-1.3925764192139738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11786200</v>
      </c>
      <c r="E123" s="31">
        <v>12549110</v>
      </c>
      <c r="F123" s="31">
        <v>3648703</v>
      </c>
      <c r="G123" s="36">
        <f t="shared" si="24"/>
        <v>0.30957416300419133</v>
      </c>
      <c r="H123" s="31">
        <v>4964747</v>
      </c>
      <c r="I123" s="36">
        <f t="shared" si="25"/>
        <v>0.42123390066348781</v>
      </c>
      <c r="J123" s="31">
        <v>993801</v>
      </c>
      <c r="K123" s="36">
        <f t="shared" si="26"/>
        <v>7.9192946750805432E-2</v>
      </c>
      <c r="L123" s="31">
        <v>0</v>
      </c>
      <c r="M123" s="36">
        <f t="shared" si="27"/>
        <v>0</v>
      </c>
      <c r="N123" s="31">
        <f t="shared" si="28"/>
        <v>9607251</v>
      </c>
      <c r="O123" s="36">
        <f t="shared" si="29"/>
        <v>0.76557229954952977</v>
      </c>
      <c r="P123" s="31">
        <v>2716651</v>
      </c>
      <c r="Q123" s="31">
        <v>3132073</v>
      </c>
      <c r="R123" s="31">
        <v>10828049</v>
      </c>
      <c r="S123" s="31">
        <v>8270136</v>
      </c>
      <c r="T123" s="36">
        <f t="shared" si="30"/>
        <v>0.76376972435200474</v>
      </c>
      <c r="U123" s="36">
        <f t="shared" si="31"/>
        <v>-0.63418157135384701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43402344</v>
      </c>
      <c r="E124" s="31">
        <v>51413317</v>
      </c>
      <c r="F124" s="31">
        <v>10808025</v>
      </c>
      <c r="G124" s="36">
        <f t="shared" si="24"/>
        <v>0.24901938475949595</v>
      </c>
      <c r="H124" s="31">
        <v>12402792</v>
      </c>
      <c r="I124" s="36">
        <f t="shared" si="25"/>
        <v>0.28576318366584075</v>
      </c>
      <c r="J124" s="31">
        <v>12686728</v>
      </c>
      <c r="K124" s="36">
        <f t="shared" si="26"/>
        <v>0.24675957009348376</v>
      </c>
      <c r="L124" s="31">
        <v>0</v>
      </c>
      <c r="M124" s="36">
        <f t="shared" si="27"/>
        <v>0</v>
      </c>
      <c r="N124" s="31">
        <f t="shared" si="28"/>
        <v>35897545</v>
      </c>
      <c r="O124" s="36">
        <f t="shared" si="29"/>
        <v>0.69821491968705307</v>
      </c>
      <c r="P124" s="31">
        <v>16428037</v>
      </c>
      <c r="Q124" s="31">
        <v>40768032</v>
      </c>
      <c r="R124" s="31">
        <v>49744837</v>
      </c>
      <c r="S124" s="31">
        <v>35203229</v>
      </c>
      <c r="T124" s="36">
        <f t="shared" si="30"/>
        <v>0.70767603480136043</v>
      </c>
      <c r="U124" s="36">
        <f t="shared" si="31"/>
        <v>-0.22773926063107841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60463187</v>
      </c>
      <c r="E126" s="32">
        <f>SUM(E122:E125)</f>
        <v>69509012</v>
      </c>
      <c r="F126" s="32">
        <f>SUM(F122:F125)</f>
        <v>17133597</v>
      </c>
      <c r="G126" s="37">
        <f t="shared" si="24"/>
        <v>0.28337237664961323</v>
      </c>
      <c r="H126" s="32">
        <f>SUM(H122:H125)</f>
        <v>19744477</v>
      </c>
      <c r="I126" s="37">
        <f t="shared" si="25"/>
        <v>0.32655369291069625</v>
      </c>
      <c r="J126" s="32">
        <f>SUM(J122:J125)</f>
        <v>13408132</v>
      </c>
      <c r="K126" s="37">
        <f t="shared" si="26"/>
        <v>0.19289774971912996</v>
      </c>
      <c r="L126" s="32">
        <f>SUM(L122:L125)</f>
        <v>0</v>
      </c>
      <c r="M126" s="37">
        <f t="shared" si="27"/>
        <v>0</v>
      </c>
      <c r="N126" s="32">
        <f t="shared" si="28"/>
        <v>50286206</v>
      </c>
      <c r="O126" s="37">
        <f t="shared" si="29"/>
        <v>0.7234487234547371</v>
      </c>
      <c r="P126" s="32">
        <f>SUM(P122:P125)</f>
        <v>19838558</v>
      </c>
      <c r="Q126" s="32">
        <f>SUM(Q122:Q125)</f>
        <v>49046845</v>
      </c>
      <c r="R126" s="32">
        <f>SUM(R122:R125)</f>
        <v>65771596</v>
      </c>
      <c r="S126" s="32">
        <f>SUM(S122:S125)</f>
        <v>48220773</v>
      </c>
      <c r="T126" s="37">
        <f t="shared" si="30"/>
        <v>0.73315497772016969</v>
      </c>
      <c r="U126" s="37">
        <f t="shared" si="31"/>
        <v>-0.32413777251350628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12389352</v>
      </c>
      <c r="E127" s="31">
        <v>13039962</v>
      </c>
      <c r="F127" s="31">
        <v>2743538</v>
      </c>
      <c r="G127" s="36">
        <f t="shared" si="24"/>
        <v>0.22144321995210081</v>
      </c>
      <c r="H127" s="31">
        <v>3114923</v>
      </c>
      <c r="I127" s="36">
        <f t="shared" si="25"/>
        <v>0.25141936398287817</v>
      </c>
      <c r="J127" s="31">
        <v>2965255</v>
      </c>
      <c r="K127" s="36">
        <f t="shared" si="26"/>
        <v>0.22739751848970113</v>
      </c>
      <c r="L127" s="31">
        <v>0</v>
      </c>
      <c r="M127" s="36">
        <f t="shared" si="27"/>
        <v>0</v>
      </c>
      <c r="N127" s="31">
        <f t="shared" si="28"/>
        <v>8823716</v>
      </c>
      <c r="O127" s="36">
        <f t="shared" si="29"/>
        <v>0.67666730930657615</v>
      </c>
      <c r="P127" s="31">
        <v>3264481</v>
      </c>
      <c r="Q127" s="31">
        <v>14599180</v>
      </c>
      <c r="R127" s="31">
        <v>13772498</v>
      </c>
      <c r="S127" s="31">
        <v>8978029</v>
      </c>
      <c r="T127" s="36">
        <f t="shared" si="30"/>
        <v>0.65188094418311038</v>
      </c>
      <c r="U127" s="36">
        <f t="shared" si="31"/>
        <v>-9.1661124693327989E-2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252921</v>
      </c>
      <c r="Q129" s="31">
        <v>639324</v>
      </c>
      <c r="R129" s="31">
        <v>639324</v>
      </c>
      <c r="S129" s="31">
        <v>716560</v>
      </c>
      <c r="T129" s="36">
        <f t="shared" si="30"/>
        <v>1.1208088543524097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28728305</v>
      </c>
      <c r="E130" s="31">
        <v>31175157</v>
      </c>
      <c r="F130" s="31">
        <v>7651665</v>
      </c>
      <c r="G130" s="36">
        <f t="shared" si="24"/>
        <v>0.2663458564645565</v>
      </c>
      <c r="H130" s="31">
        <v>8112773</v>
      </c>
      <c r="I130" s="36">
        <f t="shared" si="25"/>
        <v>0.28239650755587564</v>
      </c>
      <c r="J130" s="31">
        <v>9386080</v>
      </c>
      <c r="K130" s="36">
        <f t="shared" si="26"/>
        <v>0.30107562890541339</v>
      </c>
      <c r="L130" s="31">
        <v>0</v>
      </c>
      <c r="M130" s="36">
        <f t="shared" si="27"/>
        <v>0</v>
      </c>
      <c r="N130" s="31">
        <f t="shared" si="28"/>
        <v>25150518</v>
      </c>
      <c r="O130" s="36">
        <f t="shared" si="29"/>
        <v>0.80674871982200447</v>
      </c>
      <c r="P130" s="31">
        <v>6365494</v>
      </c>
      <c r="Q130" s="31">
        <v>21177337</v>
      </c>
      <c r="R130" s="31">
        <v>20999570</v>
      </c>
      <c r="S130" s="31">
        <v>15706890</v>
      </c>
      <c r="T130" s="36">
        <f t="shared" si="30"/>
        <v>0.74796245827890762</v>
      </c>
      <c r="U130" s="36">
        <f t="shared" si="31"/>
        <v>0.47452499366113621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115000</v>
      </c>
      <c r="I131" s="36">
        <f t="shared" si="25"/>
        <v>0</v>
      </c>
      <c r="J131" s="31">
        <v>20000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135000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41117657</v>
      </c>
      <c r="E132" s="32">
        <f>SUM(E127:E131)</f>
        <v>44215119</v>
      </c>
      <c r="F132" s="32">
        <f>SUM(F127:F131)</f>
        <v>10395203</v>
      </c>
      <c r="G132" s="37">
        <f t="shared" si="24"/>
        <v>0.25281603472688147</v>
      </c>
      <c r="H132" s="32">
        <f>SUM(H127:H131)</f>
        <v>11342696</v>
      </c>
      <c r="I132" s="37">
        <f t="shared" si="25"/>
        <v>0.27585949267488663</v>
      </c>
      <c r="J132" s="32">
        <f>SUM(J127:J131)</f>
        <v>12371335</v>
      </c>
      <c r="K132" s="37">
        <f t="shared" si="26"/>
        <v>0.27979874938253585</v>
      </c>
      <c r="L132" s="32">
        <f>SUM(L127:L131)</f>
        <v>0</v>
      </c>
      <c r="M132" s="37">
        <f t="shared" si="27"/>
        <v>0</v>
      </c>
      <c r="N132" s="32">
        <f t="shared" si="28"/>
        <v>34109234</v>
      </c>
      <c r="O132" s="37">
        <f t="shared" si="29"/>
        <v>0.77143824943680461</v>
      </c>
      <c r="P132" s="32">
        <f>SUM(P127:P131)</f>
        <v>9882896</v>
      </c>
      <c r="Q132" s="32">
        <f>SUM(Q127:Q131)</f>
        <v>36415841</v>
      </c>
      <c r="R132" s="32">
        <f>SUM(R127:R131)</f>
        <v>35411392</v>
      </c>
      <c r="S132" s="32">
        <f>SUM(S127:S131)</f>
        <v>25401479</v>
      </c>
      <c r="T132" s="37">
        <f t="shared" si="30"/>
        <v>0.71732506307574695</v>
      </c>
      <c r="U132" s="37">
        <f t="shared" si="31"/>
        <v>0.25179249078407784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80380008</v>
      </c>
      <c r="E133" s="31">
        <v>80101300</v>
      </c>
      <c r="F133" s="31">
        <v>16876228</v>
      </c>
      <c r="G133" s="36">
        <f t="shared" si="24"/>
        <v>0.20995554018855037</v>
      </c>
      <c r="H133" s="31">
        <v>18137920</v>
      </c>
      <c r="I133" s="36">
        <f t="shared" si="25"/>
        <v>0.2256521298181508</v>
      </c>
      <c r="J133" s="31">
        <v>20302899</v>
      </c>
      <c r="K133" s="36">
        <f t="shared" si="26"/>
        <v>0.25346528708023464</v>
      </c>
      <c r="L133" s="31">
        <v>0</v>
      </c>
      <c r="M133" s="36">
        <f t="shared" si="27"/>
        <v>0</v>
      </c>
      <c r="N133" s="31">
        <f t="shared" si="28"/>
        <v>55317047</v>
      </c>
      <c r="O133" s="36">
        <f t="shared" si="29"/>
        <v>0.69058862964770862</v>
      </c>
      <c r="P133" s="31">
        <v>16043336</v>
      </c>
      <c r="Q133" s="31">
        <v>82315091</v>
      </c>
      <c r="R133" s="31">
        <v>80053488</v>
      </c>
      <c r="S133" s="31">
        <v>47396420</v>
      </c>
      <c r="T133" s="36">
        <f t="shared" si="30"/>
        <v>0.59205939908577121</v>
      </c>
      <c r="U133" s="36">
        <f t="shared" si="31"/>
        <v>0.26550357107773603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2837063</v>
      </c>
      <c r="E134" s="31">
        <v>2869877</v>
      </c>
      <c r="F134" s="31">
        <v>585096</v>
      </c>
      <c r="G134" s="36">
        <f t="shared" si="24"/>
        <v>0.2062329951784645</v>
      </c>
      <c r="H134" s="31">
        <v>743224</v>
      </c>
      <c r="I134" s="36">
        <f t="shared" si="25"/>
        <v>0.26196950860802176</v>
      </c>
      <c r="J134" s="31">
        <v>690144</v>
      </c>
      <c r="K134" s="36">
        <f t="shared" si="26"/>
        <v>0.24047859890859435</v>
      </c>
      <c r="L134" s="31">
        <v>0</v>
      </c>
      <c r="M134" s="36">
        <f t="shared" si="27"/>
        <v>0</v>
      </c>
      <c r="N134" s="31">
        <f t="shared" si="28"/>
        <v>2018464</v>
      </c>
      <c r="O134" s="36">
        <f t="shared" si="29"/>
        <v>0.703327703591478</v>
      </c>
      <c r="P134" s="31">
        <v>521654</v>
      </c>
      <c r="Q134" s="31">
        <v>2808134</v>
      </c>
      <c r="R134" s="31">
        <v>2584010</v>
      </c>
      <c r="S134" s="31">
        <v>1490565</v>
      </c>
      <c r="T134" s="36">
        <f t="shared" si="30"/>
        <v>0.57684180788774042</v>
      </c>
      <c r="U134" s="36">
        <f t="shared" si="31"/>
        <v>0.32299186817315695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5339507</v>
      </c>
      <c r="E136" s="31">
        <v>8506778</v>
      </c>
      <c r="F136" s="31">
        <v>1442670</v>
      </c>
      <c r="G136" s="36">
        <f t="shared" si="24"/>
        <v>0.27018786565875841</v>
      </c>
      <c r="H136" s="31">
        <v>3959964</v>
      </c>
      <c r="I136" s="36">
        <f t="shared" si="25"/>
        <v>0.74163476141149365</v>
      </c>
      <c r="J136" s="31">
        <v>1371631</v>
      </c>
      <c r="K136" s="36">
        <f t="shared" si="26"/>
        <v>0.16123977844490595</v>
      </c>
      <c r="L136" s="31">
        <v>0</v>
      </c>
      <c r="M136" s="36">
        <f t="shared" si="27"/>
        <v>0</v>
      </c>
      <c r="N136" s="31">
        <f t="shared" si="28"/>
        <v>6774265</v>
      </c>
      <c r="O136" s="36">
        <f t="shared" si="29"/>
        <v>0.79633734417425728</v>
      </c>
      <c r="P136" s="31">
        <v>1339275</v>
      </c>
      <c r="Q136" s="31">
        <v>5248804</v>
      </c>
      <c r="R136" s="31">
        <v>5933991</v>
      </c>
      <c r="S136" s="31">
        <v>4450704</v>
      </c>
      <c r="T136" s="36">
        <f t="shared" si="30"/>
        <v>0.75003551572626248</v>
      </c>
      <c r="U136" s="36">
        <f t="shared" si="31"/>
        <v>2.4159339941386193E-2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88556578</v>
      </c>
      <c r="E137" s="32">
        <f>SUM(E133:E136)</f>
        <v>91477955</v>
      </c>
      <c r="F137" s="32">
        <f>SUM(F133:F136)</f>
        <v>18903994</v>
      </c>
      <c r="G137" s="37">
        <f t="shared" ref="G137:G170" si="32">IF(($D137     =0),0,($F137     /$D137     ))</f>
        <v>0.21346798201710099</v>
      </c>
      <c r="H137" s="32">
        <f>SUM(H133:H136)</f>
        <v>22841108</v>
      </c>
      <c r="I137" s="37">
        <f t="shared" ref="I137:I170" si="33">IF(($D137     =0),0,($H137     /$D137     ))</f>
        <v>0.25792672341065392</v>
      </c>
      <c r="J137" s="32">
        <f>SUM(J133:J136)</f>
        <v>22364674</v>
      </c>
      <c r="K137" s="37">
        <f t="shared" ref="K137:K170" si="34">IF(($E137     =0),0,($J137     /$E137     ))</f>
        <v>0.24448156935733861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64109776</v>
      </c>
      <c r="O137" s="37">
        <f t="shared" ref="O137:O170" si="37">IF(($E137     =0),0,($N137     /$E137     ))</f>
        <v>0.70082213796755732</v>
      </c>
      <c r="P137" s="32">
        <f>SUM(P133:P136)</f>
        <v>17904265</v>
      </c>
      <c r="Q137" s="32">
        <f>SUM(Q133:Q136)</f>
        <v>90372029</v>
      </c>
      <c r="R137" s="32">
        <f>SUM(R133:R136)</f>
        <v>88571489</v>
      </c>
      <c r="S137" s="32">
        <f>SUM(S133:S136)</f>
        <v>53337689</v>
      </c>
      <c r="T137" s="37">
        <f t="shared" ref="T137:T170" si="38">IF(($R137     =0),0,($S137     /$R137     ))</f>
        <v>0.60219930366079766</v>
      </c>
      <c r="U137" s="37">
        <f t="shared" ref="U137:U170" si="39">IF(($P137     =0),0,(($J137     /$P137     )-1))</f>
        <v>0.2491255016611964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2735253</v>
      </c>
      <c r="E139" s="31">
        <v>3147118</v>
      </c>
      <c r="F139" s="31">
        <v>1016892</v>
      </c>
      <c r="G139" s="36">
        <f t="shared" si="32"/>
        <v>0.37177255632294343</v>
      </c>
      <c r="H139" s="31">
        <v>877703</v>
      </c>
      <c r="I139" s="36">
        <f t="shared" si="33"/>
        <v>0.320885490300166</v>
      </c>
      <c r="J139" s="31">
        <v>609923</v>
      </c>
      <c r="K139" s="36">
        <f t="shared" si="34"/>
        <v>0.19380366417782874</v>
      </c>
      <c r="L139" s="31">
        <v>0</v>
      </c>
      <c r="M139" s="36">
        <f t="shared" si="35"/>
        <v>0</v>
      </c>
      <c r="N139" s="31">
        <f t="shared" si="36"/>
        <v>2504518</v>
      </c>
      <c r="O139" s="36">
        <f t="shared" si="37"/>
        <v>0.7958131852698247</v>
      </c>
      <c r="P139" s="31">
        <v>507667</v>
      </c>
      <c r="Q139" s="31">
        <v>3723368</v>
      </c>
      <c r="R139" s="31">
        <v>2444415</v>
      </c>
      <c r="S139" s="31">
        <v>2000516</v>
      </c>
      <c r="T139" s="36">
        <f t="shared" si="38"/>
        <v>0.81840276712424032</v>
      </c>
      <c r="U139" s="36">
        <f t="shared" si="39"/>
        <v>0.20142337398333954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674435</v>
      </c>
      <c r="E140" s="31">
        <v>6019604</v>
      </c>
      <c r="F140" s="31">
        <v>1165777</v>
      </c>
      <c r="G140" s="36">
        <f t="shared" si="32"/>
        <v>1.728523875540267</v>
      </c>
      <c r="H140" s="31">
        <v>2890288</v>
      </c>
      <c r="I140" s="36">
        <f t="shared" si="33"/>
        <v>4.2854952664081791</v>
      </c>
      <c r="J140" s="31">
        <v>-18814</v>
      </c>
      <c r="K140" s="36">
        <f t="shared" si="34"/>
        <v>-3.1254547641339863E-3</v>
      </c>
      <c r="L140" s="31">
        <v>0</v>
      </c>
      <c r="M140" s="36">
        <f t="shared" si="35"/>
        <v>0</v>
      </c>
      <c r="N140" s="31">
        <f t="shared" si="36"/>
        <v>4037251</v>
      </c>
      <c r="O140" s="36">
        <f t="shared" si="37"/>
        <v>0.67068381906849683</v>
      </c>
      <c r="P140" s="31">
        <v>3942841</v>
      </c>
      <c r="Q140" s="31">
        <v>8859433</v>
      </c>
      <c r="R140" s="31">
        <v>13385162</v>
      </c>
      <c r="S140" s="31">
        <v>8532335</v>
      </c>
      <c r="T140" s="36">
        <f t="shared" si="38"/>
        <v>0.63744727183727767</v>
      </c>
      <c r="U140" s="36">
        <f t="shared" si="39"/>
        <v>-1.0047716862029181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7732</v>
      </c>
      <c r="F141" s="31">
        <v>0</v>
      </c>
      <c r="G141" s="36">
        <f t="shared" si="32"/>
        <v>0</v>
      </c>
      <c r="H141" s="31">
        <v>3866</v>
      </c>
      <c r="I141" s="36">
        <f t="shared" si="33"/>
        <v>0</v>
      </c>
      <c r="J141" s="31">
        <v>742</v>
      </c>
      <c r="K141" s="36">
        <f t="shared" si="34"/>
        <v>9.5964821520951885E-2</v>
      </c>
      <c r="L141" s="31">
        <v>0</v>
      </c>
      <c r="M141" s="36">
        <f t="shared" si="35"/>
        <v>0</v>
      </c>
      <c r="N141" s="31">
        <f t="shared" si="36"/>
        <v>4608</v>
      </c>
      <c r="O141" s="36">
        <f t="shared" si="37"/>
        <v>0.59596482152095187</v>
      </c>
      <c r="P141" s="31">
        <v>0</v>
      </c>
      <c r="Q141" s="31">
        <v>34783</v>
      </c>
      <c r="R141" s="31">
        <v>34783</v>
      </c>
      <c r="S141" s="31">
        <v>8710</v>
      </c>
      <c r="T141" s="36">
        <f t="shared" si="38"/>
        <v>0.25040968289106746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8533477</v>
      </c>
      <c r="E142" s="31">
        <v>7939980</v>
      </c>
      <c r="F142" s="31">
        <v>742251</v>
      </c>
      <c r="G142" s="36">
        <f t="shared" si="32"/>
        <v>8.6981074654563437E-2</v>
      </c>
      <c r="H142" s="31">
        <v>517179</v>
      </c>
      <c r="I142" s="36">
        <f t="shared" si="33"/>
        <v>6.060589370546144E-2</v>
      </c>
      <c r="J142" s="31">
        <v>842643</v>
      </c>
      <c r="K142" s="36">
        <f t="shared" si="34"/>
        <v>0.10612658973952076</v>
      </c>
      <c r="L142" s="31">
        <v>0</v>
      </c>
      <c r="M142" s="36">
        <f t="shared" si="35"/>
        <v>0</v>
      </c>
      <c r="N142" s="31">
        <f t="shared" si="36"/>
        <v>2102073</v>
      </c>
      <c r="O142" s="36">
        <f t="shared" si="37"/>
        <v>0.26474537719238589</v>
      </c>
      <c r="P142" s="31">
        <v>2846282</v>
      </c>
      <c r="Q142" s="31">
        <v>7062260</v>
      </c>
      <c r="R142" s="31">
        <v>10768990</v>
      </c>
      <c r="S142" s="31">
        <v>3680281</v>
      </c>
      <c r="T142" s="36">
        <f t="shared" si="38"/>
        <v>0.34174801908071228</v>
      </c>
      <c r="U142" s="36">
        <f t="shared" si="39"/>
        <v>-0.70394957351379794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11943165</v>
      </c>
      <c r="E144" s="32">
        <f>SUM(E138:E143)</f>
        <v>17114434</v>
      </c>
      <c r="F144" s="32">
        <f>SUM(F138:F143)</f>
        <v>2924920</v>
      </c>
      <c r="G144" s="37">
        <f t="shared" si="32"/>
        <v>0.24490325638136959</v>
      </c>
      <c r="H144" s="32">
        <f>SUM(H138:H143)</f>
        <v>4289036</v>
      </c>
      <c r="I144" s="37">
        <f t="shared" si="33"/>
        <v>0.35912055137813131</v>
      </c>
      <c r="J144" s="32">
        <f>SUM(J138:J143)</f>
        <v>1434494</v>
      </c>
      <c r="K144" s="37">
        <f t="shared" si="34"/>
        <v>8.3817787956060943E-2</v>
      </c>
      <c r="L144" s="32">
        <f>SUM(L138:L143)</f>
        <v>0</v>
      </c>
      <c r="M144" s="37">
        <f t="shared" si="35"/>
        <v>0</v>
      </c>
      <c r="N144" s="32">
        <f t="shared" si="36"/>
        <v>8648450</v>
      </c>
      <c r="O144" s="37">
        <f t="shared" si="37"/>
        <v>0.50533076349472028</v>
      </c>
      <c r="P144" s="32">
        <f>SUM(P138:P143)</f>
        <v>7296790</v>
      </c>
      <c r="Q144" s="32">
        <f>SUM(Q138:Q143)</f>
        <v>19679844</v>
      </c>
      <c r="R144" s="32">
        <f>SUM(R138:R143)</f>
        <v>26633350</v>
      </c>
      <c r="S144" s="32">
        <f>SUM(S138:S143)</f>
        <v>14221842</v>
      </c>
      <c r="T144" s="37">
        <f t="shared" si="38"/>
        <v>0.53398622403865825</v>
      </c>
      <c r="U144" s="37">
        <f t="shared" si="39"/>
        <v>-0.8034075257750326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2043478</v>
      </c>
      <c r="E146" s="31">
        <v>1587320</v>
      </c>
      <c r="F146" s="31">
        <v>278949</v>
      </c>
      <c r="G146" s="36">
        <f t="shared" si="32"/>
        <v>0.13650697487323082</v>
      </c>
      <c r="H146" s="31">
        <v>891371</v>
      </c>
      <c r="I146" s="36">
        <f t="shared" si="33"/>
        <v>0.4362028854727088</v>
      </c>
      <c r="J146" s="31">
        <v>3282346</v>
      </c>
      <c r="K146" s="36">
        <f t="shared" si="34"/>
        <v>2.0678539928936823</v>
      </c>
      <c r="L146" s="31">
        <v>0</v>
      </c>
      <c r="M146" s="36">
        <f t="shared" si="35"/>
        <v>0</v>
      </c>
      <c r="N146" s="31">
        <f t="shared" si="36"/>
        <v>4452666</v>
      </c>
      <c r="O146" s="36">
        <f t="shared" si="37"/>
        <v>2.8051470402943326</v>
      </c>
      <c r="P146" s="31">
        <v>270150</v>
      </c>
      <c r="Q146" s="31">
        <v>4365217</v>
      </c>
      <c r="R146" s="31">
        <v>2101742</v>
      </c>
      <c r="S146" s="31">
        <v>2219142</v>
      </c>
      <c r="T146" s="36">
        <f t="shared" si="38"/>
        <v>1.0558584260104238</v>
      </c>
      <c r="U146" s="36">
        <f t="shared" si="39"/>
        <v>11.150086988709976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480000</v>
      </c>
      <c r="E147" s="31">
        <v>695426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900000</v>
      </c>
      <c r="R147" s="31">
        <v>870000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2523478</v>
      </c>
      <c r="E150" s="32">
        <f>SUM(E145:E149)</f>
        <v>2282746</v>
      </c>
      <c r="F150" s="32">
        <f>SUM(F145:F149)</f>
        <v>278949</v>
      </c>
      <c r="G150" s="37">
        <f t="shared" si="32"/>
        <v>0.11054148282647996</v>
      </c>
      <c r="H150" s="32">
        <f>SUM(H145:H149)</f>
        <v>891371</v>
      </c>
      <c r="I150" s="37">
        <f t="shared" si="33"/>
        <v>0.35323113575787068</v>
      </c>
      <c r="J150" s="32">
        <f>SUM(J145:J149)</f>
        <v>3282346</v>
      </c>
      <c r="K150" s="37">
        <f t="shared" si="34"/>
        <v>1.4378936596537679</v>
      </c>
      <c r="L150" s="32">
        <f>SUM(L145:L149)</f>
        <v>0</v>
      </c>
      <c r="M150" s="37">
        <f t="shared" si="35"/>
        <v>0</v>
      </c>
      <c r="N150" s="32">
        <f t="shared" si="36"/>
        <v>4452666</v>
      </c>
      <c r="O150" s="37">
        <f t="shared" si="37"/>
        <v>1.9505744397317968</v>
      </c>
      <c r="P150" s="32">
        <f>SUM(P145:P149)</f>
        <v>270150</v>
      </c>
      <c r="Q150" s="32">
        <f>SUM(Q145:Q149)</f>
        <v>5265217</v>
      </c>
      <c r="R150" s="32">
        <f>SUM(R145:R149)</f>
        <v>2971742</v>
      </c>
      <c r="S150" s="32">
        <f>SUM(S145:S149)</f>
        <v>2219142</v>
      </c>
      <c r="T150" s="37">
        <f t="shared" si="38"/>
        <v>0.74674786707594398</v>
      </c>
      <c r="U150" s="37">
        <f t="shared" si="39"/>
        <v>11.150086988709976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65000</v>
      </c>
      <c r="E151" s="31">
        <v>2830708</v>
      </c>
      <c r="F151" s="31">
        <v>232404</v>
      </c>
      <c r="G151" s="36">
        <f t="shared" si="32"/>
        <v>3.5754461538461539</v>
      </c>
      <c r="H151" s="31">
        <v>4367073</v>
      </c>
      <c r="I151" s="36">
        <f t="shared" si="33"/>
        <v>67.185738461538463</v>
      </c>
      <c r="J151" s="31">
        <v>2362157</v>
      </c>
      <c r="K151" s="36">
        <f t="shared" si="34"/>
        <v>0.83447568594146759</v>
      </c>
      <c r="L151" s="31">
        <v>0</v>
      </c>
      <c r="M151" s="36">
        <f t="shared" si="35"/>
        <v>0</v>
      </c>
      <c r="N151" s="31">
        <f t="shared" si="36"/>
        <v>6961634</v>
      </c>
      <c r="O151" s="36">
        <f t="shared" si="37"/>
        <v>2.4593260767270944</v>
      </c>
      <c r="P151" s="31">
        <v>4851638</v>
      </c>
      <c r="Q151" s="31">
        <v>2235544</v>
      </c>
      <c r="R151" s="31">
        <v>2247176</v>
      </c>
      <c r="S151" s="31">
        <v>5297048</v>
      </c>
      <c r="T151" s="36">
        <f t="shared" si="38"/>
        <v>2.3572021061100688</v>
      </c>
      <c r="U151" s="36">
        <f t="shared" si="39"/>
        <v>-0.51312175393135262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171289100</v>
      </c>
      <c r="E152" s="31">
        <v>173849756</v>
      </c>
      <c r="F152" s="31">
        <v>36975885</v>
      </c>
      <c r="G152" s="36">
        <f t="shared" si="32"/>
        <v>0.21586828934240415</v>
      </c>
      <c r="H152" s="31">
        <v>46458712</v>
      </c>
      <c r="I152" s="36">
        <f t="shared" si="33"/>
        <v>0.27122982139552371</v>
      </c>
      <c r="J152" s="31">
        <v>40006685</v>
      </c>
      <c r="K152" s="36">
        <f t="shared" si="34"/>
        <v>0.23012218090199679</v>
      </c>
      <c r="L152" s="31">
        <v>0</v>
      </c>
      <c r="M152" s="36">
        <f t="shared" si="35"/>
        <v>0</v>
      </c>
      <c r="N152" s="31">
        <f t="shared" si="36"/>
        <v>123441282</v>
      </c>
      <c r="O152" s="36">
        <f t="shared" si="37"/>
        <v>0.71004575928194003</v>
      </c>
      <c r="P152" s="31">
        <v>31084424</v>
      </c>
      <c r="Q152" s="31">
        <v>169864900</v>
      </c>
      <c r="R152" s="31">
        <v>165607800</v>
      </c>
      <c r="S152" s="31">
        <v>110292088</v>
      </c>
      <c r="T152" s="36">
        <f t="shared" si="38"/>
        <v>0.66598365535922821</v>
      </c>
      <c r="U152" s="36">
        <f t="shared" si="39"/>
        <v>0.28703317777418036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29149790</v>
      </c>
      <c r="E153" s="31">
        <v>27794680</v>
      </c>
      <c r="F153" s="31">
        <v>5790263</v>
      </c>
      <c r="G153" s="36">
        <f t="shared" si="32"/>
        <v>0.19863824061854304</v>
      </c>
      <c r="H153" s="31">
        <v>6765147</v>
      </c>
      <c r="I153" s="36">
        <f t="shared" si="33"/>
        <v>0.23208218652690121</v>
      </c>
      <c r="J153" s="31">
        <v>7407246</v>
      </c>
      <c r="K153" s="36">
        <f t="shared" si="34"/>
        <v>0.26649869687292677</v>
      </c>
      <c r="L153" s="31">
        <v>0</v>
      </c>
      <c r="M153" s="36">
        <f t="shared" si="35"/>
        <v>0</v>
      </c>
      <c r="N153" s="31">
        <f t="shared" si="36"/>
        <v>19962656</v>
      </c>
      <c r="O153" s="36">
        <f t="shared" si="37"/>
        <v>0.71821859434971014</v>
      </c>
      <c r="P153" s="31">
        <v>6360874</v>
      </c>
      <c r="Q153" s="31">
        <v>28455250</v>
      </c>
      <c r="R153" s="31">
        <v>27670820</v>
      </c>
      <c r="S153" s="31">
        <v>19773004</v>
      </c>
      <c r="T153" s="36">
        <f t="shared" si="38"/>
        <v>0.71457961852955565</v>
      </c>
      <c r="U153" s="36">
        <f t="shared" si="39"/>
        <v>0.16450129337572172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8418743</v>
      </c>
      <c r="E155" s="31">
        <v>8266346</v>
      </c>
      <c r="F155" s="31">
        <v>4517533</v>
      </c>
      <c r="G155" s="36">
        <f t="shared" si="32"/>
        <v>0.53660421751798337</v>
      </c>
      <c r="H155" s="31">
        <v>1920276</v>
      </c>
      <c r="I155" s="36">
        <f t="shared" si="33"/>
        <v>0.22809533442225283</v>
      </c>
      <c r="J155" s="31">
        <v>944123</v>
      </c>
      <c r="K155" s="36">
        <f t="shared" si="34"/>
        <v>0.1142128577729507</v>
      </c>
      <c r="L155" s="31">
        <v>0</v>
      </c>
      <c r="M155" s="36">
        <f t="shared" si="35"/>
        <v>0</v>
      </c>
      <c r="N155" s="31">
        <f t="shared" si="36"/>
        <v>7381932</v>
      </c>
      <c r="O155" s="36">
        <f t="shared" si="37"/>
        <v>0.8930102853183256</v>
      </c>
      <c r="P155" s="31">
        <v>346238</v>
      </c>
      <c r="Q155" s="31">
        <v>7795780</v>
      </c>
      <c r="R155" s="31">
        <v>6516331</v>
      </c>
      <c r="S155" s="31">
        <v>4335330</v>
      </c>
      <c r="T155" s="36">
        <f t="shared" si="38"/>
        <v>0.66530229971436383</v>
      </c>
      <c r="U155" s="36">
        <f t="shared" si="39"/>
        <v>1.72680352820892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208922633</v>
      </c>
      <c r="E157" s="32">
        <f>SUM(E151:E156)</f>
        <v>212741490</v>
      </c>
      <c r="F157" s="32">
        <f>SUM(F151:F156)</f>
        <v>47516085</v>
      </c>
      <c r="G157" s="37">
        <f t="shared" si="32"/>
        <v>0.22743387979415328</v>
      </c>
      <c r="H157" s="32">
        <f>SUM(H151:H156)</f>
        <v>59511208</v>
      </c>
      <c r="I157" s="37">
        <f t="shared" si="33"/>
        <v>0.28484806622171949</v>
      </c>
      <c r="J157" s="32">
        <f>SUM(J151:J156)</f>
        <v>50720211</v>
      </c>
      <c r="K157" s="37">
        <f t="shared" si="34"/>
        <v>0.23841240841173011</v>
      </c>
      <c r="L157" s="32">
        <f>SUM(L151:L156)</f>
        <v>0</v>
      </c>
      <c r="M157" s="37">
        <f t="shared" si="35"/>
        <v>0</v>
      </c>
      <c r="N157" s="32">
        <f t="shared" si="36"/>
        <v>157747504</v>
      </c>
      <c r="O157" s="37">
        <f t="shared" si="37"/>
        <v>0.74149853890747874</v>
      </c>
      <c r="P157" s="32">
        <f>SUM(P151:P156)</f>
        <v>42643174</v>
      </c>
      <c r="Q157" s="32">
        <f>SUM(Q151:Q156)</f>
        <v>208351474</v>
      </c>
      <c r="R157" s="32">
        <f>SUM(R151:R156)</f>
        <v>202042127</v>
      </c>
      <c r="S157" s="32">
        <f>SUM(S151:S156)</f>
        <v>139697470</v>
      </c>
      <c r="T157" s="37">
        <f t="shared" si="38"/>
        <v>0.69142743681370966</v>
      </c>
      <c r="U157" s="37">
        <f t="shared" si="39"/>
        <v>0.18940984552416285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10029753</v>
      </c>
      <c r="E158" s="31">
        <v>13714179</v>
      </c>
      <c r="F158" s="31">
        <v>1672306</v>
      </c>
      <c r="G158" s="36">
        <f t="shared" si="32"/>
        <v>0.16673451479812115</v>
      </c>
      <c r="H158" s="31">
        <v>3617558</v>
      </c>
      <c r="I158" s="36">
        <f t="shared" si="33"/>
        <v>0.36068266087908646</v>
      </c>
      <c r="J158" s="31">
        <v>4426120</v>
      </c>
      <c r="K158" s="36">
        <f t="shared" si="34"/>
        <v>0.32274042799062197</v>
      </c>
      <c r="L158" s="31">
        <v>0</v>
      </c>
      <c r="M158" s="36">
        <f t="shared" si="35"/>
        <v>0</v>
      </c>
      <c r="N158" s="31">
        <f t="shared" si="36"/>
        <v>9715984</v>
      </c>
      <c r="O158" s="36">
        <f t="shared" si="37"/>
        <v>0.70846267939189067</v>
      </c>
      <c r="P158" s="31">
        <v>3938202</v>
      </c>
      <c r="Q158" s="31">
        <v>9442061</v>
      </c>
      <c r="R158" s="31">
        <v>9789787</v>
      </c>
      <c r="S158" s="31">
        <v>8984979</v>
      </c>
      <c r="T158" s="36">
        <f t="shared" si="38"/>
        <v>0.91779106123555088</v>
      </c>
      <c r="U158" s="36">
        <f t="shared" si="39"/>
        <v>0.12389359408176626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127341050</v>
      </c>
      <c r="E159" s="31">
        <v>126899700</v>
      </c>
      <c r="F159" s="31">
        <v>23236385</v>
      </c>
      <c r="G159" s="36">
        <f t="shared" si="32"/>
        <v>0.18247364066811134</v>
      </c>
      <c r="H159" s="31">
        <v>30149033</v>
      </c>
      <c r="I159" s="36">
        <f t="shared" si="33"/>
        <v>0.23675816243073228</v>
      </c>
      <c r="J159" s="31">
        <v>30802537</v>
      </c>
      <c r="K159" s="36">
        <f t="shared" si="34"/>
        <v>0.24273136185507135</v>
      </c>
      <c r="L159" s="31">
        <v>0</v>
      </c>
      <c r="M159" s="36">
        <f t="shared" si="35"/>
        <v>0</v>
      </c>
      <c r="N159" s="31">
        <f t="shared" si="36"/>
        <v>84187955</v>
      </c>
      <c r="O159" s="36">
        <f t="shared" si="37"/>
        <v>0.66342122952221316</v>
      </c>
      <c r="P159" s="31">
        <v>31658491</v>
      </c>
      <c r="Q159" s="31">
        <v>119234245</v>
      </c>
      <c r="R159" s="31">
        <v>118155416</v>
      </c>
      <c r="S159" s="31">
        <v>85908229</v>
      </c>
      <c r="T159" s="36">
        <f t="shared" si="38"/>
        <v>0.72707821535662831</v>
      </c>
      <c r="U159" s="36">
        <f t="shared" si="39"/>
        <v>-2.7037106727544225E-2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5056314</v>
      </c>
      <c r="F160" s="31">
        <v>1115169</v>
      </c>
      <c r="G160" s="36">
        <f t="shared" si="32"/>
        <v>0.19068288496588148</v>
      </c>
      <c r="H160" s="31">
        <v>1666680</v>
      </c>
      <c r="I160" s="36">
        <f t="shared" si="33"/>
        <v>0.28498581893411257</v>
      </c>
      <c r="J160" s="31">
        <v>868904</v>
      </c>
      <c r="K160" s="36">
        <f t="shared" si="34"/>
        <v>0.17184534030125503</v>
      </c>
      <c r="L160" s="31">
        <v>0</v>
      </c>
      <c r="M160" s="36">
        <f t="shared" si="35"/>
        <v>0</v>
      </c>
      <c r="N160" s="31">
        <f t="shared" si="36"/>
        <v>3650753</v>
      </c>
      <c r="O160" s="36">
        <f t="shared" si="37"/>
        <v>0.72201864836717022</v>
      </c>
      <c r="P160" s="31">
        <v>1114975</v>
      </c>
      <c r="Q160" s="31">
        <v>5916000</v>
      </c>
      <c r="R160" s="31">
        <v>3782447</v>
      </c>
      <c r="S160" s="31">
        <v>3276943</v>
      </c>
      <c r="T160" s="36">
        <f t="shared" si="38"/>
        <v>0.86635529856730309</v>
      </c>
      <c r="U160" s="36">
        <f t="shared" si="39"/>
        <v>-0.22069642817103519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100000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143319094</v>
      </c>
      <c r="E163" s="32">
        <f>SUM(E158:E162)</f>
        <v>145670193</v>
      </c>
      <c r="F163" s="32">
        <f>SUM(F158:F162)</f>
        <v>26023860</v>
      </c>
      <c r="G163" s="37">
        <f t="shared" si="32"/>
        <v>0.18157985285617281</v>
      </c>
      <c r="H163" s="32">
        <f>SUM(H158:H162)</f>
        <v>35433271</v>
      </c>
      <c r="I163" s="37">
        <f t="shared" si="33"/>
        <v>0.24723342864559275</v>
      </c>
      <c r="J163" s="32">
        <f>SUM(J158:J162)</f>
        <v>36097561</v>
      </c>
      <c r="K163" s="37">
        <f t="shared" si="34"/>
        <v>0.2478033443670937</v>
      </c>
      <c r="L163" s="32">
        <f>SUM(L158:L162)</f>
        <v>0</v>
      </c>
      <c r="M163" s="37">
        <f t="shared" si="35"/>
        <v>0</v>
      </c>
      <c r="N163" s="32">
        <f t="shared" si="36"/>
        <v>97554692</v>
      </c>
      <c r="O163" s="37">
        <f t="shared" si="37"/>
        <v>0.66969563224234896</v>
      </c>
      <c r="P163" s="32">
        <f>SUM(P158:P162)</f>
        <v>36711668</v>
      </c>
      <c r="Q163" s="32">
        <f>SUM(Q158:Q162)</f>
        <v>134592306</v>
      </c>
      <c r="R163" s="32">
        <f>SUM(R158:R162)</f>
        <v>131727650</v>
      </c>
      <c r="S163" s="32">
        <f>SUM(S158:S162)</f>
        <v>98170151</v>
      </c>
      <c r="T163" s="37">
        <f t="shared" si="38"/>
        <v>0.74525090973687003</v>
      </c>
      <c r="U163" s="37">
        <f t="shared" si="39"/>
        <v>-1.6727842494108414E-2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3581316</v>
      </c>
      <c r="E164" s="31">
        <v>4081316</v>
      </c>
      <c r="F164" s="31">
        <v>76407</v>
      </c>
      <c r="G164" s="36">
        <f t="shared" si="32"/>
        <v>2.1334894770525695E-2</v>
      </c>
      <c r="H164" s="31">
        <v>1090865</v>
      </c>
      <c r="I164" s="36">
        <f t="shared" si="33"/>
        <v>0.30459892397096489</v>
      </c>
      <c r="J164" s="31">
        <v>833870</v>
      </c>
      <c r="K164" s="36">
        <f t="shared" si="34"/>
        <v>0.20431400068017277</v>
      </c>
      <c r="L164" s="31">
        <v>0</v>
      </c>
      <c r="M164" s="36">
        <f t="shared" si="35"/>
        <v>0</v>
      </c>
      <c r="N164" s="31">
        <f t="shared" si="36"/>
        <v>2001142</v>
      </c>
      <c r="O164" s="36">
        <f t="shared" si="37"/>
        <v>0.49031782885716274</v>
      </c>
      <c r="P164" s="31">
        <v>1576315</v>
      </c>
      <c r="Q164" s="31">
        <v>2304684</v>
      </c>
      <c r="R164" s="31">
        <v>6584788</v>
      </c>
      <c r="S164" s="31">
        <v>6248760</v>
      </c>
      <c r="T164" s="36">
        <f t="shared" si="38"/>
        <v>0.94896904805439442</v>
      </c>
      <c r="U164" s="36">
        <f t="shared" si="39"/>
        <v>-0.47100040283826516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571721</v>
      </c>
      <c r="E165" s="31">
        <v>602721</v>
      </c>
      <c r="F165" s="31">
        <v>7500</v>
      </c>
      <c r="G165" s="36">
        <f t="shared" si="32"/>
        <v>1.3118286716772691E-2</v>
      </c>
      <c r="H165" s="31">
        <v>106834</v>
      </c>
      <c r="I165" s="36">
        <f t="shared" si="33"/>
        <v>0.1868638724132925</v>
      </c>
      <c r="J165" s="31">
        <v>85275</v>
      </c>
      <c r="K165" s="36">
        <f t="shared" si="34"/>
        <v>0.14148337290388091</v>
      </c>
      <c r="L165" s="31">
        <v>0</v>
      </c>
      <c r="M165" s="36">
        <f t="shared" si="35"/>
        <v>0</v>
      </c>
      <c r="N165" s="31">
        <f t="shared" si="36"/>
        <v>199609</v>
      </c>
      <c r="O165" s="36">
        <f t="shared" si="37"/>
        <v>0.33117976642592512</v>
      </c>
      <c r="P165" s="31">
        <v>0</v>
      </c>
      <c r="Q165" s="31">
        <v>57350</v>
      </c>
      <c r="R165" s="31">
        <v>5235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410000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2022000</v>
      </c>
      <c r="R166" s="31">
        <v>1843675</v>
      </c>
      <c r="S166" s="31">
        <v>1045740</v>
      </c>
      <c r="T166" s="36">
        <f t="shared" si="38"/>
        <v>0.56720408965788438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40281</v>
      </c>
      <c r="G167" s="36">
        <f t="shared" si="32"/>
        <v>0</v>
      </c>
      <c r="H167" s="31">
        <v>51444</v>
      </c>
      <c r="I167" s="36">
        <f t="shared" si="33"/>
        <v>0</v>
      </c>
      <c r="J167" s="31">
        <v>40647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132372</v>
      </c>
      <c r="O167" s="36">
        <f t="shared" si="37"/>
        <v>0</v>
      </c>
      <c r="P167" s="31">
        <v>62161</v>
      </c>
      <c r="Q167" s="31">
        <v>0</v>
      </c>
      <c r="R167" s="31">
        <v>0</v>
      </c>
      <c r="S167" s="31">
        <v>75755</v>
      </c>
      <c r="T167" s="36">
        <f t="shared" si="38"/>
        <v>0</v>
      </c>
      <c r="U167" s="36">
        <f t="shared" si="39"/>
        <v>-0.34610125319734242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4563037</v>
      </c>
      <c r="E169" s="32">
        <f>SUM(E164:E168)</f>
        <v>4684037</v>
      </c>
      <c r="F169" s="32">
        <f>SUM(F164:F168)</f>
        <v>124188</v>
      </c>
      <c r="G169" s="37">
        <f t="shared" si="32"/>
        <v>2.7216084375384201E-2</v>
      </c>
      <c r="H169" s="32">
        <f>SUM(H164:H168)</f>
        <v>1249143</v>
      </c>
      <c r="I169" s="37">
        <f t="shared" si="33"/>
        <v>0.27375254682353001</v>
      </c>
      <c r="J169" s="32">
        <f>SUM(J164:J168)</f>
        <v>959792</v>
      </c>
      <c r="K169" s="37">
        <f t="shared" si="34"/>
        <v>0.20490700649888119</v>
      </c>
      <c r="L169" s="32">
        <f>SUM(L164:L168)</f>
        <v>0</v>
      </c>
      <c r="M169" s="37">
        <f t="shared" si="35"/>
        <v>0</v>
      </c>
      <c r="N169" s="32">
        <f t="shared" si="36"/>
        <v>2333123</v>
      </c>
      <c r="O169" s="37">
        <f t="shared" si="37"/>
        <v>0.49810089032174598</v>
      </c>
      <c r="P169" s="32">
        <f>SUM(P164:P168)</f>
        <v>1638476</v>
      </c>
      <c r="Q169" s="32">
        <f>SUM(Q164:Q168)</f>
        <v>4384034</v>
      </c>
      <c r="R169" s="32">
        <f>SUM(R164:R168)</f>
        <v>8433698</v>
      </c>
      <c r="S169" s="32">
        <f>SUM(S164:S168)</f>
        <v>7370255</v>
      </c>
      <c r="T169" s="37">
        <f t="shared" si="38"/>
        <v>0.87390549199176926</v>
      </c>
      <c r="U169" s="37">
        <f t="shared" si="39"/>
        <v>-0.41421662569363238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3090168368</v>
      </c>
      <c r="E170" s="32">
        <f>SUM(E105,E107:E111,E113:E120,E122:E125,E127:E131,E133:E136,E138:E143,E145:E149,E151:E156,E158:E162,E164:E168)</f>
        <v>3151204209</v>
      </c>
      <c r="F170" s="32">
        <f>SUM(F105,F107:F111,F113:F120,F122:F125,F127:F131,F133:F136,F138:F143,F145:F149,F151:F156,F158:F162,F164:F168)</f>
        <v>584428866</v>
      </c>
      <c r="G170" s="37">
        <f t="shared" si="32"/>
        <v>0.18912525027827221</v>
      </c>
      <c r="H170" s="32">
        <f>SUM(H105,H107:H111,H113:H120,H122:H125,H127:H131,H133:H136,H138:H143,H145:H149,H151:H156,H158:H162,H164:H168)</f>
        <v>805736613</v>
      </c>
      <c r="I170" s="37">
        <f t="shared" si="33"/>
        <v>0.26074197812123873</v>
      </c>
      <c r="J170" s="32">
        <f>SUM(J105,J107:J111,J113:J120,J122:J125,J127:J131,J133:J136,J138:J143,J145:J149,J151:J156,J158:J162,J164:J168)</f>
        <v>752297364</v>
      </c>
      <c r="K170" s="37">
        <f t="shared" si="34"/>
        <v>0.23873329498970594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2142462843</v>
      </c>
      <c r="O170" s="37">
        <f t="shared" si="37"/>
        <v>0.67988702124762868</v>
      </c>
      <c r="P170" s="32">
        <f>SUM(P105,P107:P111,P113:P120,P122:P125,P127:P131,P133:P136,P138:P143,P145:P149,P151:P156,P158:P162,P164:P168)</f>
        <v>676497482</v>
      </c>
      <c r="Q170" s="32">
        <f>SUM(Q105,Q107:Q111,Q113:Q120,Q122:Q125,Q127:Q131,Q133:Q136,Q138:Q143,Q145:Q149,Q151:Q156,Q158:Q162,Q164:Q168)</f>
        <v>2895203815</v>
      </c>
      <c r="R170" s="32">
        <f>SUM(R105,R107:R111,R113:R120,R122:R125,R127:R131,R133:R136,R138:R143,R145:R149,R151:R156,R158:R162,R164:R168)</f>
        <v>2965862749</v>
      </c>
      <c r="S170" s="32">
        <f>SUM(S105,S107:S111,S113:S120,S122:S125,S127:S131,S133:S136,S138:S143,S145:S149,S151:S156,S158:S162,S164:S168)</f>
        <v>1943502932</v>
      </c>
      <c r="T170" s="37">
        <f t="shared" si="38"/>
        <v>0.65529092088138297</v>
      </c>
      <c r="U170" s="37">
        <f t="shared" si="39"/>
        <v>0.11204754491606517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10538481</v>
      </c>
      <c r="E173" s="31">
        <v>11158597</v>
      </c>
      <c r="F173" s="31">
        <v>3292935</v>
      </c>
      <c r="G173" s="36">
        <f t="shared" ref="G173:G205" si="40">IF(($D173     =0),0,($F173     /$D173     ))</f>
        <v>0.31246770763262749</v>
      </c>
      <c r="H173" s="31">
        <v>4055557</v>
      </c>
      <c r="I173" s="36">
        <f t="shared" ref="I173:I205" si="41">IF(($D173     =0),0,($H173     /$D173     ))</f>
        <v>0.38483316523510364</v>
      </c>
      <c r="J173" s="31">
        <v>2326968</v>
      </c>
      <c r="K173" s="36">
        <f t="shared" ref="K173:K205" si="42">IF(($E173     =0),0,($J173     /$E173     ))</f>
        <v>0.20853589389418759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9675460</v>
      </c>
      <c r="O173" s="36">
        <f t="shared" ref="O173:O205" si="45">IF(($E173     =0),0,($N173     /$E173     ))</f>
        <v>0.86708570978950128</v>
      </c>
      <c r="P173" s="31">
        <v>3249694</v>
      </c>
      <c r="Q173" s="31">
        <v>8329510</v>
      </c>
      <c r="R173" s="31">
        <v>11349820</v>
      </c>
      <c r="S173" s="31">
        <v>9970791</v>
      </c>
      <c r="T173" s="36">
        <f t="shared" ref="T173:T205" si="46">IF(($R173     =0),0,($S173     /$R173     ))</f>
        <v>0.8784977206686978</v>
      </c>
      <c r="U173" s="36">
        <f t="shared" ref="U173:U205" si="47">IF(($P173     =0),0,(($J173     /$P173     )-1))</f>
        <v>-0.28394242657924096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23263438</v>
      </c>
      <c r="E174" s="31">
        <v>23828438</v>
      </c>
      <c r="F174" s="31">
        <v>6463624</v>
      </c>
      <c r="G174" s="36">
        <f t="shared" si="40"/>
        <v>0.27784474504585266</v>
      </c>
      <c r="H174" s="31">
        <v>5872965</v>
      </c>
      <c r="I174" s="36">
        <f t="shared" si="41"/>
        <v>0.25245473175546967</v>
      </c>
      <c r="J174" s="31">
        <v>6459473</v>
      </c>
      <c r="K174" s="36">
        <f t="shared" si="42"/>
        <v>0.27108251913113229</v>
      </c>
      <c r="L174" s="31">
        <v>0</v>
      </c>
      <c r="M174" s="36">
        <f t="shared" si="43"/>
        <v>0</v>
      </c>
      <c r="N174" s="31">
        <f t="shared" si="44"/>
        <v>18796062</v>
      </c>
      <c r="O174" s="36">
        <f t="shared" si="45"/>
        <v>0.78880797809743131</v>
      </c>
      <c r="P174" s="31">
        <v>6370877</v>
      </c>
      <c r="Q174" s="31">
        <v>28785056</v>
      </c>
      <c r="R174" s="31">
        <v>22176777</v>
      </c>
      <c r="S174" s="31">
        <v>18812077</v>
      </c>
      <c r="T174" s="36">
        <f t="shared" si="46"/>
        <v>0.84827822365711658</v>
      </c>
      <c r="U174" s="36">
        <f t="shared" si="47"/>
        <v>1.3906405664400712E-2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39184221</v>
      </c>
      <c r="E175" s="31">
        <v>40015125</v>
      </c>
      <c r="F175" s="31">
        <v>7175564</v>
      </c>
      <c r="G175" s="36">
        <f t="shared" si="40"/>
        <v>0.18312381404749631</v>
      </c>
      <c r="H175" s="31">
        <v>11363031</v>
      </c>
      <c r="I175" s="36">
        <f t="shared" si="41"/>
        <v>0.28998996815580436</v>
      </c>
      <c r="J175" s="31">
        <v>10735596</v>
      </c>
      <c r="K175" s="36">
        <f t="shared" si="42"/>
        <v>0.26828845342854735</v>
      </c>
      <c r="L175" s="31">
        <v>0</v>
      </c>
      <c r="M175" s="36">
        <f t="shared" si="43"/>
        <v>0</v>
      </c>
      <c r="N175" s="31">
        <f t="shared" si="44"/>
        <v>29274191</v>
      </c>
      <c r="O175" s="36">
        <f t="shared" si="45"/>
        <v>0.7315781470131606</v>
      </c>
      <c r="P175" s="31">
        <v>7574337</v>
      </c>
      <c r="Q175" s="31">
        <v>30847816</v>
      </c>
      <c r="R175" s="31">
        <v>32108720</v>
      </c>
      <c r="S175" s="31">
        <v>23960719</v>
      </c>
      <c r="T175" s="36">
        <f t="shared" si="46"/>
        <v>0.74623712810725562</v>
      </c>
      <c r="U175" s="36">
        <f t="shared" si="47"/>
        <v>0.4173644505123022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4151424</v>
      </c>
      <c r="E176" s="31">
        <v>5353424</v>
      </c>
      <c r="F176" s="31">
        <v>613138</v>
      </c>
      <c r="G176" s="36">
        <f t="shared" si="40"/>
        <v>0.1476934179693522</v>
      </c>
      <c r="H176" s="31">
        <v>1984281</v>
      </c>
      <c r="I176" s="36">
        <f t="shared" si="41"/>
        <v>0.47797599088890946</v>
      </c>
      <c r="J176" s="31">
        <v>1082621</v>
      </c>
      <c r="K176" s="36">
        <f t="shared" si="42"/>
        <v>0.20222963845195149</v>
      </c>
      <c r="L176" s="31">
        <v>0</v>
      </c>
      <c r="M176" s="36">
        <f t="shared" si="43"/>
        <v>0</v>
      </c>
      <c r="N176" s="31">
        <f t="shared" si="44"/>
        <v>3680040</v>
      </c>
      <c r="O176" s="36">
        <f t="shared" si="45"/>
        <v>0.68741799640753287</v>
      </c>
      <c r="P176" s="31">
        <v>2474532</v>
      </c>
      <c r="Q176" s="31">
        <v>3103039</v>
      </c>
      <c r="R176" s="31">
        <v>2984243</v>
      </c>
      <c r="S176" s="31">
        <v>5443709</v>
      </c>
      <c r="T176" s="36">
        <f t="shared" si="46"/>
        <v>1.8241507142682416</v>
      </c>
      <c r="U176" s="36">
        <f t="shared" si="47"/>
        <v>-0.56249464545215022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1147776</v>
      </c>
      <c r="E178" s="31">
        <v>1397776</v>
      </c>
      <c r="F178" s="31">
        <v>358883</v>
      </c>
      <c r="G178" s="36">
        <f t="shared" si="40"/>
        <v>0.31267686377829823</v>
      </c>
      <c r="H178" s="31">
        <v>250002</v>
      </c>
      <c r="I178" s="36">
        <f t="shared" si="41"/>
        <v>0.21781427735028439</v>
      </c>
      <c r="J178" s="31">
        <v>364066</v>
      </c>
      <c r="K178" s="36">
        <f t="shared" si="42"/>
        <v>0.26046090360687263</v>
      </c>
      <c r="L178" s="31">
        <v>0</v>
      </c>
      <c r="M178" s="36">
        <f t="shared" si="43"/>
        <v>0</v>
      </c>
      <c r="N178" s="31">
        <f t="shared" si="44"/>
        <v>972951</v>
      </c>
      <c r="O178" s="36">
        <f t="shared" si="45"/>
        <v>0.6960707581186113</v>
      </c>
      <c r="P178" s="31">
        <v>323733</v>
      </c>
      <c r="Q178" s="31">
        <v>1349785</v>
      </c>
      <c r="R178" s="31">
        <v>1375885</v>
      </c>
      <c r="S178" s="31">
        <v>1097420</v>
      </c>
      <c r="T178" s="36">
        <f t="shared" si="46"/>
        <v>0.79761026539281987</v>
      </c>
      <c r="U178" s="36">
        <f t="shared" si="47"/>
        <v>0.12458723701321772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78285340</v>
      </c>
      <c r="E179" s="32">
        <f>SUM(E173:E178)</f>
        <v>81753360</v>
      </c>
      <c r="F179" s="32">
        <f>SUM(F173:F178)</f>
        <v>17904144</v>
      </c>
      <c r="G179" s="37">
        <f t="shared" si="40"/>
        <v>0.22870366278028556</v>
      </c>
      <c r="H179" s="32">
        <f>SUM(H173:H178)</f>
        <v>23525836</v>
      </c>
      <c r="I179" s="37">
        <f t="shared" si="41"/>
        <v>0.30051394041336477</v>
      </c>
      <c r="J179" s="32">
        <f>SUM(J173:J178)</f>
        <v>20968724</v>
      </c>
      <c r="K179" s="37">
        <f t="shared" si="42"/>
        <v>0.25648761102907575</v>
      </c>
      <c r="L179" s="32">
        <f>SUM(L173:L178)</f>
        <v>0</v>
      </c>
      <c r="M179" s="37">
        <f t="shared" si="43"/>
        <v>0</v>
      </c>
      <c r="N179" s="32">
        <f t="shared" si="44"/>
        <v>62398704</v>
      </c>
      <c r="O179" s="37">
        <f t="shared" si="45"/>
        <v>0.7632555285801097</v>
      </c>
      <c r="P179" s="32">
        <f>SUM(P173:P178)</f>
        <v>19993173</v>
      </c>
      <c r="Q179" s="32">
        <f>SUM(Q173:Q178)</f>
        <v>72415206</v>
      </c>
      <c r="R179" s="32">
        <f>SUM(R173:R178)</f>
        <v>69995445</v>
      </c>
      <c r="S179" s="32">
        <f>SUM(S173:S178)</f>
        <v>59284716</v>
      </c>
      <c r="T179" s="37">
        <f t="shared" si="46"/>
        <v>0.8469796284601091</v>
      </c>
      <c r="U179" s="37">
        <f t="shared" si="47"/>
        <v>4.879420590218464E-2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23443375</v>
      </c>
      <c r="E180" s="31">
        <v>23213115</v>
      </c>
      <c r="F180" s="31">
        <v>2039419</v>
      </c>
      <c r="G180" s="36">
        <f t="shared" si="40"/>
        <v>8.6993404319983786E-2</v>
      </c>
      <c r="H180" s="31">
        <v>3122845</v>
      </c>
      <c r="I180" s="36">
        <f t="shared" si="41"/>
        <v>0.1332079958623705</v>
      </c>
      <c r="J180" s="31">
        <v>2049382</v>
      </c>
      <c r="K180" s="36">
        <f t="shared" si="42"/>
        <v>8.8285523076071432E-2</v>
      </c>
      <c r="L180" s="31">
        <v>0</v>
      </c>
      <c r="M180" s="36">
        <f t="shared" si="43"/>
        <v>0</v>
      </c>
      <c r="N180" s="31">
        <f t="shared" si="44"/>
        <v>7211646</v>
      </c>
      <c r="O180" s="36">
        <f t="shared" si="45"/>
        <v>0.31067118738695776</v>
      </c>
      <c r="P180" s="31">
        <v>4992688</v>
      </c>
      <c r="Q180" s="31">
        <v>22276757</v>
      </c>
      <c r="R180" s="31">
        <v>22276757</v>
      </c>
      <c r="S180" s="31">
        <v>15938154</v>
      </c>
      <c r="T180" s="36">
        <f t="shared" si="46"/>
        <v>0.71546114185291876</v>
      </c>
      <c r="U180" s="36">
        <f t="shared" si="47"/>
        <v>-0.58952331890156162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27666504</v>
      </c>
      <c r="E181" s="31">
        <v>26958261</v>
      </c>
      <c r="F181" s="31">
        <v>6007165</v>
      </c>
      <c r="G181" s="36">
        <f t="shared" si="40"/>
        <v>0.21712772238950032</v>
      </c>
      <c r="H181" s="31">
        <v>6502240</v>
      </c>
      <c r="I181" s="36">
        <f t="shared" si="41"/>
        <v>0.23502210470827828</v>
      </c>
      <c r="J181" s="31">
        <v>15328465</v>
      </c>
      <c r="K181" s="36">
        <f t="shared" si="42"/>
        <v>0.56859991822172806</v>
      </c>
      <c r="L181" s="31">
        <v>0</v>
      </c>
      <c r="M181" s="36">
        <f t="shared" si="43"/>
        <v>0</v>
      </c>
      <c r="N181" s="31">
        <f t="shared" si="44"/>
        <v>27837870</v>
      </c>
      <c r="O181" s="36">
        <f t="shared" si="45"/>
        <v>1.0326285512259117</v>
      </c>
      <c r="P181" s="31">
        <v>4484581</v>
      </c>
      <c r="Q181" s="31">
        <v>26143515</v>
      </c>
      <c r="R181" s="31">
        <v>28540611</v>
      </c>
      <c r="S181" s="31">
        <v>17564077</v>
      </c>
      <c r="T181" s="36">
        <f t="shared" si="46"/>
        <v>0.61540648166221812</v>
      </c>
      <c r="U181" s="36">
        <f t="shared" si="47"/>
        <v>2.4180372703715243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3036066</v>
      </c>
      <c r="E182" s="31">
        <v>1008491</v>
      </c>
      <c r="F182" s="31">
        <v>83646</v>
      </c>
      <c r="G182" s="36">
        <f t="shared" si="40"/>
        <v>2.7550784469112331E-2</v>
      </c>
      <c r="H182" s="31">
        <v>255717</v>
      </c>
      <c r="I182" s="36">
        <f t="shared" si="41"/>
        <v>8.4226429860220428E-2</v>
      </c>
      <c r="J182" s="31">
        <v>322514</v>
      </c>
      <c r="K182" s="36">
        <f t="shared" si="42"/>
        <v>0.31979859017085921</v>
      </c>
      <c r="L182" s="31">
        <v>0</v>
      </c>
      <c r="M182" s="36">
        <f t="shared" si="43"/>
        <v>0</v>
      </c>
      <c r="N182" s="31">
        <f t="shared" si="44"/>
        <v>661877</v>
      </c>
      <c r="O182" s="36">
        <f t="shared" si="45"/>
        <v>0.65630432001872108</v>
      </c>
      <c r="P182" s="31">
        <v>214534</v>
      </c>
      <c r="Q182" s="31">
        <v>2553124</v>
      </c>
      <c r="R182" s="31">
        <v>3165124</v>
      </c>
      <c r="S182" s="31">
        <v>1970930</v>
      </c>
      <c r="T182" s="36">
        <f t="shared" si="46"/>
        <v>0.62270230171077023</v>
      </c>
      <c r="U182" s="36">
        <f t="shared" si="47"/>
        <v>0.50332348252491443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5172391</v>
      </c>
      <c r="E183" s="31">
        <v>7055016</v>
      </c>
      <c r="F183" s="31">
        <v>1732940</v>
      </c>
      <c r="G183" s="36">
        <f t="shared" si="40"/>
        <v>0.33503654306103309</v>
      </c>
      <c r="H183" s="31">
        <v>1793610</v>
      </c>
      <c r="I183" s="36">
        <f t="shared" si="41"/>
        <v>0.34676612808273777</v>
      </c>
      <c r="J183" s="31">
        <v>1952489</v>
      </c>
      <c r="K183" s="36">
        <f t="shared" si="42"/>
        <v>0.27675188830188335</v>
      </c>
      <c r="L183" s="31">
        <v>0</v>
      </c>
      <c r="M183" s="36">
        <f t="shared" si="43"/>
        <v>0</v>
      </c>
      <c r="N183" s="31">
        <f t="shared" si="44"/>
        <v>5479039</v>
      </c>
      <c r="O183" s="36">
        <f t="shared" si="45"/>
        <v>0.77661609839013834</v>
      </c>
      <c r="P183" s="31">
        <v>1812704</v>
      </c>
      <c r="Q183" s="31">
        <v>5161151</v>
      </c>
      <c r="R183" s="31">
        <v>5636310</v>
      </c>
      <c r="S183" s="31">
        <v>4461956</v>
      </c>
      <c r="T183" s="36">
        <f t="shared" si="46"/>
        <v>0.79164488823361379</v>
      </c>
      <c r="U183" s="36">
        <f t="shared" si="47"/>
        <v>7.7114079298109317E-2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59318336</v>
      </c>
      <c r="E185" s="32">
        <f>SUM(E180:E184)</f>
        <v>58234883</v>
      </c>
      <c r="F185" s="32">
        <f>SUM(F180:F184)</f>
        <v>9863170</v>
      </c>
      <c r="G185" s="37">
        <f t="shared" si="40"/>
        <v>0.16627523064706334</v>
      </c>
      <c r="H185" s="32">
        <f>SUM(H180:H184)</f>
        <v>11674412</v>
      </c>
      <c r="I185" s="37">
        <f t="shared" si="41"/>
        <v>0.19680949917408339</v>
      </c>
      <c r="J185" s="32">
        <f>SUM(J180:J184)</f>
        <v>19652850</v>
      </c>
      <c r="K185" s="37">
        <f t="shared" si="42"/>
        <v>0.33747556425931174</v>
      </c>
      <c r="L185" s="32">
        <f>SUM(L180:L184)</f>
        <v>0</v>
      </c>
      <c r="M185" s="37">
        <f t="shared" si="43"/>
        <v>0</v>
      </c>
      <c r="N185" s="32">
        <f t="shared" si="44"/>
        <v>41190432</v>
      </c>
      <c r="O185" s="37">
        <f t="shared" si="45"/>
        <v>0.70731544184608386</v>
      </c>
      <c r="P185" s="32">
        <f>SUM(P180:P184)</f>
        <v>11504507</v>
      </c>
      <c r="Q185" s="32">
        <f>SUM(Q180:Q184)</f>
        <v>56134547</v>
      </c>
      <c r="R185" s="32">
        <f>SUM(R180:R184)</f>
        <v>59618802</v>
      </c>
      <c r="S185" s="32">
        <f>SUM(S180:S184)</f>
        <v>39935117</v>
      </c>
      <c r="T185" s="37">
        <f t="shared" si="46"/>
        <v>0.66984098405734482</v>
      </c>
      <c r="U185" s="37">
        <f t="shared" si="47"/>
        <v>0.70827398340493852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3721744</v>
      </c>
      <c r="E187" s="31">
        <v>3678947</v>
      </c>
      <c r="F187" s="31">
        <v>825180</v>
      </c>
      <c r="G187" s="36">
        <f t="shared" si="40"/>
        <v>0.22171863513449608</v>
      </c>
      <c r="H187" s="31">
        <v>658219</v>
      </c>
      <c r="I187" s="36">
        <f t="shared" si="41"/>
        <v>0.176857677475936</v>
      </c>
      <c r="J187" s="31">
        <v>613738</v>
      </c>
      <c r="K187" s="36">
        <f t="shared" si="42"/>
        <v>0.16682436577640286</v>
      </c>
      <c r="L187" s="31">
        <v>0</v>
      </c>
      <c r="M187" s="36">
        <f t="shared" si="43"/>
        <v>0</v>
      </c>
      <c r="N187" s="31">
        <f t="shared" si="44"/>
        <v>2097137</v>
      </c>
      <c r="O187" s="36">
        <f t="shared" si="45"/>
        <v>0.57003729599801245</v>
      </c>
      <c r="P187" s="31">
        <v>437076</v>
      </c>
      <c r="Q187" s="31">
        <v>3723138</v>
      </c>
      <c r="R187" s="31">
        <v>3680044</v>
      </c>
      <c r="S187" s="31">
        <v>2355556</v>
      </c>
      <c r="T187" s="36">
        <f t="shared" si="46"/>
        <v>0.64008908589136437</v>
      </c>
      <c r="U187" s="36">
        <f t="shared" si="47"/>
        <v>0.40419057555207782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245823968</v>
      </c>
      <c r="E188" s="31">
        <v>235675751</v>
      </c>
      <c r="F188" s="31">
        <v>73016427</v>
      </c>
      <c r="G188" s="36">
        <f t="shared" si="40"/>
        <v>0.2970272898694728</v>
      </c>
      <c r="H188" s="31">
        <v>87258832</v>
      </c>
      <c r="I188" s="36">
        <f t="shared" si="41"/>
        <v>0.3549647038485686</v>
      </c>
      <c r="J188" s="31">
        <v>81538102</v>
      </c>
      <c r="K188" s="36">
        <f t="shared" si="42"/>
        <v>0.3459757809364104</v>
      </c>
      <c r="L188" s="31">
        <v>0</v>
      </c>
      <c r="M188" s="36">
        <f t="shared" si="43"/>
        <v>0</v>
      </c>
      <c r="N188" s="31">
        <f t="shared" si="44"/>
        <v>241813361</v>
      </c>
      <c r="O188" s="36">
        <f t="shared" si="45"/>
        <v>1.0260426029150533</v>
      </c>
      <c r="P188" s="31">
        <v>32639133</v>
      </c>
      <c r="Q188" s="31">
        <v>178201904</v>
      </c>
      <c r="R188" s="31">
        <v>195178992</v>
      </c>
      <c r="S188" s="31">
        <v>282472511</v>
      </c>
      <c r="T188" s="36">
        <f t="shared" si="46"/>
        <v>1.4472485389206231</v>
      </c>
      <c r="U188" s="36">
        <f t="shared" si="47"/>
        <v>1.4981699728359819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5880000</v>
      </c>
      <c r="F190" s="31">
        <v>1072060</v>
      </c>
      <c r="G190" s="36">
        <f t="shared" si="40"/>
        <v>0.18917593082759837</v>
      </c>
      <c r="H190" s="31">
        <v>1075020</v>
      </c>
      <c r="I190" s="36">
        <f t="shared" si="41"/>
        <v>0.18969825304393859</v>
      </c>
      <c r="J190" s="31">
        <v>1004205</v>
      </c>
      <c r="K190" s="36">
        <f t="shared" si="42"/>
        <v>0.17078316326530613</v>
      </c>
      <c r="L190" s="31">
        <v>0</v>
      </c>
      <c r="M190" s="36">
        <f t="shared" si="43"/>
        <v>0</v>
      </c>
      <c r="N190" s="31">
        <f t="shared" si="44"/>
        <v>3151285</v>
      </c>
      <c r="O190" s="36">
        <f t="shared" si="45"/>
        <v>0.53593282312925172</v>
      </c>
      <c r="P190" s="31">
        <v>1120779</v>
      </c>
      <c r="Q190" s="31">
        <v>5167000</v>
      </c>
      <c r="R190" s="31">
        <v>4920000</v>
      </c>
      <c r="S190" s="31">
        <v>2986059</v>
      </c>
      <c r="T190" s="36">
        <f t="shared" si="46"/>
        <v>0.6069225609756097</v>
      </c>
      <c r="U190" s="36">
        <f t="shared" si="47"/>
        <v>-0.10401158479950101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255212712</v>
      </c>
      <c r="E191" s="32">
        <f>SUM(E186:E190)</f>
        <v>245234698</v>
      </c>
      <c r="F191" s="32">
        <f>SUM(F186:F190)</f>
        <v>74913667</v>
      </c>
      <c r="G191" s="37">
        <f t="shared" si="40"/>
        <v>0.29353423037955884</v>
      </c>
      <c r="H191" s="32">
        <f>SUM(H186:H190)</f>
        <v>88992071</v>
      </c>
      <c r="I191" s="37">
        <f t="shared" si="41"/>
        <v>0.34869764245912643</v>
      </c>
      <c r="J191" s="32">
        <f>SUM(J186:J190)</f>
        <v>83156045</v>
      </c>
      <c r="K191" s="37">
        <f t="shared" si="42"/>
        <v>0.33908759925970999</v>
      </c>
      <c r="L191" s="32">
        <f>SUM(L186:L190)</f>
        <v>0</v>
      </c>
      <c r="M191" s="37">
        <f t="shared" si="43"/>
        <v>0</v>
      </c>
      <c r="N191" s="32">
        <f t="shared" si="44"/>
        <v>247061783</v>
      </c>
      <c r="O191" s="37">
        <f t="shared" si="45"/>
        <v>1.007450352722925</v>
      </c>
      <c r="P191" s="32">
        <f>SUM(P186:P190)</f>
        <v>34196988</v>
      </c>
      <c r="Q191" s="32">
        <f>SUM(Q186:Q190)</f>
        <v>187092042</v>
      </c>
      <c r="R191" s="32">
        <f>SUM(R186:R190)</f>
        <v>203779036</v>
      </c>
      <c r="S191" s="32">
        <f>SUM(S186:S190)</f>
        <v>287814126</v>
      </c>
      <c r="T191" s="37">
        <f t="shared" si="46"/>
        <v>1.4123833915869539</v>
      </c>
      <c r="U191" s="37">
        <f t="shared" si="47"/>
        <v>1.4316774623542869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4984860</v>
      </c>
      <c r="E192" s="31">
        <v>4984860</v>
      </c>
      <c r="F192" s="31">
        <v>1855147</v>
      </c>
      <c r="G192" s="36">
        <f t="shared" si="40"/>
        <v>0.37215628924383032</v>
      </c>
      <c r="H192" s="31">
        <v>1460828</v>
      </c>
      <c r="I192" s="36">
        <f t="shared" si="41"/>
        <v>0.29305296437613093</v>
      </c>
      <c r="J192" s="31">
        <v>1625769</v>
      </c>
      <c r="K192" s="36">
        <f t="shared" si="42"/>
        <v>0.32614135602604688</v>
      </c>
      <c r="L192" s="31">
        <v>0</v>
      </c>
      <c r="M192" s="36">
        <f t="shared" si="43"/>
        <v>0</v>
      </c>
      <c r="N192" s="31">
        <f t="shared" si="44"/>
        <v>4941744</v>
      </c>
      <c r="O192" s="36">
        <f t="shared" si="45"/>
        <v>0.99135060964600807</v>
      </c>
      <c r="P192" s="31">
        <v>-1002948</v>
      </c>
      <c r="Q192" s="31">
        <v>7472074</v>
      </c>
      <c r="R192" s="31">
        <v>4822074</v>
      </c>
      <c r="S192" s="31">
        <v>-51635</v>
      </c>
      <c r="T192" s="36">
        <f t="shared" si="46"/>
        <v>-1.0708048030785094E-2</v>
      </c>
      <c r="U192" s="36">
        <f t="shared" si="47"/>
        <v>-2.6209903205350624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505034</v>
      </c>
      <c r="E193" s="31">
        <v>505034</v>
      </c>
      <c r="F193" s="31">
        <v>2205144</v>
      </c>
      <c r="G193" s="36">
        <f t="shared" si="40"/>
        <v>4.3663278115928827</v>
      </c>
      <c r="H193" s="31">
        <v>2534765</v>
      </c>
      <c r="I193" s="36">
        <f t="shared" si="41"/>
        <v>5.0189987208781979</v>
      </c>
      <c r="J193" s="31">
        <v>2459185</v>
      </c>
      <c r="K193" s="36">
        <f t="shared" si="42"/>
        <v>4.869345430208659</v>
      </c>
      <c r="L193" s="31">
        <v>0</v>
      </c>
      <c r="M193" s="36">
        <f t="shared" si="43"/>
        <v>0</v>
      </c>
      <c r="N193" s="31">
        <f t="shared" si="44"/>
        <v>7199094</v>
      </c>
      <c r="O193" s="36">
        <f t="shared" si="45"/>
        <v>14.25467196267974</v>
      </c>
      <c r="P193" s="31">
        <v>43493</v>
      </c>
      <c r="Q193" s="31">
        <v>391036</v>
      </c>
      <c r="R193" s="31">
        <v>276367</v>
      </c>
      <c r="S193" s="31">
        <v>148309</v>
      </c>
      <c r="T193" s="36">
        <f t="shared" si="46"/>
        <v>0.53663787644689853</v>
      </c>
      <c r="U193" s="36">
        <f t="shared" si="47"/>
        <v>55.542087232428209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2806050</v>
      </c>
      <c r="E194" s="31">
        <v>2032954</v>
      </c>
      <c r="F194" s="31">
        <v>471813</v>
      </c>
      <c r="G194" s="36">
        <f t="shared" si="40"/>
        <v>0.16814133746725823</v>
      </c>
      <c r="H194" s="31">
        <v>577685</v>
      </c>
      <c r="I194" s="36">
        <f t="shared" si="41"/>
        <v>0.20587124249389713</v>
      </c>
      <c r="J194" s="31">
        <v>498548</v>
      </c>
      <c r="K194" s="36">
        <f t="shared" si="42"/>
        <v>0.24523329106315245</v>
      </c>
      <c r="L194" s="31">
        <v>0</v>
      </c>
      <c r="M194" s="36">
        <f t="shared" si="43"/>
        <v>0</v>
      </c>
      <c r="N194" s="31">
        <f t="shared" si="44"/>
        <v>1548046</v>
      </c>
      <c r="O194" s="36">
        <f t="shared" si="45"/>
        <v>0.76147615735525742</v>
      </c>
      <c r="P194" s="31">
        <v>800628</v>
      </c>
      <c r="Q194" s="31">
        <v>2882647</v>
      </c>
      <c r="R194" s="31">
        <v>2832647</v>
      </c>
      <c r="S194" s="31">
        <v>2302155</v>
      </c>
      <c r="T194" s="36">
        <f t="shared" si="46"/>
        <v>0.81272216411010623</v>
      </c>
      <c r="U194" s="36">
        <f t="shared" si="47"/>
        <v>-0.37730381650404432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30410764</v>
      </c>
      <c r="E195" s="31">
        <v>25453893</v>
      </c>
      <c r="F195" s="31">
        <v>5022466</v>
      </c>
      <c r="G195" s="36">
        <f t="shared" si="40"/>
        <v>0.16515421973614341</v>
      </c>
      <c r="H195" s="31">
        <v>5635097</v>
      </c>
      <c r="I195" s="36">
        <f t="shared" si="41"/>
        <v>0.18529942227035137</v>
      </c>
      <c r="J195" s="31">
        <v>5944527</v>
      </c>
      <c r="K195" s="36">
        <f t="shared" si="42"/>
        <v>0.23354097544135979</v>
      </c>
      <c r="L195" s="31">
        <v>0</v>
      </c>
      <c r="M195" s="36">
        <f t="shared" si="43"/>
        <v>0</v>
      </c>
      <c r="N195" s="31">
        <f t="shared" si="44"/>
        <v>16602090</v>
      </c>
      <c r="O195" s="36">
        <f t="shared" si="45"/>
        <v>0.65224168263770099</v>
      </c>
      <c r="P195" s="31">
        <v>6614745</v>
      </c>
      <c r="Q195" s="31">
        <v>30038334</v>
      </c>
      <c r="R195" s="31">
        <v>27472834</v>
      </c>
      <c r="S195" s="31">
        <v>17700147</v>
      </c>
      <c r="T195" s="36">
        <f t="shared" si="46"/>
        <v>0.64427816220197742</v>
      </c>
      <c r="U195" s="36">
        <f t="shared" si="47"/>
        <v>-0.10132181966198239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16082183</v>
      </c>
      <c r="E196" s="31">
        <v>13585923</v>
      </c>
      <c r="F196" s="31">
        <v>2862350</v>
      </c>
      <c r="G196" s="36">
        <f t="shared" si="40"/>
        <v>0.17798267809786769</v>
      </c>
      <c r="H196" s="31">
        <v>2694470</v>
      </c>
      <c r="I196" s="36">
        <f t="shared" si="41"/>
        <v>0.16754379675943248</v>
      </c>
      <c r="J196" s="31">
        <v>2456904</v>
      </c>
      <c r="K196" s="36">
        <f t="shared" si="42"/>
        <v>0.18084189053625579</v>
      </c>
      <c r="L196" s="31">
        <v>0</v>
      </c>
      <c r="M196" s="36">
        <f t="shared" si="43"/>
        <v>0</v>
      </c>
      <c r="N196" s="31">
        <f t="shared" si="44"/>
        <v>8013724</v>
      </c>
      <c r="O196" s="36">
        <f t="shared" si="45"/>
        <v>0.58985495501483409</v>
      </c>
      <c r="P196" s="31">
        <v>2890743</v>
      </c>
      <c r="Q196" s="31">
        <v>15473752</v>
      </c>
      <c r="R196" s="31">
        <v>13772460</v>
      </c>
      <c r="S196" s="31">
        <v>9506030</v>
      </c>
      <c r="T196" s="36">
        <f t="shared" si="46"/>
        <v>0.69022019305193116</v>
      </c>
      <c r="U196" s="36">
        <f t="shared" si="47"/>
        <v>-0.15007871678665308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54788891</v>
      </c>
      <c r="E198" s="32">
        <f>SUM(E192:E197)</f>
        <v>46562664</v>
      </c>
      <c r="F198" s="32">
        <f>SUM(F192:F197)</f>
        <v>12416920</v>
      </c>
      <c r="G198" s="37">
        <f t="shared" si="40"/>
        <v>0.22663207400930965</v>
      </c>
      <c r="H198" s="32">
        <f>SUM(H192:H197)</f>
        <v>12902845</v>
      </c>
      <c r="I198" s="37">
        <f t="shared" si="41"/>
        <v>0.23550111645807906</v>
      </c>
      <c r="J198" s="32">
        <f>SUM(J192:J197)</f>
        <v>12984933</v>
      </c>
      <c r="K198" s="37">
        <f t="shared" si="42"/>
        <v>0.27887006207376797</v>
      </c>
      <c r="L198" s="32">
        <f>SUM(L192:L197)</f>
        <v>0</v>
      </c>
      <c r="M198" s="37">
        <f t="shared" si="43"/>
        <v>0</v>
      </c>
      <c r="N198" s="32">
        <f t="shared" si="44"/>
        <v>38304698</v>
      </c>
      <c r="O198" s="37">
        <f t="shared" si="45"/>
        <v>0.82264833472586529</v>
      </c>
      <c r="P198" s="32">
        <f>SUM(P192:P197)</f>
        <v>9346661</v>
      </c>
      <c r="Q198" s="32">
        <f>SUM(Q192:Q197)</f>
        <v>56257843</v>
      </c>
      <c r="R198" s="32">
        <f>SUM(R192:R197)</f>
        <v>49176382</v>
      </c>
      <c r="S198" s="32">
        <f>SUM(S192:S197)</f>
        <v>29605006</v>
      </c>
      <c r="T198" s="37">
        <f t="shared" si="46"/>
        <v>0.60201675674310484</v>
      </c>
      <c r="U198" s="37">
        <f t="shared" si="47"/>
        <v>0.38925900917985579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3211990</v>
      </c>
      <c r="E199" s="31">
        <v>3395286</v>
      </c>
      <c r="F199" s="31">
        <v>121053</v>
      </c>
      <c r="G199" s="36">
        <f t="shared" si="40"/>
        <v>3.7687850833906703E-2</v>
      </c>
      <c r="H199" s="31">
        <v>1621467</v>
      </c>
      <c r="I199" s="36">
        <f t="shared" si="41"/>
        <v>0.50481695148490502</v>
      </c>
      <c r="J199" s="31">
        <v>373920</v>
      </c>
      <c r="K199" s="36">
        <f t="shared" si="42"/>
        <v>0.11012916143146705</v>
      </c>
      <c r="L199" s="31">
        <v>0</v>
      </c>
      <c r="M199" s="36">
        <f t="shared" si="43"/>
        <v>0</v>
      </c>
      <c r="N199" s="31">
        <f t="shared" si="44"/>
        <v>2116440</v>
      </c>
      <c r="O199" s="36">
        <f t="shared" si="45"/>
        <v>0.62334660467483449</v>
      </c>
      <c r="P199" s="31">
        <v>997206</v>
      </c>
      <c r="Q199" s="31">
        <v>2674748</v>
      </c>
      <c r="R199" s="31">
        <v>2938832</v>
      </c>
      <c r="S199" s="31">
        <v>1754789</v>
      </c>
      <c r="T199" s="36">
        <f t="shared" si="46"/>
        <v>0.59710422371881078</v>
      </c>
      <c r="U199" s="36">
        <f t="shared" si="47"/>
        <v>-0.62503234035896293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17967329</v>
      </c>
      <c r="E200" s="31">
        <v>25211609</v>
      </c>
      <c r="F200" s="31">
        <v>4162292</v>
      </c>
      <c r="G200" s="36">
        <f t="shared" si="40"/>
        <v>0.23165891825100993</v>
      </c>
      <c r="H200" s="31">
        <v>7774612</v>
      </c>
      <c r="I200" s="36">
        <f t="shared" si="41"/>
        <v>0.43270827845363102</v>
      </c>
      <c r="J200" s="31">
        <v>6459231</v>
      </c>
      <c r="K200" s="36">
        <f t="shared" si="42"/>
        <v>0.25620066533635361</v>
      </c>
      <c r="L200" s="31">
        <v>0</v>
      </c>
      <c r="M200" s="36">
        <f t="shared" si="43"/>
        <v>0</v>
      </c>
      <c r="N200" s="31">
        <f t="shared" si="44"/>
        <v>18396135</v>
      </c>
      <c r="O200" s="36">
        <f t="shared" si="45"/>
        <v>0.72966921706583665</v>
      </c>
      <c r="P200" s="31">
        <v>3008842</v>
      </c>
      <c r="Q200" s="31">
        <v>14804828</v>
      </c>
      <c r="R200" s="31">
        <v>10043098</v>
      </c>
      <c r="S200" s="31">
        <v>7648039</v>
      </c>
      <c r="T200" s="36">
        <f t="shared" si="46"/>
        <v>0.76152189294578232</v>
      </c>
      <c r="U200" s="36">
        <f t="shared" si="47"/>
        <v>1.1467498127186473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1200000</v>
      </c>
      <c r="E201" s="31">
        <v>1285068</v>
      </c>
      <c r="F201" s="31">
        <v>0</v>
      </c>
      <c r="G201" s="36">
        <f t="shared" si="40"/>
        <v>0</v>
      </c>
      <c r="H201" s="31">
        <v>1255296</v>
      </c>
      <c r="I201" s="36">
        <f t="shared" si="41"/>
        <v>1.0460799999999999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1255296</v>
      </c>
      <c r="O201" s="36">
        <f t="shared" si="45"/>
        <v>0.97683235439681015</v>
      </c>
      <c r="P201" s="31">
        <v>309300</v>
      </c>
      <c r="Q201" s="31">
        <v>1400000</v>
      </c>
      <c r="R201" s="31">
        <v>1650000</v>
      </c>
      <c r="S201" s="31">
        <v>1645475</v>
      </c>
      <c r="T201" s="36">
        <f t="shared" si="46"/>
        <v>0.99725757575757579</v>
      </c>
      <c r="U201" s="36">
        <f t="shared" si="47"/>
        <v>-1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1252970</v>
      </c>
      <c r="E202" s="31">
        <v>1252970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1194442</v>
      </c>
      <c r="R202" s="31">
        <v>1194442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23632289</v>
      </c>
      <c r="E204" s="32">
        <f>SUM(E199:E203)</f>
        <v>31144933</v>
      </c>
      <c r="F204" s="32">
        <f>SUM(F199:F203)</f>
        <v>4283345</v>
      </c>
      <c r="G204" s="37">
        <f t="shared" si="40"/>
        <v>0.18124968766250277</v>
      </c>
      <c r="H204" s="32">
        <f>SUM(H199:H203)</f>
        <v>10651375</v>
      </c>
      <c r="I204" s="37">
        <f t="shared" si="41"/>
        <v>0.45071279383897178</v>
      </c>
      <c r="J204" s="32">
        <f>SUM(J199:J203)</f>
        <v>6833151</v>
      </c>
      <c r="K204" s="37">
        <f t="shared" si="42"/>
        <v>0.21939848128746978</v>
      </c>
      <c r="L204" s="32">
        <f>SUM(L199:L203)</f>
        <v>0</v>
      </c>
      <c r="M204" s="37">
        <f t="shared" si="43"/>
        <v>0</v>
      </c>
      <c r="N204" s="32">
        <f t="shared" si="44"/>
        <v>21767871</v>
      </c>
      <c r="O204" s="37">
        <f t="shared" si="45"/>
        <v>0.69892174756002845</v>
      </c>
      <c r="P204" s="32">
        <f>SUM(P199:P203)</f>
        <v>4315348</v>
      </c>
      <c r="Q204" s="32">
        <f>SUM(Q199:Q203)</f>
        <v>20074018</v>
      </c>
      <c r="R204" s="32">
        <f>SUM(R199:R203)</f>
        <v>15826372</v>
      </c>
      <c r="S204" s="32">
        <f>SUM(S199:S203)</f>
        <v>11048303</v>
      </c>
      <c r="T204" s="37">
        <f t="shared" si="46"/>
        <v>0.69809448432022192</v>
      </c>
      <c r="U204" s="37">
        <f t="shared" si="47"/>
        <v>0.58345306102775485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471237568</v>
      </c>
      <c r="E205" s="32">
        <f>SUM(E173:E178,E180:E184,E186:E190,E192:E197,E199:E203)</f>
        <v>462930538</v>
      </c>
      <c r="F205" s="32">
        <f>SUM(F173:F178,F180:F184,F186:F190,F192:F197,F199:F203)</f>
        <v>119381246</v>
      </c>
      <c r="G205" s="37">
        <f t="shared" si="40"/>
        <v>0.25333558720004257</v>
      </c>
      <c r="H205" s="32">
        <f>SUM(H173:H178,H180:H184,H186:H190,H192:H197,H199:H203)</f>
        <v>147746539</v>
      </c>
      <c r="I205" s="37">
        <f t="shared" si="41"/>
        <v>0.31352877833373421</v>
      </c>
      <c r="J205" s="32">
        <f>SUM(J173:J178,J180:J184,J186:J190,J192:J197,J199:J203)</f>
        <v>143595703</v>
      </c>
      <c r="K205" s="37">
        <f t="shared" si="42"/>
        <v>0.31018844343338609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410723488</v>
      </c>
      <c r="O205" s="37">
        <f t="shared" si="45"/>
        <v>0.88722487346470968</v>
      </c>
      <c r="P205" s="32">
        <f>SUM(P173:P178,P180:P184,P186:P190,P192:P197,P199:P203)</f>
        <v>79356677</v>
      </c>
      <c r="Q205" s="32">
        <f>SUM(Q173:Q178,Q180:Q184,Q186:Q190,Q192:Q197,Q199:Q203)</f>
        <v>391973656</v>
      </c>
      <c r="R205" s="32">
        <f>SUM(R173:R178,R180:R184,R186:R190,R192:R197,R199:R203)</f>
        <v>398396037</v>
      </c>
      <c r="S205" s="32">
        <f>SUM(S173:S178,S180:S184,S186:S190,S192:S197,S199:S203)</f>
        <v>427687268</v>
      </c>
      <c r="T205" s="37">
        <f t="shared" si="46"/>
        <v>1.0735228975181799</v>
      </c>
      <c r="U205" s="37">
        <f t="shared" si="47"/>
        <v>0.80949742893090137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19918479</v>
      </c>
      <c r="E208" s="31">
        <v>13200736</v>
      </c>
      <c r="F208" s="31">
        <v>3252012</v>
      </c>
      <c r="G208" s="36">
        <f t="shared" ref="G208:G231" si="48">IF(($D208     =0),0,($F208     /$D208     ))</f>
        <v>0.16326608070827095</v>
      </c>
      <c r="H208" s="31">
        <v>2292889</v>
      </c>
      <c r="I208" s="36">
        <f t="shared" ref="I208:I231" si="49">IF(($D208     =0),0,($H208     /$D208     ))</f>
        <v>0.11511365902988878</v>
      </c>
      <c r="J208" s="31">
        <v>1709827</v>
      </c>
      <c r="K208" s="36">
        <f t="shared" ref="K208:K231" si="50">IF(($E208     =0),0,($J208     /$E208     ))</f>
        <v>0.12952512647779638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7254728</v>
      </c>
      <c r="O208" s="36">
        <f t="shared" ref="O208:O231" si="53">IF(($E208     =0),0,($N208     /$E208     ))</f>
        <v>0.54956996337173925</v>
      </c>
      <c r="P208" s="31">
        <v>1816552</v>
      </c>
      <c r="Q208" s="31">
        <v>4780666</v>
      </c>
      <c r="R208" s="31">
        <v>2636359</v>
      </c>
      <c r="S208" s="31">
        <v>4935739</v>
      </c>
      <c r="T208" s="36">
        <f t="shared" ref="T208:T231" si="54">IF(($R208     =0),0,($S208     /$R208     ))</f>
        <v>1.87218015452372</v>
      </c>
      <c r="U208" s="36">
        <f t="shared" ref="U208:U231" si="55">IF(($P208     =0),0,(($J208     /$P208     )-1))</f>
        <v>-5.8751414768198229E-2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21594309</v>
      </c>
      <c r="E209" s="31">
        <v>21654867</v>
      </c>
      <c r="F209" s="31">
        <v>2718041</v>
      </c>
      <c r="G209" s="36">
        <f t="shared" si="48"/>
        <v>0.12586839430703711</v>
      </c>
      <c r="H209" s="31">
        <v>2658174</v>
      </c>
      <c r="I209" s="36">
        <f t="shared" si="49"/>
        <v>0.12309604349923862</v>
      </c>
      <c r="J209" s="31">
        <v>2895983</v>
      </c>
      <c r="K209" s="36">
        <f t="shared" si="50"/>
        <v>0.13373358515663014</v>
      </c>
      <c r="L209" s="31">
        <v>0</v>
      </c>
      <c r="M209" s="36">
        <f t="shared" si="51"/>
        <v>0</v>
      </c>
      <c r="N209" s="31">
        <f t="shared" si="52"/>
        <v>8272198</v>
      </c>
      <c r="O209" s="36">
        <f t="shared" si="53"/>
        <v>0.38200179202208906</v>
      </c>
      <c r="P209" s="31">
        <v>2407114</v>
      </c>
      <c r="Q209" s="31">
        <v>20430441</v>
      </c>
      <c r="R209" s="31">
        <v>20864079</v>
      </c>
      <c r="S209" s="31">
        <v>7478831</v>
      </c>
      <c r="T209" s="36">
        <f t="shared" si="54"/>
        <v>0.3584548831510847</v>
      </c>
      <c r="U209" s="36">
        <f t="shared" si="55"/>
        <v>0.20309341393884961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7584369</v>
      </c>
      <c r="E210" s="31">
        <v>8197558</v>
      </c>
      <c r="F210" s="31">
        <v>1356248</v>
      </c>
      <c r="G210" s="36">
        <f t="shared" si="48"/>
        <v>0.1788214682065179</v>
      </c>
      <c r="H210" s="31">
        <v>1571003</v>
      </c>
      <c r="I210" s="36">
        <f t="shared" si="49"/>
        <v>0.2071369417811818</v>
      </c>
      <c r="J210" s="31">
        <v>1631035</v>
      </c>
      <c r="K210" s="36">
        <f t="shared" si="50"/>
        <v>0.19896596035063124</v>
      </c>
      <c r="L210" s="31">
        <v>0</v>
      </c>
      <c r="M210" s="36">
        <f t="shared" si="51"/>
        <v>0</v>
      </c>
      <c r="N210" s="31">
        <f t="shared" si="52"/>
        <v>4558286</v>
      </c>
      <c r="O210" s="36">
        <f t="shared" si="53"/>
        <v>0.55605413221839972</v>
      </c>
      <c r="P210" s="31">
        <v>1518495</v>
      </c>
      <c r="Q210" s="31">
        <v>8376633</v>
      </c>
      <c r="R210" s="31">
        <v>8957050</v>
      </c>
      <c r="S210" s="31">
        <v>6001363</v>
      </c>
      <c r="T210" s="36">
        <f t="shared" si="54"/>
        <v>0.67001557432413572</v>
      </c>
      <c r="U210" s="36">
        <f t="shared" si="55"/>
        <v>7.4112855162512981E-2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5279480</v>
      </c>
      <c r="E211" s="31">
        <v>4166057</v>
      </c>
      <c r="F211" s="31">
        <v>325221</v>
      </c>
      <c r="G211" s="36">
        <f t="shared" si="48"/>
        <v>6.1600953124171319E-2</v>
      </c>
      <c r="H211" s="31">
        <v>3133218</v>
      </c>
      <c r="I211" s="36">
        <f t="shared" si="49"/>
        <v>0.59347094789638377</v>
      </c>
      <c r="J211" s="31">
        <v>2074298</v>
      </c>
      <c r="K211" s="36">
        <f t="shared" si="50"/>
        <v>0.49790437336791121</v>
      </c>
      <c r="L211" s="31">
        <v>0</v>
      </c>
      <c r="M211" s="36">
        <f t="shared" si="51"/>
        <v>0</v>
      </c>
      <c r="N211" s="31">
        <f t="shared" si="52"/>
        <v>5532737</v>
      </c>
      <c r="O211" s="36">
        <f t="shared" si="53"/>
        <v>1.32805120045165</v>
      </c>
      <c r="P211" s="31">
        <v>1075221</v>
      </c>
      <c r="Q211" s="31">
        <v>5737438</v>
      </c>
      <c r="R211" s="31">
        <v>4964338</v>
      </c>
      <c r="S211" s="31">
        <v>2735336</v>
      </c>
      <c r="T211" s="36">
        <f t="shared" si="54"/>
        <v>0.55099713194387645</v>
      </c>
      <c r="U211" s="36">
        <f t="shared" si="55"/>
        <v>0.92918293076493108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139750</v>
      </c>
      <c r="E212" s="31">
        <v>117300</v>
      </c>
      <c r="F212" s="31">
        <v>5347</v>
      </c>
      <c r="G212" s="36">
        <f t="shared" si="48"/>
        <v>3.8261180679785331E-2</v>
      </c>
      <c r="H212" s="31">
        <v>428</v>
      </c>
      <c r="I212" s="36">
        <f t="shared" si="49"/>
        <v>3.0626118067978532E-3</v>
      </c>
      <c r="J212" s="31">
        <v>372</v>
      </c>
      <c r="K212" s="36">
        <f t="shared" si="50"/>
        <v>3.1713554987212278E-3</v>
      </c>
      <c r="L212" s="31">
        <v>0</v>
      </c>
      <c r="M212" s="36">
        <f t="shared" si="51"/>
        <v>0</v>
      </c>
      <c r="N212" s="31">
        <f t="shared" si="52"/>
        <v>6147</v>
      </c>
      <c r="O212" s="36">
        <f t="shared" si="53"/>
        <v>5.2404092071611251E-2</v>
      </c>
      <c r="P212" s="31">
        <v>32718</v>
      </c>
      <c r="Q212" s="31">
        <v>11475708</v>
      </c>
      <c r="R212" s="31">
        <v>187000</v>
      </c>
      <c r="S212" s="31">
        <v>60780</v>
      </c>
      <c r="T212" s="36">
        <f t="shared" si="54"/>
        <v>0.32502673796791443</v>
      </c>
      <c r="U212" s="36">
        <f t="shared" si="55"/>
        <v>-0.98863011186502847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1667580</v>
      </c>
      <c r="E213" s="31">
        <v>1667580</v>
      </c>
      <c r="F213" s="31">
        <v>302776</v>
      </c>
      <c r="G213" s="36">
        <f t="shared" si="48"/>
        <v>0.18156610177622662</v>
      </c>
      <c r="H213" s="31">
        <v>122015</v>
      </c>
      <c r="I213" s="36">
        <f t="shared" si="49"/>
        <v>7.3168903440914382E-2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424791</v>
      </c>
      <c r="O213" s="36">
        <f t="shared" si="53"/>
        <v>0.25473500521714099</v>
      </c>
      <c r="P213" s="31">
        <v>760601</v>
      </c>
      <c r="Q213" s="31">
        <v>1516378</v>
      </c>
      <c r="R213" s="31">
        <v>1516378</v>
      </c>
      <c r="S213" s="31">
        <v>760601</v>
      </c>
      <c r="T213" s="36">
        <f t="shared" si="54"/>
        <v>0.50159063241487278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39631292</v>
      </c>
      <c r="E214" s="31">
        <v>12661786</v>
      </c>
      <c r="F214" s="31">
        <v>2570406</v>
      </c>
      <c r="G214" s="36">
        <f t="shared" si="48"/>
        <v>6.4857991508326301E-2</v>
      </c>
      <c r="H214" s="31">
        <v>2331507</v>
      </c>
      <c r="I214" s="36">
        <f t="shared" si="49"/>
        <v>5.8829951847141397E-2</v>
      </c>
      <c r="J214" s="31">
        <v>2391709</v>
      </c>
      <c r="K214" s="36">
        <f t="shared" si="50"/>
        <v>0.1888919146161529</v>
      </c>
      <c r="L214" s="31">
        <v>0</v>
      </c>
      <c r="M214" s="36">
        <f t="shared" si="51"/>
        <v>0</v>
      </c>
      <c r="N214" s="31">
        <f t="shared" si="52"/>
        <v>7293622</v>
      </c>
      <c r="O214" s="36">
        <f t="shared" si="53"/>
        <v>0.57603421823745871</v>
      </c>
      <c r="P214" s="31">
        <v>7242538</v>
      </c>
      <c r="Q214" s="31">
        <v>41240255</v>
      </c>
      <c r="R214" s="31">
        <v>40685726</v>
      </c>
      <c r="S214" s="31">
        <v>22160544</v>
      </c>
      <c r="T214" s="36">
        <f t="shared" si="54"/>
        <v>0.54467613531094417</v>
      </c>
      <c r="U214" s="36">
        <f t="shared" si="55"/>
        <v>-0.66976921626092945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95815259</v>
      </c>
      <c r="E216" s="32">
        <f>SUM(E208:E215)</f>
        <v>61665884</v>
      </c>
      <c r="F216" s="32">
        <f>SUM(F208:F215)</f>
        <v>10530051</v>
      </c>
      <c r="G216" s="37">
        <f t="shared" si="48"/>
        <v>0.10989952028413345</v>
      </c>
      <c r="H216" s="32">
        <f>SUM(H208:H215)</f>
        <v>12109234</v>
      </c>
      <c r="I216" s="37">
        <f t="shared" si="49"/>
        <v>0.12638106003554195</v>
      </c>
      <c r="J216" s="32">
        <f>SUM(J208:J215)</f>
        <v>10703224</v>
      </c>
      <c r="K216" s="37">
        <f t="shared" si="50"/>
        <v>0.17356799750085478</v>
      </c>
      <c r="L216" s="32">
        <f>SUM(L208:L215)</f>
        <v>0</v>
      </c>
      <c r="M216" s="37">
        <f t="shared" si="51"/>
        <v>0</v>
      </c>
      <c r="N216" s="32">
        <f t="shared" si="52"/>
        <v>33342509</v>
      </c>
      <c r="O216" s="37">
        <f t="shared" si="53"/>
        <v>0.54069619759282139</v>
      </c>
      <c r="P216" s="32">
        <f>SUM(P208:P215)</f>
        <v>14853239</v>
      </c>
      <c r="Q216" s="32">
        <f>SUM(Q208:Q215)</f>
        <v>93557519</v>
      </c>
      <c r="R216" s="32">
        <f>SUM(R208:R215)</f>
        <v>79810930</v>
      </c>
      <c r="S216" s="32">
        <f>SUM(S208:S215)</f>
        <v>44133194</v>
      </c>
      <c r="T216" s="37">
        <f t="shared" si="54"/>
        <v>0.55297180473902507</v>
      </c>
      <c r="U216" s="37">
        <f t="shared" si="55"/>
        <v>-0.27940134808306794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3036936</v>
      </c>
      <c r="E217" s="31">
        <v>3036936</v>
      </c>
      <c r="F217" s="31">
        <v>973</v>
      </c>
      <c r="G217" s="36">
        <f t="shared" si="48"/>
        <v>3.2038870756578343E-4</v>
      </c>
      <c r="H217" s="31">
        <v>3496405</v>
      </c>
      <c r="I217" s="36">
        <f t="shared" si="49"/>
        <v>1.1512936064507122</v>
      </c>
      <c r="J217" s="31">
        <v>-2373445</v>
      </c>
      <c r="K217" s="36">
        <f t="shared" si="50"/>
        <v>-0.78152618296862364</v>
      </c>
      <c r="L217" s="31">
        <v>0</v>
      </c>
      <c r="M217" s="36">
        <f t="shared" si="51"/>
        <v>0</v>
      </c>
      <c r="N217" s="31">
        <f t="shared" si="52"/>
        <v>1123933</v>
      </c>
      <c r="O217" s="36">
        <f t="shared" si="53"/>
        <v>0.37008781218965431</v>
      </c>
      <c r="P217" s="31">
        <v>913165</v>
      </c>
      <c r="Q217" s="31">
        <v>1536936</v>
      </c>
      <c r="R217" s="31">
        <v>1536936</v>
      </c>
      <c r="S217" s="31">
        <v>1450121</v>
      </c>
      <c r="T217" s="36">
        <f t="shared" si="54"/>
        <v>0.94351423871911388</v>
      </c>
      <c r="U217" s="36">
        <f t="shared" si="55"/>
        <v>-3.5991414476025692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33728830</v>
      </c>
      <c r="E218" s="31">
        <v>33728830</v>
      </c>
      <c r="F218" s="31">
        <v>6809759</v>
      </c>
      <c r="G218" s="36">
        <f t="shared" si="48"/>
        <v>0.20189727897469317</v>
      </c>
      <c r="H218" s="31">
        <v>7538457</v>
      </c>
      <c r="I218" s="36">
        <f t="shared" si="49"/>
        <v>0.22350188251415776</v>
      </c>
      <c r="J218" s="31">
        <v>7107062</v>
      </c>
      <c r="K218" s="36">
        <f t="shared" si="50"/>
        <v>0.21071178573345117</v>
      </c>
      <c r="L218" s="31">
        <v>0</v>
      </c>
      <c r="M218" s="36">
        <f t="shared" si="51"/>
        <v>0</v>
      </c>
      <c r="N218" s="31">
        <f t="shared" si="52"/>
        <v>21455278</v>
      </c>
      <c r="O218" s="36">
        <f t="shared" si="53"/>
        <v>0.6361109472223021</v>
      </c>
      <c r="P218" s="31">
        <v>6649702</v>
      </c>
      <c r="Q218" s="31">
        <v>28629429</v>
      </c>
      <c r="R218" s="31">
        <v>29065731</v>
      </c>
      <c r="S218" s="31">
        <v>18331573</v>
      </c>
      <c r="T218" s="36">
        <f t="shared" si="54"/>
        <v>0.63069368528869962</v>
      </c>
      <c r="U218" s="36">
        <f t="shared" si="55"/>
        <v>6.8779021977225518E-2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93448136</v>
      </c>
      <c r="E219" s="31">
        <v>93314908</v>
      </c>
      <c r="F219" s="31">
        <v>16216045</v>
      </c>
      <c r="G219" s="36">
        <f t="shared" si="48"/>
        <v>0.17352989255986873</v>
      </c>
      <c r="H219" s="31">
        <v>21886161</v>
      </c>
      <c r="I219" s="36">
        <f t="shared" si="49"/>
        <v>0.23420650145445385</v>
      </c>
      <c r="J219" s="31">
        <v>25038186</v>
      </c>
      <c r="K219" s="36">
        <f t="shared" si="50"/>
        <v>0.26831924862423912</v>
      </c>
      <c r="L219" s="31">
        <v>0</v>
      </c>
      <c r="M219" s="36">
        <f t="shared" si="51"/>
        <v>0</v>
      </c>
      <c r="N219" s="31">
        <f t="shared" si="52"/>
        <v>63140392</v>
      </c>
      <c r="O219" s="36">
        <f t="shared" si="53"/>
        <v>0.67663777796362401</v>
      </c>
      <c r="P219" s="31">
        <v>26547482</v>
      </c>
      <c r="Q219" s="31">
        <v>86515084</v>
      </c>
      <c r="R219" s="31">
        <v>86759956</v>
      </c>
      <c r="S219" s="31">
        <v>67371410</v>
      </c>
      <c r="T219" s="36">
        <f t="shared" si="54"/>
        <v>0.77652655794339043</v>
      </c>
      <c r="U219" s="36">
        <f t="shared" si="55"/>
        <v>-5.6852698873663399E-2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10690992</v>
      </c>
      <c r="E220" s="31">
        <v>10484992</v>
      </c>
      <c r="F220" s="31">
        <v>1622084</v>
      </c>
      <c r="G220" s="36">
        <f t="shared" si="48"/>
        <v>0.15172436757973443</v>
      </c>
      <c r="H220" s="31">
        <v>532575</v>
      </c>
      <c r="I220" s="36">
        <f t="shared" si="49"/>
        <v>4.9815302452756491E-2</v>
      </c>
      <c r="J220" s="31">
        <v>782258</v>
      </c>
      <c r="K220" s="36">
        <f t="shared" si="50"/>
        <v>7.4607400749566621E-2</v>
      </c>
      <c r="L220" s="31">
        <v>0</v>
      </c>
      <c r="M220" s="36">
        <f t="shared" si="51"/>
        <v>0</v>
      </c>
      <c r="N220" s="31">
        <f t="shared" si="52"/>
        <v>2936917</v>
      </c>
      <c r="O220" s="36">
        <f t="shared" si="53"/>
        <v>0.28010674686256315</v>
      </c>
      <c r="P220" s="31">
        <v>55019</v>
      </c>
      <c r="Q220" s="31">
        <v>11855487</v>
      </c>
      <c r="R220" s="31">
        <v>10661942</v>
      </c>
      <c r="S220" s="31">
        <v>2403399</v>
      </c>
      <c r="T220" s="36">
        <f t="shared" si="54"/>
        <v>0.22541850255797677</v>
      </c>
      <c r="U220" s="36">
        <f t="shared" si="55"/>
        <v>13.217961067994693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12818899</v>
      </c>
      <c r="E221" s="31">
        <v>11748318</v>
      </c>
      <c r="F221" s="31">
        <v>2407237</v>
      </c>
      <c r="G221" s="36">
        <f t="shared" si="48"/>
        <v>0.18778812439352241</v>
      </c>
      <c r="H221" s="31">
        <v>3210137</v>
      </c>
      <c r="I221" s="36">
        <f t="shared" si="49"/>
        <v>0.25042220864678005</v>
      </c>
      <c r="J221" s="31">
        <v>2691110</v>
      </c>
      <c r="K221" s="36">
        <f t="shared" si="50"/>
        <v>0.22906342848397532</v>
      </c>
      <c r="L221" s="31">
        <v>0</v>
      </c>
      <c r="M221" s="36">
        <f t="shared" si="51"/>
        <v>0</v>
      </c>
      <c r="N221" s="31">
        <f t="shared" si="52"/>
        <v>8308484</v>
      </c>
      <c r="O221" s="36">
        <f t="shared" si="53"/>
        <v>0.70720625709995255</v>
      </c>
      <c r="P221" s="31">
        <v>2634581</v>
      </c>
      <c r="Q221" s="31">
        <v>8778806</v>
      </c>
      <c r="R221" s="31">
        <v>10289340</v>
      </c>
      <c r="S221" s="31">
        <v>6976455</v>
      </c>
      <c r="T221" s="36">
        <f t="shared" si="54"/>
        <v>0.67802745365591965</v>
      </c>
      <c r="U221" s="36">
        <f t="shared" si="55"/>
        <v>2.1456542805098788E-2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10563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153723793</v>
      </c>
      <c r="E224" s="32">
        <f>SUM(E217:E223)</f>
        <v>152313984</v>
      </c>
      <c r="F224" s="32">
        <f>SUM(F217:F223)</f>
        <v>27056098</v>
      </c>
      <c r="G224" s="37">
        <f t="shared" si="48"/>
        <v>0.17600462148367624</v>
      </c>
      <c r="H224" s="32">
        <f>SUM(H217:H223)</f>
        <v>36663735</v>
      </c>
      <c r="I224" s="37">
        <f t="shared" si="49"/>
        <v>0.23850397055971681</v>
      </c>
      <c r="J224" s="32">
        <f>SUM(J217:J223)</f>
        <v>33245171</v>
      </c>
      <c r="K224" s="37">
        <f t="shared" si="50"/>
        <v>0.21826735882635701</v>
      </c>
      <c r="L224" s="32">
        <f>SUM(L217:L223)</f>
        <v>0</v>
      </c>
      <c r="M224" s="37">
        <f t="shared" si="51"/>
        <v>0</v>
      </c>
      <c r="N224" s="32">
        <f t="shared" si="52"/>
        <v>96965004</v>
      </c>
      <c r="O224" s="37">
        <f t="shared" si="53"/>
        <v>0.63661261726303475</v>
      </c>
      <c r="P224" s="32">
        <f>SUM(P217:P223)</f>
        <v>36799949</v>
      </c>
      <c r="Q224" s="32">
        <f>SUM(Q217:Q223)</f>
        <v>137326305</v>
      </c>
      <c r="R224" s="32">
        <f>SUM(R217:R223)</f>
        <v>138313905</v>
      </c>
      <c r="S224" s="32">
        <f>SUM(S217:S223)</f>
        <v>96532958</v>
      </c>
      <c r="T224" s="37">
        <f t="shared" si="54"/>
        <v>0.69792663290071955</v>
      </c>
      <c r="U224" s="37">
        <f t="shared" si="55"/>
        <v>-9.6597362132213815E-2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1440159</v>
      </c>
      <c r="E225" s="31">
        <v>1440159</v>
      </c>
      <c r="F225" s="31">
        <v>334440</v>
      </c>
      <c r="G225" s="36">
        <f t="shared" si="48"/>
        <v>0.23222435856040896</v>
      </c>
      <c r="H225" s="31">
        <v>339320</v>
      </c>
      <c r="I225" s="36">
        <f t="shared" si="49"/>
        <v>0.23561287330079525</v>
      </c>
      <c r="J225" s="31">
        <v>385861</v>
      </c>
      <c r="K225" s="36">
        <f t="shared" si="50"/>
        <v>0.26792944390168028</v>
      </c>
      <c r="L225" s="31">
        <v>0</v>
      </c>
      <c r="M225" s="36">
        <f t="shared" si="51"/>
        <v>0</v>
      </c>
      <c r="N225" s="31">
        <f t="shared" si="52"/>
        <v>1059621</v>
      </c>
      <c r="O225" s="36">
        <f t="shared" si="53"/>
        <v>0.73576667576288457</v>
      </c>
      <c r="P225" s="31">
        <v>323568</v>
      </c>
      <c r="Q225" s="31">
        <v>1323245</v>
      </c>
      <c r="R225" s="31">
        <v>1329309</v>
      </c>
      <c r="S225" s="31">
        <v>972709</v>
      </c>
      <c r="T225" s="36">
        <f t="shared" si="54"/>
        <v>0.73174032523664545</v>
      </c>
      <c r="U225" s="36">
        <f t="shared" si="55"/>
        <v>0.192519037729318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11395180</v>
      </c>
      <c r="E226" s="31">
        <v>6360441</v>
      </c>
      <c r="F226" s="31">
        <v>481606</v>
      </c>
      <c r="G226" s="36">
        <f t="shared" si="48"/>
        <v>4.2264009870840127E-2</v>
      </c>
      <c r="H226" s="31">
        <v>1948940</v>
      </c>
      <c r="I226" s="36">
        <f t="shared" si="49"/>
        <v>0.17103196263683418</v>
      </c>
      <c r="J226" s="31">
        <v>582318</v>
      </c>
      <c r="K226" s="36">
        <f t="shared" si="50"/>
        <v>9.1553085705849635E-2</v>
      </c>
      <c r="L226" s="31">
        <v>0</v>
      </c>
      <c r="M226" s="36">
        <f t="shared" si="51"/>
        <v>0</v>
      </c>
      <c r="N226" s="31">
        <f t="shared" si="52"/>
        <v>3012864</v>
      </c>
      <c r="O226" s="36">
        <f t="shared" si="53"/>
        <v>0.47368790937609517</v>
      </c>
      <c r="P226" s="31">
        <v>120804</v>
      </c>
      <c r="Q226" s="31">
        <v>3065679</v>
      </c>
      <c r="R226" s="31">
        <v>3412526</v>
      </c>
      <c r="S226" s="31">
        <v>2869176</v>
      </c>
      <c r="T226" s="36">
        <f t="shared" si="54"/>
        <v>0.84077776989830988</v>
      </c>
      <c r="U226" s="36">
        <f t="shared" si="55"/>
        <v>3.8203536306744814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70000</v>
      </c>
      <c r="E227" s="31">
        <v>105000</v>
      </c>
      <c r="F227" s="31">
        <v>67500</v>
      </c>
      <c r="G227" s="36">
        <f t="shared" si="48"/>
        <v>0.9642857142857143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67500</v>
      </c>
      <c r="O227" s="36">
        <f t="shared" si="53"/>
        <v>0.6428571428571429</v>
      </c>
      <c r="P227" s="31">
        <v>750</v>
      </c>
      <c r="Q227" s="31">
        <v>34806</v>
      </c>
      <c r="R227" s="31">
        <v>764731</v>
      </c>
      <c r="S227" s="31">
        <v>194540</v>
      </c>
      <c r="T227" s="36">
        <f t="shared" si="54"/>
        <v>0.25439010580190941</v>
      </c>
      <c r="U227" s="36">
        <f t="shared" si="55"/>
        <v>-1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98391768</v>
      </c>
      <c r="E228" s="31">
        <v>96188793</v>
      </c>
      <c r="F228" s="31">
        <v>27422677</v>
      </c>
      <c r="G228" s="36">
        <f t="shared" si="48"/>
        <v>0.27870905826186598</v>
      </c>
      <c r="H228" s="31">
        <v>25000729</v>
      </c>
      <c r="I228" s="36">
        <f t="shared" si="49"/>
        <v>0.25409370629461603</v>
      </c>
      <c r="J228" s="31">
        <v>29965760</v>
      </c>
      <c r="K228" s="36">
        <f t="shared" si="50"/>
        <v>0.31153067904698628</v>
      </c>
      <c r="L228" s="31">
        <v>0</v>
      </c>
      <c r="M228" s="36">
        <f t="shared" si="51"/>
        <v>0</v>
      </c>
      <c r="N228" s="31">
        <f t="shared" si="52"/>
        <v>82389166</v>
      </c>
      <c r="O228" s="36">
        <f t="shared" si="53"/>
        <v>0.85653602078154778</v>
      </c>
      <c r="P228" s="31">
        <v>21850950</v>
      </c>
      <c r="Q228" s="31">
        <v>113208434</v>
      </c>
      <c r="R228" s="31">
        <v>128471451</v>
      </c>
      <c r="S228" s="31">
        <v>81622868</v>
      </c>
      <c r="T228" s="36">
        <f t="shared" si="54"/>
        <v>0.63533857027893303</v>
      </c>
      <c r="U228" s="36">
        <f t="shared" si="55"/>
        <v>0.37137103878778732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111297107</v>
      </c>
      <c r="E230" s="32">
        <f>SUM(E225:E229)</f>
        <v>104094393</v>
      </c>
      <c r="F230" s="32">
        <f>SUM(F225:F229)</f>
        <v>28306223</v>
      </c>
      <c r="G230" s="37">
        <f t="shared" si="48"/>
        <v>0.25433026754235399</v>
      </c>
      <c r="H230" s="32">
        <f>SUM(H225:H229)</f>
        <v>27288989</v>
      </c>
      <c r="I230" s="37">
        <f t="shared" si="49"/>
        <v>0.24519046123993143</v>
      </c>
      <c r="J230" s="32">
        <f>SUM(J225:J229)</f>
        <v>30933939</v>
      </c>
      <c r="K230" s="37">
        <f t="shared" si="50"/>
        <v>0.29717200041696773</v>
      </c>
      <c r="L230" s="32">
        <f>SUM(L225:L229)</f>
        <v>0</v>
      </c>
      <c r="M230" s="37">
        <f t="shared" si="51"/>
        <v>0</v>
      </c>
      <c r="N230" s="32">
        <f t="shared" si="52"/>
        <v>86529151</v>
      </c>
      <c r="O230" s="37">
        <f t="shared" si="53"/>
        <v>0.8312565980378982</v>
      </c>
      <c r="P230" s="32">
        <f>SUM(P225:P229)</f>
        <v>22296072</v>
      </c>
      <c r="Q230" s="32">
        <f>SUM(Q225:Q229)</f>
        <v>117632164</v>
      </c>
      <c r="R230" s="32">
        <f>SUM(R225:R229)</f>
        <v>133978017</v>
      </c>
      <c r="S230" s="32">
        <f>SUM(S225:S229)</f>
        <v>85659293</v>
      </c>
      <c r="T230" s="37">
        <f t="shared" si="54"/>
        <v>0.63935334257111742</v>
      </c>
      <c r="U230" s="37">
        <f t="shared" si="55"/>
        <v>0.38741653686801869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360836159</v>
      </c>
      <c r="E231" s="32">
        <f>SUM(E208:E215,E217:E223,E225:E229)</f>
        <v>318074261</v>
      </c>
      <c r="F231" s="32">
        <f>SUM(F208:F215,F217:F223,F225:F229)</f>
        <v>65892372</v>
      </c>
      <c r="G231" s="37">
        <f t="shared" si="48"/>
        <v>0.18261022449249606</v>
      </c>
      <c r="H231" s="32">
        <f>SUM(H208:H215,H217:H223,H225:H229)</f>
        <v>76061958</v>
      </c>
      <c r="I231" s="37">
        <f t="shared" si="49"/>
        <v>0.21079361395153307</v>
      </c>
      <c r="J231" s="32">
        <f>SUM(J208:J215,J217:J223,J225:J229)</f>
        <v>74882334</v>
      </c>
      <c r="K231" s="37">
        <f t="shared" si="50"/>
        <v>0.23542406029515228</v>
      </c>
      <c r="L231" s="32">
        <f>SUM(L208:L215,L217:L223,L225:L229)</f>
        <v>0</v>
      </c>
      <c r="M231" s="37">
        <f t="shared" si="51"/>
        <v>0</v>
      </c>
      <c r="N231" s="32">
        <f t="shared" si="52"/>
        <v>216836664</v>
      </c>
      <c r="O231" s="37">
        <f t="shared" si="53"/>
        <v>0.68171710379294104</v>
      </c>
      <c r="P231" s="32">
        <f>SUM(P208:P215,P217:P223,P225:P229)</f>
        <v>73949260</v>
      </c>
      <c r="Q231" s="32">
        <f>SUM(Q208:Q215,Q217:Q223,Q225:Q229)</f>
        <v>348515988</v>
      </c>
      <c r="R231" s="32">
        <f>SUM(R208:R215,R217:R223,R225:R229)</f>
        <v>352102852</v>
      </c>
      <c r="S231" s="32">
        <f>SUM(S208:S215,S217:S223,S225:S229)</f>
        <v>226325445</v>
      </c>
      <c r="T231" s="37">
        <f t="shared" si="54"/>
        <v>0.64278219762900413</v>
      </c>
      <c r="U231" s="37">
        <f t="shared" si="55"/>
        <v>1.261775979908375E-2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3805386</v>
      </c>
      <c r="E234" s="31">
        <v>3282385</v>
      </c>
      <c r="F234" s="31">
        <v>759425</v>
      </c>
      <c r="G234" s="36">
        <f t="shared" ref="G234:G260" si="56">IF(($D234     =0),0,($F234     /$D234     ))</f>
        <v>0.19956582591095884</v>
      </c>
      <c r="H234" s="31">
        <v>545342</v>
      </c>
      <c r="I234" s="36">
        <f t="shared" ref="I234:I260" si="57">IF(($D234     =0),0,($H234     /$D234     ))</f>
        <v>0.14330793249357621</v>
      </c>
      <c r="J234" s="31">
        <v>679343</v>
      </c>
      <c r="K234" s="36">
        <f t="shared" ref="K234:K260" si="58">IF(($E234     =0),0,($J234     /$E234     ))</f>
        <v>0.20696627604622858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1984110</v>
      </c>
      <c r="O234" s="36">
        <f t="shared" ref="O234:O260" si="61">IF(($E234     =0),0,($N234     /$E234     ))</f>
        <v>0.60447205309553875</v>
      </c>
      <c r="P234" s="31">
        <v>1016248</v>
      </c>
      <c r="Q234" s="31">
        <v>4056755</v>
      </c>
      <c r="R234" s="31">
        <v>3635555</v>
      </c>
      <c r="S234" s="31">
        <v>2954286</v>
      </c>
      <c r="T234" s="36">
        <f t="shared" ref="T234:T260" si="62">IF(($R234     =0),0,($S234     /$R234     ))</f>
        <v>0.81260935400509693</v>
      </c>
      <c r="U234" s="36">
        <f t="shared" ref="U234:U260" si="63">IF(($P234     =0),0,(($J234     /$P234     )-1))</f>
        <v>-0.33151848761325975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56643484</v>
      </c>
      <c r="E235" s="31">
        <v>57533726</v>
      </c>
      <c r="F235" s="31">
        <v>12015644</v>
      </c>
      <c r="G235" s="36">
        <f t="shared" si="56"/>
        <v>0.21212755910282638</v>
      </c>
      <c r="H235" s="31">
        <v>15176944</v>
      </c>
      <c r="I235" s="36">
        <f t="shared" si="57"/>
        <v>0.26793803855709158</v>
      </c>
      <c r="J235" s="31">
        <v>13737118</v>
      </c>
      <c r="K235" s="36">
        <f t="shared" si="58"/>
        <v>0.23876635419023617</v>
      </c>
      <c r="L235" s="31">
        <v>0</v>
      </c>
      <c r="M235" s="36">
        <f t="shared" si="59"/>
        <v>0</v>
      </c>
      <c r="N235" s="31">
        <f t="shared" si="60"/>
        <v>40929706</v>
      </c>
      <c r="O235" s="36">
        <f t="shared" si="61"/>
        <v>0.71140370780088191</v>
      </c>
      <c r="P235" s="31">
        <v>12745768</v>
      </c>
      <c r="Q235" s="31">
        <v>51403856</v>
      </c>
      <c r="R235" s="31">
        <v>49913588</v>
      </c>
      <c r="S235" s="31">
        <v>39407255</v>
      </c>
      <c r="T235" s="36">
        <f t="shared" si="62"/>
        <v>0.78950956200544031</v>
      </c>
      <c r="U235" s="36">
        <f t="shared" si="63"/>
        <v>7.7778757623707007E-2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66134804</v>
      </c>
      <c r="E236" s="31">
        <v>66134804</v>
      </c>
      <c r="F236" s="31">
        <v>10778809</v>
      </c>
      <c r="G236" s="36">
        <f t="shared" si="56"/>
        <v>0.16298239879867188</v>
      </c>
      <c r="H236" s="31">
        <v>12678114</v>
      </c>
      <c r="I236" s="36">
        <f t="shared" si="57"/>
        <v>0.19170108979229755</v>
      </c>
      <c r="J236" s="31">
        <v>10067260</v>
      </c>
      <c r="K236" s="36">
        <f t="shared" si="58"/>
        <v>0.15222332858202769</v>
      </c>
      <c r="L236" s="31">
        <v>0</v>
      </c>
      <c r="M236" s="36">
        <f t="shared" si="59"/>
        <v>0</v>
      </c>
      <c r="N236" s="31">
        <f t="shared" si="60"/>
        <v>33524183</v>
      </c>
      <c r="O236" s="36">
        <f t="shared" si="61"/>
        <v>0.50690681717299713</v>
      </c>
      <c r="P236" s="31">
        <v>10844457</v>
      </c>
      <c r="Q236" s="31">
        <v>60248939</v>
      </c>
      <c r="R236" s="31">
        <v>67486535</v>
      </c>
      <c r="S236" s="31">
        <v>28505942</v>
      </c>
      <c r="T236" s="36">
        <f t="shared" si="62"/>
        <v>0.42239451173482234</v>
      </c>
      <c r="U236" s="36">
        <f t="shared" si="63"/>
        <v>-7.1667673171648905E-2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2372175</v>
      </c>
      <c r="E237" s="31">
        <v>2397005</v>
      </c>
      <c r="F237" s="31">
        <v>711170</v>
      </c>
      <c r="G237" s="36">
        <f t="shared" si="56"/>
        <v>0.29979660016651383</v>
      </c>
      <c r="H237" s="31">
        <v>995494</v>
      </c>
      <c r="I237" s="36">
        <f t="shared" si="57"/>
        <v>0.41965453644861783</v>
      </c>
      <c r="J237" s="31">
        <v>51517</v>
      </c>
      <c r="K237" s="36">
        <f t="shared" si="58"/>
        <v>2.1492237187657096E-2</v>
      </c>
      <c r="L237" s="31">
        <v>0</v>
      </c>
      <c r="M237" s="36">
        <f t="shared" si="59"/>
        <v>0</v>
      </c>
      <c r="N237" s="31">
        <f t="shared" si="60"/>
        <v>1758181</v>
      </c>
      <c r="O237" s="36">
        <f t="shared" si="61"/>
        <v>0.7334907520009345</v>
      </c>
      <c r="P237" s="31">
        <v>605993</v>
      </c>
      <c r="Q237" s="31">
        <v>3580919</v>
      </c>
      <c r="R237" s="31">
        <v>3407659</v>
      </c>
      <c r="S237" s="31">
        <v>2242393</v>
      </c>
      <c r="T237" s="36">
        <f t="shared" si="62"/>
        <v>0.65804500978531011</v>
      </c>
      <c r="U237" s="36">
        <f t="shared" si="63"/>
        <v>-0.91498746685192733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51518821</v>
      </c>
      <c r="E238" s="31">
        <v>51118821</v>
      </c>
      <c r="F238" s="31">
        <v>11806969</v>
      </c>
      <c r="G238" s="36">
        <f t="shared" si="56"/>
        <v>0.22917777951479129</v>
      </c>
      <c r="H238" s="31">
        <v>14213631</v>
      </c>
      <c r="I238" s="36">
        <f t="shared" si="57"/>
        <v>0.27589200847589274</v>
      </c>
      <c r="J238" s="31">
        <v>8137507</v>
      </c>
      <c r="K238" s="36">
        <f t="shared" si="58"/>
        <v>0.15918808064841714</v>
      </c>
      <c r="L238" s="31">
        <v>0</v>
      </c>
      <c r="M238" s="36">
        <f t="shared" si="59"/>
        <v>0</v>
      </c>
      <c r="N238" s="31">
        <f t="shared" si="60"/>
        <v>34158107</v>
      </c>
      <c r="O238" s="36">
        <f t="shared" si="61"/>
        <v>0.66820999255831814</v>
      </c>
      <c r="P238" s="31">
        <v>15855440</v>
      </c>
      <c r="Q238" s="31">
        <v>51958546</v>
      </c>
      <c r="R238" s="31">
        <v>51958546</v>
      </c>
      <c r="S238" s="31">
        <v>39094400</v>
      </c>
      <c r="T238" s="36">
        <f t="shared" si="62"/>
        <v>0.75241520422838626</v>
      </c>
      <c r="U238" s="36">
        <f t="shared" si="63"/>
        <v>-0.48676876832178739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945000</v>
      </c>
      <c r="E239" s="31">
        <v>845016</v>
      </c>
      <c r="F239" s="31">
        <v>0</v>
      </c>
      <c r="G239" s="36">
        <f t="shared" si="56"/>
        <v>0</v>
      </c>
      <c r="H239" s="31">
        <v>350439</v>
      </c>
      <c r="I239" s="36">
        <f t="shared" si="57"/>
        <v>0.37083492063492063</v>
      </c>
      <c r="J239" s="31">
        <v>29772</v>
      </c>
      <c r="K239" s="36">
        <f t="shared" si="58"/>
        <v>3.5232468971001733E-2</v>
      </c>
      <c r="L239" s="31">
        <v>0</v>
      </c>
      <c r="M239" s="36">
        <f t="shared" si="59"/>
        <v>0</v>
      </c>
      <c r="N239" s="31">
        <f t="shared" si="60"/>
        <v>380211</v>
      </c>
      <c r="O239" s="36">
        <f t="shared" si="61"/>
        <v>0.44994532647902524</v>
      </c>
      <c r="P239" s="31">
        <v>17920</v>
      </c>
      <c r="Q239" s="31">
        <v>250000</v>
      </c>
      <c r="R239" s="31">
        <v>250000</v>
      </c>
      <c r="S239" s="31">
        <v>139348</v>
      </c>
      <c r="T239" s="36">
        <f t="shared" si="62"/>
        <v>0.557392</v>
      </c>
      <c r="U239" s="36">
        <f t="shared" si="63"/>
        <v>0.66138392857142847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181419670</v>
      </c>
      <c r="E240" s="32">
        <f>SUM(E234:E239)</f>
        <v>181311757</v>
      </c>
      <c r="F240" s="32">
        <f>SUM(F234:F239)</f>
        <v>36072017</v>
      </c>
      <c r="G240" s="37">
        <f t="shared" si="56"/>
        <v>0.19883189623264114</v>
      </c>
      <c r="H240" s="32">
        <f>SUM(H234:H239)</f>
        <v>43959964</v>
      </c>
      <c r="I240" s="37">
        <f t="shared" si="57"/>
        <v>0.24231090267113814</v>
      </c>
      <c r="J240" s="32">
        <f>SUM(J234:J239)</f>
        <v>32702517</v>
      </c>
      <c r="K240" s="37">
        <f t="shared" si="58"/>
        <v>0.18036622412742931</v>
      </c>
      <c r="L240" s="32">
        <f>SUM(L234:L239)</f>
        <v>0</v>
      </c>
      <c r="M240" s="37">
        <f t="shared" si="59"/>
        <v>0</v>
      </c>
      <c r="N240" s="32">
        <f t="shared" si="60"/>
        <v>112734498</v>
      </c>
      <c r="O240" s="37">
        <f t="shared" si="61"/>
        <v>0.62177158208223637</v>
      </c>
      <c r="P240" s="32">
        <f>SUM(P234:P239)</f>
        <v>41085826</v>
      </c>
      <c r="Q240" s="32">
        <f>SUM(Q234:Q239)</f>
        <v>171499015</v>
      </c>
      <c r="R240" s="32">
        <f>SUM(R234:R239)</f>
        <v>176651883</v>
      </c>
      <c r="S240" s="32">
        <f>SUM(S234:S239)</f>
        <v>112343624</v>
      </c>
      <c r="T240" s="37">
        <f t="shared" si="62"/>
        <v>0.63596052355694388</v>
      </c>
      <c r="U240" s="37">
        <f t="shared" si="63"/>
        <v>-0.20404382280156663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4868739</v>
      </c>
      <c r="E242" s="31">
        <v>4790933</v>
      </c>
      <c r="F242" s="31">
        <v>909090</v>
      </c>
      <c r="G242" s="36">
        <f t="shared" si="56"/>
        <v>0.18671980568274454</v>
      </c>
      <c r="H242" s="31">
        <v>1315483</v>
      </c>
      <c r="I242" s="36">
        <f t="shared" si="57"/>
        <v>0.27018967334252258</v>
      </c>
      <c r="J242" s="31">
        <v>1541275</v>
      </c>
      <c r="K242" s="36">
        <f t="shared" si="58"/>
        <v>0.32170664878845101</v>
      </c>
      <c r="L242" s="31">
        <v>0</v>
      </c>
      <c r="M242" s="36">
        <f t="shared" si="59"/>
        <v>0</v>
      </c>
      <c r="N242" s="31">
        <f t="shared" si="60"/>
        <v>3765848</v>
      </c>
      <c r="O242" s="36">
        <f t="shared" si="61"/>
        <v>0.78603645678200884</v>
      </c>
      <c r="P242" s="31">
        <v>1284146</v>
      </c>
      <c r="Q242" s="31">
        <v>417492480</v>
      </c>
      <c r="R242" s="31">
        <v>3563498</v>
      </c>
      <c r="S242" s="31">
        <v>2528376</v>
      </c>
      <c r="T242" s="36">
        <f t="shared" si="62"/>
        <v>0.70952081353770935</v>
      </c>
      <c r="U242" s="36">
        <f t="shared" si="63"/>
        <v>0.20023346255020846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41301084</v>
      </c>
      <c r="E243" s="31">
        <v>31611312</v>
      </c>
      <c r="F243" s="31">
        <v>6441821</v>
      </c>
      <c r="G243" s="36">
        <f t="shared" si="56"/>
        <v>0.15597220160129452</v>
      </c>
      <c r="H243" s="31">
        <v>6779919</v>
      </c>
      <c r="I243" s="36">
        <f t="shared" si="57"/>
        <v>0.1641583789907306</v>
      </c>
      <c r="J243" s="31">
        <v>6228358</v>
      </c>
      <c r="K243" s="36">
        <f t="shared" si="58"/>
        <v>0.19702940516989614</v>
      </c>
      <c r="L243" s="31">
        <v>0</v>
      </c>
      <c r="M243" s="36">
        <f t="shared" si="59"/>
        <v>0</v>
      </c>
      <c r="N243" s="31">
        <f t="shared" si="60"/>
        <v>19450098</v>
      </c>
      <c r="O243" s="36">
        <f t="shared" si="61"/>
        <v>0.61528917243295689</v>
      </c>
      <c r="P243" s="31">
        <v>7371042</v>
      </c>
      <c r="Q243" s="31">
        <v>46495651</v>
      </c>
      <c r="R243" s="31">
        <v>47480651</v>
      </c>
      <c r="S243" s="31">
        <v>29046707</v>
      </c>
      <c r="T243" s="36">
        <f t="shared" si="62"/>
        <v>0.61175881939782162</v>
      </c>
      <c r="U243" s="36">
        <f t="shared" si="63"/>
        <v>-0.15502340103339529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1500000</v>
      </c>
      <c r="E244" s="31">
        <v>1650000</v>
      </c>
      <c r="F244" s="31">
        <v>84637</v>
      </c>
      <c r="G244" s="36">
        <f t="shared" si="56"/>
        <v>5.6424666666666665E-2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84637</v>
      </c>
      <c r="O244" s="36">
        <f t="shared" si="61"/>
        <v>5.1295151515151516E-2</v>
      </c>
      <c r="P244" s="31">
        <v>0</v>
      </c>
      <c r="Q244" s="31">
        <v>3732363</v>
      </c>
      <c r="R244" s="31">
        <v>3732363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8837811</v>
      </c>
      <c r="E245" s="31">
        <v>8154202</v>
      </c>
      <c r="F245" s="31">
        <v>467906</v>
      </c>
      <c r="G245" s="36">
        <f t="shared" si="56"/>
        <v>5.2943653128585802E-2</v>
      </c>
      <c r="H245" s="31">
        <v>258917</v>
      </c>
      <c r="I245" s="36">
        <f t="shared" si="57"/>
        <v>2.9296507924869632E-2</v>
      </c>
      <c r="J245" s="31">
        <v>239645</v>
      </c>
      <c r="K245" s="36">
        <f t="shared" si="58"/>
        <v>2.938914194178658E-2</v>
      </c>
      <c r="L245" s="31">
        <v>0</v>
      </c>
      <c r="M245" s="36">
        <f t="shared" si="59"/>
        <v>0</v>
      </c>
      <c r="N245" s="31">
        <f t="shared" si="60"/>
        <v>966468</v>
      </c>
      <c r="O245" s="36">
        <f t="shared" si="61"/>
        <v>0.11852392177677228</v>
      </c>
      <c r="P245" s="31">
        <v>1729664</v>
      </c>
      <c r="Q245" s="31">
        <v>15067560</v>
      </c>
      <c r="R245" s="31">
        <v>7794324</v>
      </c>
      <c r="S245" s="31">
        <v>5750245</v>
      </c>
      <c r="T245" s="36">
        <f t="shared" si="62"/>
        <v>0.73774775079917132</v>
      </c>
      <c r="U245" s="36">
        <f t="shared" si="63"/>
        <v>-0.86144996947384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56507634</v>
      </c>
      <c r="E247" s="32">
        <f>SUM(E241:E246)</f>
        <v>46206447</v>
      </c>
      <c r="F247" s="32">
        <f>SUM(F241:F246)</f>
        <v>7903454</v>
      </c>
      <c r="G247" s="37">
        <f t="shared" si="56"/>
        <v>0.13986524369432987</v>
      </c>
      <c r="H247" s="32">
        <f>SUM(H241:H246)</f>
        <v>8354319</v>
      </c>
      <c r="I247" s="37">
        <f t="shared" si="57"/>
        <v>0.14784407713832082</v>
      </c>
      <c r="J247" s="32">
        <f>SUM(J241:J246)</f>
        <v>8009278</v>
      </c>
      <c r="K247" s="37">
        <f t="shared" si="58"/>
        <v>0.17333680730743051</v>
      </c>
      <c r="L247" s="32">
        <f>SUM(L241:L246)</f>
        <v>0</v>
      </c>
      <c r="M247" s="37">
        <f t="shared" si="59"/>
        <v>0</v>
      </c>
      <c r="N247" s="32">
        <f t="shared" si="60"/>
        <v>24267051</v>
      </c>
      <c r="O247" s="37">
        <f t="shared" si="61"/>
        <v>0.52518755661953409</v>
      </c>
      <c r="P247" s="32">
        <f>SUM(P241:P246)</f>
        <v>10384852</v>
      </c>
      <c r="Q247" s="32">
        <f>SUM(Q241:Q246)</f>
        <v>482788054</v>
      </c>
      <c r="R247" s="32">
        <f>SUM(R241:R246)</f>
        <v>62570836</v>
      </c>
      <c r="S247" s="32">
        <f>SUM(S241:S246)</f>
        <v>37325328</v>
      </c>
      <c r="T247" s="37">
        <f t="shared" si="62"/>
        <v>0.59652915617109548</v>
      </c>
      <c r="U247" s="37">
        <f t="shared" si="63"/>
        <v>-0.22875376558086724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16664942</v>
      </c>
      <c r="E248" s="31">
        <v>26357653</v>
      </c>
      <c r="F248" s="31">
        <v>5814600</v>
      </c>
      <c r="G248" s="36">
        <f t="shared" si="56"/>
        <v>0.34891210542466933</v>
      </c>
      <c r="H248" s="31">
        <v>6604254</v>
      </c>
      <c r="I248" s="36">
        <f t="shared" si="57"/>
        <v>0.3962962487358192</v>
      </c>
      <c r="J248" s="31">
        <v>6426069</v>
      </c>
      <c r="K248" s="36">
        <f t="shared" si="58"/>
        <v>0.24380277712890447</v>
      </c>
      <c r="L248" s="31">
        <v>0</v>
      </c>
      <c r="M248" s="36">
        <f t="shared" si="59"/>
        <v>0</v>
      </c>
      <c r="N248" s="31">
        <f t="shared" si="60"/>
        <v>18844923</v>
      </c>
      <c r="O248" s="36">
        <f t="shared" si="61"/>
        <v>0.71496969020724266</v>
      </c>
      <c r="P248" s="31">
        <v>6534458</v>
      </c>
      <c r="Q248" s="31">
        <v>9697923</v>
      </c>
      <c r="R248" s="31">
        <v>15900576</v>
      </c>
      <c r="S248" s="31">
        <v>16719080</v>
      </c>
      <c r="T248" s="36">
        <f t="shared" si="62"/>
        <v>1.0514763741892117</v>
      </c>
      <c r="U248" s="36">
        <f t="shared" si="63"/>
        <v>-1.6587297676410206E-2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68000</v>
      </c>
      <c r="F249" s="31">
        <v>0</v>
      </c>
      <c r="G249" s="36">
        <f t="shared" si="56"/>
        <v>0</v>
      </c>
      <c r="H249" s="31">
        <v>18350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18350</v>
      </c>
      <c r="O249" s="36">
        <f t="shared" si="61"/>
        <v>0.26985294117647057</v>
      </c>
      <c r="P249" s="31">
        <v>17649</v>
      </c>
      <c r="Q249" s="31">
        <v>0</v>
      </c>
      <c r="R249" s="31">
        <v>136631</v>
      </c>
      <c r="S249" s="31">
        <v>18190</v>
      </c>
      <c r="T249" s="36">
        <f t="shared" si="62"/>
        <v>0.13313230526015327</v>
      </c>
      <c r="U249" s="36">
        <f t="shared" si="63"/>
        <v>-1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19784545</v>
      </c>
      <c r="E250" s="31">
        <v>16034545</v>
      </c>
      <c r="F250" s="31">
        <v>2371337</v>
      </c>
      <c r="G250" s="36">
        <f t="shared" si="56"/>
        <v>0.11985805081693818</v>
      </c>
      <c r="H250" s="31">
        <v>3357343</v>
      </c>
      <c r="I250" s="36">
        <f t="shared" si="57"/>
        <v>0.16969523433568981</v>
      </c>
      <c r="J250" s="31">
        <v>2935338</v>
      </c>
      <c r="K250" s="36">
        <f t="shared" si="58"/>
        <v>0.18306337972171957</v>
      </c>
      <c r="L250" s="31">
        <v>0</v>
      </c>
      <c r="M250" s="36">
        <f t="shared" si="59"/>
        <v>0</v>
      </c>
      <c r="N250" s="31">
        <f t="shared" si="60"/>
        <v>8664018</v>
      </c>
      <c r="O250" s="36">
        <f t="shared" si="61"/>
        <v>0.54033450902411018</v>
      </c>
      <c r="P250" s="31">
        <v>930855</v>
      </c>
      <c r="Q250" s="31">
        <v>18987193</v>
      </c>
      <c r="R250" s="31">
        <v>18791193</v>
      </c>
      <c r="S250" s="31">
        <v>2578817</v>
      </c>
      <c r="T250" s="36">
        <f t="shared" si="62"/>
        <v>0.13723540596916864</v>
      </c>
      <c r="U250" s="36">
        <f t="shared" si="63"/>
        <v>2.1533783457144238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3595419</v>
      </c>
      <c r="E251" s="31">
        <v>2006675</v>
      </c>
      <c r="F251" s="31">
        <v>84739</v>
      </c>
      <c r="G251" s="36">
        <f t="shared" si="56"/>
        <v>2.3568602157356348E-2</v>
      </c>
      <c r="H251" s="31">
        <v>55304</v>
      </c>
      <c r="I251" s="36">
        <f t="shared" si="57"/>
        <v>1.5381795557068593E-2</v>
      </c>
      <c r="J251" s="31">
        <v>76006</v>
      </c>
      <c r="K251" s="36">
        <f t="shared" si="58"/>
        <v>3.7876586891250452E-2</v>
      </c>
      <c r="L251" s="31">
        <v>0</v>
      </c>
      <c r="M251" s="36">
        <f t="shared" si="59"/>
        <v>0</v>
      </c>
      <c r="N251" s="31">
        <f t="shared" si="60"/>
        <v>216049</v>
      </c>
      <c r="O251" s="36">
        <f t="shared" si="61"/>
        <v>0.10766516750345721</v>
      </c>
      <c r="P251" s="31">
        <v>0</v>
      </c>
      <c r="Q251" s="31">
        <v>1410278</v>
      </c>
      <c r="R251" s="31">
        <v>1485326</v>
      </c>
      <c r="S251" s="31">
        <v>291176</v>
      </c>
      <c r="T251" s="36">
        <f t="shared" si="62"/>
        <v>0.19603507916780558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32300</v>
      </c>
      <c r="G252" s="36">
        <f t="shared" si="56"/>
        <v>0</v>
      </c>
      <c r="H252" s="31">
        <v>27375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59675</v>
      </c>
      <c r="O252" s="36">
        <f t="shared" si="61"/>
        <v>0</v>
      </c>
      <c r="P252" s="31">
        <v>11400</v>
      </c>
      <c r="Q252" s="31">
        <v>0</v>
      </c>
      <c r="R252" s="31">
        <v>0</v>
      </c>
      <c r="S252" s="31">
        <v>34200</v>
      </c>
      <c r="T252" s="36">
        <f t="shared" si="62"/>
        <v>0</v>
      </c>
      <c r="U252" s="36">
        <f t="shared" si="63"/>
        <v>-1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40044906</v>
      </c>
      <c r="E254" s="32">
        <f>SUM(E248:E253)</f>
        <v>44466873</v>
      </c>
      <c r="F254" s="32">
        <f>SUM(F248:F253)</f>
        <v>8302976</v>
      </c>
      <c r="G254" s="37">
        <f t="shared" si="56"/>
        <v>0.20734162792141403</v>
      </c>
      <c r="H254" s="32">
        <f>SUM(H248:H253)</f>
        <v>10062626</v>
      </c>
      <c r="I254" s="37">
        <f t="shared" si="57"/>
        <v>0.25128354652649204</v>
      </c>
      <c r="J254" s="32">
        <f>SUM(J248:J253)</f>
        <v>9437413</v>
      </c>
      <c r="K254" s="37">
        <f t="shared" si="58"/>
        <v>0.21223468985552457</v>
      </c>
      <c r="L254" s="32">
        <f>SUM(L248:L253)</f>
        <v>0</v>
      </c>
      <c r="M254" s="37">
        <f t="shared" si="59"/>
        <v>0</v>
      </c>
      <c r="N254" s="32">
        <f t="shared" si="60"/>
        <v>27803015</v>
      </c>
      <c r="O254" s="37">
        <f t="shared" si="61"/>
        <v>0.62525230861185133</v>
      </c>
      <c r="P254" s="32">
        <f>SUM(P248:P253)</f>
        <v>7494362</v>
      </c>
      <c r="Q254" s="32">
        <f>SUM(Q248:Q253)</f>
        <v>30095394</v>
      </c>
      <c r="R254" s="32">
        <f>SUM(R248:R253)</f>
        <v>36313726</v>
      </c>
      <c r="S254" s="32">
        <f>SUM(S248:S253)</f>
        <v>19641463</v>
      </c>
      <c r="T254" s="37">
        <f t="shared" si="62"/>
        <v>0.5408826128169828</v>
      </c>
      <c r="U254" s="37">
        <f t="shared" si="63"/>
        <v>0.25926836734067549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84174333</v>
      </c>
      <c r="E255" s="31">
        <v>86889541</v>
      </c>
      <c r="F255" s="31">
        <v>16014954</v>
      </c>
      <c r="G255" s="36">
        <f t="shared" si="56"/>
        <v>0.19025935138684141</v>
      </c>
      <c r="H255" s="31">
        <v>20128962</v>
      </c>
      <c r="I255" s="36">
        <f t="shared" si="57"/>
        <v>0.23913420258405849</v>
      </c>
      <c r="J255" s="31">
        <v>20531395</v>
      </c>
      <c r="K255" s="36">
        <f t="shared" si="58"/>
        <v>0.23629305395916408</v>
      </c>
      <c r="L255" s="31">
        <v>0</v>
      </c>
      <c r="M255" s="36">
        <f t="shared" si="59"/>
        <v>0</v>
      </c>
      <c r="N255" s="31">
        <f t="shared" si="60"/>
        <v>56675311</v>
      </c>
      <c r="O255" s="36">
        <f t="shared" si="61"/>
        <v>0.65226850490555588</v>
      </c>
      <c r="P255" s="31">
        <v>20746270</v>
      </c>
      <c r="Q255" s="31">
        <v>91830816</v>
      </c>
      <c r="R255" s="31">
        <v>91812649</v>
      </c>
      <c r="S255" s="31">
        <v>58443013</v>
      </c>
      <c r="T255" s="36">
        <f t="shared" si="62"/>
        <v>0.63654641965509562</v>
      </c>
      <c r="U255" s="36">
        <f t="shared" si="63"/>
        <v>-1.0357283502046344E-2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2154702</v>
      </c>
      <c r="E256" s="31">
        <v>2154702</v>
      </c>
      <c r="F256" s="31">
        <v>477550</v>
      </c>
      <c r="G256" s="36">
        <f t="shared" si="56"/>
        <v>0.22163157596734956</v>
      </c>
      <c r="H256" s="31">
        <v>578921</v>
      </c>
      <c r="I256" s="36">
        <f t="shared" si="57"/>
        <v>0.26867798888198924</v>
      </c>
      <c r="J256" s="31">
        <v>567862</v>
      </c>
      <c r="K256" s="36">
        <f t="shared" si="58"/>
        <v>0.26354549260176119</v>
      </c>
      <c r="L256" s="31">
        <v>0</v>
      </c>
      <c r="M256" s="36">
        <f t="shared" si="59"/>
        <v>0</v>
      </c>
      <c r="N256" s="31">
        <f t="shared" si="60"/>
        <v>1624333</v>
      </c>
      <c r="O256" s="36">
        <f t="shared" si="61"/>
        <v>0.75385505745109993</v>
      </c>
      <c r="P256" s="31">
        <v>496402</v>
      </c>
      <c r="Q256" s="31">
        <v>2064141</v>
      </c>
      <c r="R256" s="31">
        <v>2064141</v>
      </c>
      <c r="S256" s="31">
        <v>1519912</v>
      </c>
      <c r="T256" s="36">
        <f t="shared" si="62"/>
        <v>0.73634117049174452</v>
      </c>
      <c r="U256" s="36">
        <f t="shared" si="63"/>
        <v>0.14395590670464653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70671142</v>
      </c>
      <c r="E257" s="31">
        <v>69521944</v>
      </c>
      <c r="F257" s="31">
        <v>14423833</v>
      </c>
      <c r="G257" s="36">
        <f t="shared" si="56"/>
        <v>0.20409791877991726</v>
      </c>
      <c r="H257" s="31">
        <v>17414855</v>
      </c>
      <c r="I257" s="36">
        <f t="shared" si="57"/>
        <v>0.24642102146870642</v>
      </c>
      <c r="J257" s="31">
        <v>15212801</v>
      </c>
      <c r="K257" s="36">
        <f t="shared" si="58"/>
        <v>0.21882013253254254</v>
      </c>
      <c r="L257" s="31">
        <v>0</v>
      </c>
      <c r="M257" s="36">
        <f t="shared" si="59"/>
        <v>0</v>
      </c>
      <c r="N257" s="31">
        <f t="shared" si="60"/>
        <v>47051489</v>
      </c>
      <c r="O257" s="36">
        <f t="shared" si="61"/>
        <v>0.67678615258514641</v>
      </c>
      <c r="P257" s="31">
        <v>12311487</v>
      </c>
      <c r="Q257" s="31">
        <v>72877282</v>
      </c>
      <c r="R257" s="31">
        <v>71545397</v>
      </c>
      <c r="S257" s="31">
        <v>44755652</v>
      </c>
      <c r="T257" s="36">
        <f t="shared" si="62"/>
        <v>0.62555599488811275</v>
      </c>
      <c r="U257" s="36">
        <f t="shared" si="63"/>
        <v>0.23565910437951154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157000177</v>
      </c>
      <c r="E259" s="32">
        <f>SUM(E255:E258)</f>
        <v>158566187</v>
      </c>
      <c r="F259" s="32">
        <f>SUM(F255:F258)</f>
        <v>30916337</v>
      </c>
      <c r="G259" s="37">
        <f t="shared" si="56"/>
        <v>0.19691912194468417</v>
      </c>
      <c r="H259" s="32">
        <f>SUM(H255:H258)</f>
        <v>38122738</v>
      </c>
      <c r="I259" s="37">
        <f t="shared" si="57"/>
        <v>0.2428197135089854</v>
      </c>
      <c r="J259" s="32">
        <f>SUM(J255:J258)</f>
        <v>36312058</v>
      </c>
      <c r="K259" s="37">
        <f t="shared" si="58"/>
        <v>0.22900253002867502</v>
      </c>
      <c r="L259" s="32">
        <f>SUM(L255:L258)</f>
        <v>0</v>
      </c>
      <c r="M259" s="37">
        <f t="shared" si="59"/>
        <v>0</v>
      </c>
      <c r="N259" s="32">
        <f t="shared" si="60"/>
        <v>105351133</v>
      </c>
      <c r="O259" s="37">
        <f t="shared" si="61"/>
        <v>0.66439847607611324</v>
      </c>
      <c r="P259" s="32">
        <f>SUM(P255:P258)</f>
        <v>33554159</v>
      </c>
      <c r="Q259" s="32">
        <f>SUM(Q255:Q258)</f>
        <v>166772239</v>
      </c>
      <c r="R259" s="32">
        <f>SUM(R255:R258)</f>
        <v>165422187</v>
      </c>
      <c r="S259" s="32">
        <f>SUM(S255:S258)</f>
        <v>104718577</v>
      </c>
      <c r="T259" s="37">
        <f t="shared" si="62"/>
        <v>0.63303828161817255</v>
      </c>
      <c r="U259" s="37">
        <f t="shared" si="63"/>
        <v>8.2192463831383789E-2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434972387</v>
      </c>
      <c r="E260" s="32">
        <f>SUM(E234:E239,E241:E246,E248:E253,E255:E258)</f>
        <v>430551264</v>
      </c>
      <c r="F260" s="32">
        <f>SUM(F234:F239,F241:F246,F248:F253,F255:F258)</f>
        <v>83194784</v>
      </c>
      <c r="G260" s="37">
        <f t="shared" si="56"/>
        <v>0.19126451813135439</v>
      </c>
      <c r="H260" s="32">
        <f>SUM(H234:H239,H241:H246,H248:H253,H255:H258)</f>
        <v>100499647</v>
      </c>
      <c r="I260" s="37">
        <f t="shared" si="57"/>
        <v>0.2310483377879341</v>
      </c>
      <c r="J260" s="32">
        <f>SUM(J234:J239,J241:J246,J248:J253,J255:J258)</f>
        <v>86461266</v>
      </c>
      <c r="K260" s="37">
        <f t="shared" si="58"/>
        <v>0.2008152645906528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270155697</v>
      </c>
      <c r="O260" s="37">
        <f t="shared" si="61"/>
        <v>0.62746464727600937</v>
      </c>
      <c r="P260" s="32">
        <f>SUM(P234:P239,P241:P246,P248:P253,P255:P258)</f>
        <v>92519199</v>
      </c>
      <c r="Q260" s="32">
        <f>SUM(Q234:Q239,Q241:Q246,Q248:Q253,Q255:Q258)</f>
        <v>851154702</v>
      </c>
      <c r="R260" s="32">
        <f>SUM(R234:R239,R241:R246,R248:R253,R255:R258)</f>
        <v>440958632</v>
      </c>
      <c r="S260" s="32">
        <f>SUM(S234:S239,S241:S246,S248:S253,S255:S258)</f>
        <v>274028992</v>
      </c>
      <c r="T260" s="37">
        <f t="shared" si="62"/>
        <v>0.62143922834013143</v>
      </c>
      <c r="U260" s="37">
        <f t="shared" si="63"/>
        <v>-6.5477577253992392E-2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-5277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-5277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18313410</v>
      </c>
      <c r="E264" s="31">
        <v>17668003</v>
      </c>
      <c r="F264" s="31">
        <v>4747436</v>
      </c>
      <c r="G264" s="36">
        <f t="shared" si="64"/>
        <v>0.25923276986645305</v>
      </c>
      <c r="H264" s="31">
        <v>5864194</v>
      </c>
      <c r="I264" s="36">
        <f t="shared" si="65"/>
        <v>0.32021311159418153</v>
      </c>
      <c r="J264" s="31">
        <v>2028442</v>
      </c>
      <c r="K264" s="36">
        <f t="shared" si="66"/>
        <v>0.11480878738813889</v>
      </c>
      <c r="L264" s="31">
        <v>0</v>
      </c>
      <c r="M264" s="36">
        <f t="shared" si="67"/>
        <v>0</v>
      </c>
      <c r="N264" s="31">
        <f t="shared" si="68"/>
        <v>12640072</v>
      </c>
      <c r="O264" s="36">
        <f t="shared" si="69"/>
        <v>0.71542165801081192</v>
      </c>
      <c r="P264" s="31">
        <v>3997189</v>
      </c>
      <c r="Q264" s="31">
        <v>18533595</v>
      </c>
      <c r="R264" s="31">
        <v>19117576</v>
      </c>
      <c r="S264" s="31">
        <v>12631582</v>
      </c>
      <c r="T264" s="36">
        <f t="shared" si="70"/>
        <v>0.66073136050302617</v>
      </c>
      <c r="U264" s="36">
        <f t="shared" si="71"/>
        <v>-0.4925328774796488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45314132</v>
      </c>
      <c r="E265" s="31">
        <v>38633862</v>
      </c>
      <c r="F265" s="31">
        <v>8900438</v>
      </c>
      <c r="G265" s="36">
        <f t="shared" si="64"/>
        <v>0.1964163850694525</v>
      </c>
      <c r="H265" s="31">
        <v>10032680</v>
      </c>
      <c r="I265" s="36">
        <f t="shared" si="65"/>
        <v>0.22140289479670491</v>
      </c>
      <c r="J265" s="31">
        <v>8553241</v>
      </c>
      <c r="K265" s="36">
        <f t="shared" si="66"/>
        <v>0.22139233711607709</v>
      </c>
      <c r="L265" s="31">
        <v>0</v>
      </c>
      <c r="M265" s="36">
        <f t="shared" si="67"/>
        <v>0</v>
      </c>
      <c r="N265" s="31">
        <f t="shared" si="68"/>
        <v>27486359</v>
      </c>
      <c r="O265" s="36">
        <f t="shared" si="69"/>
        <v>0.71145771033711303</v>
      </c>
      <c r="P265" s="31">
        <v>10901833</v>
      </c>
      <c r="Q265" s="31">
        <v>57096765</v>
      </c>
      <c r="R265" s="31">
        <v>39699877</v>
      </c>
      <c r="S265" s="31">
        <v>26515580</v>
      </c>
      <c r="T265" s="36">
        <f t="shared" si="70"/>
        <v>0.66790080986900791</v>
      </c>
      <c r="U265" s="36">
        <f t="shared" si="71"/>
        <v>-0.21543092799165053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63627542</v>
      </c>
      <c r="E267" s="32">
        <f>SUM(E263:E266)</f>
        <v>56301865</v>
      </c>
      <c r="F267" s="32">
        <f>SUM(F263:F266)</f>
        <v>13642597</v>
      </c>
      <c r="G267" s="37">
        <f t="shared" si="64"/>
        <v>0.21441339035224716</v>
      </c>
      <c r="H267" s="32">
        <f>SUM(H263:H266)</f>
        <v>15896874</v>
      </c>
      <c r="I267" s="37">
        <f t="shared" si="65"/>
        <v>0.24984265461645525</v>
      </c>
      <c r="J267" s="32">
        <f>SUM(J263:J266)</f>
        <v>10581683</v>
      </c>
      <c r="K267" s="37">
        <f t="shared" si="66"/>
        <v>0.18794551477113591</v>
      </c>
      <c r="L267" s="32">
        <f>SUM(L263:L266)</f>
        <v>0</v>
      </c>
      <c r="M267" s="37">
        <f t="shared" si="67"/>
        <v>0</v>
      </c>
      <c r="N267" s="32">
        <f t="shared" si="68"/>
        <v>40121154</v>
      </c>
      <c r="O267" s="37">
        <f t="shared" si="69"/>
        <v>0.71260790384119599</v>
      </c>
      <c r="P267" s="32">
        <f>SUM(P263:P266)</f>
        <v>14899022</v>
      </c>
      <c r="Q267" s="32">
        <f>SUM(Q263:Q266)</f>
        <v>75630360</v>
      </c>
      <c r="R267" s="32">
        <f>SUM(R263:R266)</f>
        <v>58817453</v>
      </c>
      <c r="S267" s="32">
        <f>SUM(S263:S266)</f>
        <v>39147162</v>
      </c>
      <c r="T267" s="37">
        <f t="shared" si="70"/>
        <v>0.66557050676777862</v>
      </c>
      <c r="U267" s="37">
        <f t="shared" si="71"/>
        <v>-0.28977331532230777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2808026</v>
      </c>
      <c r="E268" s="31">
        <v>1776021</v>
      </c>
      <c r="F268" s="31">
        <v>401258</v>
      </c>
      <c r="G268" s="36">
        <f t="shared" si="64"/>
        <v>0.14289682502939788</v>
      </c>
      <c r="H268" s="31">
        <v>393595</v>
      </c>
      <c r="I268" s="36">
        <f t="shared" si="65"/>
        <v>0.1401678616935883</v>
      </c>
      <c r="J268" s="31">
        <v>443042</v>
      </c>
      <c r="K268" s="36">
        <f t="shared" si="66"/>
        <v>0.24945763591759332</v>
      </c>
      <c r="L268" s="31">
        <v>0</v>
      </c>
      <c r="M268" s="36">
        <f t="shared" si="67"/>
        <v>0</v>
      </c>
      <c r="N268" s="31">
        <f t="shared" si="68"/>
        <v>1237895</v>
      </c>
      <c r="O268" s="36">
        <f t="shared" si="69"/>
        <v>0.69700470884071752</v>
      </c>
      <c r="P268" s="31">
        <v>906397</v>
      </c>
      <c r="Q268" s="31">
        <v>2639929</v>
      </c>
      <c r="R268" s="31">
        <v>5161933</v>
      </c>
      <c r="S268" s="31">
        <v>2273333</v>
      </c>
      <c r="T268" s="36">
        <f t="shared" si="70"/>
        <v>0.44040343026536766</v>
      </c>
      <c r="U268" s="36">
        <f t="shared" si="71"/>
        <v>-0.5112053548279617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13852125</v>
      </c>
      <c r="E269" s="31">
        <v>16539165</v>
      </c>
      <c r="F269" s="31">
        <v>1827688</v>
      </c>
      <c r="G269" s="36">
        <f t="shared" si="64"/>
        <v>0.13194278856132183</v>
      </c>
      <c r="H269" s="31">
        <v>1591124</v>
      </c>
      <c r="I269" s="36">
        <f t="shared" si="65"/>
        <v>0.11486497559038776</v>
      </c>
      <c r="J269" s="31">
        <v>1667945</v>
      </c>
      <c r="K269" s="36">
        <f t="shared" si="66"/>
        <v>0.10084819880568335</v>
      </c>
      <c r="L269" s="31">
        <v>0</v>
      </c>
      <c r="M269" s="36">
        <f t="shared" si="67"/>
        <v>0</v>
      </c>
      <c r="N269" s="31">
        <f t="shared" si="68"/>
        <v>5086757</v>
      </c>
      <c r="O269" s="36">
        <f t="shared" si="69"/>
        <v>0.30755827153305504</v>
      </c>
      <c r="P269" s="31">
        <v>1088661</v>
      </c>
      <c r="Q269" s="31">
        <v>14097928</v>
      </c>
      <c r="R269" s="31">
        <v>13859454</v>
      </c>
      <c r="S269" s="31">
        <v>2969859</v>
      </c>
      <c r="T269" s="36">
        <f t="shared" si="70"/>
        <v>0.21428398261576539</v>
      </c>
      <c r="U269" s="36">
        <f t="shared" si="71"/>
        <v>0.53210687257098388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1965107</v>
      </c>
      <c r="E271" s="31">
        <v>2612167</v>
      </c>
      <c r="F271" s="31">
        <v>51605</v>
      </c>
      <c r="G271" s="36">
        <f t="shared" si="64"/>
        <v>2.6260656544401909E-2</v>
      </c>
      <c r="H271" s="31">
        <v>72876</v>
      </c>
      <c r="I271" s="36">
        <f t="shared" si="65"/>
        <v>3.7085003513803574E-2</v>
      </c>
      <c r="J271" s="31">
        <v>105321</v>
      </c>
      <c r="K271" s="36">
        <f t="shared" si="66"/>
        <v>4.0319397649537722E-2</v>
      </c>
      <c r="L271" s="31">
        <v>0</v>
      </c>
      <c r="M271" s="36">
        <f t="shared" si="67"/>
        <v>0</v>
      </c>
      <c r="N271" s="31">
        <f t="shared" si="68"/>
        <v>229802</v>
      </c>
      <c r="O271" s="36">
        <f t="shared" si="69"/>
        <v>8.7973701528271359E-2</v>
      </c>
      <c r="P271" s="31">
        <v>53238</v>
      </c>
      <c r="Q271" s="31">
        <v>1849492</v>
      </c>
      <c r="R271" s="31">
        <v>1904096</v>
      </c>
      <c r="S271" s="31">
        <v>347978</v>
      </c>
      <c r="T271" s="36">
        <f t="shared" si="70"/>
        <v>0.18275234021814027</v>
      </c>
      <c r="U271" s="36">
        <f t="shared" si="71"/>
        <v>0.97830497013411466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832318</v>
      </c>
      <c r="E272" s="31">
        <v>902318</v>
      </c>
      <c r="F272" s="31">
        <v>207079</v>
      </c>
      <c r="G272" s="36">
        <f t="shared" si="64"/>
        <v>0.24879793540449685</v>
      </c>
      <c r="H272" s="31">
        <v>271046</v>
      </c>
      <c r="I272" s="36">
        <f t="shared" si="65"/>
        <v>0.32565197436556703</v>
      </c>
      <c r="J272" s="31">
        <v>242496</v>
      </c>
      <c r="K272" s="36">
        <f t="shared" si="66"/>
        <v>0.26874782504615891</v>
      </c>
      <c r="L272" s="31">
        <v>0</v>
      </c>
      <c r="M272" s="36">
        <f t="shared" si="67"/>
        <v>0</v>
      </c>
      <c r="N272" s="31">
        <f t="shared" si="68"/>
        <v>720621</v>
      </c>
      <c r="O272" s="36">
        <f t="shared" si="69"/>
        <v>0.79863307614388723</v>
      </c>
      <c r="P272" s="31">
        <v>197569</v>
      </c>
      <c r="Q272" s="31">
        <v>857866</v>
      </c>
      <c r="R272" s="31">
        <v>797305</v>
      </c>
      <c r="S272" s="31">
        <v>574718</v>
      </c>
      <c r="T272" s="36">
        <f t="shared" si="70"/>
        <v>0.72082578185261603</v>
      </c>
      <c r="U272" s="36">
        <f t="shared" si="71"/>
        <v>0.22739903527375249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910881</v>
      </c>
      <c r="E273" s="31">
        <v>910881</v>
      </c>
      <c r="F273" s="31">
        <v>88871</v>
      </c>
      <c r="G273" s="36">
        <f t="shared" si="64"/>
        <v>9.7565982823222791E-2</v>
      </c>
      <c r="H273" s="31">
        <v>65268</v>
      </c>
      <c r="I273" s="36">
        <f t="shared" si="65"/>
        <v>7.1653706686164276E-2</v>
      </c>
      <c r="J273" s="31">
        <v>71969</v>
      </c>
      <c r="K273" s="36">
        <f t="shared" si="66"/>
        <v>7.9010320777357312E-2</v>
      </c>
      <c r="L273" s="31">
        <v>0</v>
      </c>
      <c r="M273" s="36">
        <f t="shared" si="67"/>
        <v>0</v>
      </c>
      <c r="N273" s="31">
        <f t="shared" si="68"/>
        <v>226108</v>
      </c>
      <c r="O273" s="36">
        <f t="shared" si="69"/>
        <v>0.24823001028674438</v>
      </c>
      <c r="P273" s="31">
        <v>75714</v>
      </c>
      <c r="Q273" s="31">
        <v>867724</v>
      </c>
      <c r="R273" s="31">
        <v>867724</v>
      </c>
      <c r="S273" s="31">
        <v>204873</v>
      </c>
      <c r="T273" s="36">
        <f t="shared" si="70"/>
        <v>0.2361038763477788</v>
      </c>
      <c r="U273" s="36">
        <f t="shared" si="71"/>
        <v>-4.9462450801701086E-2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20368457</v>
      </c>
      <c r="E275" s="32">
        <f>SUM(E268:E274)</f>
        <v>22740552</v>
      </c>
      <c r="F275" s="32">
        <f>SUM(F268:F274)</f>
        <v>2576501</v>
      </c>
      <c r="G275" s="37">
        <f t="shared" si="64"/>
        <v>0.12649465789185702</v>
      </c>
      <c r="H275" s="32">
        <f>SUM(H268:H274)</f>
        <v>2393909</v>
      </c>
      <c r="I275" s="37">
        <f t="shared" si="65"/>
        <v>0.11753020859655693</v>
      </c>
      <c r="J275" s="32">
        <f>SUM(J268:J274)</f>
        <v>2530773</v>
      </c>
      <c r="K275" s="37">
        <f t="shared" si="66"/>
        <v>0.11128898718025843</v>
      </c>
      <c r="L275" s="32">
        <f>SUM(L268:L274)</f>
        <v>0</v>
      </c>
      <c r="M275" s="37">
        <f t="shared" si="67"/>
        <v>0</v>
      </c>
      <c r="N275" s="32">
        <f t="shared" si="68"/>
        <v>7501183</v>
      </c>
      <c r="O275" s="37">
        <f t="shared" si="69"/>
        <v>0.32985931915812772</v>
      </c>
      <c r="P275" s="32">
        <f>SUM(P268:P274)</f>
        <v>2321579</v>
      </c>
      <c r="Q275" s="32">
        <f>SUM(Q268:Q274)</f>
        <v>20312939</v>
      </c>
      <c r="R275" s="32">
        <f>SUM(R268:R274)</f>
        <v>22590512</v>
      </c>
      <c r="S275" s="32">
        <f>SUM(S268:S274)</f>
        <v>6370761</v>
      </c>
      <c r="T275" s="37">
        <f t="shared" si="70"/>
        <v>0.28201047413179481</v>
      </c>
      <c r="U275" s="37">
        <f t="shared" si="71"/>
        <v>9.0108499430775257E-2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5263607</v>
      </c>
      <c r="E277" s="31">
        <v>5025480</v>
      </c>
      <c r="F277" s="31">
        <v>1014654</v>
      </c>
      <c r="G277" s="36">
        <f t="shared" si="64"/>
        <v>0.19276781112267691</v>
      </c>
      <c r="H277" s="31">
        <v>1049309</v>
      </c>
      <c r="I277" s="36">
        <f t="shared" si="65"/>
        <v>0.19935169931949706</v>
      </c>
      <c r="J277" s="31">
        <v>1118593</v>
      </c>
      <c r="K277" s="36">
        <f t="shared" si="66"/>
        <v>0.2225843103544338</v>
      </c>
      <c r="L277" s="31">
        <v>0</v>
      </c>
      <c r="M277" s="36">
        <f t="shared" si="67"/>
        <v>0</v>
      </c>
      <c r="N277" s="31">
        <f t="shared" si="68"/>
        <v>3182556</v>
      </c>
      <c r="O277" s="36">
        <f t="shared" si="69"/>
        <v>0.63328398481339099</v>
      </c>
      <c r="P277" s="31">
        <v>1066106</v>
      </c>
      <c r="Q277" s="31">
        <v>4868268</v>
      </c>
      <c r="R277" s="31">
        <v>4970068</v>
      </c>
      <c r="S277" s="31">
        <v>3176320</v>
      </c>
      <c r="T277" s="36">
        <f t="shared" si="70"/>
        <v>0.63908984746285158</v>
      </c>
      <c r="U277" s="36">
        <f t="shared" si="71"/>
        <v>4.9232440301433478E-2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3297755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8127</v>
      </c>
      <c r="K278" s="36">
        <f t="shared" si="66"/>
        <v>2.4644038141099019E-3</v>
      </c>
      <c r="L278" s="31">
        <v>0</v>
      </c>
      <c r="M278" s="36">
        <f t="shared" si="67"/>
        <v>0</v>
      </c>
      <c r="N278" s="31">
        <f t="shared" si="68"/>
        <v>8127</v>
      </c>
      <c r="O278" s="36">
        <f t="shared" si="69"/>
        <v>2.4644038141099019E-3</v>
      </c>
      <c r="P278" s="31">
        <v>8747</v>
      </c>
      <c r="Q278" s="31">
        <v>9442580</v>
      </c>
      <c r="R278" s="31">
        <v>9416600</v>
      </c>
      <c r="S278" s="31">
        <v>265353</v>
      </c>
      <c r="T278" s="36">
        <f t="shared" si="70"/>
        <v>2.8179279145339083E-2</v>
      </c>
      <c r="U278" s="36">
        <f t="shared" si="71"/>
        <v>-7.08814450668801E-2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426538</v>
      </c>
      <c r="E279" s="31">
        <v>584238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868</v>
      </c>
      <c r="Q279" s="31">
        <v>475892</v>
      </c>
      <c r="R279" s="31">
        <v>475892</v>
      </c>
      <c r="S279" s="31">
        <v>8134</v>
      </c>
      <c r="T279" s="36">
        <f t="shared" si="70"/>
        <v>1.7092113336639406E-2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2226629</v>
      </c>
      <c r="E280" s="31">
        <v>2617349</v>
      </c>
      <c r="F280" s="31">
        <v>714957</v>
      </c>
      <c r="G280" s="36">
        <f t="shared" si="64"/>
        <v>0.32109390473222077</v>
      </c>
      <c r="H280" s="31">
        <v>557729</v>
      </c>
      <c r="I280" s="36">
        <f t="shared" si="65"/>
        <v>0.250481332992609</v>
      </c>
      <c r="J280" s="31">
        <v>616583</v>
      </c>
      <c r="K280" s="36">
        <f t="shared" si="66"/>
        <v>0.23557538562874114</v>
      </c>
      <c r="L280" s="31">
        <v>0</v>
      </c>
      <c r="M280" s="36">
        <f t="shared" si="67"/>
        <v>0</v>
      </c>
      <c r="N280" s="31">
        <f t="shared" si="68"/>
        <v>1889269</v>
      </c>
      <c r="O280" s="36">
        <f t="shared" si="69"/>
        <v>0.72182540425445751</v>
      </c>
      <c r="P280" s="31">
        <v>556950</v>
      </c>
      <c r="Q280" s="31">
        <v>1298091</v>
      </c>
      <c r="R280" s="31">
        <v>1248091</v>
      </c>
      <c r="S280" s="31">
        <v>1113075</v>
      </c>
      <c r="T280" s="36">
        <f t="shared" si="70"/>
        <v>0.89182199054395872</v>
      </c>
      <c r="U280" s="36">
        <f t="shared" si="71"/>
        <v>0.10707065266181881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5227101</v>
      </c>
      <c r="E282" s="31">
        <v>4929268</v>
      </c>
      <c r="F282" s="31">
        <v>1322699</v>
      </c>
      <c r="G282" s="36">
        <f t="shared" si="64"/>
        <v>0.25304638268898955</v>
      </c>
      <c r="H282" s="31">
        <v>987976</v>
      </c>
      <c r="I282" s="36">
        <f t="shared" si="65"/>
        <v>0.18901031374752467</v>
      </c>
      <c r="J282" s="31">
        <v>1283355</v>
      </c>
      <c r="K282" s="36">
        <f t="shared" si="66"/>
        <v>0.26035407285625373</v>
      </c>
      <c r="L282" s="31">
        <v>0</v>
      </c>
      <c r="M282" s="36">
        <f t="shared" si="67"/>
        <v>0</v>
      </c>
      <c r="N282" s="31">
        <f t="shared" si="68"/>
        <v>3594030</v>
      </c>
      <c r="O282" s="36">
        <f t="shared" si="69"/>
        <v>0.72912042924020359</v>
      </c>
      <c r="P282" s="31">
        <v>779611</v>
      </c>
      <c r="Q282" s="31">
        <v>4501632</v>
      </c>
      <c r="R282" s="31">
        <v>4801632</v>
      </c>
      <c r="S282" s="31">
        <v>2523184</v>
      </c>
      <c r="T282" s="36">
        <f t="shared" si="70"/>
        <v>0.52548466854602771</v>
      </c>
      <c r="U282" s="36">
        <f t="shared" si="71"/>
        <v>0.64614788657420186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399096</v>
      </c>
      <c r="E283" s="31">
        <v>399096</v>
      </c>
      <c r="F283" s="31">
        <v>91189</v>
      </c>
      <c r="G283" s="36">
        <f t="shared" si="64"/>
        <v>0.22848888487982841</v>
      </c>
      <c r="H283" s="31">
        <v>63664</v>
      </c>
      <c r="I283" s="36">
        <f t="shared" si="65"/>
        <v>0.15952051636698938</v>
      </c>
      <c r="J283" s="31">
        <v>56384</v>
      </c>
      <c r="K283" s="36">
        <f t="shared" si="66"/>
        <v>0.14127929119810773</v>
      </c>
      <c r="L283" s="31">
        <v>0</v>
      </c>
      <c r="M283" s="36">
        <f t="shared" si="67"/>
        <v>0</v>
      </c>
      <c r="N283" s="31">
        <f t="shared" si="68"/>
        <v>211237</v>
      </c>
      <c r="O283" s="36">
        <f t="shared" si="69"/>
        <v>0.52928869244492549</v>
      </c>
      <c r="P283" s="31">
        <v>30972</v>
      </c>
      <c r="Q283" s="31">
        <v>377210</v>
      </c>
      <c r="R283" s="31">
        <v>378780</v>
      </c>
      <c r="S283" s="31">
        <v>31519</v>
      </c>
      <c r="T283" s="36">
        <f t="shared" si="70"/>
        <v>8.3211890807328798E-2</v>
      </c>
      <c r="U283" s="36">
        <f t="shared" si="71"/>
        <v>0.82048301691850711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13542971</v>
      </c>
      <c r="E285" s="32">
        <f>SUM(E276:E284)</f>
        <v>16853186</v>
      </c>
      <c r="F285" s="32">
        <f>SUM(F276:F284)</f>
        <v>3143499</v>
      </c>
      <c r="G285" s="37">
        <f t="shared" si="64"/>
        <v>0.23211295364953524</v>
      </c>
      <c r="H285" s="32">
        <f>SUM(H276:H284)</f>
        <v>2658678</v>
      </c>
      <c r="I285" s="37">
        <f t="shared" si="65"/>
        <v>0.19631423562820891</v>
      </c>
      <c r="J285" s="32">
        <f>SUM(J276:J284)</f>
        <v>3083042</v>
      </c>
      <c r="K285" s="37">
        <f t="shared" si="66"/>
        <v>0.18293526221095524</v>
      </c>
      <c r="L285" s="32">
        <f>SUM(L276:L284)</f>
        <v>0</v>
      </c>
      <c r="M285" s="37">
        <f t="shared" si="67"/>
        <v>0</v>
      </c>
      <c r="N285" s="32">
        <f t="shared" si="68"/>
        <v>8885219</v>
      </c>
      <c r="O285" s="37">
        <f t="shared" si="69"/>
        <v>0.52721301479732086</v>
      </c>
      <c r="P285" s="32">
        <f>SUM(P276:P284)</f>
        <v>2443254</v>
      </c>
      <c r="Q285" s="32">
        <f>SUM(Q276:Q284)</f>
        <v>20963673</v>
      </c>
      <c r="R285" s="32">
        <f>SUM(R276:R284)</f>
        <v>21291063</v>
      </c>
      <c r="S285" s="32">
        <f>SUM(S276:S284)</f>
        <v>7117585</v>
      </c>
      <c r="T285" s="37">
        <f t="shared" si="70"/>
        <v>0.33429918459214553</v>
      </c>
      <c r="U285" s="37">
        <f t="shared" si="71"/>
        <v>0.26185897986865059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8298818</v>
      </c>
      <c r="E288" s="31">
        <v>8358469</v>
      </c>
      <c r="F288" s="31">
        <v>1608658</v>
      </c>
      <c r="G288" s="36">
        <f t="shared" si="64"/>
        <v>0.1938418218112507</v>
      </c>
      <c r="H288" s="31">
        <v>1590191</v>
      </c>
      <c r="I288" s="36">
        <f t="shared" si="65"/>
        <v>0.19161656515421835</v>
      </c>
      <c r="J288" s="31">
        <v>1643671</v>
      </c>
      <c r="K288" s="36">
        <f t="shared" si="66"/>
        <v>0.1966473764513573</v>
      </c>
      <c r="L288" s="31">
        <v>0</v>
      </c>
      <c r="M288" s="36">
        <f t="shared" si="67"/>
        <v>0</v>
      </c>
      <c r="N288" s="31">
        <f t="shared" si="68"/>
        <v>4842520</v>
      </c>
      <c r="O288" s="36">
        <f t="shared" si="69"/>
        <v>0.5793549033919968</v>
      </c>
      <c r="P288" s="31">
        <v>1977726</v>
      </c>
      <c r="Q288" s="31">
        <v>9291787</v>
      </c>
      <c r="R288" s="31">
        <v>9291643</v>
      </c>
      <c r="S288" s="31">
        <v>5860731</v>
      </c>
      <c r="T288" s="36">
        <f t="shared" si="70"/>
        <v>0.63075292496709134</v>
      </c>
      <c r="U288" s="36">
        <f t="shared" si="71"/>
        <v>-0.16890863547326573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2066477</v>
      </c>
      <c r="E289" s="31">
        <v>1940995</v>
      </c>
      <c r="F289" s="31">
        <v>188686</v>
      </c>
      <c r="G289" s="36">
        <f t="shared" si="64"/>
        <v>9.1308057142663573E-2</v>
      </c>
      <c r="H289" s="31">
        <v>309985</v>
      </c>
      <c r="I289" s="36">
        <f t="shared" si="65"/>
        <v>0.15000650866184331</v>
      </c>
      <c r="J289" s="31">
        <v>538373</v>
      </c>
      <c r="K289" s="36">
        <f t="shared" si="66"/>
        <v>0.27736959652137178</v>
      </c>
      <c r="L289" s="31">
        <v>0</v>
      </c>
      <c r="M289" s="36">
        <f t="shared" si="67"/>
        <v>0</v>
      </c>
      <c r="N289" s="31">
        <f t="shared" si="68"/>
        <v>1037044</v>
      </c>
      <c r="O289" s="36">
        <f t="shared" si="69"/>
        <v>0.53428473540632515</v>
      </c>
      <c r="P289" s="31">
        <v>265275</v>
      </c>
      <c r="Q289" s="31">
        <v>1788764</v>
      </c>
      <c r="R289" s="31">
        <v>1948764</v>
      </c>
      <c r="S289" s="31">
        <v>1014916</v>
      </c>
      <c r="T289" s="36">
        <f t="shared" si="70"/>
        <v>0.52079985057195233</v>
      </c>
      <c r="U289" s="36">
        <f t="shared" si="71"/>
        <v>1.0294901517293376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35418057</v>
      </c>
      <c r="E290" s="31">
        <v>35418057</v>
      </c>
      <c r="F290" s="31">
        <v>7498305</v>
      </c>
      <c r="G290" s="36">
        <f t="shared" si="64"/>
        <v>0.2117085361289017</v>
      </c>
      <c r="H290" s="31">
        <v>7792009</v>
      </c>
      <c r="I290" s="36">
        <f t="shared" si="65"/>
        <v>0.22000102941841221</v>
      </c>
      <c r="J290" s="31">
        <v>8077858</v>
      </c>
      <c r="K290" s="36">
        <f t="shared" si="66"/>
        <v>0.22807174317891013</v>
      </c>
      <c r="L290" s="31">
        <v>0</v>
      </c>
      <c r="M290" s="36">
        <f t="shared" si="67"/>
        <v>0</v>
      </c>
      <c r="N290" s="31">
        <f t="shared" si="68"/>
        <v>23368172</v>
      </c>
      <c r="O290" s="36">
        <f t="shared" si="69"/>
        <v>0.65978130872622398</v>
      </c>
      <c r="P290" s="31">
        <v>7343497</v>
      </c>
      <c r="Q290" s="31">
        <v>30732217</v>
      </c>
      <c r="R290" s="31">
        <v>34812526</v>
      </c>
      <c r="S290" s="31">
        <v>22222363</v>
      </c>
      <c r="T290" s="36">
        <f t="shared" si="70"/>
        <v>0.63834388231408434</v>
      </c>
      <c r="U290" s="36">
        <f t="shared" si="71"/>
        <v>0.10000153877641682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45783352</v>
      </c>
      <c r="E292" s="32">
        <f>SUM(E286:E291)</f>
        <v>45717521</v>
      </c>
      <c r="F292" s="32">
        <f>SUM(F286:F291)</f>
        <v>9295649</v>
      </c>
      <c r="G292" s="37">
        <f t="shared" si="64"/>
        <v>0.20303557065895919</v>
      </c>
      <c r="H292" s="32">
        <f>SUM(H286:H291)</f>
        <v>9692185</v>
      </c>
      <c r="I292" s="37">
        <f t="shared" si="65"/>
        <v>0.21169671019282293</v>
      </c>
      <c r="J292" s="32">
        <f>SUM(J286:J291)</f>
        <v>10259902</v>
      </c>
      <c r="K292" s="37">
        <f t="shared" si="66"/>
        <v>0.22441947366306236</v>
      </c>
      <c r="L292" s="32">
        <f>SUM(L286:L291)</f>
        <v>0</v>
      </c>
      <c r="M292" s="37">
        <f t="shared" si="67"/>
        <v>0</v>
      </c>
      <c r="N292" s="32">
        <f t="shared" si="68"/>
        <v>29247736</v>
      </c>
      <c r="O292" s="37">
        <f t="shared" si="69"/>
        <v>0.63974894876736643</v>
      </c>
      <c r="P292" s="32">
        <f>SUM(P286:P291)</f>
        <v>9586498</v>
      </c>
      <c r="Q292" s="32">
        <f>SUM(Q286:Q291)</f>
        <v>41812768</v>
      </c>
      <c r="R292" s="32">
        <f>SUM(R286:R291)</f>
        <v>46052933</v>
      </c>
      <c r="S292" s="32">
        <f>SUM(S286:S291)</f>
        <v>29098010</v>
      </c>
      <c r="T292" s="37">
        <f t="shared" si="70"/>
        <v>0.63183836738476573</v>
      </c>
      <c r="U292" s="37">
        <f t="shared" si="71"/>
        <v>7.024504673135068E-2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63042875</v>
      </c>
      <c r="E293" s="31">
        <v>63142875</v>
      </c>
      <c r="F293" s="31">
        <v>14053373</v>
      </c>
      <c r="G293" s="36">
        <f t="shared" si="64"/>
        <v>0.22291770481596851</v>
      </c>
      <c r="H293" s="31">
        <v>16844680</v>
      </c>
      <c r="I293" s="36">
        <f t="shared" si="65"/>
        <v>0.26719403263255365</v>
      </c>
      <c r="J293" s="31">
        <v>16436445</v>
      </c>
      <c r="K293" s="36">
        <f t="shared" si="66"/>
        <v>0.26030561642940714</v>
      </c>
      <c r="L293" s="31">
        <v>0</v>
      </c>
      <c r="M293" s="36">
        <f t="shared" si="67"/>
        <v>0</v>
      </c>
      <c r="N293" s="31">
        <f t="shared" si="68"/>
        <v>47334498</v>
      </c>
      <c r="O293" s="36">
        <f t="shared" si="69"/>
        <v>0.74964115903813378</v>
      </c>
      <c r="P293" s="31">
        <v>16690834</v>
      </c>
      <c r="Q293" s="31">
        <v>56349647</v>
      </c>
      <c r="R293" s="31">
        <v>59296847</v>
      </c>
      <c r="S293" s="31">
        <v>49303143</v>
      </c>
      <c r="T293" s="36">
        <f t="shared" si="70"/>
        <v>0.83146314676731459</v>
      </c>
      <c r="U293" s="36">
        <f t="shared" si="71"/>
        <v>-1.5241239592940659E-2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4845041</v>
      </c>
      <c r="E295" s="31">
        <v>5292581</v>
      </c>
      <c r="F295" s="31">
        <v>709604</v>
      </c>
      <c r="G295" s="36">
        <f t="shared" si="64"/>
        <v>0.14645985451929097</v>
      </c>
      <c r="H295" s="31">
        <v>910631</v>
      </c>
      <c r="I295" s="36">
        <f t="shared" si="65"/>
        <v>0.18795114427308252</v>
      </c>
      <c r="J295" s="31">
        <v>799826</v>
      </c>
      <c r="K295" s="36">
        <f t="shared" si="66"/>
        <v>0.15112210847599686</v>
      </c>
      <c r="L295" s="31">
        <v>0</v>
      </c>
      <c r="M295" s="36">
        <f t="shared" si="67"/>
        <v>0</v>
      </c>
      <c r="N295" s="31">
        <f t="shared" si="68"/>
        <v>2420061</v>
      </c>
      <c r="O295" s="36">
        <f t="shared" si="69"/>
        <v>0.45725535424020908</v>
      </c>
      <c r="P295" s="31">
        <v>675405</v>
      </c>
      <c r="Q295" s="31">
        <v>5217903</v>
      </c>
      <c r="R295" s="31">
        <v>4640802</v>
      </c>
      <c r="S295" s="31">
        <v>2651036</v>
      </c>
      <c r="T295" s="36">
        <f t="shared" si="70"/>
        <v>0.57124522873417138</v>
      </c>
      <c r="U295" s="36">
        <f t="shared" si="71"/>
        <v>0.18421687728103886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67887916</v>
      </c>
      <c r="E298" s="32">
        <f>SUM(E293:E297)</f>
        <v>68435456</v>
      </c>
      <c r="F298" s="32">
        <f>SUM(F293:F297)</f>
        <v>14762977</v>
      </c>
      <c r="G298" s="37">
        <f t="shared" si="64"/>
        <v>0.21746104269867408</v>
      </c>
      <c r="H298" s="32">
        <f>SUM(H293:H297)</f>
        <v>17755311</v>
      </c>
      <c r="I298" s="37">
        <f t="shared" si="65"/>
        <v>0.26153860725375633</v>
      </c>
      <c r="J298" s="32">
        <f>SUM(J293:J297)</f>
        <v>17236271</v>
      </c>
      <c r="K298" s="37">
        <f t="shared" si="66"/>
        <v>0.25186171039760441</v>
      </c>
      <c r="L298" s="32">
        <f>SUM(L293:L297)</f>
        <v>0</v>
      </c>
      <c r="M298" s="37">
        <f t="shared" si="67"/>
        <v>0</v>
      </c>
      <c r="N298" s="32">
        <f t="shared" si="68"/>
        <v>49754559</v>
      </c>
      <c r="O298" s="37">
        <f t="shared" si="69"/>
        <v>0.72702896872638656</v>
      </c>
      <c r="P298" s="32">
        <f>SUM(P293:P297)</f>
        <v>17366239</v>
      </c>
      <c r="Q298" s="32">
        <f>SUM(Q293:Q297)</f>
        <v>61567550</v>
      </c>
      <c r="R298" s="32">
        <f>SUM(R293:R297)</f>
        <v>63937649</v>
      </c>
      <c r="S298" s="32">
        <f>SUM(S293:S297)</f>
        <v>51954179</v>
      </c>
      <c r="T298" s="37">
        <f t="shared" si="70"/>
        <v>0.81257568604063002</v>
      </c>
      <c r="U298" s="37">
        <f t="shared" si="71"/>
        <v>-7.4839462937253964E-3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211210238</v>
      </c>
      <c r="E299" s="32">
        <f>SUM(E263:E266,E268:E274,E276:E284,E286:E291,E293:E297)</f>
        <v>210048580</v>
      </c>
      <c r="F299" s="32">
        <f>SUM(F263:F266,F268:F274,F276:F284,F286:F291,F293:F297)</f>
        <v>43421223</v>
      </c>
      <c r="G299" s="37">
        <f t="shared" si="64"/>
        <v>0.20558294622062781</v>
      </c>
      <c r="H299" s="32">
        <f>SUM(H263:H266,H268:H274,H276:H284,H286:H291,H293:H297)</f>
        <v>48396957</v>
      </c>
      <c r="I299" s="37">
        <f t="shared" si="65"/>
        <v>0.22914115081864544</v>
      </c>
      <c r="J299" s="32">
        <f>SUM(J263:J266,J268:J274,J276:J284,J286:J291,J293:J297)</f>
        <v>43691671</v>
      </c>
      <c r="K299" s="37">
        <f t="shared" si="66"/>
        <v>0.20800745713205965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135509851</v>
      </c>
      <c r="O299" s="37">
        <f t="shared" si="69"/>
        <v>0.64513576335531519</v>
      </c>
      <c r="P299" s="32">
        <f>SUM(P263:P266,P268:P274,P276:P284,P286:P291,P293:P297)</f>
        <v>46616592</v>
      </c>
      <c r="Q299" s="32">
        <f>SUM(Q263:Q266,Q268:Q274,Q276:Q284,Q286:Q291,Q293:Q297)</f>
        <v>220287290</v>
      </c>
      <c r="R299" s="32">
        <f>SUM(R263:R266,R268:R274,R276:R284,R286:R291,R293:R297)</f>
        <v>212689610</v>
      </c>
      <c r="S299" s="32">
        <f>SUM(S263:S266,S268:S274,S276:S284,S286:S291,S293:S297)</f>
        <v>133687697</v>
      </c>
      <c r="T299" s="37">
        <f t="shared" si="70"/>
        <v>0.62855772315347236</v>
      </c>
      <c r="U299" s="37">
        <f t="shared" si="71"/>
        <v>-6.2744204895973543E-2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1385761898</v>
      </c>
      <c r="E302" s="31">
        <v>1413609614</v>
      </c>
      <c r="F302" s="31">
        <v>275815772</v>
      </c>
      <c r="G302" s="36">
        <f t="shared" ref="G302:G339" si="72">IF(($D302     =0),0,($F302     /$D302     ))</f>
        <v>0.19903547095505436</v>
      </c>
      <c r="H302" s="31">
        <v>431717369</v>
      </c>
      <c r="I302" s="36">
        <f t="shared" ref="I302:I339" si="73">IF(($D302     =0),0,($H302     /$D302     ))</f>
        <v>0.3115379125541522</v>
      </c>
      <c r="J302" s="31">
        <v>362978676</v>
      </c>
      <c r="K302" s="36">
        <f t="shared" ref="K302:K339" si="74">IF(($E302     =0),0,($J302     /$E302     ))</f>
        <v>0.25677434024582124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1070511817</v>
      </c>
      <c r="O302" s="36">
        <f t="shared" ref="O302:O339" si="77">IF(($E302     =0),0,($N302     /$E302     ))</f>
        <v>0.75728957018822307</v>
      </c>
      <c r="P302" s="31">
        <v>336225424</v>
      </c>
      <c r="Q302" s="31">
        <v>1373113453</v>
      </c>
      <c r="R302" s="31">
        <v>1309959578</v>
      </c>
      <c r="S302" s="31">
        <v>985132711</v>
      </c>
      <c r="T302" s="36">
        <f t="shared" ref="T302:T339" si="78">IF(($R302     =0),0,($S302     /$R302     ))</f>
        <v>0.7520329081482543</v>
      </c>
      <c r="U302" s="36">
        <f t="shared" ref="U302:U339" si="79">IF(($P302     =0),0,(($J302     /$P302     )-1))</f>
        <v>7.956939032665189E-2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1385761898</v>
      </c>
      <c r="E303" s="32">
        <f>E302</f>
        <v>1413609614</v>
      </c>
      <c r="F303" s="32">
        <f>F302</f>
        <v>275815772</v>
      </c>
      <c r="G303" s="37">
        <f t="shared" si="72"/>
        <v>0.19903547095505436</v>
      </c>
      <c r="H303" s="32">
        <f>H302</f>
        <v>431717369</v>
      </c>
      <c r="I303" s="37">
        <f t="shared" si="73"/>
        <v>0.3115379125541522</v>
      </c>
      <c r="J303" s="32">
        <f>J302</f>
        <v>362978676</v>
      </c>
      <c r="K303" s="37">
        <f t="shared" si="74"/>
        <v>0.25677434024582124</v>
      </c>
      <c r="L303" s="32">
        <f>L302</f>
        <v>0</v>
      </c>
      <c r="M303" s="37">
        <f t="shared" si="75"/>
        <v>0</v>
      </c>
      <c r="N303" s="32">
        <f t="shared" si="76"/>
        <v>1070511817</v>
      </c>
      <c r="O303" s="37">
        <f t="shared" si="77"/>
        <v>0.75728957018822307</v>
      </c>
      <c r="P303" s="32">
        <f>P302</f>
        <v>336225424</v>
      </c>
      <c r="Q303" s="32">
        <f>Q302</f>
        <v>1373113453</v>
      </c>
      <c r="R303" s="32">
        <f>R302</f>
        <v>1309959578</v>
      </c>
      <c r="S303" s="32">
        <f>S302</f>
        <v>985132711</v>
      </c>
      <c r="T303" s="37">
        <f t="shared" si="78"/>
        <v>0.7520329081482543</v>
      </c>
      <c r="U303" s="37">
        <f t="shared" si="79"/>
        <v>7.956939032665189E-2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10405192</v>
      </c>
      <c r="E304" s="31">
        <v>10759833</v>
      </c>
      <c r="F304" s="31">
        <v>1882144</v>
      </c>
      <c r="G304" s="36">
        <f t="shared" si="72"/>
        <v>0.18088508121714622</v>
      </c>
      <c r="H304" s="31">
        <v>2556561</v>
      </c>
      <c r="I304" s="36">
        <f t="shared" si="73"/>
        <v>0.24570051182140609</v>
      </c>
      <c r="J304" s="31">
        <v>2221812</v>
      </c>
      <c r="K304" s="36">
        <f t="shared" si="74"/>
        <v>0.20649130892644896</v>
      </c>
      <c r="L304" s="31">
        <v>0</v>
      </c>
      <c r="M304" s="36">
        <f t="shared" si="75"/>
        <v>0</v>
      </c>
      <c r="N304" s="31">
        <f t="shared" si="76"/>
        <v>6660517</v>
      </c>
      <c r="O304" s="36">
        <f t="shared" si="77"/>
        <v>0.61901676355014057</v>
      </c>
      <c r="P304" s="31">
        <v>1693690</v>
      </c>
      <c r="Q304" s="31">
        <v>10086783</v>
      </c>
      <c r="R304" s="31">
        <v>9308960</v>
      </c>
      <c r="S304" s="31">
        <v>5200066</v>
      </c>
      <c r="T304" s="36">
        <f t="shared" si="78"/>
        <v>0.5586086952785273</v>
      </c>
      <c r="U304" s="36">
        <f t="shared" si="79"/>
        <v>0.31181739279325016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14485308</v>
      </c>
      <c r="E305" s="31">
        <v>13302576</v>
      </c>
      <c r="F305" s="31">
        <v>2662752</v>
      </c>
      <c r="G305" s="36">
        <f t="shared" si="72"/>
        <v>0.18382432738054311</v>
      </c>
      <c r="H305" s="31">
        <v>3556033</v>
      </c>
      <c r="I305" s="36">
        <f t="shared" si="73"/>
        <v>0.24549239822860516</v>
      </c>
      <c r="J305" s="31">
        <v>3060624</v>
      </c>
      <c r="K305" s="36">
        <f t="shared" si="74"/>
        <v>0.23007754287590615</v>
      </c>
      <c r="L305" s="31">
        <v>0</v>
      </c>
      <c r="M305" s="36">
        <f t="shared" si="75"/>
        <v>0</v>
      </c>
      <c r="N305" s="31">
        <f t="shared" si="76"/>
        <v>9279409</v>
      </c>
      <c r="O305" s="36">
        <f t="shared" si="77"/>
        <v>0.69756481752105759</v>
      </c>
      <c r="P305" s="31">
        <v>3191702</v>
      </c>
      <c r="Q305" s="31">
        <v>13740834</v>
      </c>
      <c r="R305" s="31">
        <v>13707974</v>
      </c>
      <c r="S305" s="31">
        <v>9939083</v>
      </c>
      <c r="T305" s="36">
        <f t="shared" si="78"/>
        <v>0.72505849515034093</v>
      </c>
      <c r="U305" s="36">
        <f t="shared" si="79"/>
        <v>-4.1068370418040234E-2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25122601</v>
      </c>
      <c r="E306" s="31">
        <v>25694000</v>
      </c>
      <c r="F306" s="31">
        <v>4453732</v>
      </c>
      <c r="G306" s="36">
        <f t="shared" si="72"/>
        <v>0.17727989231688232</v>
      </c>
      <c r="H306" s="31">
        <v>6747155</v>
      </c>
      <c r="I306" s="36">
        <f t="shared" si="73"/>
        <v>0.26856912626204588</v>
      </c>
      <c r="J306" s="31">
        <v>5507249</v>
      </c>
      <c r="K306" s="36">
        <f t="shared" si="74"/>
        <v>0.21433988479800731</v>
      </c>
      <c r="L306" s="31">
        <v>0</v>
      </c>
      <c r="M306" s="36">
        <f t="shared" si="75"/>
        <v>0</v>
      </c>
      <c r="N306" s="31">
        <f t="shared" si="76"/>
        <v>16708136</v>
      </c>
      <c r="O306" s="36">
        <f t="shared" si="77"/>
        <v>0.65027383825017515</v>
      </c>
      <c r="P306" s="31">
        <v>4948576</v>
      </c>
      <c r="Q306" s="31">
        <v>24400382</v>
      </c>
      <c r="R306" s="31">
        <v>21915296</v>
      </c>
      <c r="S306" s="31">
        <v>13969759</v>
      </c>
      <c r="T306" s="36">
        <f t="shared" si="78"/>
        <v>0.63744331812812383</v>
      </c>
      <c r="U306" s="36">
        <f t="shared" si="79"/>
        <v>0.11289570979611097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60590594</v>
      </c>
      <c r="E307" s="31">
        <v>60361174</v>
      </c>
      <c r="F307" s="31">
        <v>13138755</v>
      </c>
      <c r="G307" s="36">
        <f t="shared" si="72"/>
        <v>0.21684479607511356</v>
      </c>
      <c r="H307" s="31">
        <v>13568539</v>
      </c>
      <c r="I307" s="36">
        <f t="shared" si="73"/>
        <v>0.22393804226444786</v>
      </c>
      <c r="J307" s="31">
        <v>14540458</v>
      </c>
      <c r="K307" s="36">
        <f t="shared" si="74"/>
        <v>0.24089090778784389</v>
      </c>
      <c r="L307" s="31">
        <v>0</v>
      </c>
      <c r="M307" s="36">
        <f t="shared" si="75"/>
        <v>0</v>
      </c>
      <c r="N307" s="31">
        <f t="shared" si="76"/>
        <v>41247752</v>
      </c>
      <c r="O307" s="36">
        <f t="shared" si="77"/>
        <v>0.68334906806153239</v>
      </c>
      <c r="P307" s="31">
        <v>13648742</v>
      </c>
      <c r="Q307" s="31">
        <v>57480798</v>
      </c>
      <c r="R307" s="31">
        <v>58226940</v>
      </c>
      <c r="S307" s="31">
        <v>39979358</v>
      </c>
      <c r="T307" s="36">
        <f t="shared" si="78"/>
        <v>0.68661272599933987</v>
      </c>
      <c r="U307" s="36">
        <f t="shared" si="79"/>
        <v>6.5333200671534364E-2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40195976</v>
      </c>
      <c r="E308" s="31">
        <v>39113232</v>
      </c>
      <c r="F308" s="31">
        <v>7171200</v>
      </c>
      <c r="G308" s="36">
        <f t="shared" si="72"/>
        <v>0.1784059180451297</v>
      </c>
      <c r="H308" s="31">
        <v>9996569</v>
      </c>
      <c r="I308" s="36">
        <f t="shared" si="73"/>
        <v>0.24869576496911033</v>
      </c>
      <c r="J308" s="31">
        <v>8509618</v>
      </c>
      <c r="K308" s="36">
        <f t="shared" si="74"/>
        <v>0.21756366234321931</v>
      </c>
      <c r="L308" s="31">
        <v>0</v>
      </c>
      <c r="M308" s="36">
        <f t="shared" si="75"/>
        <v>0</v>
      </c>
      <c r="N308" s="31">
        <f t="shared" si="76"/>
        <v>25677387</v>
      </c>
      <c r="O308" s="36">
        <f t="shared" si="77"/>
        <v>0.65648849985089441</v>
      </c>
      <c r="P308" s="31">
        <v>8015256</v>
      </c>
      <c r="Q308" s="31">
        <v>34937707</v>
      </c>
      <c r="R308" s="31">
        <v>36011670</v>
      </c>
      <c r="S308" s="31">
        <v>24217070</v>
      </c>
      <c r="T308" s="36">
        <f t="shared" si="78"/>
        <v>0.67247839380956231</v>
      </c>
      <c r="U308" s="36">
        <f t="shared" si="79"/>
        <v>6.1677630758144142E-2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8041762</v>
      </c>
      <c r="E309" s="31">
        <v>8541762</v>
      </c>
      <c r="F309" s="31">
        <v>1332398</v>
      </c>
      <c r="G309" s="36">
        <f t="shared" si="72"/>
        <v>0.16568483374663415</v>
      </c>
      <c r="H309" s="31">
        <v>1865749</v>
      </c>
      <c r="I309" s="36">
        <f t="shared" si="73"/>
        <v>0.23200748791123141</v>
      </c>
      <c r="J309" s="31">
        <v>1783790</v>
      </c>
      <c r="K309" s="36">
        <f t="shared" si="74"/>
        <v>0.20883162045488976</v>
      </c>
      <c r="L309" s="31">
        <v>0</v>
      </c>
      <c r="M309" s="36">
        <f t="shared" si="75"/>
        <v>0</v>
      </c>
      <c r="N309" s="31">
        <f t="shared" si="76"/>
        <v>4981937</v>
      </c>
      <c r="O309" s="36">
        <f t="shared" si="77"/>
        <v>0.58324465139628101</v>
      </c>
      <c r="P309" s="31">
        <v>1839577</v>
      </c>
      <c r="Q309" s="31">
        <v>7833532</v>
      </c>
      <c r="R309" s="31">
        <v>7833532</v>
      </c>
      <c r="S309" s="31">
        <v>4605745</v>
      </c>
      <c r="T309" s="36">
        <f t="shared" si="78"/>
        <v>0.58795253533144431</v>
      </c>
      <c r="U309" s="36">
        <f t="shared" si="79"/>
        <v>-3.0325993421313702E-2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158841433</v>
      </c>
      <c r="E310" s="32">
        <f>SUM(E304:E309)</f>
        <v>157772577</v>
      </c>
      <c r="F310" s="32">
        <f>SUM(F304:F309)</f>
        <v>30640981</v>
      </c>
      <c r="G310" s="37">
        <f t="shared" si="72"/>
        <v>0.19290294995009269</v>
      </c>
      <c r="H310" s="32">
        <f>SUM(H304:H309)</f>
        <v>38290606</v>
      </c>
      <c r="I310" s="37">
        <f t="shared" si="73"/>
        <v>0.24106182673383461</v>
      </c>
      <c r="J310" s="32">
        <f>SUM(J304:J309)</f>
        <v>35623551</v>
      </c>
      <c r="K310" s="37">
        <f t="shared" si="74"/>
        <v>0.22579051237782596</v>
      </c>
      <c r="L310" s="32">
        <f>SUM(L304:L309)</f>
        <v>0</v>
      </c>
      <c r="M310" s="37">
        <f t="shared" si="75"/>
        <v>0</v>
      </c>
      <c r="N310" s="32">
        <f t="shared" si="76"/>
        <v>104555138</v>
      </c>
      <c r="O310" s="37">
        <f t="shared" si="77"/>
        <v>0.66269525406813889</v>
      </c>
      <c r="P310" s="32">
        <f>SUM(P304:P309)</f>
        <v>33337543</v>
      </c>
      <c r="Q310" s="32">
        <f>SUM(Q304:Q309)</f>
        <v>148480036</v>
      </c>
      <c r="R310" s="32">
        <f>SUM(R304:R309)</f>
        <v>147004372</v>
      </c>
      <c r="S310" s="32">
        <f>SUM(S304:S309)</f>
        <v>97911081</v>
      </c>
      <c r="T310" s="37">
        <f t="shared" si="78"/>
        <v>0.66604196642532509</v>
      </c>
      <c r="U310" s="37">
        <f t="shared" si="79"/>
        <v>6.8571580095149853E-2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42560541</v>
      </c>
      <c r="E311" s="31">
        <v>42616943</v>
      </c>
      <c r="F311" s="31">
        <v>7348765</v>
      </c>
      <c r="G311" s="36">
        <f t="shared" si="72"/>
        <v>0.17266615572391339</v>
      </c>
      <c r="H311" s="31">
        <v>9241732</v>
      </c>
      <c r="I311" s="36">
        <f t="shared" si="73"/>
        <v>0.21714319843819654</v>
      </c>
      <c r="J311" s="31">
        <v>10254667</v>
      </c>
      <c r="K311" s="36">
        <f t="shared" si="74"/>
        <v>0.24062418085689535</v>
      </c>
      <c r="L311" s="31">
        <v>0</v>
      </c>
      <c r="M311" s="36">
        <f t="shared" si="75"/>
        <v>0</v>
      </c>
      <c r="N311" s="31">
        <f t="shared" si="76"/>
        <v>26845164</v>
      </c>
      <c r="O311" s="36">
        <f t="shared" si="77"/>
        <v>0.62991763627907338</v>
      </c>
      <c r="P311" s="31">
        <v>9086065</v>
      </c>
      <c r="Q311" s="31">
        <v>40126838</v>
      </c>
      <c r="R311" s="31">
        <v>39665009</v>
      </c>
      <c r="S311" s="31">
        <v>25531847</v>
      </c>
      <c r="T311" s="36">
        <f t="shared" si="78"/>
        <v>0.64368690802515638</v>
      </c>
      <c r="U311" s="36">
        <f t="shared" si="79"/>
        <v>0.12861475237080078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75767315</v>
      </c>
      <c r="E312" s="31">
        <v>75744514</v>
      </c>
      <c r="F312" s="31">
        <v>14749971</v>
      </c>
      <c r="G312" s="36">
        <f t="shared" si="72"/>
        <v>0.19467459022402997</v>
      </c>
      <c r="H312" s="31">
        <v>22694664</v>
      </c>
      <c r="I312" s="36">
        <f t="shared" si="73"/>
        <v>0.29953105768628596</v>
      </c>
      <c r="J312" s="31">
        <v>18347191</v>
      </c>
      <c r="K312" s="36">
        <f t="shared" si="74"/>
        <v>0.24222468441740877</v>
      </c>
      <c r="L312" s="31">
        <v>0</v>
      </c>
      <c r="M312" s="36">
        <f t="shared" si="75"/>
        <v>0</v>
      </c>
      <c r="N312" s="31">
        <f t="shared" si="76"/>
        <v>55791826</v>
      </c>
      <c r="O312" s="36">
        <f t="shared" si="77"/>
        <v>0.7365791006329514</v>
      </c>
      <c r="P312" s="31">
        <v>15029650</v>
      </c>
      <c r="Q312" s="31">
        <v>69536421</v>
      </c>
      <c r="R312" s="31">
        <v>71562026</v>
      </c>
      <c r="S312" s="31">
        <v>48647171</v>
      </c>
      <c r="T312" s="36">
        <f t="shared" si="78"/>
        <v>0.67979029827914594</v>
      </c>
      <c r="U312" s="36">
        <f t="shared" si="79"/>
        <v>0.22073308427009275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75132700</v>
      </c>
      <c r="E313" s="31">
        <v>77512768</v>
      </c>
      <c r="F313" s="31">
        <v>2918131</v>
      </c>
      <c r="G313" s="36">
        <f t="shared" si="72"/>
        <v>3.8839692969905248E-2</v>
      </c>
      <c r="H313" s="31">
        <v>4933475</v>
      </c>
      <c r="I313" s="36">
        <f t="shared" si="73"/>
        <v>6.5663486071976654E-2</v>
      </c>
      <c r="J313" s="31">
        <v>37702832</v>
      </c>
      <c r="K313" s="36">
        <f t="shared" si="74"/>
        <v>0.48640801990195992</v>
      </c>
      <c r="L313" s="31">
        <v>0</v>
      </c>
      <c r="M313" s="36">
        <f t="shared" si="75"/>
        <v>0</v>
      </c>
      <c r="N313" s="31">
        <f t="shared" si="76"/>
        <v>45554438</v>
      </c>
      <c r="O313" s="36">
        <f t="shared" si="77"/>
        <v>0.58770237698129935</v>
      </c>
      <c r="P313" s="31">
        <v>24438639</v>
      </c>
      <c r="Q313" s="31">
        <v>81085065</v>
      </c>
      <c r="R313" s="31">
        <v>69177180</v>
      </c>
      <c r="S313" s="31">
        <v>39714307</v>
      </c>
      <c r="T313" s="36">
        <f t="shared" si="78"/>
        <v>0.57409548929285636</v>
      </c>
      <c r="U313" s="36">
        <f t="shared" si="79"/>
        <v>0.54275497911319848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42321533</v>
      </c>
      <c r="E314" s="31">
        <v>42715633</v>
      </c>
      <c r="F314" s="31">
        <v>6824323</v>
      </c>
      <c r="G314" s="36">
        <f t="shared" si="72"/>
        <v>0.16124942827567235</v>
      </c>
      <c r="H314" s="31">
        <v>10184159</v>
      </c>
      <c r="I314" s="36">
        <f t="shared" si="73"/>
        <v>0.24063776234192652</v>
      </c>
      <c r="J314" s="31">
        <v>11605764</v>
      </c>
      <c r="K314" s="36">
        <f t="shared" si="74"/>
        <v>0.27169827964389526</v>
      </c>
      <c r="L314" s="31">
        <v>0</v>
      </c>
      <c r="M314" s="36">
        <f t="shared" si="75"/>
        <v>0</v>
      </c>
      <c r="N314" s="31">
        <f t="shared" si="76"/>
        <v>28614246</v>
      </c>
      <c r="O314" s="36">
        <f t="shared" si="77"/>
        <v>0.66987760663642748</v>
      </c>
      <c r="P314" s="31">
        <v>11891852</v>
      </c>
      <c r="Q314" s="31">
        <v>33248086</v>
      </c>
      <c r="R314" s="31">
        <v>35071136</v>
      </c>
      <c r="S314" s="31">
        <v>26499366</v>
      </c>
      <c r="T314" s="36">
        <f t="shared" si="78"/>
        <v>0.75558904051468423</v>
      </c>
      <c r="U314" s="36">
        <f t="shared" si="79"/>
        <v>-2.4057480701912493E-2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30934700</v>
      </c>
      <c r="E315" s="31">
        <v>34129086</v>
      </c>
      <c r="F315" s="31">
        <v>5950912</v>
      </c>
      <c r="G315" s="36">
        <f t="shared" si="72"/>
        <v>0.19237012157868025</v>
      </c>
      <c r="H315" s="31">
        <v>9175120</v>
      </c>
      <c r="I315" s="36">
        <f t="shared" si="73"/>
        <v>0.29659637882378043</v>
      </c>
      <c r="J315" s="31">
        <v>8034455</v>
      </c>
      <c r="K315" s="36">
        <f t="shared" si="74"/>
        <v>0.2354137172029746</v>
      </c>
      <c r="L315" s="31">
        <v>0</v>
      </c>
      <c r="M315" s="36">
        <f t="shared" si="75"/>
        <v>0</v>
      </c>
      <c r="N315" s="31">
        <f t="shared" si="76"/>
        <v>23160487</v>
      </c>
      <c r="O315" s="36">
        <f t="shared" si="77"/>
        <v>0.67861433499859913</v>
      </c>
      <c r="P315" s="31">
        <v>7971542</v>
      </c>
      <c r="Q315" s="31">
        <v>36123043</v>
      </c>
      <c r="R315" s="31">
        <v>33151955</v>
      </c>
      <c r="S315" s="31">
        <v>23046418</v>
      </c>
      <c r="T315" s="36">
        <f t="shared" si="78"/>
        <v>0.69517523174726803</v>
      </c>
      <c r="U315" s="36">
        <f t="shared" si="79"/>
        <v>7.8921995267666745E-3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266716789</v>
      </c>
      <c r="E317" s="32">
        <f>SUM(E311:E316)</f>
        <v>272718944</v>
      </c>
      <c r="F317" s="32">
        <f>SUM(F311:F316)</f>
        <v>37792102</v>
      </c>
      <c r="G317" s="37">
        <f t="shared" si="72"/>
        <v>0.14169374991988223</v>
      </c>
      <c r="H317" s="32">
        <f>SUM(H311:H316)</f>
        <v>56229150</v>
      </c>
      <c r="I317" s="37">
        <f t="shared" si="73"/>
        <v>0.21081968709513821</v>
      </c>
      <c r="J317" s="32">
        <f>SUM(J311:J316)</f>
        <v>85944909</v>
      </c>
      <c r="K317" s="37">
        <f t="shared" si="74"/>
        <v>0.31514095698463834</v>
      </c>
      <c r="L317" s="32">
        <f>SUM(L311:L316)</f>
        <v>0</v>
      </c>
      <c r="M317" s="37">
        <f t="shared" si="75"/>
        <v>0</v>
      </c>
      <c r="N317" s="32">
        <f t="shared" si="76"/>
        <v>179966161</v>
      </c>
      <c r="O317" s="37">
        <f t="shared" si="77"/>
        <v>0.65989607601296663</v>
      </c>
      <c r="P317" s="32">
        <f>SUM(P311:P316)</f>
        <v>68417748</v>
      </c>
      <c r="Q317" s="32">
        <f>SUM(Q311:Q316)</f>
        <v>260119453</v>
      </c>
      <c r="R317" s="32">
        <f>SUM(R311:R316)</f>
        <v>248627306</v>
      </c>
      <c r="S317" s="32">
        <f>SUM(S311:S316)</f>
        <v>163439109</v>
      </c>
      <c r="T317" s="37">
        <f t="shared" si="78"/>
        <v>0.65736588482360825</v>
      </c>
      <c r="U317" s="37">
        <f t="shared" si="79"/>
        <v>0.2561785722616885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11802165</v>
      </c>
      <c r="E318" s="31">
        <v>10066667</v>
      </c>
      <c r="F318" s="31">
        <v>2268920</v>
      </c>
      <c r="G318" s="36">
        <f t="shared" si="72"/>
        <v>0.19224608366346344</v>
      </c>
      <c r="H318" s="31">
        <v>2807734</v>
      </c>
      <c r="I318" s="36">
        <f t="shared" si="73"/>
        <v>0.23789991073671651</v>
      </c>
      <c r="J318" s="31">
        <v>2774821</v>
      </c>
      <c r="K318" s="36">
        <f t="shared" si="74"/>
        <v>0.27564446107137547</v>
      </c>
      <c r="L318" s="31">
        <v>0</v>
      </c>
      <c r="M318" s="36">
        <f t="shared" si="75"/>
        <v>0</v>
      </c>
      <c r="N318" s="31">
        <f t="shared" si="76"/>
        <v>7851475</v>
      </c>
      <c r="O318" s="36">
        <f t="shared" si="77"/>
        <v>0.7799478218560324</v>
      </c>
      <c r="P318" s="31">
        <v>5712212</v>
      </c>
      <c r="Q318" s="31">
        <v>12316055</v>
      </c>
      <c r="R318" s="31">
        <v>12963971</v>
      </c>
      <c r="S318" s="31">
        <v>11741805</v>
      </c>
      <c r="T318" s="36">
        <f t="shared" si="78"/>
        <v>0.90572595387632382</v>
      </c>
      <c r="U318" s="36">
        <f t="shared" si="79"/>
        <v>-0.51423003908118259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69335118</v>
      </c>
      <c r="E319" s="31">
        <v>67800817</v>
      </c>
      <c r="F319" s="31">
        <v>10591874</v>
      </c>
      <c r="G319" s="36">
        <f t="shared" si="72"/>
        <v>0.15276348127077535</v>
      </c>
      <c r="H319" s="31">
        <v>18975753</v>
      </c>
      <c r="I319" s="36">
        <f t="shared" si="73"/>
        <v>0.27368170052007412</v>
      </c>
      <c r="J319" s="31">
        <v>15094189</v>
      </c>
      <c r="K319" s="36">
        <f t="shared" si="74"/>
        <v>0.22262547367238952</v>
      </c>
      <c r="L319" s="31">
        <v>0</v>
      </c>
      <c r="M319" s="36">
        <f t="shared" si="75"/>
        <v>0</v>
      </c>
      <c r="N319" s="31">
        <f t="shared" si="76"/>
        <v>44661816</v>
      </c>
      <c r="O319" s="36">
        <f t="shared" si="77"/>
        <v>0.65872091187337756</v>
      </c>
      <c r="P319" s="31">
        <v>15397578</v>
      </c>
      <c r="Q319" s="31">
        <v>63848861</v>
      </c>
      <c r="R319" s="31">
        <v>64291757</v>
      </c>
      <c r="S319" s="31">
        <v>42164186</v>
      </c>
      <c r="T319" s="36">
        <f t="shared" si="78"/>
        <v>0.65582569162015592</v>
      </c>
      <c r="U319" s="36">
        <f t="shared" si="79"/>
        <v>-1.97036832675892E-2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17234073</v>
      </c>
      <c r="E320" s="31">
        <v>17658149</v>
      </c>
      <c r="F320" s="31">
        <v>3393400</v>
      </c>
      <c r="G320" s="36">
        <f t="shared" si="72"/>
        <v>0.196900639796524</v>
      </c>
      <c r="H320" s="31">
        <v>4350657</v>
      </c>
      <c r="I320" s="36">
        <f t="shared" si="73"/>
        <v>0.25244508364331519</v>
      </c>
      <c r="J320" s="31">
        <v>4687929</v>
      </c>
      <c r="K320" s="36">
        <f t="shared" si="74"/>
        <v>0.265482469312044</v>
      </c>
      <c r="L320" s="31">
        <v>0</v>
      </c>
      <c r="M320" s="36">
        <f t="shared" si="75"/>
        <v>0</v>
      </c>
      <c r="N320" s="31">
        <f t="shared" si="76"/>
        <v>12431986</v>
      </c>
      <c r="O320" s="36">
        <f t="shared" si="77"/>
        <v>0.70403675945876321</v>
      </c>
      <c r="P320" s="31">
        <v>4422153</v>
      </c>
      <c r="Q320" s="31">
        <v>16450610</v>
      </c>
      <c r="R320" s="31">
        <v>17185320</v>
      </c>
      <c r="S320" s="31">
        <v>12346969</v>
      </c>
      <c r="T320" s="36">
        <f t="shared" si="78"/>
        <v>0.71846023233783252</v>
      </c>
      <c r="U320" s="36">
        <f t="shared" si="79"/>
        <v>6.0101041280118617E-2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13242414</v>
      </c>
      <c r="E321" s="31">
        <v>13020361</v>
      </c>
      <c r="F321" s="31">
        <v>2858453</v>
      </c>
      <c r="G321" s="36">
        <f t="shared" si="72"/>
        <v>0.21585588549036452</v>
      </c>
      <c r="H321" s="31">
        <v>3532768</v>
      </c>
      <c r="I321" s="36">
        <f t="shared" si="73"/>
        <v>0.26677673723235051</v>
      </c>
      <c r="J321" s="31">
        <v>2934984</v>
      </c>
      <c r="K321" s="36">
        <f t="shared" si="74"/>
        <v>0.22541494817232793</v>
      </c>
      <c r="L321" s="31">
        <v>0</v>
      </c>
      <c r="M321" s="36">
        <f t="shared" si="75"/>
        <v>0</v>
      </c>
      <c r="N321" s="31">
        <f t="shared" si="76"/>
        <v>9326205</v>
      </c>
      <c r="O321" s="36">
        <f t="shared" si="77"/>
        <v>0.71627852714682794</v>
      </c>
      <c r="P321" s="31">
        <v>2882296</v>
      </c>
      <c r="Q321" s="31">
        <v>12371319</v>
      </c>
      <c r="R321" s="31">
        <v>12321987</v>
      </c>
      <c r="S321" s="31">
        <v>9150202</v>
      </c>
      <c r="T321" s="36">
        <f t="shared" si="78"/>
        <v>0.74259143431980568</v>
      </c>
      <c r="U321" s="36">
        <f t="shared" si="79"/>
        <v>1.8279871324804908E-2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21498635</v>
      </c>
      <c r="E322" s="31">
        <v>23679935</v>
      </c>
      <c r="F322" s="31">
        <v>3604097</v>
      </c>
      <c r="G322" s="36">
        <f t="shared" si="72"/>
        <v>0.16764306198974957</v>
      </c>
      <c r="H322" s="31">
        <v>7344655</v>
      </c>
      <c r="I322" s="36">
        <f t="shared" si="73"/>
        <v>0.34163355022307229</v>
      </c>
      <c r="J322" s="31">
        <v>4085552</v>
      </c>
      <c r="K322" s="36">
        <f t="shared" si="74"/>
        <v>0.17253223034607149</v>
      </c>
      <c r="L322" s="31">
        <v>0</v>
      </c>
      <c r="M322" s="36">
        <f t="shared" si="75"/>
        <v>0</v>
      </c>
      <c r="N322" s="31">
        <f t="shared" si="76"/>
        <v>15034304</v>
      </c>
      <c r="O322" s="36">
        <f t="shared" si="77"/>
        <v>0.63489633734214224</v>
      </c>
      <c r="P322" s="31">
        <v>4875853</v>
      </c>
      <c r="Q322" s="31">
        <v>16920061</v>
      </c>
      <c r="R322" s="31">
        <v>17422441</v>
      </c>
      <c r="S322" s="31">
        <v>11688373</v>
      </c>
      <c r="T322" s="36">
        <f t="shared" si="78"/>
        <v>0.67088033186624074</v>
      </c>
      <c r="U322" s="36">
        <f t="shared" si="79"/>
        <v>-0.16208466498067109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133112405</v>
      </c>
      <c r="E323" s="32">
        <f>SUM(E318:E322)</f>
        <v>132225929</v>
      </c>
      <c r="F323" s="32">
        <f>SUM(F318:F322)</f>
        <v>22716744</v>
      </c>
      <c r="G323" s="37">
        <f t="shared" si="72"/>
        <v>0.17065835449370778</v>
      </c>
      <c r="H323" s="32">
        <f>SUM(H318:H322)</f>
        <v>37011567</v>
      </c>
      <c r="I323" s="37">
        <f t="shared" si="73"/>
        <v>0.27804746672558428</v>
      </c>
      <c r="J323" s="32">
        <f>SUM(J318:J322)</f>
        <v>29577475</v>
      </c>
      <c r="K323" s="37">
        <f t="shared" si="74"/>
        <v>0.22368891807899494</v>
      </c>
      <c r="L323" s="32">
        <f>SUM(L318:L322)</f>
        <v>0</v>
      </c>
      <c r="M323" s="37">
        <f t="shared" si="75"/>
        <v>0</v>
      </c>
      <c r="N323" s="32">
        <f t="shared" si="76"/>
        <v>89305786</v>
      </c>
      <c r="O323" s="37">
        <f t="shared" si="77"/>
        <v>0.67540297637084479</v>
      </c>
      <c r="P323" s="32">
        <f>SUM(P318:P322)</f>
        <v>33290092</v>
      </c>
      <c r="Q323" s="32">
        <f>SUM(Q318:Q322)</f>
        <v>121906906</v>
      </c>
      <c r="R323" s="32">
        <f>SUM(R318:R322)</f>
        <v>124185476</v>
      </c>
      <c r="S323" s="32">
        <f>SUM(S318:S322)</f>
        <v>87091535</v>
      </c>
      <c r="T323" s="37">
        <f t="shared" si="78"/>
        <v>0.70130209912792052</v>
      </c>
      <c r="U323" s="37">
        <f t="shared" si="79"/>
        <v>-0.1115231823330497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1922403</v>
      </c>
      <c r="E324" s="31">
        <v>1922403</v>
      </c>
      <c r="F324" s="31">
        <v>295476</v>
      </c>
      <c r="G324" s="36">
        <f t="shared" si="72"/>
        <v>0.15370138311269801</v>
      </c>
      <c r="H324" s="31">
        <v>347625</v>
      </c>
      <c r="I324" s="36">
        <f t="shared" si="73"/>
        <v>0.1808283694938054</v>
      </c>
      <c r="J324" s="31">
        <v>448044</v>
      </c>
      <c r="K324" s="36">
        <f t="shared" si="74"/>
        <v>0.23306455514270422</v>
      </c>
      <c r="L324" s="31">
        <v>0</v>
      </c>
      <c r="M324" s="36">
        <f t="shared" si="75"/>
        <v>0</v>
      </c>
      <c r="N324" s="31">
        <f t="shared" si="76"/>
        <v>1091145</v>
      </c>
      <c r="O324" s="36">
        <f t="shared" si="77"/>
        <v>0.5675943077492076</v>
      </c>
      <c r="P324" s="31">
        <v>197395</v>
      </c>
      <c r="Q324" s="31">
        <v>532200</v>
      </c>
      <c r="R324" s="31">
        <v>1096200</v>
      </c>
      <c r="S324" s="31">
        <v>649268</v>
      </c>
      <c r="T324" s="36">
        <f t="shared" si="78"/>
        <v>0.59228972815179715</v>
      </c>
      <c r="U324" s="36">
        <f t="shared" si="79"/>
        <v>1.2697839357633174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29704084</v>
      </c>
      <c r="E325" s="31">
        <v>30525099</v>
      </c>
      <c r="F325" s="31">
        <v>3580873</v>
      </c>
      <c r="G325" s="36">
        <f t="shared" si="72"/>
        <v>0.12055153762694719</v>
      </c>
      <c r="H325" s="31">
        <v>10769430</v>
      </c>
      <c r="I325" s="36">
        <f t="shared" si="73"/>
        <v>0.36255721603803703</v>
      </c>
      <c r="J325" s="31">
        <v>7156897</v>
      </c>
      <c r="K325" s="36">
        <f t="shared" si="74"/>
        <v>0.2344594197712512</v>
      </c>
      <c r="L325" s="31">
        <v>0</v>
      </c>
      <c r="M325" s="36">
        <f t="shared" si="75"/>
        <v>0</v>
      </c>
      <c r="N325" s="31">
        <f t="shared" si="76"/>
        <v>21507200</v>
      </c>
      <c r="O325" s="36">
        <f t="shared" si="77"/>
        <v>0.70457429147076645</v>
      </c>
      <c r="P325" s="31">
        <v>5829811</v>
      </c>
      <c r="Q325" s="31">
        <v>28870915</v>
      </c>
      <c r="R325" s="31">
        <v>27490433</v>
      </c>
      <c r="S325" s="31">
        <v>19623868</v>
      </c>
      <c r="T325" s="36">
        <f t="shared" si="78"/>
        <v>0.71384353967796721</v>
      </c>
      <c r="U325" s="36">
        <f t="shared" si="79"/>
        <v>0.22763791141771139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58253827</v>
      </c>
      <c r="E326" s="31">
        <v>59171539</v>
      </c>
      <c r="F326" s="31">
        <v>14496970</v>
      </c>
      <c r="G326" s="36">
        <f t="shared" si="72"/>
        <v>0.24885867155131283</v>
      </c>
      <c r="H326" s="31">
        <v>16729117</v>
      </c>
      <c r="I326" s="36">
        <f t="shared" si="73"/>
        <v>0.28717627427293319</v>
      </c>
      <c r="J326" s="31">
        <v>15808480</v>
      </c>
      <c r="K326" s="36">
        <f t="shared" si="74"/>
        <v>0.26716357673238816</v>
      </c>
      <c r="L326" s="31">
        <v>0</v>
      </c>
      <c r="M326" s="36">
        <f t="shared" si="75"/>
        <v>0</v>
      </c>
      <c r="N326" s="31">
        <f t="shared" si="76"/>
        <v>47034567</v>
      </c>
      <c r="O326" s="36">
        <f t="shared" si="77"/>
        <v>0.7948849699515167</v>
      </c>
      <c r="P326" s="31">
        <v>14462283</v>
      </c>
      <c r="Q326" s="31">
        <v>58399220</v>
      </c>
      <c r="R326" s="31">
        <v>56243338</v>
      </c>
      <c r="S326" s="31">
        <v>41120826</v>
      </c>
      <c r="T326" s="36">
        <f t="shared" si="78"/>
        <v>0.73112349768429463</v>
      </c>
      <c r="U326" s="36">
        <f t="shared" si="79"/>
        <v>9.3083298121050539E-2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47110323</v>
      </c>
      <c r="E327" s="31">
        <v>47225323</v>
      </c>
      <c r="F327" s="31">
        <v>7213470</v>
      </c>
      <c r="G327" s="36">
        <f t="shared" si="72"/>
        <v>0.15311866997812773</v>
      </c>
      <c r="H327" s="31">
        <v>13047090</v>
      </c>
      <c r="I327" s="36">
        <f t="shared" si="73"/>
        <v>0.27694758110658679</v>
      </c>
      <c r="J327" s="31">
        <v>10042045</v>
      </c>
      <c r="K327" s="36">
        <f t="shared" si="74"/>
        <v>0.21264110782259762</v>
      </c>
      <c r="L327" s="31">
        <v>0</v>
      </c>
      <c r="M327" s="36">
        <f t="shared" si="75"/>
        <v>0</v>
      </c>
      <c r="N327" s="31">
        <f t="shared" si="76"/>
        <v>30302605</v>
      </c>
      <c r="O327" s="36">
        <f t="shared" si="77"/>
        <v>0.64166008986322864</v>
      </c>
      <c r="P327" s="31">
        <v>9021000</v>
      </c>
      <c r="Q327" s="31">
        <v>38615100</v>
      </c>
      <c r="R327" s="31">
        <v>41137860</v>
      </c>
      <c r="S327" s="31">
        <v>25540047</v>
      </c>
      <c r="T327" s="36">
        <f t="shared" si="78"/>
        <v>0.62084043749480411</v>
      </c>
      <c r="U327" s="36">
        <f t="shared" si="79"/>
        <v>0.11318534530539859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50410100</v>
      </c>
      <c r="E328" s="31">
        <v>50580200</v>
      </c>
      <c r="F328" s="31">
        <v>8804145</v>
      </c>
      <c r="G328" s="36">
        <f t="shared" si="72"/>
        <v>0.17465041727749003</v>
      </c>
      <c r="H328" s="31">
        <v>12719583</v>
      </c>
      <c r="I328" s="36">
        <f t="shared" si="73"/>
        <v>0.2523221140208014</v>
      </c>
      <c r="J328" s="31">
        <v>12443622</v>
      </c>
      <c r="K328" s="36">
        <f t="shared" si="74"/>
        <v>0.24601765117575652</v>
      </c>
      <c r="L328" s="31">
        <v>0</v>
      </c>
      <c r="M328" s="36">
        <f t="shared" si="75"/>
        <v>0</v>
      </c>
      <c r="N328" s="31">
        <f t="shared" si="76"/>
        <v>33967350</v>
      </c>
      <c r="O328" s="36">
        <f t="shared" si="77"/>
        <v>0.67155428408744922</v>
      </c>
      <c r="P328" s="31">
        <v>11847381</v>
      </c>
      <c r="Q328" s="31">
        <v>48740500</v>
      </c>
      <c r="R328" s="31">
        <v>50158300</v>
      </c>
      <c r="S328" s="31">
        <v>32993106</v>
      </c>
      <c r="T328" s="36">
        <f t="shared" si="78"/>
        <v>0.65777958981863416</v>
      </c>
      <c r="U328" s="36">
        <f t="shared" si="79"/>
        <v>5.0326819066593753E-2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34036413</v>
      </c>
      <c r="E329" s="31">
        <v>35017708</v>
      </c>
      <c r="F329" s="31">
        <v>5042435</v>
      </c>
      <c r="G329" s="36">
        <f t="shared" si="72"/>
        <v>0.14814824934695675</v>
      </c>
      <c r="H329" s="31">
        <v>6063609</v>
      </c>
      <c r="I329" s="36">
        <f t="shared" si="73"/>
        <v>0.17815064707318012</v>
      </c>
      <c r="J329" s="31">
        <v>6043702</v>
      </c>
      <c r="K329" s="36">
        <f t="shared" si="74"/>
        <v>0.17258987938331086</v>
      </c>
      <c r="L329" s="31">
        <v>0</v>
      </c>
      <c r="M329" s="36">
        <f t="shared" si="75"/>
        <v>0</v>
      </c>
      <c r="N329" s="31">
        <f t="shared" si="76"/>
        <v>17149746</v>
      </c>
      <c r="O329" s="36">
        <f t="shared" si="77"/>
        <v>0.48974495989286337</v>
      </c>
      <c r="P329" s="31">
        <v>8018083</v>
      </c>
      <c r="Q329" s="31">
        <v>23167621</v>
      </c>
      <c r="R329" s="31">
        <v>23736726</v>
      </c>
      <c r="S329" s="31">
        <v>18388477</v>
      </c>
      <c r="T329" s="36">
        <f t="shared" si="78"/>
        <v>0.77468463847962854</v>
      </c>
      <c r="U329" s="36">
        <f t="shared" si="79"/>
        <v>-0.24624102793647806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23402803</v>
      </c>
      <c r="E330" s="31">
        <v>23111745</v>
      </c>
      <c r="F330" s="31">
        <v>3812574</v>
      </c>
      <c r="G330" s="36">
        <f t="shared" si="72"/>
        <v>0.16291099831075789</v>
      </c>
      <c r="H330" s="31">
        <v>9571787</v>
      </c>
      <c r="I330" s="36">
        <f t="shared" si="73"/>
        <v>0.40900173368121756</v>
      </c>
      <c r="J330" s="31">
        <v>5760005</v>
      </c>
      <c r="K330" s="36">
        <f t="shared" si="74"/>
        <v>0.24922414988569663</v>
      </c>
      <c r="L330" s="31">
        <v>0</v>
      </c>
      <c r="M330" s="36">
        <f t="shared" si="75"/>
        <v>0</v>
      </c>
      <c r="N330" s="31">
        <f t="shared" si="76"/>
        <v>19144366</v>
      </c>
      <c r="O330" s="36">
        <f t="shared" si="77"/>
        <v>0.82833927079067371</v>
      </c>
      <c r="P330" s="31">
        <v>5637857</v>
      </c>
      <c r="Q330" s="31">
        <v>23962451</v>
      </c>
      <c r="R330" s="31">
        <v>22214071</v>
      </c>
      <c r="S330" s="31">
        <v>17123252</v>
      </c>
      <c r="T330" s="36">
        <f t="shared" si="78"/>
        <v>0.77082908396214278</v>
      </c>
      <c r="U330" s="36">
        <f t="shared" si="79"/>
        <v>2.1665678998243454E-2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10650080</v>
      </c>
      <c r="E331" s="31">
        <v>11378988</v>
      </c>
      <c r="F331" s="31">
        <v>2053383</v>
      </c>
      <c r="G331" s="36">
        <f t="shared" si="72"/>
        <v>0.19280446719649055</v>
      </c>
      <c r="H331" s="31">
        <v>2844836</v>
      </c>
      <c r="I331" s="36">
        <f t="shared" si="73"/>
        <v>0.26711874464792751</v>
      </c>
      <c r="J331" s="31">
        <v>3030689</v>
      </c>
      <c r="K331" s="36">
        <f t="shared" si="74"/>
        <v>0.26634082046663554</v>
      </c>
      <c r="L331" s="31">
        <v>0</v>
      </c>
      <c r="M331" s="36">
        <f t="shared" si="75"/>
        <v>0</v>
      </c>
      <c r="N331" s="31">
        <f t="shared" si="76"/>
        <v>7928908</v>
      </c>
      <c r="O331" s="36">
        <f t="shared" si="77"/>
        <v>0.6968025627586566</v>
      </c>
      <c r="P331" s="31">
        <v>2993076</v>
      </c>
      <c r="Q331" s="31">
        <v>14321612</v>
      </c>
      <c r="R331" s="31">
        <v>10750538</v>
      </c>
      <c r="S331" s="31">
        <v>7997289</v>
      </c>
      <c r="T331" s="36">
        <f t="shared" si="78"/>
        <v>0.74389663103372128</v>
      </c>
      <c r="U331" s="36">
        <f t="shared" si="79"/>
        <v>1.2566670542278224E-2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255490033</v>
      </c>
      <c r="E332" s="32">
        <f>SUM(E324:E331)</f>
        <v>258933005</v>
      </c>
      <c r="F332" s="32">
        <f>SUM(F324:F331)</f>
        <v>45299326</v>
      </c>
      <c r="G332" s="37">
        <f t="shared" si="72"/>
        <v>0.17730369152991576</v>
      </c>
      <c r="H332" s="32">
        <f>SUM(H324:H331)</f>
        <v>72093077</v>
      </c>
      <c r="I332" s="37">
        <f t="shared" si="73"/>
        <v>0.28217569254453068</v>
      </c>
      <c r="J332" s="32">
        <f>SUM(J324:J331)</f>
        <v>60733484</v>
      </c>
      <c r="K332" s="37">
        <f t="shared" si="74"/>
        <v>0.23455288753166095</v>
      </c>
      <c r="L332" s="32">
        <f>SUM(L324:L331)</f>
        <v>0</v>
      </c>
      <c r="M332" s="37">
        <f t="shared" si="75"/>
        <v>0</v>
      </c>
      <c r="N332" s="32">
        <f t="shared" si="76"/>
        <v>178125887</v>
      </c>
      <c r="O332" s="37">
        <f t="shared" si="77"/>
        <v>0.68792268100391452</v>
      </c>
      <c r="P332" s="32">
        <f>SUM(P324:P331)</f>
        <v>58006886</v>
      </c>
      <c r="Q332" s="32">
        <f>SUM(Q324:Q331)</f>
        <v>236609619</v>
      </c>
      <c r="R332" s="32">
        <f>SUM(R324:R331)</f>
        <v>232827466</v>
      </c>
      <c r="S332" s="32">
        <f>SUM(S324:S331)</f>
        <v>163436133</v>
      </c>
      <c r="T332" s="37">
        <f t="shared" si="78"/>
        <v>0.70196242654635943</v>
      </c>
      <c r="U332" s="37">
        <f t="shared" si="79"/>
        <v>4.7004729748809426E-2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348710</v>
      </c>
      <c r="E333" s="31">
        <v>917156</v>
      </c>
      <c r="F333" s="31">
        <v>81129</v>
      </c>
      <c r="G333" s="36">
        <f t="shared" si="72"/>
        <v>0.23265464139256115</v>
      </c>
      <c r="H333" s="31">
        <v>104685</v>
      </c>
      <c r="I333" s="36">
        <f t="shared" si="73"/>
        <v>0.30020647529465744</v>
      </c>
      <c r="J333" s="31">
        <v>81594</v>
      </c>
      <c r="K333" s="36">
        <f t="shared" si="74"/>
        <v>8.8964145685139717E-2</v>
      </c>
      <c r="L333" s="31">
        <v>0</v>
      </c>
      <c r="M333" s="36">
        <f t="shared" si="75"/>
        <v>0</v>
      </c>
      <c r="N333" s="31">
        <f t="shared" si="76"/>
        <v>267408</v>
      </c>
      <c r="O333" s="36">
        <f t="shared" si="77"/>
        <v>0.2915621769906101</v>
      </c>
      <c r="P333" s="31">
        <v>65483</v>
      </c>
      <c r="Q333" s="31">
        <v>499068</v>
      </c>
      <c r="R333" s="31">
        <v>332700</v>
      </c>
      <c r="S333" s="31">
        <v>221325</v>
      </c>
      <c r="T333" s="36">
        <f t="shared" si="78"/>
        <v>0.66523895401262401</v>
      </c>
      <c r="U333" s="36">
        <f t="shared" si="79"/>
        <v>0.24603332162545999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2155223</v>
      </c>
      <c r="E334" s="31">
        <v>2033899</v>
      </c>
      <c r="F334" s="31">
        <v>373628</v>
      </c>
      <c r="G334" s="36">
        <f t="shared" si="72"/>
        <v>0.17335932290997266</v>
      </c>
      <c r="H334" s="31">
        <v>474580</v>
      </c>
      <c r="I334" s="36">
        <f t="shared" si="73"/>
        <v>0.22019995146673918</v>
      </c>
      <c r="J334" s="31">
        <v>574658</v>
      </c>
      <c r="K334" s="36">
        <f t="shared" si="74"/>
        <v>0.28254008679880366</v>
      </c>
      <c r="L334" s="31">
        <v>0</v>
      </c>
      <c r="M334" s="36">
        <f t="shared" si="75"/>
        <v>0</v>
      </c>
      <c r="N334" s="31">
        <f t="shared" si="76"/>
        <v>1422866</v>
      </c>
      <c r="O334" s="36">
        <f t="shared" si="77"/>
        <v>0.699575544311689</v>
      </c>
      <c r="P334" s="31">
        <v>498000</v>
      </c>
      <c r="Q334" s="31">
        <v>2071182</v>
      </c>
      <c r="R334" s="31">
        <v>2063734</v>
      </c>
      <c r="S334" s="31">
        <v>1483892</v>
      </c>
      <c r="T334" s="36">
        <f t="shared" si="78"/>
        <v>0.71903258850220042</v>
      </c>
      <c r="U334" s="36">
        <f t="shared" si="79"/>
        <v>0.15393172690763057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9526788</v>
      </c>
      <c r="E335" s="31">
        <v>9299251</v>
      </c>
      <c r="F335" s="31">
        <v>1976612</v>
      </c>
      <c r="G335" s="36">
        <f t="shared" si="72"/>
        <v>0.20747937290091897</v>
      </c>
      <c r="H335" s="31">
        <v>2195618</v>
      </c>
      <c r="I335" s="36">
        <f t="shared" si="73"/>
        <v>0.23046781349600726</v>
      </c>
      <c r="J335" s="31">
        <v>2031345</v>
      </c>
      <c r="K335" s="36">
        <f t="shared" si="74"/>
        <v>0.21844178633311437</v>
      </c>
      <c r="L335" s="31">
        <v>0</v>
      </c>
      <c r="M335" s="36">
        <f t="shared" si="75"/>
        <v>0</v>
      </c>
      <c r="N335" s="31">
        <f t="shared" si="76"/>
        <v>6203575</v>
      </c>
      <c r="O335" s="36">
        <f t="shared" si="77"/>
        <v>0.66710480231149794</v>
      </c>
      <c r="P335" s="31">
        <v>1811431</v>
      </c>
      <c r="Q335" s="31">
        <v>7203104</v>
      </c>
      <c r="R335" s="31">
        <v>8737019</v>
      </c>
      <c r="S335" s="31">
        <v>5522650</v>
      </c>
      <c r="T335" s="36">
        <f t="shared" si="78"/>
        <v>0.63209774409326569</v>
      </c>
      <c r="U335" s="36">
        <f t="shared" si="79"/>
        <v>0.12140346499535459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12030721</v>
      </c>
      <c r="E337" s="32">
        <f>SUM(E333:E336)</f>
        <v>12250306</v>
      </c>
      <c r="F337" s="32">
        <f>SUM(F333:F336)</f>
        <v>2431369</v>
      </c>
      <c r="G337" s="37">
        <f t="shared" si="72"/>
        <v>0.20209669894264856</v>
      </c>
      <c r="H337" s="32">
        <f>SUM(H333:H336)</f>
        <v>2774883</v>
      </c>
      <c r="I337" s="37">
        <f t="shared" si="73"/>
        <v>0.2306497673747068</v>
      </c>
      <c r="J337" s="32">
        <f>SUM(J333:J336)</f>
        <v>2687597</v>
      </c>
      <c r="K337" s="37">
        <f t="shared" si="74"/>
        <v>0.21939019319190883</v>
      </c>
      <c r="L337" s="32">
        <f>SUM(L333:L336)</f>
        <v>0</v>
      </c>
      <c r="M337" s="37">
        <f t="shared" si="75"/>
        <v>0</v>
      </c>
      <c r="N337" s="32">
        <f t="shared" si="76"/>
        <v>7893849</v>
      </c>
      <c r="O337" s="37">
        <f t="shared" si="77"/>
        <v>0.64437974039179102</v>
      </c>
      <c r="P337" s="32">
        <f>SUM(P333:P336)</f>
        <v>2374914</v>
      </c>
      <c r="Q337" s="32">
        <f>SUM(Q333:Q336)</f>
        <v>9773354</v>
      </c>
      <c r="R337" s="32">
        <f>SUM(R333:R336)</f>
        <v>11133453</v>
      </c>
      <c r="S337" s="32">
        <f>SUM(S333:S336)</f>
        <v>7227867</v>
      </c>
      <c r="T337" s="37">
        <f t="shared" si="78"/>
        <v>0.64920263282200052</v>
      </c>
      <c r="U337" s="37">
        <f t="shared" si="79"/>
        <v>0.13166076750568645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2211953279</v>
      </c>
      <c r="E338" s="32">
        <f>SUM(E302,E304:E309,E311:E316,E318:E322,E324:E331,E333:E336)</f>
        <v>2247510375</v>
      </c>
      <c r="F338" s="32">
        <f>SUM(F302,F304:F309,F311:F316,F318:F322,F324:F331,F333:F336)</f>
        <v>414696294</v>
      </c>
      <c r="G338" s="37">
        <f t="shared" si="72"/>
        <v>0.18747968048741051</v>
      </c>
      <c r="H338" s="32">
        <f>SUM(H302,H304:H309,H311:H316,H318:H322,H324:H331,H333:H336)</f>
        <v>638116652</v>
      </c>
      <c r="I338" s="37">
        <f t="shared" si="73"/>
        <v>0.28848559237584148</v>
      </c>
      <c r="J338" s="32">
        <f>SUM(J302,J304:J309,J311:J316,J318:J322,J324:J331,J333:J336)</f>
        <v>577545692</v>
      </c>
      <c r="K338" s="37">
        <f t="shared" si="74"/>
        <v>0.25697131298003462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1630358638</v>
      </c>
      <c r="O338" s="37">
        <f t="shared" si="77"/>
        <v>0.72540650140491569</v>
      </c>
      <c r="P338" s="32">
        <f>SUM(P302,P304:P309,P311:P316,P318:P322,P324:P331,P333:P336)</f>
        <v>531652607</v>
      </c>
      <c r="Q338" s="32">
        <f>SUM(Q302,Q304:Q309,Q311:Q316,Q318:Q322,Q324:Q331,Q333:Q336)</f>
        <v>2150002821</v>
      </c>
      <c r="R338" s="32">
        <f>SUM(R302,R304:R309,R311:R316,R318:R322,R324:R331,R333:R336)</f>
        <v>2073737651</v>
      </c>
      <c r="S338" s="32">
        <f>SUM(S302,S304:S309,S311:S316,S318:S322,S324:S331,S333:S336)</f>
        <v>1504238436</v>
      </c>
      <c r="T338" s="37">
        <f t="shared" si="78"/>
        <v>0.72537547614792286</v>
      </c>
      <c r="U338" s="37">
        <f t="shared" si="79"/>
        <v>8.6321564863501177E-2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10856456769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10890265274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2126505967</v>
      </c>
      <c r="G339" s="39">
        <f t="shared" si="72"/>
        <v>0.19587476948023391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2764264747</v>
      </c>
      <c r="I339" s="39">
        <f t="shared" si="73"/>
        <v>0.25461942195479487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2663830922</v>
      </c>
      <c r="K339" s="39">
        <f t="shared" si="74"/>
        <v>0.24460661471302925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7554601636</v>
      </c>
      <c r="O339" s="39">
        <f t="shared" si="77"/>
        <v>0.69370226031465543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2356707615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10836032618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10184447017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6949950017</v>
      </c>
      <c r="T339" s="39">
        <f t="shared" si="78"/>
        <v>0.68240818626667321</v>
      </c>
      <c r="U339" s="39">
        <f t="shared" si="79"/>
        <v>0.13031879943240221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537338208</v>
      </c>
      <c r="E8" s="31">
        <v>534156409</v>
      </c>
      <c r="F8" s="31">
        <v>123254238</v>
      </c>
      <c r="G8" s="36">
        <f>IF(($D8       =0),0,($F8       /$D8       ))</f>
        <v>0.22937925530879055</v>
      </c>
      <c r="H8" s="31">
        <v>134233234</v>
      </c>
      <c r="I8" s="36">
        <f>IF(($D8       =0),0,($H8       /$D8       ))</f>
        <v>0.24981144463860647</v>
      </c>
      <c r="J8" s="31">
        <v>129485470</v>
      </c>
      <c r="K8" s="36">
        <f>IF(($E8       =0),0,($J8       /$E8       ))</f>
        <v>0.24241115115029913</v>
      </c>
      <c r="L8" s="31">
        <v>0</v>
      </c>
      <c r="M8" s="36">
        <f>IF(($E8       =0),0,($L8       /$E8       ))</f>
        <v>0</v>
      </c>
      <c r="N8" s="31">
        <f>$F8       +$H8       +$J8</f>
        <v>386972942</v>
      </c>
      <c r="O8" s="36">
        <f>IF(($E8       =0),0,($N8       /$E8       ))</f>
        <v>0.72445623693714778</v>
      </c>
      <c r="P8" s="31">
        <v>117392114</v>
      </c>
      <c r="Q8" s="31">
        <v>510530565</v>
      </c>
      <c r="R8" s="31">
        <v>570088301</v>
      </c>
      <c r="S8" s="31">
        <v>357854006</v>
      </c>
      <c r="T8" s="36">
        <f>IF(($R8       =0),0,($S8       /$R8       ))</f>
        <v>0.62771680347111702</v>
      </c>
      <c r="U8" s="36">
        <f>IF(($P8       =0),0,(($J8       /$P8       )-1))</f>
        <v>0.10301676652658287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689409040</v>
      </c>
      <c r="E9" s="31">
        <v>673995540</v>
      </c>
      <c r="F9" s="31">
        <v>127402411</v>
      </c>
      <c r="G9" s="36">
        <f>IF(($D9       =0),0,($F9       /$D9       ))</f>
        <v>0.18479944939509352</v>
      </c>
      <c r="H9" s="31">
        <v>153448251</v>
      </c>
      <c r="I9" s="36">
        <f>IF(($D9       =0),0,($H9       /$D9       ))</f>
        <v>0.22257940075749513</v>
      </c>
      <c r="J9" s="31">
        <v>137204066</v>
      </c>
      <c r="K9" s="36">
        <f>IF(($E9       =0),0,($J9       /$E9       ))</f>
        <v>0.20356821055522117</v>
      </c>
      <c r="L9" s="31">
        <v>0</v>
      </c>
      <c r="M9" s="36">
        <f>IF(($E9       =0),0,($L9       /$E9       ))</f>
        <v>0</v>
      </c>
      <c r="N9" s="31">
        <f>$F9       +$H9       +$J9</f>
        <v>418054728</v>
      </c>
      <c r="O9" s="36">
        <f>IF(($E9       =0),0,($N9       /$E9       ))</f>
        <v>0.62026334476931411</v>
      </c>
      <c r="P9" s="31">
        <v>133114321</v>
      </c>
      <c r="Q9" s="31">
        <v>706053640</v>
      </c>
      <c r="R9" s="31">
        <v>667434700</v>
      </c>
      <c r="S9" s="31">
        <v>400874700</v>
      </c>
      <c r="T9" s="36">
        <f>IF(($R9       =0),0,($S9       /$R9       ))</f>
        <v>0.60062010560733503</v>
      </c>
      <c r="U9" s="36">
        <f>IF(($P9       =0),0,(($J9       /$P9       )-1))</f>
        <v>3.0723553779010704E-2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1226747248</v>
      </c>
      <c r="E10" s="32">
        <f>SUM(E8:E9)</f>
        <v>1208151949</v>
      </c>
      <c r="F10" s="32">
        <f>SUM(F8:F9)</f>
        <v>250656649</v>
      </c>
      <c r="G10" s="37">
        <f t="shared" ref="G10:G54" si="0">IF(($D10      =0),0,($F10      /$D10      ))</f>
        <v>0.20432623705384501</v>
      </c>
      <c r="H10" s="32">
        <f>SUM(H8:H9)</f>
        <v>287681485</v>
      </c>
      <c r="I10" s="37">
        <f t="shared" ref="I10:I54" si="1">IF(($D10      =0),0,($H10      /$D10      ))</f>
        <v>0.23450754462177525</v>
      </c>
      <c r="J10" s="32">
        <f>SUM(J8:J9)</f>
        <v>266689536</v>
      </c>
      <c r="K10" s="37">
        <f t="shared" ref="K10:K54" si="2">IF(($E10      =0),0,($J10      /$E10      ))</f>
        <v>0.22074171731522821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805027670</v>
      </c>
      <c r="O10" s="37">
        <f t="shared" ref="O10:O54" si="5">IF(($E10      =0),0,($N10      /$E10      ))</f>
        <v>0.66632981941247527</v>
      </c>
      <c r="P10" s="32">
        <f>SUM(P8:P9)</f>
        <v>250506435</v>
      </c>
      <c r="Q10" s="32">
        <f>SUM(Q8:Q9)</f>
        <v>1216584205</v>
      </c>
      <c r="R10" s="32">
        <f>SUM(R8:R9)</f>
        <v>1237523001</v>
      </c>
      <c r="S10" s="32">
        <f>SUM(S8:S9)</f>
        <v>758728706</v>
      </c>
      <c r="T10" s="37">
        <f t="shared" ref="T10:T54" si="6">IF(($R10      =0),0,($S10      /$R10      ))</f>
        <v>0.61310271032287667</v>
      </c>
      <c r="U10" s="37">
        <f t="shared" ref="U10:U54" si="7">IF(($P10      =0),0,(($J10      /$P10      )-1))</f>
        <v>6.4601538080249377E-2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9309862</v>
      </c>
      <c r="E11" s="31">
        <v>9489862</v>
      </c>
      <c r="F11" s="31">
        <v>2394203</v>
      </c>
      <c r="G11" s="36">
        <f t="shared" si="0"/>
        <v>0.25716847360358297</v>
      </c>
      <c r="H11" s="31">
        <v>2856563</v>
      </c>
      <c r="I11" s="36">
        <f t="shared" si="1"/>
        <v>0.30683193800294783</v>
      </c>
      <c r="J11" s="31">
        <v>2367937</v>
      </c>
      <c r="K11" s="36">
        <f t="shared" si="2"/>
        <v>0.24952280654871484</v>
      </c>
      <c r="L11" s="31">
        <v>0</v>
      </c>
      <c r="M11" s="36">
        <f t="shared" si="3"/>
        <v>0</v>
      </c>
      <c r="N11" s="31">
        <f t="shared" si="4"/>
        <v>7618703</v>
      </c>
      <c r="O11" s="36">
        <f t="shared" si="5"/>
        <v>0.8028254783894645</v>
      </c>
      <c r="P11" s="31">
        <v>2498453</v>
      </c>
      <c r="Q11" s="31">
        <v>9450780</v>
      </c>
      <c r="R11" s="31">
        <v>9309861</v>
      </c>
      <c r="S11" s="31">
        <v>7316676</v>
      </c>
      <c r="T11" s="36">
        <f t="shared" si="6"/>
        <v>0.78590604091725969</v>
      </c>
      <c r="U11" s="36">
        <f t="shared" si="7"/>
        <v>-5.223872532323004E-2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5666187</v>
      </c>
      <c r="E12" s="31">
        <v>5787806</v>
      </c>
      <c r="F12" s="31">
        <v>753397</v>
      </c>
      <c r="G12" s="36">
        <f t="shared" si="0"/>
        <v>0.13296366674802648</v>
      </c>
      <c r="H12" s="31">
        <v>1117865</v>
      </c>
      <c r="I12" s="36">
        <f t="shared" si="1"/>
        <v>0.19728699388142326</v>
      </c>
      <c r="J12" s="31">
        <v>632769</v>
      </c>
      <c r="K12" s="36">
        <f t="shared" si="2"/>
        <v>0.10932795605104939</v>
      </c>
      <c r="L12" s="31">
        <v>0</v>
      </c>
      <c r="M12" s="36">
        <f t="shared" si="3"/>
        <v>0</v>
      </c>
      <c r="N12" s="31">
        <f t="shared" si="4"/>
        <v>2504031</v>
      </c>
      <c r="O12" s="36">
        <f t="shared" si="5"/>
        <v>0.43263906910494238</v>
      </c>
      <c r="P12" s="31">
        <v>1010052</v>
      </c>
      <c r="Q12" s="31">
        <v>3538785</v>
      </c>
      <c r="R12" s="31">
        <v>5630856</v>
      </c>
      <c r="S12" s="31">
        <v>3156019</v>
      </c>
      <c r="T12" s="36">
        <f t="shared" si="6"/>
        <v>0.56048654058992098</v>
      </c>
      <c r="U12" s="36">
        <f t="shared" si="7"/>
        <v>-0.37352829359280515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41360892</v>
      </c>
      <c r="E13" s="31">
        <v>40376228</v>
      </c>
      <c r="F13" s="31">
        <v>5028342</v>
      </c>
      <c r="G13" s="36">
        <f t="shared" si="0"/>
        <v>0.12157237808120773</v>
      </c>
      <c r="H13" s="31">
        <v>7821012</v>
      </c>
      <c r="I13" s="36">
        <f t="shared" si="1"/>
        <v>0.18909195672085602</v>
      </c>
      <c r="J13" s="31">
        <v>7837226</v>
      </c>
      <c r="K13" s="36">
        <f t="shared" si="2"/>
        <v>0.1941049570058897</v>
      </c>
      <c r="L13" s="31">
        <v>0</v>
      </c>
      <c r="M13" s="36">
        <f t="shared" si="3"/>
        <v>0</v>
      </c>
      <c r="N13" s="31">
        <f t="shared" si="4"/>
        <v>20686580</v>
      </c>
      <c r="O13" s="36">
        <f t="shared" si="5"/>
        <v>0.51234553163311836</v>
      </c>
      <c r="P13" s="31">
        <v>11361542</v>
      </c>
      <c r="Q13" s="31">
        <v>34363071</v>
      </c>
      <c r="R13" s="31">
        <v>36997834</v>
      </c>
      <c r="S13" s="31">
        <v>21630422</v>
      </c>
      <c r="T13" s="36">
        <f t="shared" si="6"/>
        <v>0.5846402251548023</v>
      </c>
      <c r="U13" s="36">
        <f t="shared" si="7"/>
        <v>-0.31019697854393358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12727458</v>
      </c>
      <c r="E14" s="31">
        <v>13939061</v>
      </c>
      <c r="F14" s="31">
        <v>3072174</v>
      </c>
      <c r="G14" s="36">
        <f t="shared" si="0"/>
        <v>0.24138158617376698</v>
      </c>
      <c r="H14" s="31">
        <v>3472790</v>
      </c>
      <c r="I14" s="36">
        <f t="shared" si="1"/>
        <v>0.27285809939423883</v>
      </c>
      <c r="J14" s="31">
        <v>3081832</v>
      </c>
      <c r="K14" s="36">
        <f t="shared" si="2"/>
        <v>0.22109322858978808</v>
      </c>
      <c r="L14" s="31">
        <v>0</v>
      </c>
      <c r="M14" s="36">
        <f t="shared" si="3"/>
        <v>0</v>
      </c>
      <c r="N14" s="31">
        <f t="shared" si="4"/>
        <v>9626796</v>
      </c>
      <c r="O14" s="36">
        <f t="shared" si="5"/>
        <v>0.6906344695672112</v>
      </c>
      <c r="P14" s="31">
        <v>3115739</v>
      </c>
      <c r="Q14" s="31">
        <v>11607380</v>
      </c>
      <c r="R14" s="31">
        <v>12528980</v>
      </c>
      <c r="S14" s="31">
        <v>9085669</v>
      </c>
      <c r="T14" s="36">
        <f t="shared" si="6"/>
        <v>0.72517228058469241</v>
      </c>
      <c r="U14" s="36">
        <f t="shared" si="7"/>
        <v>-1.0882490478181905E-2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15499097</v>
      </c>
      <c r="E15" s="31">
        <v>15121104</v>
      </c>
      <c r="F15" s="31">
        <v>3488314</v>
      </c>
      <c r="G15" s="36">
        <f t="shared" si="0"/>
        <v>0.22506562801690963</v>
      </c>
      <c r="H15" s="31">
        <v>2771909</v>
      </c>
      <c r="I15" s="36">
        <f t="shared" si="1"/>
        <v>0.17884325777172697</v>
      </c>
      <c r="J15" s="31">
        <v>3321669</v>
      </c>
      <c r="K15" s="36">
        <f t="shared" si="2"/>
        <v>0.21967106370011077</v>
      </c>
      <c r="L15" s="31">
        <v>0</v>
      </c>
      <c r="M15" s="36">
        <f t="shared" si="3"/>
        <v>0</v>
      </c>
      <c r="N15" s="31">
        <f t="shared" si="4"/>
        <v>9581892</v>
      </c>
      <c r="O15" s="36">
        <f t="shared" si="5"/>
        <v>0.63367674741209368</v>
      </c>
      <c r="P15" s="31">
        <v>1158299</v>
      </c>
      <c r="Q15" s="31">
        <v>13727406</v>
      </c>
      <c r="R15" s="31">
        <v>12850716</v>
      </c>
      <c r="S15" s="31">
        <v>6930464</v>
      </c>
      <c r="T15" s="36">
        <f t="shared" si="6"/>
        <v>0.5393056698163744</v>
      </c>
      <c r="U15" s="36">
        <f t="shared" si="7"/>
        <v>1.8677129135050623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33253684</v>
      </c>
      <c r="E16" s="31">
        <v>33342292</v>
      </c>
      <c r="F16" s="31">
        <v>6990681</v>
      </c>
      <c r="G16" s="36">
        <f t="shared" si="0"/>
        <v>0.21022275306399135</v>
      </c>
      <c r="H16" s="31">
        <v>8115059</v>
      </c>
      <c r="I16" s="36">
        <f t="shared" si="1"/>
        <v>0.24403488648054755</v>
      </c>
      <c r="J16" s="31">
        <v>6884369</v>
      </c>
      <c r="K16" s="36">
        <f t="shared" si="2"/>
        <v>0.20647557762375784</v>
      </c>
      <c r="L16" s="31">
        <v>0</v>
      </c>
      <c r="M16" s="36">
        <f t="shared" si="3"/>
        <v>0</v>
      </c>
      <c r="N16" s="31">
        <f t="shared" si="4"/>
        <v>21990109</v>
      </c>
      <c r="O16" s="36">
        <f t="shared" si="5"/>
        <v>0.65952601578799686</v>
      </c>
      <c r="P16" s="31">
        <v>7179465</v>
      </c>
      <c r="Q16" s="31">
        <v>30247410</v>
      </c>
      <c r="R16" s="31">
        <v>30280320</v>
      </c>
      <c r="S16" s="31">
        <v>21424983</v>
      </c>
      <c r="T16" s="36">
        <f t="shared" si="6"/>
        <v>0.70755470880096383</v>
      </c>
      <c r="U16" s="36">
        <f t="shared" si="7"/>
        <v>-4.110278412110091E-2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36031900</v>
      </c>
      <c r="E17" s="31">
        <v>28457092</v>
      </c>
      <c r="F17" s="31">
        <v>-13663721</v>
      </c>
      <c r="G17" s="36">
        <f t="shared" si="0"/>
        <v>-0.37921178178225406</v>
      </c>
      <c r="H17" s="31">
        <v>8852646</v>
      </c>
      <c r="I17" s="36">
        <f t="shared" si="1"/>
        <v>0.24568912546937574</v>
      </c>
      <c r="J17" s="31">
        <v>10273460</v>
      </c>
      <c r="K17" s="36">
        <f t="shared" si="2"/>
        <v>0.3610158058314602</v>
      </c>
      <c r="L17" s="31">
        <v>0</v>
      </c>
      <c r="M17" s="36">
        <f t="shared" si="3"/>
        <v>0</v>
      </c>
      <c r="N17" s="31">
        <f t="shared" si="4"/>
        <v>5462385</v>
      </c>
      <c r="O17" s="36">
        <f t="shared" si="5"/>
        <v>0.19195162316655545</v>
      </c>
      <c r="P17" s="31">
        <v>8432640</v>
      </c>
      <c r="Q17" s="31">
        <v>33009909</v>
      </c>
      <c r="R17" s="31">
        <v>46271656</v>
      </c>
      <c r="S17" s="31">
        <v>15662293</v>
      </c>
      <c r="T17" s="36">
        <f t="shared" si="6"/>
        <v>0.33848568116948313</v>
      </c>
      <c r="U17" s="36">
        <f t="shared" si="7"/>
        <v>0.21829699833029759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16521704</v>
      </c>
      <c r="E18" s="31">
        <v>17132654</v>
      </c>
      <c r="F18" s="31">
        <v>547351</v>
      </c>
      <c r="G18" s="36">
        <f t="shared" si="0"/>
        <v>3.3129209916846349E-2</v>
      </c>
      <c r="H18" s="31">
        <v>3717934</v>
      </c>
      <c r="I18" s="36">
        <f t="shared" si="1"/>
        <v>0.22503332586033498</v>
      </c>
      <c r="J18" s="31">
        <v>3087464</v>
      </c>
      <c r="K18" s="36">
        <f t="shared" si="2"/>
        <v>0.18020932425297329</v>
      </c>
      <c r="L18" s="31">
        <v>0</v>
      </c>
      <c r="M18" s="36">
        <f t="shared" si="3"/>
        <v>0</v>
      </c>
      <c r="N18" s="31">
        <f t="shared" si="4"/>
        <v>7352749</v>
      </c>
      <c r="O18" s="36">
        <f t="shared" si="5"/>
        <v>0.42916579065917049</v>
      </c>
      <c r="P18" s="31">
        <v>2978820</v>
      </c>
      <c r="Q18" s="31">
        <v>13581070</v>
      </c>
      <c r="R18" s="31">
        <v>24662050</v>
      </c>
      <c r="S18" s="31">
        <v>7279612</v>
      </c>
      <c r="T18" s="36">
        <f t="shared" si="6"/>
        <v>0.29517465093128914</v>
      </c>
      <c r="U18" s="36">
        <f t="shared" si="7"/>
        <v>3.6472160117093422E-2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170370784</v>
      </c>
      <c r="E19" s="32">
        <f>SUM(E11:E18)</f>
        <v>163646099</v>
      </c>
      <c r="F19" s="32">
        <f>SUM(F11:F18)</f>
        <v>8610741</v>
      </c>
      <c r="G19" s="37">
        <f t="shared" si="0"/>
        <v>5.0541183164362263E-2</v>
      </c>
      <c r="H19" s="32">
        <f>SUM(H11:H18)</f>
        <v>38725778</v>
      </c>
      <c r="I19" s="37">
        <f t="shared" si="1"/>
        <v>0.22730292771323984</v>
      </c>
      <c r="J19" s="32">
        <f>SUM(J11:J18)</f>
        <v>37486726</v>
      </c>
      <c r="K19" s="37">
        <f t="shared" si="2"/>
        <v>0.22907191939845753</v>
      </c>
      <c r="L19" s="32">
        <f>SUM(L11:L18)</f>
        <v>0</v>
      </c>
      <c r="M19" s="37">
        <f t="shared" si="3"/>
        <v>0</v>
      </c>
      <c r="N19" s="32">
        <f t="shared" si="4"/>
        <v>84823245</v>
      </c>
      <c r="O19" s="37">
        <f t="shared" si="5"/>
        <v>0.51833343732807224</v>
      </c>
      <c r="P19" s="32">
        <f>SUM(P11:P18)</f>
        <v>37735010</v>
      </c>
      <c r="Q19" s="32">
        <f>SUM(Q11:Q18)</f>
        <v>149525811</v>
      </c>
      <c r="R19" s="32">
        <f>SUM(R11:R18)</f>
        <v>178532273</v>
      </c>
      <c r="S19" s="32">
        <f>SUM(S11:S18)</f>
        <v>92486138</v>
      </c>
      <c r="T19" s="37">
        <f t="shared" si="6"/>
        <v>0.51803596316728684</v>
      </c>
      <c r="U19" s="37">
        <f t="shared" si="7"/>
        <v>-6.5796722990135725E-3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2217393</v>
      </c>
      <c r="E20" s="31">
        <v>3240000</v>
      </c>
      <c r="F20" s="31">
        <v>55188</v>
      </c>
      <c r="G20" s="36">
        <f t="shared" si="0"/>
        <v>2.4888686849827701E-2</v>
      </c>
      <c r="H20" s="31">
        <v>403601</v>
      </c>
      <c r="I20" s="36">
        <f t="shared" si="1"/>
        <v>0.18201599806619756</v>
      </c>
      <c r="J20" s="31">
        <v>1066995</v>
      </c>
      <c r="K20" s="36">
        <f t="shared" si="2"/>
        <v>0.32931944444444444</v>
      </c>
      <c r="L20" s="31">
        <v>0</v>
      </c>
      <c r="M20" s="36">
        <f t="shared" si="3"/>
        <v>0</v>
      </c>
      <c r="N20" s="31">
        <f t="shared" si="4"/>
        <v>1525784</v>
      </c>
      <c r="O20" s="36">
        <f t="shared" si="5"/>
        <v>0.470920987654321</v>
      </c>
      <c r="P20" s="31">
        <v>986498</v>
      </c>
      <c r="Q20" s="31">
        <v>1980000</v>
      </c>
      <c r="R20" s="31">
        <v>2010000</v>
      </c>
      <c r="S20" s="31">
        <v>1432285</v>
      </c>
      <c r="T20" s="36">
        <f t="shared" si="6"/>
        <v>0.71257960199004977</v>
      </c>
      <c r="U20" s="36">
        <f t="shared" si="7"/>
        <v>8.1598746272166789E-2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45133508</v>
      </c>
      <c r="E21" s="31">
        <v>44958510</v>
      </c>
      <c r="F21" s="31">
        <v>10425986</v>
      </c>
      <c r="G21" s="36">
        <f t="shared" si="0"/>
        <v>0.23100322713669852</v>
      </c>
      <c r="H21" s="31">
        <v>10969826</v>
      </c>
      <c r="I21" s="36">
        <f t="shared" si="1"/>
        <v>0.24305281122841149</v>
      </c>
      <c r="J21" s="31">
        <v>11000566</v>
      </c>
      <c r="K21" s="36">
        <f t="shared" si="2"/>
        <v>0.2446826195974911</v>
      </c>
      <c r="L21" s="31">
        <v>0</v>
      </c>
      <c r="M21" s="36">
        <f t="shared" si="3"/>
        <v>0</v>
      </c>
      <c r="N21" s="31">
        <f t="shared" si="4"/>
        <v>32396378</v>
      </c>
      <c r="O21" s="36">
        <f t="shared" si="5"/>
        <v>0.72058388945719065</v>
      </c>
      <c r="P21" s="31">
        <v>9814008</v>
      </c>
      <c r="Q21" s="31">
        <v>45037667</v>
      </c>
      <c r="R21" s="31">
        <v>44443267</v>
      </c>
      <c r="S21" s="31">
        <v>28049633</v>
      </c>
      <c r="T21" s="36">
        <f t="shared" si="6"/>
        <v>0.63113346280326332</v>
      </c>
      <c r="U21" s="36">
        <f t="shared" si="7"/>
        <v>0.12090452748764835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6638009</v>
      </c>
      <c r="E22" s="31">
        <v>8243026</v>
      </c>
      <c r="F22" s="31">
        <v>1389737</v>
      </c>
      <c r="G22" s="36">
        <f t="shared" si="0"/>
        <v>0.20936051758893368</v>
      </c>
      <c r="H22" s="31">
        <v>1747511</v>
      </c>
      <c r="I22" s="36">
        <f t="shared" si="1"/>
        <v>0.26325830531413863</v>
      </c>
      <c r="J22" s="31">
        <v>2031709</v>
      </c>
      <c r="K22" s="36">
        <f t="shared" si="2"/>
        <v>0.24647611204914313</v>
      </c>
      <c r="L22" s="31">
        <v>0</v>
      </c>
      <c r="M22" s="36">
        <f t="shared" si="3"/>
        <v>0</v>
      </c>
      <c r="N22" s="31">
        <f t="shared" si="4"/>
        <v>5168957</v>
      </c>
      <c r="O22" s="36">
        <f t="shared" si="5"/>
        <v>0.62707032587304712</v>
      </c>
      <c r="P22" s="31">
        <v>1469453</v>
      </c>
      <c r="Q22" s="31">
        <v>3126765</v>
      </c>
      <c r="R22" s="31">
        <v>3126767</v>
      </c>
      <c r="S22" s="31">
        <v>3149207</v>
      </c>
      <c r="T22" s="36">
        <f t="shared" si="6"/>
        <v>1.0071767419830131</v>
      </c>
      <c r="U22" s="36">
        <f t="shared" si="7"/>
        <v>0.38262945463379916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4043379</v>
      </c>
      <c r="E23" s="31">
        <v>2914702</v>
      </c>
      <c r="F23" s="31">
        <v>814348</v>
      </c>
      <c r="G23" s="36">
        <f t="shared" si="0"/>
        <v>0.20140283658791322</v>
      </c>
      <c r="H23" s="31">
        <v>446344</v>
      </c>
      <c r="I23" s="36">
        <f t="shared" si="1"/>
        <v>0.11038886040611083</v>
      </c>
      <c r="J23" s="31">
        <v>574322</v>
      </c>
      <c r="K23" s="36">
        <f t="shared" si="2"/>
        <v>0.19704312825119</v>
      </c>
      <c r="L23" s="31">
        <v>0</v>
      </c>
      <c r="M23" s="36">
        <f t="shared" si="3"/>
        <v>0</v>
      </c>
      <c r="N23" s="31">
        <f t="shared" si="4"/>
        <v>1835014</v>
      </c>
      <c r="O23" s="36">
        <f t="shared" si="5"/>
        <v>0.62957173666467448</v>
      </c>
      <c r="P23" s="31">
        <v>782947</v>
      </c>
      <c r="Q23" s="31">
        <v>3288394</v>
      </c>
      <c r="R23" s="31">
        <v>3580381</v>
      </c>
      <c r="S23" s="31">
        <v>2444383</v>
      </c>
      <c r="T23" s="36">
        <f t="shared" si="6"/>
        <v>0.68271588973352282</v>
      </c>
      <c r="U23" s="36">
        <f t="shared" si="7"/>
        <v>-0.26646120363191894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11527012</v>
      </c>
      <c r="E24" s="31">
        <v>11570012</v>
      </c>
      <c r="F24" s="31">
        <v>3353721</v>
      </c>
      <c r="G24" s="36">
        <f t="shared" si="0"/>
        <v>0.2909445223098579</v>
      </c>
      <c r="H24" s="31">
        <v>3739932</v>
      </c>
      <c r="I24" s="36">
        <f t="shared" si="1"/>
        <v>0.32444938896567471</v>
      </c>
      <c r="J24" s="31">
        <v>3443608</v>
      </c>
      <c r="K24" s="36">
        <f t="shared" si="2"/>
        <v>0.29763218914552553</v>
      </c>
      <c r="L24" s="31">
        <v>0</v>
      </c>
      <c r="M24" s="36">
        <f t="shared" si="3"/>
        <v>0</v>
      </c>
      <c r="N24" s="31">
        <f t="shared" si="4"/>
        <v>10537261</v>
      </c>
      <c r="O24" s="36">
        <f t="shared" si="5"/>
        <v>0.91073898626898575</v>
      </c>
      <c r="P24" s="31">
        <v>3022714</v>
      </c>
      <c r="Q24" s="31">
        <v>10365539</v>
      </c>
      <c r="R24" s="31">
        <v>10498819</v>
      </c>
      <c r="S24" s="31">
        <v>8155370</v>
      </c>
      <c r="T24" s="36">
        <f t="shared" si="6"/>
        <v>0.77678927506036632</v>
      </c>
      <c r="U24" s="36">
        <f t="shared" si="7"/>
        <v>0.13924373923566713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48857902</v>
      </c>
      <c r="E25" s="31">
        <v>48894515</v>
      </c>
      <c r="F25" s="31">
        <v>16466629</v>
      </c>
      <c r="G25" s="36">
        <f t="shared" si="0"/>
        <v>0.33703102928979634</v>
      </c>
      <c r="H25" s="31">
        <v>19307261</v>
      </c>
      <c r="I25" s="36">
        <f t="shared" si="1"/>
        <v>0.39517171654239269</v>
      </c>
      <c r="J25" s="31">
        <v>12537327</v>
      </c>
      <c r="K25" s="36">
        <f t="shared" si="2"/>
        <v>0.2564158167843571</v>
      </c>
      <c r="L25" s="31">
        <v>0</v>
      </c>
      <c r="M25" s="36">
        <f t="shared" si="3"/>
        <v>0</v>
      </c>
      <c r="N25" s="31">
        <f t="shared" si="4"/>
        <v>48311217</v>
      </c>
      <c r="O25" s="36">
        <f t="shared" si="5"/>
        <v>0.9880702774125073</v>
      </c>
      <c r="P25" s="31">
        <v>8390624</v>
      </c>
      <c r="Q25" s="31">
        <v>49245799</v>
      </c>
      <c r="R25" s="31">
        <v>49245799</v>
      </c>
      <c r="S25" s="31">
        <v>34231272</v>
      </c>
      <c r="T25" s="36">
        <f t="shared" si="6"/>
        <v>0.69511050069468872</v>
      </c>
      <c r="U25" s="36">
        <f t="shared" si="7"/>
        <v>0.49420674791290842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68854056</v>
      </c>
      <c r="E26" s="31">
        <v>71086286</v>
      </c>
      <c r="F26" s="31">
        <v>17468903</v>
      </c>
      <c r="G26" s="36">
        <f t="shared" si="0"/>
        <v>0.25370913515973553</v>
      </c>
      <c r="H26" s="31">
        <v>17426031</v>
      </c>
      <c r="I26" s="36">
        <f t="shared" si="1"/>
        <v>0.25308648483976021</v>
      </c>
      <c r="J26" s="31">
        <v>18188446</v>
      </c>
      <c r="K26" s="36">
        <f t="shared" si="2"/>
        <v>0.25586434491738674</v>
      </c>
      <c r="L26" s="31">
        <v>0</v>
      </c>
      <c r="M26" s="36">
        <f t="shared" si="3"/>
        <v>0</v>
      </c>
      <c r="N26" s="31">
        <f t="shared" si="4"/>
        <v>53083380</v>
      </c>
      <c r="O26" s="36">
        <f t="shared" si="5"/>
        <v>0.74674572251531046</v>
      </c>
      <c r="P26" s="31">
        <v>10167818</v>
      </c>
      <c r="Q26" s="31">
        <v>75271044</v>
      </c>
      <c r="R26" s="31">
        <v>69145548</v>
      </c>
      <c r="S26" s="31">
        <v>36908860</v>
      </c>
      <c r="T26" s="36">
        <f t="shared" si="6"/>
        <v>0.53378505294368339</v>
      </c>
      <c r="U26" s="36">
        <f t="shared" si="7"/>
        <v>0.78882489832135083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187271259</v>
      </c>
      <c r="E27" s="32">
        <f>SUM(E20:E26)</f>
        <v>190907051</v>
      </c>
      <c r="F27" s="32">
        <f>SUM(F20:F26)</f>
        <v>49974512</v>
      </c>
      <c r="G27" s="37">
        <f t="shared" si="0"/>
        <v>0.26685628252224225</v>
      </c>
      <c r="H27" s="32">
        <f>SUM(H20:H26)</f>
        <v>54040506</v>
      </c>
      <c r="I27" s="37">
        <f t="shared" si="1"/>
        <v>0.28856807119559119</v>
      </c>
      <c r="J27" s="32">
        <f>SUM(J20:J26)</f>
        <v>48842973</v>
      </c>
      <c r="K27" s="37">
        <f t="shared" si="2"/>
        <v>0.25584687807052237</v>
      </c>
      <c r="L27" s="32">
        <f>SUM(L20:L26)</f>
        <v>0</v>
      </c>
      <c r="M27" s="37">
        <f t="shared" si="3"/>
        <v>0</v>
      </c>
      <c r="N27" s="32">
        <f t="shared" si="4"/>
        <v>152857991</v>
      </c>
      <c r="O27" s="37">
        <f t="shared" si="5"/>
        <v>0.80069327036013982</v>
      </c>
      <c r="P27" s="32">
        <f>SUM(P20:P26)</f>
        <v>34634062</v>
      </c>
      <c r="Q27" s="32">
        <f>SUM(Q20:Q26)</f>
        <v>188315208</v>
      </c>
      <c r="R27" s="32">
        <f>SUM(R20:R26)</f>
        <v>182050581</v>
      </c>
      <c r="S27" s="32">
        <f>SUM(S20:S26)</f>
        <v>114371010</v>
      </c>
      <c r="T27" s="37">
        <f t="shared" si="6"/>
        <v>0.62823754459756431</v>
      </c>
      <c r="U27" s="37">
        <f t="shared" si="7"/>
        <v>0.41025828850222656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7586800</v>
      </c>
      <c r="E28" s="31">
        <v>7436612</v>
      </c>
      <c r="F28" s="31">
        <v>1539994</v>
      </c>
      <c r="G28" s="36">
        <f t="shared" si="0"/>
        <v>0.20298333948436759</v>
      </c>
      <c r="H28" s="31">
        <v>1685568</v>
      </c>
      <c r="I28" s="36">
        <f t="shared" si="1"/>
        <v>0.22217113934728738</v>
      </c>
      <c r="J28" s="31">
        <v>1539205</v>
      </c>
      <c r="K28" s="36">
        <f t="shared" si="2"/>
        <v>0.2069766447409116</v>
      </c>
      <c r="L28" s="31">
        <v>0</v>
      </c>
      <c r="M28" s="36">
        <f t="shared" si="3"/>
        <v>0</v>
      </c>
      <c r="N28" s="31">
        <f t="shared" si="4"/>
        <v>4764767</v>
      </c>
      <c r="O28" s="36">
        <f t="shared" si="5"/>
        <v>0.64071743960825167</v>
      </c>
      <c r="P28" s="31">
        <v>1689935</v>
      </c>
      <c r="Q28" s="31">
        <v>4341472</v>
      </c>
      <c r="R28" s="31">
        <v>4341472</v>
      </c>
      <c r="S28" s="31">
        <v>5197455</v>
      </c>
      <c r="T28" s="36">
        <f t="shared" si="6"/>
        <v>1.1971642336976951</v>
      </c>
      <c r="U28" s="36">
        <f t="shared" si="7"/>
        <v>-8.9192779603949224E-2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14443577</v>
      </c>
      <c r="E29" s="31">
        <v>13812102</v>
      </c>
      <c r="F29" s="31">
        <v>918991</v>
      </c>
      <c r="G29" s="36">
        <f t="shared" si="0"/>
        <v>6.3626274848674946E-2</v>
      </c>
      <c r="H29" s="31">
        <v>254087</v>
      </c>
      <c r="I29" s="36">
        <f t="shared" si="1"/>
        <v>1.7591694910478201E-2</v>
      </c>
      <c r="J29" s="31">
        <v>460039</v>
      </c>
      <c r="K29" s="36">
        <f t="shared" si="2"/>
        <v>3.3306950672678207E-2</v>
      </c>
      <c r="L29" s="31">
        <v>0</v>
      </c>
      <c r="M29" s="36">
        <f t="shared" si="3"/>
        <v>0</v>
      </c>
      <c r="N29" s="31">
        <f t="shared" si="4"/>
        <v>1633117</v>
      </c>
      <c r="O29" s="36">
        <f t="shared" si="5"/>
        <v>0.11823812190208267</v>
      </c>
      <c r="P29" s="31">
        <v>5852</v>
      </c>
      <c r="Q29" s="31">
        <v>13268063</v>
      </c>
      <c r="R29" s="31">
        <v>13298063</v>
      </c>
      <c r="S29" s="31">
        <v>5852</v>
      </c>
      <c r="T29" s="36">
        <f t="shared" si="6"/>
        <v>4.400640905370955E-4</v>
      </c>
      <c r="U29" s="36">
        <f t="shared" si="7"/>
        <v>77.612269309637725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2697145</v>
      </c>
      <c r="E30" s="31">
        <v>2054097</v>
      </c>
      <c r="F30" s="31">
        <v>466341</v>
      </c>
      <c r="G30" s="36">
        <f t="shared" si="0"/>
        <v>0.17290171644461089</v>
      </c>
      <c r="H30" s="31">
        <v>527551</v>
      </c>
      <c r="I30" s="36">
        <f t="shared" si="1"/>
        <v>0.19559608400734851</v>
      </c>
      <c r="J30" s="31">
        <v>516860</v>
      </c>
      <c r="K30" s="36">
        <f t="shared" si="2"/>
        <v>0.25162394959926432</v>
      </c>
      <c r="L30" s="31">
        <v>0</v>
      </c>
      <c r="M30" s="36">
        <f t="shared" si="3"/>
        <v>0</v>
      </c>
      <c r="N30" s="31">
        <f t="shared" si="4"/>
        <v>1510752</v>
      </c>
      <c r="O30" s="36">
        <f t="shared" si="5"/>
        <v>0.73548230682387439</v>
      </c>
      <c r="P30" s="31">
        <v>475371</v>
      </c>
      <c r="Q30" s="31">
        <v>2478261</v>
      </c>
      <c r="R30" s="31">
        <v>1378261</v>
      </c>
      <c r="S30" s="31">
        <v>1231279</v>
      </c>
      <c r="T30" s="36">
        <f t="shared" si="6"/>
        <v>0.8933569186097553</v>
      </c>
      <c r="U30" s="36">
        <f t="shared" si="7"/>
        <v>8.7277095153048823E-2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4698111</v>
      </c>
      <c r="E31" s="31">
        <v>4812720</v>
      </c>
      <c r="F31" s="31">
        <v>1898701</v>
      </c>
      <c r="G31" s="36">
        <f t="shared" si="0"/>
        <v>0.40414136660457789</v>
      </c>
      <c r="H31" s="31">
        <v>2044405</v>
      </c>
      <c r="I31" s="36">
        <f t="shared" si="1"/>
        <v>0.43515468238191901</v>
      </c>
      <c r="J31" s="31">
        <v>1934482</v>
      </c>
      <c r="K31" s="36">
        <f t="shared" si="2"/>
        <v>0.40195191076979336</v>
      </c>
      <c r="L31" s="31">
        <v>0</v>
      </c>
      <c r="M31" s="36">
        <f t="shared" si="3"/>
        <v>0</v>
      </c>
      <c r="N31" s="31">
        <f t="shared" si="4"/>
        <v>5877588</v>
      </c>
      <c r="O31" s="36">
        <f t="shared" si="5"/>
        <v>1.2212611579314816</v>
      </c>
      <c r="P31" s="31">
        <v>1832526</v>
      </c>
      <c r="Q31" s="31">
        <v>4598252</v>
      </c>
      <c r="R31" s="31">
        <v>5581542</v>
      </c>
      <c r="S31" s="31">
        <v>5149549</v>
      </c>
      <c r="T31" s="36">
        <f t="shared" si="6"/>
        <v>0.92260328776528067</v>
      </c>
      <c r="U31" s="36">
        <f t="shared" si="7"/>
        <v>5.5636864088149274E-2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8716672</v>
      </c>
      <c r="E32" s="31">
        <v>10826607</v>
      </c>
      <c r="F32" s="31">
        <v>1156379</v>
      </c>
      <c r="G32" s="36">
        <f t="shared" si="0"/>
        <v>0.13266290162116917</v>
      </c>
      <c r="H32" s="31">
        <v>2600185</v>
      </c>
      <c r="I32" s="36">
        <f t="shared" si="1"/>
        <v>0.2983001998928031</v>
      </c>
      <c r="J32" s="31">
        <v>2201993</v>
      </c>
      <c r="K32" s="36">
        <f t="shared" si="2"/>
        <v>0.20338717383941249</v>
      </c>
      <c r="L32" s="31">
        <v>0</v>
      </c>
      <c r="M32" s="36">
        <f t="shared" si="3"/>
        <v>0</v>
      </c>
      <c r="N32" s="31">
        <f t="shared" si="4"/>
        <v>5958557</v>
      </c>
      <c r="O32" s="36">
        <f t="shared" si="5"/>
        <v>0.5503623619107999</v>
      </c>
      <c r="P32" s="31">
        <v>1128907</v>
      </c>
      <c r="Q32" s="31">
        <v>4067217</v>
      </c>
      <c r="R32" s="31">
        <v>4076784</v>
      </c>
      <c r="S32" s="31">
        <v>3586030</v>
      </c>
      <c r="T32" s="36">
        <f t="shared" si="6"/>
        <v>0.87962227088803335</v>
      </c>
      <c r="U32" s="36">
        <f t="shared" si="7"/>
        <v>0.95055305707201754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43506265</v>
      </c>
      <c r="E33" s="31">
        <v>45773265</v>
      </c>
      <c r="F33" s="31">
        <v>8813835</v>
      </c>
      <c r="G33" s="36">
        <f t="shared" si="0"/>
        <v>0.20258771926296132</v>
      </c>
      <c r="H33" s="31">
        <v>9010818</v>
      </c>
      <c r="I33" s="36">
        <f t="shared" si="1"/>
        <v>0.2071154119987087</v>
      </c>
      <c r="J33" s="31">
        <v>11098213</v>
      </c>
      <c r="K33" s="36">
        <f t="shared" si="2"/>
        <v>0.24246059353642349</v>
      </c>
      <c r="L33" s="31">
        <v>0</v>
      </c>
      <c r="M33" s="36">
        <f t="shared" si="3"/>
        <v>0</v>
      </c>
      <c r="N33" s="31">
        <f t="shared" si="4"/>
        <v>28922866</v>
      </c>
      <c r="O33" s="36">
        <f t="shared" si="5"/>
        <v>0.63187246966105648</v>
      </c>
      <c r="P33" s="31">
        <v>7957368</v>
      </c>
      <c r="Q33" s="31">
        <v>36443389</v>
      </c>
      <c r="R33" s="31">
        <v>37153389</v>
      </c>
      <c r="S33" s="31">
        <v>25077109</v>
      </c>
      <c r="T33" s="36">
        <f t="shared" si="6"/>
        <v>0.6749615492680896</v>
      </c>
      <c r="U33" s="36">
        <f t="shared" si="7"/>
        <v>0.39470902941776731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6260039</v>
      </c>
      <c r="E34" s="31">
        <v>6215039</v>
      </c>
      <c r="F34" s="31">
        <v>1296257</v>
      </c>
      <c r="G34" s="36">
        <f t="shared" si="0"/>
        <v>0.20706851826322487</v>
      </c>
      <c r="H34" s="31">
        <v>1630502</v>
      </c>
      <c r="I34" s="36">
        <f t="shared" si="1"/>
        <v>0.26046195558845558</v>
      </c>
      <c r="J34" s="31">
        <v>1460579</v>
      </c>
      <c r="K34" s="36">
        <f t="shared" si="2"/>
        <v>0.23500721395312241</v>
      </c>
      <c r="L34" s="31">
        <v>0</v>
      </c>
      <c r="M34" s="36">
        <f t="shared" si="3"/>
        <v>0</v>
      </c>
      <c r="N34" s="31">
        <f t="shared" si="4"/>
        <v>4387338</v>
      </c>
      <c r="O34" s="36">
        <f t="shared" si="5"/>
        <v>0.70592284296204744</v>
      </c>
      <c r="P34" s="31">
        <v>1967238</v>
      </c>
      <c r="Q34" s="31">
        <v>5912959</v>
      </c>
      <c r="R34" s="31">
        <v>5887584</v>
      </c>
      <c r="S34" s="31">
        <v>5198925</v>
      </c>
      <c r="T34" s="36">
        <f t="shared" si="6"/>
        <v>0.88303198731432109</v>
      </c>
      <c r="U34" s="36">
        <f t="shared" si="7"/>
        <v>-0.25754840034606896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87908609</v>
      </c>
      <c r="E35" s="32">
        <f>SUM(E28:E34)</f>
        <v>90930442</v>
      </c>
      <c r="F35" s="32">
        <f>SUM(F28:F34)</f>
        <v>16090498</v>
      </c>
      <c r="G35" s="37">
        <f t="shared" si="0"/>
        <v>0.18303665799102795</v>
      </c>
      <c r="H35" s="32">
        <f>SUM(H28:H34)</f>
        <v>17753116</v>
      </c>
      <c r="I35" s="37">
        <f t="shared" si="1"/>
        <v>0.20194968617920003</v>
      </c>
      <c r="J35" s="32">
        <f>SUM(J28:J34)</f>
        <v>19211371</v>
      </c>
      <c r="K35" s="37">
        <f t="shared" si="2"/>
        <v>0.21127546042281417</v>
      </c>
      <c r="L35" s="32">
        <f>SUM(L28:L34)</f>
        <v>0</v>
      </c>
      <c r="M35" s="37">
        <f t="shared" si="3"/>
        <v>0</v>
      </c>
      <c r="N35" s="32">
        <f t="shared" si="4"/>
        <v>53054985</v>
      </c>
      <c r="O35" s="37">
        <f t="shared" si="5"/>
        <v>0.58346780058541892</v>
      </c>
      <c r="P35" s="32">
        <f>SUM(P28:P34)</f>
        <v>15057197</v>
      </c>
      <c r="Q35" s="32">
        <f>SUM(Q28:Q34)</f>
        <v>71109613</v>
      </c>
      <c r="R35" s="32">
        <f>SUM(R28:R34)</f>
        <v>71717095</v>
      </c>
      <c r="S35" s="32">
        <f>SUM(S28:S34)</f>
        <v>45446199</v>
      </c>
      <c r="T35" s="37">
        <f t="shared" si="6"/>
        <v>0.63368711462727267</v>
      </c>
      <c r="U35" s="37">
        <f t="shared" si="7"/>
        <v>0.27589291685564055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18165065</v>
      </c>
      <c r="E36" s="31">
        <v>18229059</v>
      </c>
      <c r="F36" s="31">
        <v>3634091</v>
      </c>
      <c r="G36" s="36">
        <f t="shared" si="0"/>
        <v>0.2000593446816733</v>
      </c>
      <c r="H36" s="31">
        <v>4379174</v>
      </c>
      <c r="I36" s="36">
        <f t="shared" si="1"/>
        <v>0.24107670410207727</v>
      </c>
      <c r="J36" s="31">
        <v>3965501</v>
      </c>
      <c r="K36" s="36">
        <f t="shared" si="2"/>
        <v>0.21753733969482461</v>
      </c>
      <c r="L36" s="31">
        <v>0</v>
      </c>
      <c r="M36" s="36">
        <f t="shared" si="3"/>
        <v>0</v>
      </c>
      <c r="N36" s="31">
        <f t="shared" si="4"/>
        <v>11978766</v>
      </c>
      <c r="O36" s="36">
        <f t="shared" si="5"/>
        <v>0.65712475888086164</v>
      </c>
      <c r="P36" s="31">
        <v>3751268</v>
      </c>
      <c r="Q36" s="31">
        <v>14559396</v>
      </c>
      <c r="R36" s="31">
        <v>16342578</v>
      </c>
      <c r="S36" s="31">
        <v>10845192</v>
      </c>
      <c r="T36" s="36">
        <f t="shared" si="6"/>
        <v>0.66361574042969229</v>
      </c>
      <c r="U36" s="36">
        <f t="shared" si="7"/>
        <v>5.7109489377991762E-2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8165583</v>
      </c>
      <c r="E37" s="31">
        <v>8344877</v>
      </c>
      <c r="F37" s="31">
        <v>972316</v>
      </c>
      <c r="G37" s="36">
        <f t="shared" si="0"/>
        <v>0.11907490255135487</v>
      </c>
      <c r="H37" s="31">
        <v>1650216</v>
      </c>
      <c r="I37" s="36">
        <f t="shared" si="1"/>
        <v>0.20209408195348696</v>
      </c>
      <c r="J37" s="31">
        <v>2013563</v>
      </c>
      <c r="K37" s="36">
        <f t="shared" si="2"/>
        <v>0.24129331085407252</v>
      </c>
      <c r="L37" s="31">
        <v>0</v>
      </c>
      <c r="M37" s="36">
        <f t="shared" si="3"/>
        <v>0</v>
      </c>
      <c r="N37" s="31">
        <f t="shared" si="4"/>
        <v>4636095</v>
      </c>
      <c r="O37" s="36">
        <f t="shared" si="5"/>
        <v>0.55556181355339329</v>
      </c>
      <c r="P37" s="31">
        <v>1634728</v>
      </c>
      <c r="Q37" s="31">
        <v>8241662</v>
      </c>
      <c r="R37" s="31">
        <v>7762933</v>
      </c>
      <c r="S37" s="31">
        <v>4249165</v>
      </c>
      <c r="T37" s="36">
        <f t="shared" si="6"/>
        <v>0.54736592470912737</v>
      </c>
      <c r="U37" s="36">
        <f t="shared" si="7"/>
        <v>0.23174191669806832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9885036</v>
      </c>
      <c r="E38" s="31">
        <v>7538752</v>
      </c>
      <c r="F38" s="31">
        <v>53173</v>
      </c>
      <c r="G38" s="36">
        <f t="shared" si="0"/>
        <v>5.3791407537615446E-3</v>
      </c>
      <c r="H38" s="31">
        <v>68651</v>
      </c>
      <c r="I38" s="36">
        <f t="shared" si="1"/>
        <v>6.9449418292457411E-3</v>
      </c>
      <c r="J38" s="31">
        <v>131134</v>
      </c>
      <c r="K38" s="36">
        <f t="shared" si="2"/>
        <v>1.7394656303855068E-2</v>
      </c>
      <c r="L38" s="31">
        <v>0</v>
      </c>
      <c r="M38" s="36">
        <f t="shared" si="3"/>
        <v>0</v>
      </c>
      <c r="N38" s="31">
        <f t="shared" si="4"/>
        <v>252958</v>
      </c>
      <c r="O38" s="36">
        <f t="shared" si="5"/>
        <v>3.3554360191182839E-2</v>
      </c>
      <c r="P38" s="31">
        <v>8112</v>
      </c>
      <c r="Q38" s="31">
        <v>10432779</v>
      </c>
      <c r="R38" s="31">
        <v>9295635</v>
      </c>
      <c r="S38" s="31">
        <v>26553</v>
      </c>
      <c r="T38" s="36">
        <f t="shared" si="6"/>
        <v>2.8565020033596415E-3</v>
      </c>
      <c r="U38" s="36">
        <f t="shared" si="7"/>
        <v>15.16543392504931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16724072</v>
      </c>
      <c r="E39" s="31">
        <v>16847241</v>
      </c>
      <c r="F39" s="31">
        <v>3217036</v>
      </c>
      <c r="G39" s="36">
        <f t="shared" si="0"/>
        <v>0.192359611941398</v>
      </c>
      <c r="H39" s="31">
        <v>3584379</v>
      </c>
      <c r="I39" s="36">
        <f t="shared" si="1"/>
        <v>0.21432453770828061</v>
      </c>
      <c r="J39" s="31">
        <v>3695167</v>
      </c>
      <c r="K39" s="36">
        <f t="shared" si="2"/>
        <v>0.21933365825300416</v>
      </c>
      <c r="L39" s="31">
        <v>0</v>
      </c>
      <c r="M39" s="36">
        <f t="shared" si="3"/>
        <v>0</v>
      </c>
      <c r="N39" s="31">
        <f t="shared" si="4"/>
        <v>10496582</v>
      </c>
      <c r="O39" s="36">
        <f t="shared" si="5"/>
        <v>0.6230445685438939</v>
      </c>
      <c r="P39" s="31">
        <v>3454205</v>
      </c>
      <c r="Q39" s="31">
        <v>19341478</v>
      </c>
      <c r="R39" s="31">
        <v>17172442</v>
      </c>
      <c r="S39" s="31">
        <v>10737993</v>
      </c>
      <c r="T39" s="36">
        <f t="shared" si="6"/>
        <v>0.6253037861475963</v>
      </c>
      <c r="U39" s="36">
        <f t="shared" si="7"/>
        <v>6.9759032830998713E-2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52939756</v>
      </c>
      <c r="E40" s="32">
        <f>SUM(E36:E39)</f>
        <v>50959929</v>
      </c>
      <c r="F40" s="32">
        <f>SUM(F36:F39)</f>
        <v>7876616</v>
      </c>
      <c r="G40" s="37">
        <f t="shared" si="0"/>
        <v>0.14878451649833824</v>
      </c>
      <c r="H40" s="32">
        <f>SUM(H36:H39)</f>
        <v>9682420</v>
      </c>
      <c r="I40" s="37">
        <f t="shared" si="1"/>
        <v>0.18289506283330811</v>
      </c>
      <c r="J40" s="32">
        <f>SUM(J36:J39)</f>
        <v>9805365</v>
      </c>
      <c r="K40" s="37">
        <f t="shared" si="2"/>
        <v>0.19241323903728358</v>
      </c>
      <c r="L40" s="32">
        <f>SUM(L36:L39)</f>
        <v>0</v>
      </c>
      <c r="M40" s="37">
        <f t="shared" si="3"/>
        <v>0</v>
      </c>
      <c r="N40" s="32">
        <f t="shared" si="4"/>
        <v>27364401</v>
      </c>
      <c r="O40" s="37">
        <f t="shared" si="5"/>
        <v>0.53697878974674396</v>
      </c>
      <c r="P40" s="32">
        <f>SUM(P36:P39)</f>
        <v>8848313</v>
      </c>
      <c r="Q40" s="32">
        <f>SUM(Q36:Q39)</f>
        <v>52575315</v>
      </c>
      <c r="R40" s="32">
        <f>SUM(R36:R39)</f>
        <v>50573588</v>
      </c>
      <c r="S40" s="32">
        <f>SUM(S36:S39)</f>
        <v>25858903</v>
      </c>
      <c r="T40" s="37">
        <f t="shared" si="6"/>
        <v>0.51131240678434764</v>
      </c>
      <c r="U40" s="37">
        <f t="shared" si="7"/>
        <v>0.10816208694244889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33455239</v>
      </c>
      <c r="E43" s="31">
        <v>50279542</v>
      </c>
      <c r="F43" s="31">
        <v>8215183</v>
      </c>
      <c r="G43" s="36">
        <f t="shared" si="0"/>
        <v>0.24555744468003951</v>
      </c>
      <c r="H43" s="31">
        <v>10517740</v>
      </c>
      <c r="I43" s="36">
        <f t="shared" si="1"/>
        <v>0.31438244993556913</v>
      </c>
      <c r="J43" s="31">
        <v>9736652</v>
      </c>
      <c r="K43" s="36">
        <f t="shared" si="2"/>
        <v>0.19365037175557406</v>
      </c>
      <c r="L43" s="31">
        <v>0</v>
      </c>
      <c r="M43" s="36">
        <f t="shared" si="3"/>
        <v>0</v>
      </c>
      <c r="N43" s="31">
        <f t="shared" si="4"/>
        <v>28469575</v>
      </c>
      <c r="O43" s="36">
        <f t="shared" si="5"/>
        <v>0.56622582202518867</v>
      </c>
      <c r="P43" s="31">
        <v>10031091</v>
      </c>
      <c r="Q43" s="31">
        <v>68799370</v>
      </c>
      <c r="R43" s="31">
        <v>54154485</v>
      </c>
      <c r="S43" s="31">
        <v>28424056</v>
      </c>
      <c r="T43" s="36">
        <f t="shared" si="6"/>
        <v>0.52486984226698863</v>
      </c>
      <c r="U43" s="36">
        <f t="shared" si="7"/>
        <v>-2.9352639707884265E-2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39485822</v>
      </c>
      <c r="E44" s="31">
        <v>44796549</v>
      </c>
      <c r="F44" s="31">
        <v>6502670</v>
      </c>
      <c r="G44" s="36">
        <f t="shared" si="0"/>
        <v>0.16468366797581166</v>
      </c>
      <c r="H44" s="31">
        <v>10002021</v>
      </c>
      <c r="I44" s="36">
        <f t="shared" si="1"/>
        <v>0.25330664257160457</v>
      </c>
      <c r="J44" s="31">
        <v>7703620</v>
      </c>
      <c r="K44" s="36">
        <f t="shared" si="2"/>
        <v>0.1719690505623547</v>
      </c>
      <c r="L44" s="31">
        <v>0</v>
      </c>
      <c r="M44" s="36">
        <f t="shared" si="3"/>
        <v>0</v>
      </c>
      <c r="N44" s="31">
        <f t="shared" si="4"/>
        <v>24208311</v>
      </c>
      <c r="O44" s="36">
        <f t="shared" si="5"/>
        <v>0.54040571294900419</v>
      </c>
      <c r="P44" s="31">
        <v>8305101</v>
      </c>
      <c r="Q44" s="31">
        <v>34184837</v>
      </c>
      <c r="R44" s="31">
        <v>34965040</v>
      </c>
      <c r="S44" s="31">
        <v>24560128</v>
      </c>
      <c r="T44" s="36">
        <f t="shared" si="6"/>
        <v>0.70241955965158343</v>
      </c>
      <c r="U44" s="36">
        <f t="shared" si="7"/>
        <v>-7.2423080706664478E-2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152651608</v>
      </c>
      <c r="E45" s="31">
        <v>165317029</v>
      </c>
      <c r="F45" s="31">
        <v>41062919</v>
      </c>
      <c r="G45" s="36">
        <f t="shared" si="0"/>
        <v>0.26899761842010861</v>
      </c>
      <c r="H45" s="31">
        <v>39432633</v>
      </c>
      <c r="I45" s="36">
        <f t="shared" si="1"/>
        <v>0.25831783573481915</v>
      </c>
      <c r="J45" s="31">
        <v>44746672</v>
      </c>
      <c r="K45" s="36">
        <f t="shared" si="2"/>
        <v>0.27067188583458029</v>
      </c>
      <c r="L45" s="31">
        <v>0</v>
      </c>
      <c r="M45" s="36">
        <f t="shared" si="3"/>
        <v>0</v>
      </c>
      <c r="N45" s="31">
        <f t="shared" si="4"/>
        <v>125242224</v>
      </c>
      <c r="O45" s="36">
        <f t="shared" si="5"/>
        <v>0.75758816110831506</v>
      </c>
      <c r="P45" s="31">
        <v>39521804</v>
      </c>
      <c r="Q45" s="31">
        <v>127388199</v>
      </c>
      <c r="R45" s="31">
        <v>154094921</v>
      </c>
      <c r="S45" s="31">
        <v>114128871</v>
      </c>
      <c r="T45" s="36">
        <f t="shared" si="6"/>
        <v>0.74064005652723619</v>
      </c>
      <c r="U45" s="36">
        <f t="shared" si="7"/>
        <v>0.13220216364617365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30041452</v>
      </c>
      <c r="E46" s="31">
        <v>30091452</v>
      </c>
      <c r="F46" s="31">
        <v>5255865</v>
      </c>
      <c r="G46" s="36">
        <f t="shared" si="0"/>
        <v>0.17495376055724604</v>
      </c>
      <c r="H46" s="31">
        <v>6237556</v>
      </c>
      <c r="I46" s="36">
        <f t="shared" si="1"/>
        <v>0.20763164177284107</v>
      </c>
      <c r="J46" s="31">
        <v>6798213</v>
      </c>
      <c r="K46" s="36">
        <f t="shared" si="2"/>
        <v>0.22591841031798665</v>
      </c>
      <c r="L46" s="31">
        <v>0</v>
      </c>
      <c r="M46" s="36">
        <f t="shared" si="3"/>
        <v>0</v>
      </c>
      <c r="N46" s="31">
        <f t="shared" si="4"/>
        <v>18291634</v>
      </c>
      <c r="O46" s="36">
        <f t="shared" si="5"/>
        <v>0.60786810819231984</v>
      </c>
      <c r="P46" s="31">
        <v>6201888</v>
      </c>
      <c r="Q46" s="31">
        <v>28399860</v>
      </c>
      <c r="R46" s="31">
        <v>28649860</v>
      </c>
      <c r="S46" s="31">
        <v>17596123</v>
      </c>
      <c r="T46" s="36">
        <f t="shared" si="6"/>
        <v>0.61417832408256101</v>
      </c>
      <c r="U46" s="36">
        <f t="shared" si="7"/>
        <v>9.6152171725771174E-2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255634121</v>
      </c>
      <c r="E47" s="32">
        <f>SUM(E41:E46)</f>
        <v>290484572</v>
      </c>
      <c r="F47" s="32">
        <f>SUM(F41:F46)</f>
        <v>61036637</v>
      </c>
      <c r="G47" s="37">
        <f t="shared" si="0"/>
        <v>0.23876561063614821</v>
      </c>
      <c r="H47" s="32">
        <f>SUM(H41:H46)</f>
        <v>66189950</v>
      </c>
      <c r="I47" s="37">
        <f t="shared" si="1"/>
        <v>0.25892455099919937</v>
      </c>
      <c r="J47" s="32">
        <f>SUM(J41:J46)</f>
        <v>68985157</v>
      </c>
      <c r="K47" s="37">
        <f t="shared" si="2"/>
        <v>0.2374830323174616</v>
      </c>
      <c r="L47" s="32">
        <f>SUM(L41:L46)</f>
        <v>0</v>
      </c>
      <c r="M47" s="37">
        <f t="shared" si="3"/>
        <v>0</v>
      </c>
      <c r="N47" s="32">
        <f t="shared" si="4"/>
        <v>196211744</v>
      </c>
      <c r="O47" s="37">
        <f t="shared" si="5"/>
        <v>0.6754635630012048</v>
      </c>
      <c r="P47" s="32">
        <f>SUM(P41:P46)</f>
        <v>64059884</v>
      </c>
      <c r="Q47" s="32">
        <f>SUM(Q41:Q46)</f>
        <v>258772266</v>
      </c>
      <c r="R47" s="32">
        <f>SUM(R41:R46)</f>
        <v>271864306</v>
      </c>
      <c r="S47" s="32">
        <f>SUM(S41:S46)</f>
        <v>184709178</v>
      </c>
      <c r="T47" s="37">
        <f t="shared" si="6"/>
        <v>0.67941680435238894</v>
      </c>
      <c r="U47" s="37">
        <f t="shared" si="7"/>
        <v>7.6885449870624178E-2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26221380</v>
      </c>
      <c r="E48" s="31">
        <v>26571384</v>
      </c>
      <c r="F48" s="31">
        <v>5506892</v>
      </c>
      <c r="G48" s="36">
        <f t="shared" si="0"/>
        <v>0.21001533862824917</v>
      </c>
      <c r="H48" s="31">
        <v>6224764</v>
      </c>
      <c r="I48" s="36">
        <f t="shared" si="1"/>
        <v>0.23739269252800577</v>
      </c>
      <c r="J48" s="31">
        <v>6468595</v>
      </c>
      <c r="K48" s="36">
        <f t="shared" si="2"/>
        <v>0.24344215566641167</v>
      </c>
      <c r="L48" s="31">
        <v>0</v>
      </c>
      <c r="M48" s="36">
        <f t="shared" si="3"/>
        <v>0</v>
      </c>
      <c r="N48" s="31">
        <f t="shared" si="4"/>
        <v>18200251</v>
      </c>
      <c r="O48" s="36">
        <f t="shared" si="5"/>
        <v>0.68495683175554578</v>
      </c>
      <c r="P48" s="31">
        <v>5263527</v>
      </c>
      <c r="Q48" s="31">
        <v>24331056</v>
      </c>
      <c r="R48" s="31">
        <v>22402635</v>
      </c>
      <c r="S48" s="31">
        <v>16325127</v>
      </c>
      <c r="T48" s="36">
        <f t="shared" si="6"/>
        <v>0.72871459093986046</v>
      </c>
      <c r="U48" s="36">
        <f t="shared" si="7"/>
        <v>0.22894686395643071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54169835</v>
      </c>
      <c r="E49" s="31">
        <v>55336798</v>
      </c>
      <c r="F49" s="31">
        <v>11606520</v>
      </c>
      <c r="G49" s="36">
        <f t="shared" si="0"/>
        <v>0.21426168272434279</v>
      </c>
      <c r="H49" s="31">
        <v>11235249</v>
      </c>
      <c r="I49" s="36">
        <f t="shared" si="1"/>
        <v>0.20740784977469473</v>
      </c>
      <c r="J49" s="31">
        <v>13137357</v>
      </c>
      <c r="K49" s="36">
        <f t="shared" si="2"/>
        <v>0.23740724933162921</v>
      </c>
      <c r="L49" s="31">
        <v>0</v>
      </c>
      <c r="M49" s="36">
        <f t="shared" si="3"/>
        <v>0</v>
      </c>
      <c r="N49" s="31">
        <f t="shared" si="4"/>
        <v>35979126</v>
      </c>
      <c r="O49" s="36">
        <f t="shared" si="5"/>
        <v>0.65018445772738787</v>
      </c>
      <c r="P49" s="31">
        <v>12856242</v>
      </c>
      <c r="Q49" s="31">
        <v>45165696</v>
      </c>
      <c r="R49" s="31">
        <v>52429286</v>
      </c>
      <c r="S49" s="31">
        <v>33766785</v>
      </c>
      <c r="T49" s="36">
        <f t="shared" si="6"/>
        <v>0.64404434193515436</v>
      </c>
      <c r="U49" s="36">
        <f t="shared" si="7"/>
        <v>2.1866032079981057E-2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18010704</v>
      </c>
      <c r="E50" s="31">
        <v>18733104</v>
      </c>
      <c r="F50" s="31">
        <v>3345510</v>
      </c>
      <c r="G50" s="36">
        <f t="shared" si="0"/>
        <v>0.18575120661579914</v>
      </c>
      <c r="H50" s="31">
        <v>3613837</v>
      </c>
      <c r="I50" s="36">
        <f t="shared" si="1"/>
        <v>0.20064940271074358</v>
      </c>
      <c r="J50" s="31">
        <v>3841225</v>
      </c>
      <c r="K50" s="36">
        <f t="shared" si="2"/>
        <v>0.20505010808673246</v>
      </c>
      <c r="L50" s="31">
        <v>0</v>
      </c>
      <c r="M50" s="36">
        <f t="shared" si="3"/>
        <v>0</v>
      </c>
      <c r="N50" s="31">
        <f t="shared" si="4"/>
        <v>10800572</v>
      </c>
      <c r="O50" s="36">
        <f t="shared" si="5"/>
        <v>0.57655004744542071</v>
      </c>
      <c r="P50" s="31">
        <v>4795867</v>
      </c>
      <c r="Q50" s="31">
        <v>16543920</v>
      </c>
      <c r="R50" s="31">
        <v>17516825</v>
      </c>
      <c r="S50" s="31">
        <v>11664788</v>
      </c>
      <c r="T50" s="36">
        <f t="shared" si="6"/>
        <v>0.6659190806553128</v>
      </c>
      <c r="U50" s="36">
        <f t="shared" si="7"/>
        <v>-0.19905514477361441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16257052</v>
      </c>
      <c r="E51" s="31">
        <v>17381420</v>
      </c>
      <c r="F51" s="31">
        <v>1160288</v>
      </c>
      <c r="G51" s="36">
        <f t="shared" si="0"/>
        <v>7.1371365484960009E-2</v>
      </c>
      <c r="H51" s="31">
        <v>4218711</v>
      </c>
      <c r="I51" s="36">
        <f t="shared" si="1"/>
        <v>0.25950036943967453</v>
      </c>
      <c r="J51" s="31">
        <v>4694089</v>
      </c>
      <c r="K51" s="36">
        <f t="shared" si="2"/>
        <v>0.270063608151693</v>
      </c>
      <c r="L51" s="31">
        <v>0</v>
      </c>
      <c r="M51" s="36">
        <f t="shared" si="3"/>
        <v>0</v>
      </c>
      <c r="N51" s="31">
        <f t="shared" si="4"/>
        <v>10073088</v>
      </c>
      <c r="O51" s="36">
        <f t="shared" si="5"/>
        <v>0.5795319369763805</v>
      </c>
      <c r="P51" s="31">
        <v>2624597</v>
      </c>
      <c r="Q51" s="31">
        <v>7447950</v>
      </c>
      <c r="R51" s="31">
        <v>13209296</v>
      </c>
      <c r="S51" s="31">
        <v>7517657</v>
      </c>
      <c r="T51" s="36">
        <f t="shared" si="6"/>
        <v>0.56911867218358947</v>
      </c>
      <c r="U51" s="36">
        <f t="shared" si="7"/>
        <v>0.78849895812576176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37435366</v>
      </c>
      <c r="E52" s="31">
        <v>36735352</v>
      </c>
      <c r="F52" s="31">
        <v>7588216</v>
      </c>
      <c r="G52" s="36">
        <f t="shared" si="0"/>
        <v>0.20270179808045685</v>
      </c>
      <c r="H52" s="31">
        <v>7300727</v>
      </c>
      <c r="I52" s="36">
        <f t="shared" si="1"/>
        <v>0.1950221883766276</v>
      </c>
      <c r="J52" s="31">
        <v>7804953</v>
      </c>
      <c r="K52" s="36">
        <f t="shared" si="2"/>
        <v>0.21246435858298024</v>
      </c>
      <c r="L52" s="31">
        <v>0</v>
      </c>
      <c r="M52" s="36">
        <f t="shared" si="3"/>
        <v>0</v>
      </c>
      <c r="N52" s="31">
        <f t="shared" si="4"/>
        <v>22693896</v>
      </c>
      <c r="O52" s="36">
        <f t="shared" si="5"/>
        <v>0.61776721235718657</v>
      </c>
      <c r="P52" s="31">
        <v>7231013</v>
      </c>
      <c r="Q52" s="31">
        <v>34840014</v>
      </c>
      <c r="R52" s="31">
        <v>34590014</v>
      </c>
      <c r="S52" s="31">
        <v>20901544</v>
      </c>
      <c r="T52" s="36">
        <f t="shared" si="6"/>
        <v>0.60426526569200001</v>
      </c>
      <c r="U52" s="36">
        <f t="shared" si="7"/>
        <v>7.9372005001235646E-2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152094337</v>
      </c>
      <c r="E53" s="32">
        <f>SUM(E48:E52)</f>
        <v>154758058</v>
      </c>
      <c r="F53" s="32">
        <f>SUM(F48:F52)</f>
        <v>29207426</v>
      </c>
      <c r="G53" s="37">
        <f t="shared" si="0"/>
        <v>0.19203493421323109</v>
      </c>
      <c r="H53" s="32">
        <f>SUM(H48:H52)</f>
        <v>32593288</v>
      </c>
      <c r="I53" s="37">
        <f t="shared" si="1"/>
        <v>0.21429652571482657</v>
      </c>
      <c r="J53" s="32">
        <f>SUM(J48:J52)</f>
        <v>35946219</v>
      </c>
      <c r="K53" s="37">
        <f t="shared" si="2"/>
        <v>0.23227365000922925</v>
      </c>
      <c r="L53" s="32">
        <f>SUM(L48:L52)</f>
        <v>0</v>
      </c>
      <c r="M53" s="37">
        <f t="shared" si="3"/>
        <v>0</v>
      </c>
      <c r="N53" s="32">
        <f t="shared" si="4"/>
        <v>97746933</v>
      </c>
      <c r="O53" s="37">
        <f t="shared" si="5"/>
        <v>0.63161126640656085</v>
      </c>
      <c r="P53" s="32">
        <f>SUM(P48:P52)</f>
        <v>32771246</v>
      </c>
      <c r="Q53" s="32">
        <f>SUM(Q48:Q52)</f>
        <v>128328636</v>
      </c>
      <c r="R53" s="32">
        <f>SUM(R48:R52)</f>
        <v>140148056</v>
      </c>
      <c r="S53" s="32">
        <f>SUM(S48:S52)</f>
        <v>90175901</v>
      </c>
      <c r="T53" s="37">
        <f t="shared" si="6"/>
        <v>0.64343312047082546</v>
      </c>
      <c r="U53" s="37">
        <f t="shared" si="7"/>
        <v>9.6882889347570167E-2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2132966114</v>
      </c>
      <c r="E54" s="32">
        <f>SUM(E8:E9,E11:E18,E20:E26,E28:E34,E36:E39,E41:E46,E48:E52)</f>
        <v>2149838100</v>
      </c>
      <c r="F54" s="32">
        <f>SUM(F8:F9,F11:F18,F20:F26,F28:F34,F36:F39,F41:F46,F48:F52)</f>
        <v>423453079</v>
      </c>
      <c r="G54" s="37">
        <f t="shared" si="0"/>
        <v>0.19852780417870247</v>
      </c>
      <c r="H54" s="32">
        <f>SUM(H8:H9,H11:H18,H20:H26,H28:H34,H36:H39,H41:H46,H48:H52)</f>
        <v>506666543</v>
      </c>
      <c r="I54" s="37">
        <f t="shared" si="1"/>
        <v>0.23754083089948236</v>
      </c>
      <c r="J54" s="32">
        <f>SUM(J8:J9,J11:J18,J20:J26,J28:J34,J36:J39,J41:J46,J48:J52)</f>
        <v>486967347</v>
      </c>
      <c r="K54" s="37">
        <f t="shared" si="2"/>
        <v>0.22651349745825047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1417086969</v>
      </c>
      <c r="O54" s="37">
        <f t="shared" si="5"/>
        <v>0.65915985440950187</v>
      </c>
      <c r="P54" s="32">
        <f>SUM(P8:P9,P11:P18,P20:P26,P28:P34,P36:P39,P41:P46,P48:P52)</f>
        <v>443612147</v>
      </c>
      <c r="Q54" s="32">
        <f>SUM(Q8:Q9,Q11:Q18,Q20:Q26,Q28:Q34,Q36:Q39,Q41:Q46,Q48:Q52)</f>
        <v>2065211054</v>
      </c>
      <c r="R54" s="32">
        <f>SUM(R8:R9,R11:R18,R20:R26,R28:R34,R36:R39,R41:R46,R48:R52)</f>
        <v>2132408900</v>
      </c>
      <c r="S54" s="32">
        <f>SUM(S8:S9,S11:S18,S20:S26,S28:S34,S36:S39,S41:S46,S48:S52)</f>
        <v>1311776035</v>
      </c>
      <c r="T54" s="37">
        <f t="shared" si="6"/>
        <v>0.61516158322167946</v>
      </c>
      <c r="U54" s="37">
        <f t="shared" si="7"/>
        <v>9.7732220123359248E-2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354622312</v>
      </c>
      <c r="E57" s="31">
        <v>389897695</v>
      </c>
      <c r="F57" s="31">
        <v>80110295</v>
      </c>
      <c r="G57" s="36">
        <f t="shared" ref="G57:G85" si="8">IF(($D57      =0),0,($F57      /$D57      ))</f>
        <v>0.22590314339837703</v>
      </c>
      <c r="H57" s="31">
        <v>98659498</v>
      </c>
      <c r="I57" s="36">
        <f t="shared" ref="I57:I85" si="9">IF(($D57      =0),0,($H57      /$D57      ))</f>
        <v>0.27821006930889336</v>
      </c>
      <c r="J57" s="31">
        <v>109211449</v>
      </c>
      <c r="K57" s="36">
        <f t="shared" ref="K57:K85" si="10">IF(($E57      =0),0,($J57      /$E57      ))</f>
        <v>0.28010283312908529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287981242</v>
      </c>
      <c r="O57" s="36">
        <f t="shared" ref="O57:O85" si="13">IF(($E57      =0),0,($N57      /$E57      ))</f>
        <v>0.73860719284324061</v>
      </c>
      <c r="P57" s="31">
        <v>86818025</v>
      </c>
      <c r="Q57" s="31">
        <v>331178358</v>
      </c>
      <c r="R57" s="31">
        <v>332715461</v>
      </c>
      <c r="S57" s="31">
        <v>255425513</v>
      </c>
      <c r="T57" s="36">
        <f t="shared" ref="T57:T85" si="14">IF(($R57      =0),0,($S57      /$R57      ))</f>
        <v>0.76769955995522554</v>
      </c>
      <c r="U57" s="36">
        <f t="shared" ref="U57:U85" si="15">IF(($P57      =0),0,(($J57      /$P57      )-1))</f>
        <v>0.2579351926054525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354622312</v>
      </c>
      <c r="E58" s="32">
        <f>E57</f>
        <v>389897695</v>
      </c>
      <c r="F58" s="32">
        <f>F57</f>
        <v>80110295</v>
      </c>
      <c r="G58" s="37">
        <f t="shared" si="8"/>
        <v>0.22590314339837703</v>
      </c>
      <c r="H58" s="32">
        <f>H57</f>
        <v>98659498</v>
      </c>
      <c r="I58" s="37">
        <f t="shared" si="9"/>
        <v>0.27821006930889336</v>
      </c>
      <c r="J58" s="32">
        <f>J57</f>
        <v>109211449</v>
      </c>
      <c r="K58" s="37">
        <f t="shared" si="10"/>
        <v>0.28010283312908529</v>
      </c>
      <c r="L58" s="32">
        <f>L57</f>
        <v>0</v>
      </c>
      <c r="M58" s="37">
        <f t="shared" si="11"/>
        <v>0</v>
      </c>
      <c r="N58" s="32">
        <f t="shared" si="12"/>
        <v>287981242</v>
      </c>
      <c r="O58" s="37">
        <f t="shared" si="13"/>
        <v>0.73860719284324061</v>
      </c>
      <c r="P58" s="32">
        <f>P57</f>
        <v>86818025</v>
      </c>
      <c r="Q58" s="32">
        <f>Q57</f>
        <v>331178358</v>
      </c>
      <c r="R58" s="32">
        <f>R57</f>
        <v>332715461</v>
      </c>
      <c r="S58" s="32">
        <f>S57</f>
        <v>255425513</v>
      </c>
      <c r="T58" s="37">
        <f t="shared" si="14"/>
        <v>0.76769955995522554</v>
      </c>
      <c r="U58" s="37">
        <f t="shared" si="15"/>
        <v>0.2579351926054525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3824988</v>
      </c>
      <c r="E61" s="31">
        <v>3824988</v>
      </c>
      <c r="F61" s="31">
        <v>310537</v>
      </c>
      <c r="G61" s="36">
        <f t="shared" si="8"/>
        <v>8.1186398493276316E-2</v>
      </c>
      <c r="H61" s="31">
        <v>334059</v>
      </c>
      <c r="I61" s="36">
        <f t="shared" si="9"/>
        <v>8.7335960269679283E-2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644596</v>
      </c>
      <c r="O61" s="36">
        <f t="shared" si="13"/>
        <v>0.1685223587629556</v>
      </c>
      <c r="P61" s="31">
        <v>798463</v>
      </c>
      <c r="Q61" s="31">
        <v>3983248</v>
      </c>
      <c r="R61" s="31">
        <v>3875078</v>
      </c>
      <c r="S61" s="31">
        <v>2167845</v>
      </c>
      <c r="T61" s="36">
        <f t="shared" si="14"/>
        <v>0.55943261013068635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3824988</v>
      </c>
      <c r="E63" s="32">
        <f>SUM(E59:E62)</f>
        <v>3824988</v>
      </c>
      <c r="F63" s="32">
        <f>SUM(F59:F62)</f>
        <v>310537</v>
      </c>
      <c r="G63" s="37">
        <f t="shared" si="8"/>
        <v>8.1186398493276316E-2</v>
      </c>
      <c r="H63" s="32">
        <f>SUM(H59:H62)</f>
        <v>334059</v>
      </c>
      <c r="I63" s="37">
        <f t="shared" si="9"/>
        <v>8.7335960269679283E-2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644596</v>
      </c>
      <c r="O63" s="37">
        <f t="shared" si="13"/>
        <v>0.1685223587629556</v>
      </c>
      <c r="P63" s="32">
        <f>SUM(P59:P62)</f>
        <v>798463</v>
      </c>
      <c r="Q63" s="32">
        <f>SUM(Q59:Q62)</f>
        <v>3983248</v>
      </c>
      <c r="R63" s="32">
        <f>SUM(R59:R62)</f>
        <v>3875078</v>
      </c>
      <c r="S63" s="32">
        <f>SUM(S59:S62)</f>
        <v>2167845</v>
      </c>
      <c r="T63" s="37">
        <f t="shared" si="14"/>
        <v>0.55943261013068635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23073182</v>
      </c>
      <c r="E64" s="31">
        <v>23073182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4090217</v>
      </c>
      <c r="R64" s="31">
        <v>4140217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2636008</v>
      </c>
      <c r="E65" s="31">
        <v>2656011</v>
      </c>
      <c r="F65" s="31">
        <v>619147</v>
      </c>
      <c r="G65" s="36">
        <f t="shared" si="8"/>
        <v>0.23488054664477498</v>
      </c>
      <c r="H65" s="31">
        <v>671996</v>
      </c>
      <c r="I65" s="36">
        <f t="shared" si="9"/>
        <v>0.25492942358293297</v>
      </c>
      <c r="J65" s="31">
        <v>585621</v>
      </c>
      <c r="K65" s="36">
        <f t="shared" si="10"/>
        <v>0.22048892116787167</v>
      </c>
      <c r="L65" s="31">
        <v>0</v>
      </c>
      <c r="M65" s="36">
        <f t="shared" si="11"/>
        <v>0</v>
      </c>
      <c r="N65" s="31">
        <f t="shared" si="12"/>
        <v>1876764</v>
      </c>
      <c r="O65" s="36">
        <f t="shared" si="13"/>
        <v>0.7066100253349854</v>
      </c>
      <c r="P65" s="31">
        <v>237003</v>
      </c>
      <c r="Q65" s="31">
        <v>1921550</v>
      </c>
      <c r="R65" s="31">
        <v>1956550</v>
      </c>
      <c r="S65" s="31">
        <v>822503</v>
      </c>
      <c r="T65" s="36">
        <f t="shared" si="14"/>
        <v>0.42038435000383328</v>
      </c>
      <c r="U65" s="36">
        <f t="shared" si="15"/>
        <v>1.4709434057796735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1569666</v>
      </c>
      <c r="E66" s="31">
        <v>1416985</v>
      </c>
      <c r="F66" s="31">
        <v>23</v>
      </c>
      <c r="G66" s="36">
        <f t="shared" si="8"/>
        <v>1.4652798748268741E-5</v>
      </c>
      <c r="H66" s="31">
        <v>8300</v>
      </c>
      <c r="I66" s="36">
        <f t="shared" si="9"/>
        <v>5.2877491135056758E-3</v>
      </c>
      <c r="J66" s="31">
        <v>1195754</v>
      </c>
      <c r="K66" s="36">
        <f t="shared" si="10"/>
        <v>0.84387202405106621</v>
      </c>
      <c r="L66" s="31">
        <v>0</v>
      </c>
      <c r="M66" s="36">
        <f t="shared" si="11"/>
        <v>0</v>
      </c>
      <c r="N66" s="31">
        <f t="shared" si="12"/>
        <v>1204077</v>
      </c>
      <c r="O66" s="36">
        <f t="shared" si="13"/>
        <v>0.84974576301089988</v>
      </c>
      <c r="P66" s="31">
        <v>1083657</v>
      </c>
      <c r="Q66" s="31">
        <v>1346985</v>
      </c>
      <c r="R66" s="31">
        <v>1266985</v>
      </c>
      <c r="S66" s="31">
        <v>1083657</v>
      </c>
      <c r="T66" s="36">
        <f t="shared" si="14"/>
        <v>0.85530373287765837</v>
      </c>
      <c r="U66" s="36">
        <f t="shared" si="15"/>
        <v>0.10344324818646489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121173406</v>
      </c>
      <c r="E67" s="31">
        <v>119853373</v>
      </c>
      <c r="F67" s="31">
        <v>28349751</v>
      </c>
      <c r="G67" s="36">
        <f t="shared" si="8"/>
        <v>0.23396017274615521</v>
      </c>
      <c r="H67" s="31">
        <v>26658072</v>
      </c>
      <c r="I67" s="36">
        <f t="shared" si="9"/>
        <v>0.21999936190619251</v>
      </c>
      <c r="J67" s="31">
        <v>25762204</v>
      </c>
      <c r="K67" s="36">
        <f t="shared" si="10"/>
        <v>0.21494767610753851</v>
      </c>
      <c r="L67" s="31">
        <v>0</v>
      </c>
      <c r="M67" s="36">
        <f t="shared" si="11"/>
        <v>0</v>
      </c>
      <c r="N67" s="31">
        <f t="shared" si="12"/>
        <v>80770027</v>
      </c>
      <c r="O67" s="36">
        <f t="shared" si="13"/>
        <v>0.67390699968035106</v>
      </c>
      <c r="P67" s="31">
        <v>24147264</v>
      </c>
      <c r="Q67" s="31">
        <v>117287021</v>
      </c>
      <c r="R67" s="31">
        <v>114460529</v>
      </c>
      <c r="S67" s="31">
        <v>72495311</v>
      </c>
      <c r="T67" s="36">
        <f t="shared" si="14"/>
        <v>0.63336515769554058</v>
      </c>
      <c r="U67" s="36">
        <f t="shared" si="15"/>
        <v>6.6878798359930158E-2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2732167</v>
      </c>
      <c r="E68" s="31">
        <v>2732167</v>
      </c>
      <c r="F68" s="31">
        <v>903171</v>
      </c>
      <c r="G68" s="36">
        <f t="shared" si="8"/>
        <v>0.33056947104624279</v>
      </c>
      <c r="H68" s="31">
        <v>717358</v>
      </c>
      <c r="I68" s="36">
        <f t="shared" si="9"/>
        <v>0.26256008508996703</v>
      </c>
      <c r="J68" s="31">
        <v>922793</v>
      </c>
      <c r="K68" s="36">
        <f t="shared" si="10"/>
        <v>0.33775131607987358</v>
      </c>
      <c r="L68" s="31">
        <v>0</v>
      </c>
      <c r="M68" s="36">
        <f t="shared" si="11"/>
        <v>0</v>
      </c>
      <c r="N68" s="31">
        <f t="shared" si="12"/>
        <v>2543322</v>
      </c>
      <c r="O68" s="36">
        <f t="shared" si="13"/>
        <v>0.9308808722160834</v>
      </c>
      <c r="P68" s="31">
        <v>506319</v>
      </c>
      <c r="Q68" s="31">
        <v>2492353</v>
      </c>
      <c r="R68" s="31">
        <v>3060002</v>
      </c>
      <c r="S68" s="31">
        <v>1601599</v>
      </c>
      <c r="T68" s="36">
        <f t="shared" si="14"/>
        <v>0.52339802392286017</v>
      </c>
      <c r="U68" s="36">
        <f t="shared" si="15"/>
        <v>0.82255258048779534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151184429</v>
      </c>
      <c r="E70" s="32">
        <f>SUM(E64:E69)</f>
        <v>149731718</v>
      </c>
      <c r="F70" s="32">
        <f>SUM(F64:F69)</f>
        <v>29872092</v>
      </c>
      <c r="G70" s="37">
        <f t="shared" si="8"/>
        <v>0.19758709410477715</v>
      </c>
      <c r="H70" s="32">
        <f>SUM(H64:H69)</f>
        <v>28055726</v>
      </c>
      <c r="I70" s="37">
        <f t="shared" si="9"/>
        <v>0.18557285419915831</v>
      </c>
      <c r="J70" s="32">
        <f>SUM(J64:J69)</f>
        <v>28466372</v>
      </c>
      <c r="K70" s="37">
        <f t="shared" si="10"/>
        <v>0.19011584439310314</v>
      </c>
      <c r="L70" s="32">
        <f>SUM(L64:L69)</f>
        <v>0</v>
      </c>
      <c r="M70" s="37">
        <f t="shared" si="11"/>
        <v>0</v>
      </c>
      <c r="N70" s="32">
        <f t="shared" si="12"/>
        <v>86394190</v>
      </c>
      <c r="O70" s="37">
        <f t="shared" si="13"/>
        <v>0.57699324601351332</v>
      </c>
      <c r="P70" s="32">
        <f>SUM(P64:P69)</f>
        <v>25974243</v>
      </c>
      <c r="Q70" s="32">
        <f>SUM(Q64:Q69)</f>
        <v>127138126</v>
      </c>
      <c r="R70" s="32">
        <f>SUM(R64:R69)</f>
        <v>124884283</v>
      </c>
      <c r="S70" s="32">
        <f>SUM(S64:S69)</f>
        <v>76003070</v>
      </c>
      <c r="T70" s="37">
        <f t="shared" si="14"/>
        <v>0.60858795177612546</v>
      </c>
      <c r="U70" s="37">
        <f t="shared" si="15"/>
        <v>9.5946164821819835E-2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10766820</v>
      </c>
      <c r="E71" s="31">
        <v>10664904</v>
      </c>
      <c r="F71" s="31">
        <v>2216496</v>
      </c>
      <c r="G71" s="36">
        <f t="shared" si="8"/>
        <v>0.20586356974482717</v>
      </c>
      <c r="H71" s="31">
        <v>2356732</v>
      </c>
      <c r="I71" s="36">
        <f t="shared" si="9"/>
        <v>0.21888839973176852</v>
      </c>
      <c r="J71" s="31">
        <v>2280444</v>
      </c>
      <c r="K71" s="36">
        <f t="shared" si="10"/>
        <v>0.21382695990512432</v>
      </c>
      <c r="L71" s="31">
        <v>0</v>
      </c>
      <c r="M71" s="36">
        <f t="shared" si="11"/>
        <v>0</v>
      </c>
      <c r="N71" s="31">
        <f t="shared" si="12"/>
        <v>6853672</v>
      </c>
      <c r="O71" s="36">
        <f t="shared" si="13"/>
        <v>0.64263794592056334</v>
      </c>
      <c r="P71" s="31">
        <v>2239729</v>
      </c>
      <c r="Q71" s="31">
        <v>11171928</v>
      </c>
      <c r="R71" s="31">
        <v>9515396</v>
      </c>
      <c r="S71" s="31">
        <v>6844035</v>
      </c>
      <c r="T71" s="36">
        <f t="shared" si="14"/>
        <v>0.71925908285897933</v>
      </c>
      <c r="U71" s="36">
        <f t="shared" si="15"/>
        <v>1.817853856426388E-2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32588339</v>
      </c>
      <c r="E72" s="31">
        <v>32588339</v>
      </c>
      <c r="F72" s="31">
        <v>7767916</v>
      </c>
      <c r="G72" s="36">
        <f t="shared" si="8"/>
        <v>0.2383648948785024</v>
      </c>
      <c r="H72" s="31">
        <v>5209883</v>
      </c>
      <c r="I72" s="36">
        <f t="shared" si="9"/>
        <v>0.15986954720214491</v>
      </c>
      <c r="J72" s="31">
        <v>10143479</v>
      </c>
      <c r="K72" s="36">
        <f t="shared" si="10"/>
        <v>0.31126100044558885</v>
      </c>
      <c r="L72" s="31">
        <v>0</v>
      </c>
      <c r="M72" s="36">
        <f t="shared" si="11"/>
        <v>0</v>
      </c>
      <c r="N72" s="31">
        <f t="shared" si="12"/>
        <v>23121278</v>
      </c>
      <c r="O72" s="36">
        <f t="shared" si="13"/>
        <v>0.7094954425262362</v>
      </c>
      <c r="P72" s="31">
        <v>9508827</v>
      </c>
      <c r="Q72" s="31">
        <v>29993145</v>
      </c>
      <c r="R72" s="31">
        <v>32981388</v>
      </c>
      <c r="S72" s="31">
        <v>21775828</v>
      </c>
      <c r="T72" s="36">
        <f t="shared" si="14"/>
        <v>0.66024595447590018</v>
      </c>
      <c r="U72" s="36">
        <f t="shared" si="15"/>
        <v>6.6743458472848349E-2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11040934</v>
      </c>
      <c r="E73" s="31">
        <v>8645170</v>
      </c>
      <c r="F73" s="31">
        <v>2285442</v>
      </c>
      <c r="G73" s="36">
        <f t="shared" si="8"/>
        <v>0.20699716165317172</v>
      </c>
      <c r="H73" s="31">
        <v>1989703</v>
      </c>
      <c r="I73" s="36">
        <f t="shared" si="9"/>
        <v>0.18021147486254332</v>
      </c>
      <c r="J73" s="31">
        <v>2186386</v>
      </c>
      <c r="K73" s="36">
        <f t="shared" si="10"/>
        <v>0.25290260341901893</v>
      </c>
      <c r="L73" s="31">
        <v>0</v>
      </c>
      <c r="M73" s="36">
        <f t="shared" si="11"/>
        <v>0</v>
      </c>
      <c r="N73" s="31">
        <f t="shared" si="12"/>
        <v>6461531</v>
      </c>
      <c r="O73" s="36">
        <f t="shared" si="13"/>
        <v>0.74741514626086014</v>
      </c>
      <c r="P73" s="31">
        <v>107838</v>
      </c>
      <c r="Q73" s="31">
        <v>10824750</v>
      </c>
      <c r="R73" s="31">
        <v>10824750</v>
      </c>
      <c r="S73" s="31">
        <v>2151985</v>
      </c>
      <c r="T73" s="36">
        <f t="shared" si="14"/>
        <v>0.19880228180789394</v>
      </c>
      <c r="U73" s="36">
        <f t="shared" si="15"/>
        <v>19.274726905172574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86447513</v>
      </c>
      <c r="E74" s="31">
        <v>80718704</v>
      </c>
      <c r="F74" s="31">
        <v>18084685</v>
      </c>
      <c r="G74" s="36">
        <f t="shared" si="8"/>
        <v>0.20919844160236281</v>
      </c>
      <c r="H74" s="31">
        <v>20134466</v>
      </c>
      <c r="I74" s="36">
        <f t="shared" si="9"/>
        <v>0.23290971945022873</v>
      </c>
      <c r="J74" s="31">
        <v>22056623</v>
      </c>
      <c r="K74" s="36">
        <f t="shared" si="10"/>
        <v>0.27325293775777171</v>
      </c>
      <c r="L74" s="31">
        <v>0</v>
      </c>
      <c r="M74" s="36">
        <f t="shared" si="11"/>
        <v>0</v>
      </c>
      <c r="N74" s="31">
        <f t="shared" si="12"/>
        <v>60275774</v>
      </c>
      <c r="O74" s="36">
        <f t="shared" si="13"/>
        <v>0.74673862454481432</v>
      </c>
      <c r="P74" s="31">
        <v>21553528</v>
      </c>
      <c r="Q74" s="31">
        <v>83929256</v>
      </c>
      <c r="R74" s="31">
        <v>104654633</v>
      </c>
      <c r="S74" s="31">
        <v>54792802</v>
      </c>
      <c r="T74" s="36">
        <f t="shared" si="14"/>
        <v>0.5235583024785917</v>
      </c>
      <c r="U74" s="36">
        <f t="shared" si="15"/>
        <v>2.3341654322206473E-2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8572872</v>
      </c>
      <c r="E76" s="31">
        <v>8432514</v>
      </c>
      <c r="F76" s="31">
        <v>1353930</v>
      </c>
      <c r="G76" s="36">
        <f t="shared" si="8"/>
        <v>0.15793190426732137</v>
      </c>
      <c r="H76" s="31">
        <v>529362</v>
      </c>
      <c r="I76" s="36">
        <f t="shared" si="9"/>
        <v>6.1748501552338589E-2</v>
      </c>
      <c r="J76" s="31">
        <v>2019103</v>
      </c>
      <c r="K76" s="36">
        <f t="shared" si="10"/>
        <v>0.23944259090468156</v>
      </c>
      <c r="L76" s="31">
        <v>0</v>
      </c>
      <c r="M76" s="36">
        <f t="shared" si="11"/>
        <v>0</v>
      </c>
      <c r="N76" s="31">
        <f t="shared" si="12"/>
        <v>3902395</v>
      </c>
      <c r="O76" s="36">
        <f t="shared" si="13"/>
        <v>0.4627795459337512</v>
      </c>
      <c r="P76" s="31">
        <v>1535000</v>
      </c>
      <c r="Q76" s="31">
        <v>6700840</v>
      </c>
      <c r="R76" s="31">
        <v>6700841</v>
      </c>
      <c r="S76" s="31">
        <v>3109994</v>
      </c>
      <c r="T76" s="36">
        <f t="shared" si="14"/>
        <v>0.46411995151056412</v>
      </c>
      <c r="U76" s="36">
        <f t="shared" si="15"/>
        <v>0.3153765472312704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149416478</v>
      </c>
      <c r="E78" s="32">
        <f>SUM(E71:E77)</f>
        <v>141049631</v>
      </c>
      <c r="F78" s="32">
        <f>SUM(F71:F77)</f>
        <v>31708469</v>
      </c>
      <c r="G78" s="37">
        <f t="shared" si="8"/>
        <v>0.21221534213917156</v>
      </c>
      <c r="H78" s="32">
        <f>SUM(H71:H77)</f>
        <v>30220146</v>
      </c>
      <c r="I78" s="37">
        <f t="shared" si="9"/>
        <v>0.20225443943338031</v>
      </c>
      <c r="J78" s="32">
        <f>SUM(J71:J77)</f>
        <v>38686035</v>
      </c>
      <c r="K78" s="37">
        <f t="shared" si="10"/>
        <v>0.27427250057818303</v>
      </c>
      <c r="L78" s="32">
        <f>SUM(L71:L77)</f>
        <v>0</v>
      </c>
      <c r="M78" s="37">
        <f t="shared" si="11"/>
        <v>0</v>
      </c>
      <c r="N78" s="32">
        <f t="shared" si="12"/>
        <v>100614650</v>
      </c>
      <c r="O78" s="37">
        <f t="shared" si="13"/>
        <v>0.71332799162019789</v>
      </c>
      <c r="P78" s="32">
        <f>SUM(P71:P77)</f>
        <v>34944922</v>
      </c>
      <c r="Q78" s="32">
        <f>SUM(Q71:Q77)</f>
        <v>142619919</v>
      </c>
      <c r="R78" s="32">
        <f>SUM(R71:R77)</f>
        <v>164677008</v>
      </c>
      <c r="S78" s="32">
        <f>SUM(S71:S77)</f>
        <v>88674644</v>
      </c>
      <c r="T78" s="37">
        <f t="shared" si="14"/>
        <v>0.53847616663037745</v>
      </c>
      <c r="U78" s="37">
        <f t="shared" si="15"/>
        <v>0.10705741452220163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49422189</v>
      </c>
      <c r="E79" s="31">
        <v>43234455</v>
      </c>
      <c r="F79" s="31">
        <v>9424306</v>
      </c>
      <c r="G79" s="36">
        <f t="shared" si="8"/>
        <v>0.19068977296817022</v>
      </c>
      <c r="H79" s="31">
        <v>10492514</v>
      </c>
      <c r="I79" s="36">
        <f t="shared" si="9"/>
        <v>0.21230370836063128</v>
      </c>
      <c r="J79" s="31">
        <v>10028265</v>
      </c>
      <c r="K79" s="36">
        <f t="shared" si="10"/>
        <v>0.23195076704447876</v>
      </c>
      <c r="L79" s="31">
        <v>0</v>
      </c>
      <c r="M79" s="36">
        <f t="shared" si="11"/>
        <v>0</v>
      </c>
      <c r="N79" s="31">
        <f t="shared" si="12"/>
        <v>29945085</v>
      </c>
      <c r="O79" s="36">
        <f t="shared" si="13"/>
        <v>0.69262085066181589</v>
      </c>
      <c r="P79" s="31">
        <v>28395404</v>
      </c>
      <c r="Q79" s="31">
        <v>46119093</v>
      </c>
      <c r="R79" s="31">
        <v>46445040</v>
      </c>
      <c r="S79" s="31">
        <v>28395404</v>
      </c>
      <c r="T79" s="36">
        <f t="shared" si="14"/>
        <v>0.61137645699088639</v>
      </c>
      <c r="U79" s="36">
        <f t="shared" si="15"/>
        <v>-0.64683492441241541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3776838</v>
      </c>
      <c r="E80" s="31">
        <v>8650542</v>
      </c>
      <c r="F80" s="31">
        <v>1891262</v>
      </c>
      <c r="G80" s="36">
        <f t="shared" si="8"/>
        <v>0.50075274608018661</v>
      </c>
      <c r="H80" s="31">
        <v>1908126</v>
      </c>
      <c r="I80" s="36">
        <f t="shared" si="9"/>
        <v>0.50521785684215204</v>
      </c>
      <c r="J80" s="31">
        <v>2725360</v>
      </c>
      <c r="K80" s="36">
        <f t="shared" si="10"/>
        <v>0.31505077947717031</v>
      </c>
      <c r="L80" s="31">
        <v>0</v>
      </c>
      <c r="M80" s="36">
        <f t="shared" si="11"/>
        <v>0</v>
      </c>
      <c r="N80" s="31">
        <f t="shared" si="12"/>
        <v>6524748</v>
      </c>
      <c r="O80" s="36">
        <f t="shared" si="13"/>
        <v>0.75425886609185877</v>
      </c>
      <c r="P80" s="31">
        <v>2011533</v>
      </c>
      <c r="Q80" s="31">
        <v>9508056</v>
      </c>
      <c r="R80" s="31">
        <v>8113056</v>
      </c>
      <c r="S80" s="31">
        <v>5801924</v>
      </c>
      <c r="T80" s="36">
        <f t="shared" si="14"/>
        <v>0.71513422315832653</v>
      </c>
      <c r="U80" s="36">
        <f t="shared" si="15"/>
        <v>0.3548671585303349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62574060</v>
      </c>
      <c r="E81" s="31">
        <v>63487550</v>
      </c>
      <c r="F81" s="31">
        <v>13087202</v>
      </c>
      <c r="G81" s="36">
        <f t="shared" si="8"/>
        <v>0.20914740069607118</v>
      </c>
      <c r="H81" s="31">
        <v>14067843</v>
      </c>
      <c r="I81" s="36">
        <f t="shared" si="9"/>
        <v>0.22481908637540859</v>
      </c>
      <c r="J81" s="31">
        <v>14821621</v>
      </c>
      <c r="K81" s="36">
        <f t="shared" si="10"/>
        <v>0.23345712663348955</v>
      </c>
      <c r="L81" s="31">
        <v>0</v>
      </c>
      <c r="M81" s="36">
        <f t="shared" si="11"/>
        <v>0</v>
      </c>
      <c r="N81" s="31">
        <f t="shared" si="12"/>
        <v>41976666</v>
      </c>
      <c r="O81" s="36">
        <f t="shared" si="13"/>
        <v>0.66117949109707341</v>
      </c>
      <c r="P81" s="31">
        <v>12642702</v>
      </c>
      <c r="Q81" s="31">
        <v>65249670</v>
      </c>
      <c r="R81" s="31">
        <v>63131250</v>
      </c>
      <c r="S81" s="31">
        <v>39547732</v>
      </c>
      <c r="T81" s="36">
        <f t="shared" si="14"/>
        <v>0.62643670131670137</v>
      </c>
      <c r="U81" s="36">
        <f t="shared" si="15"/>
        <v>0.17234599059599764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13171000</v>
      </c>
      <c r="E83" s="31">
        <v>12463109</v>
      </c>
      <c r="F83" s="31">
        <v>2562413</v>
      </c>
      <c r="G83" s="36">
        <f t="shared" si="8"/>
        <v>0.19454961658188444</v>
      </c>
      <c r="H83" s="31">
        <v>2150001</v>
      </c>
      <c r="I83" s="36">
        <f t="shared" si="9"/>
        <v>0.16323749145850733</v>
      </c>
      <c r="J83" s="31">
        <v>2596924</v>
      </c>
      <c r="K83" s="36">
        <f t="shared" si="10"/>
        <v>0.2083688748930945</v>
      </c>
      <c r="L83" s="31">
        <v>0</v>
      </c>
      <c r="M83" s="36">
        <f t="shared" si="11"/>
        <v>0</v>
      </c>
      <c r="N83" s="31">
        <f t="shared" si="12"/>
        <v>7309338</v>
      </c>
      <c r="O83" s="36">
        <f t="shared" si="13"/>
        <v>0.58647790049818227</v>
      </c>
      <c r="P83" s="31">
        <v>3163947</v>
      </c>
      <c r="Q83" s="31">
        <v>13537000</v>
      </c>
      <c r="R83" s="31">
        <v>12909000</v>
      </c>
      <c r="S83" s="31">
        <v>8724941</v>
      </c>
      <c r="T83" s="36">
        <f t="shared" si="14"/>
        <v>0.67588047098923232</v>
      </c>
      <c r="U83" s="36">
        <f t="shared" si="15"/>
        <v>-0.17921381110366263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128944087</v>
      </c>
      <c r="E84" s="32">
        <f>SUM(E79:E83)</f>
        <v>127835656</v>
      </c>
      <c r="F84" s="32">
        <f>SUM(F79:F83)</f>
        <v>26965183</v>
      </c>
      <c r="G84" s="37">
        <f t="shared" si="8"/>
        <v>0.20912306742689177</v>
      </c>
      <c r="H84" s="32">
        <f>SUM(H79:H83)</f>
        <v>28618484</v>
      </c>
      <c r="I84" s="37">
        <f t="shared" si="9"/>
        <v>0.2219449116732278</v>
      </c>
      <c r="J84" s="32">
        <f>SUM(J79:J83)</f>
        <v>30172170</v>
      </c>
      <c r="K84" s="37">
        <f t="shared" si="10"/>
        <v>0.23602311705585491</v>
      </c>
      <c r="L84" s="32">
        <f>SUM(L79:L83)</f>
        <v>0</v>
      </c>
      <c r="M84" s="37">
        <f t="shared" si="11"/>
        <v>0</v>
      </c>
      <c r="N84" s="32">
        <f t="shared" si="12"/>
        <v>85755837</v>
      </c>
      <c r="O84" s="37">
        <f t="shared" si="13"/>
        <v>0.67082877878766467</v>
      </c>
      <c r="P84" s="32">
        <f>SUM(P79:P83)</f>
        <v>46213586</v>
      </c>
      <c r="Q84" s="32">
        <f>SUM(Q79:Q83)</f>
        <v>134413819</v>
      </c>
      <c r="R84" s="32">
        <f>SUM(R79:R83)</f>
        <v>130598346</v>
      </c>
      <c r="S84" s="32">
        <f>SUM(S79:S83)</f>
        <v>82470001</v>
      </c>
      <c r="T84" s="37">
        <f t="shared" si="14"/>
        <v>0.63147814291614379</v>
      </c>
      <c r="U84" s="37">
        <f t="shared" si="15"/>
        <v>-0.34711472076631322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787992294</v>
      </c>
      <c r="E85" s="32">
        <f>SUM(E57,E59:E62,E64:E69,E71:E77,E79:E83)</f>
        <v>812339688</v>
      </c>
      <c r="F85" s="32">
        <f>SUM(F57,F59:F62,F64:F69,F71:F77,F79:F83)</f>
        <v>168966576</v>
      </c>
      <c r="G85" s="37">
        <f t="shared" si="8"/>
        <v>0.21442668575132032</v>
      </c>
      <c r="H85" s="32">
        <f>SUM(H57,H59:H62,H64:H69,H71:H77,H79:H83)</f>
        <v>185887913</v>
      </c>
      <c r="I85" s="37">
        <f t="shared" si="9"/>
        <v>0.23590067366826306</v>
      </c>
      <c r="J85" s="32">
        <f>SUM(J57,J59:J62,J64:J69,J71:J77,J79:J83)</f>
        <v>206536026</v>
      </c>
      <c r="K85" s="37">
        <f t="shared" si="10"/>
        <v>0.25424835084507158</v>
      </c>
      <c r="L85" s="32">
        <f>SUM(L57,L59:L62,L64:L69,L71:L77,L79:L83)</f>
        <v>0</v>
      </c>
      <c r="M85" s="37">
        <f t="shared" si="11"/>
        <v>0</v>
      </c>
      <c r="N85" s="32">
        <f t="shared" si="12"/>
        <v>561390515</v>
      </c>
      <c r="O85" s="37">
        <f t="shared" si="13"/>
        <v>0.69107852699177741</v>
      </c>
      <c r="P85" s="32">
        <f>SUM(P57,P59:P62,P64:P69,P71:P77,P79:P83)</f>
        <v>194749239</v>
      </c>
      <c r="Q85" s="32">
        <f>SUM(Q57,Q59:Q62,Q64:Q69,Q71:Q77,Q79:Q83)</f>
        <v>739333470</v>
      </c>
      <c r="R85" s="32">
        <f>SUM(R57,R59:R62,R64:R69,R71:R77,R79:R83)</f>
        <v>756750176</v>
      </c>
      <c r="S85" s="32">
        <f>SUM(S57,S59:S62,S64:S69,S71:S77,S79:S83)</f>
        <v>504741073</v>
      </c>
      <c r="T85" s="37">
        <f t="shared" si="14"/>
        <v>0.66698507513792771</v>
      </c>
      <c r="U85" s="37">
        <f t="shared" si="15"/>
        <v>6.0522891183158789E-2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3459222760</v>
      </c>
      <c r="E88" s="31">
        <v>3457161295</v>
      </c>
      <c r="F88" s="31">
        <v>827539168</v>
      </c>
      <c r="G88" s="36">
        <f t="shared" ref="G88:G99" si="16">IF(($D88      =0),0,($F88      /$D88      ))</f>
        <v>0.23922690887938075</v>
      </c>
      <c r="H88" s="31">
        <v>907156816</v>
      </c>
      <c r="I88" s="36">
        <f t="shared" ref="I88:I99" si="17">IF(($D88      =0),0,($H88      /$D88      ))</f>
        <v>0.2622429600341783</v>
      </c>
      <c r="J88" s="31">
        <v>1063721069</v>
      </c>
      <c r="K88" s="36">
        <f t="shared" ref="K88:K99" si="18">IF(($E88      =0),0,($J88      /$E88      ))</f>
        <v>0.30768627154840339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2798417053</v>
      </c>
      <c r="O88" s="36">
        <f t="shared" ref="O88:O99" si="21">IF(($E88      =0),0,($N88      /$E88      ))</f>
        <v>0.80945516110205096</v>
      </c>
      <c r="P88" s="31">
        <v>925239491</v>
      </c>
      <c r="Q88" s="31">
        <v>3502949201</v>
      </c>
      <c r="R88" s="31">
        <v>3553939749</v>
      </c>
      <c r="S88" s="31">
        <v>2771390079</v>
      </c>
      <c r="T88" s="36">
        <f t="shared" ref="T88:T99" si="22">IF(($R88      =0),0,($S88      /$R88      ))</f>
        <v>0.77980783995558955</v>
      </c>
      <c r="U88" s="36">
        <f t="shared" ref="U88:U99" si="23">IF(($P88      =0),0,(($J88      /$P88      )-1))</f>
        <v>0.14967106284052889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2779325000</v>
      </c>
      <c r="E89" s="31">
        <v>2776350000</v>
      </c>
      <c r="F89" s="31">
        <v>777940727</v>
      </c>
      <c r="G89" s="36">
        <f t="shared" si="16"/>
        <v>0.27990275588497204</v>
      </c>
      <c r="H89" s="31">
        <v>953402028</v>
      </c>
      <c r="I89" s="36">
        <f t="shared" si="17"/>
        <v>0.34303366033119553</v>
      </c>
      <c r="J89" s="31">
        <v>716514003</v>
      </c>
      <c r="K89" s="36">
        <f t="shared" si="18"/>
        <v>0.2580776930142093</v>
      </c>
      <c r="L89" s="31">
        <v>0</v>
      </c>
      <c r="M89" s="36">
        <f t="shared" si="19"/>
        <v>0</v>
      </c>
      <c r="N89" s="31">
        <f t="shared" si="20"/>
        <v>2447856758</v>
      </c>
      <c r="O89" s="36">
        <f t="shared" si="21"/>
        <v>0.88168161723125682</v>
      </c>
      <c r="P89" s="31">
        <v>817470538</v>
      </c>
      <c r="Q89" s="31">
        <v>3031698000</v>
      </c>
      <c r="R89" s="31">
        <v>2734625000</v>
      </c>
      <c r="S89" s="31">
        <v>2454584873</v>
      </c>
      <c r="T89" s="36">
        <f t="shared" si="22"/>
        <v>0.89759468775426243</v>
      </c>
      <c r="U89" s="36">
        <f t="shared" si="23"/>
        <v>-0.12349868320269664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4314917901</v>
      </c>
      <c r="E90" s="31">
        <v>4609442295</v>
      </c>
      <c r="F90" s="31">
        <v>962218512</v>
      </c>
      <c r="G90" s="36">
        <f t="shared" si="16"/>
        <v>0.2229981042691454</v>
      </c>
      <c r="H90" s="31">
        <v>1185771587</v>
      </c>
      <c r="I90" s="36">
        <f t="shared" si="17"/>
        <v>0.27480745038629645</v>
      </c>
      <c r="J90" s="31">
        <v>1124090149</v>
      </c>
      <c r="K90" s="36">
        <f t="shared" si="18"/>
        <v>0.24386684485004492</v>
      </c>
      <c r="L90" s="31">
        <v>0</v>
      </c>
      <c r="M90" s="36">
        <f t="shared" si="19"/>
        <v>0</v>
      </c>
      <c r="N90" s="31">
        <f t="shared" si="20"/>
        <v>3272080248</v>
      </c>
      <c r="O90" s="36">
        <f t="shared" si="21"/>
        <v>0.70986467311876822</v>
      </c>
      <c r="P90" s="31">
        <v>908424724</v>
      </c>
      <c r="Q90" s="31">
        <v>4389573394</v>
      </c>
      <c r="R90" s="31">
        <v>4663020662</v>
      </c>
      <c r="S90" s="31">
        <v>3257539953</v>
      </c>
      <c r="T90" s="36">
        <f t="shared" si="22"/>
        <v>0.69859007478702007</v>
      </c>
      <c r="U90" s="36">
        <f t="shared" si="23"/>
        <v>0.23740593942707355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10553465661</v>
      </c>
      <c r="E91" s="32">
        <f>SUM(E88:E90)</f>
        <v>10842953590</v>
      </c>
      <c r="F91" s="32">
        <f>SUM(F88:F90)</f>
        <v>2567698407</v>
      </c>
      <c r="G91" s="37">
        <f t="shared" si="16"/>
        <v>0.24330381028185352</v>
      </c>
      <c r="H91" s="32">
        <f>SUM(H88:H90)</f>
        <v>3046330431</v>
      </c>
      <c r="I91" s="37">
        <f t="shared" si="17"/>
        <v>0.28865687622006658</v>
      </c>
      <c r="J91" s="32">
        <f>SUM(J88:J90)</f>
        <v>2904325221</v>
      </c>
      <c r="K91" s="37">
        <f t="shared" si="18"/>
        <v>0.26785369843125928</v>
      </c>
      <c r="L91" s="32">
        <f>SUM(L88:L90)</f>
        <v>0</v>
      </c>
      <c r="M91" s="37">
        <f t="shared" si="19"/>
        <v>0</v>
      </c>
      <c r="N91" s="32">
        <f t="shared" si="20"/>
        <v>8518354059</v>
      </c>
      <c r="O91" s="37">
        <f t="shared" si="21"/>
        <v>0.78561196340968564</v>
      </c>
      <c r="P91" s="32">
        <f>SUM(P88:P90)</f>
        <v>2651134753</v>
      </c>
      <c r="Q91" s="32">
        <f>SUM(Q88:Q90)</f>
        <v>10924220595</v>
      </c>
      <c r="R91" s="32">
        <f>SUM(R88:R90)</f>
        <v>10951585411</v>
      </c>
      <c r="S91" s="32">
        <f>SUM(S88:S90)</f>
        <v>8483514905</v>
      </c>
      <c r="T91" s="37">
        <f t="shared" si="22"/>
        <v>0.77463806258397816</v>
      </c>
      <c r="U91" s="37">
        <f t="shared" si="23"/>
        <v>9.5502677754683019E-2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196798308</v>
      </c>
      <c r="E92" s="31">
        <v>193808269</v>
      </c>
      <c r="F92" s="31">
        <v>43253903</v>
      </c>
      <c r="G92" s="36">
        <f t="shared" si="16"/>
        <v>0.21978798212025277</v>
      </c>
      <c r="H92" s="31">
        <v>43578438</v>
      </c>
      <c r="I92" s="36">
        <f t="shared" si="17"/>
        <v>0.22143705625761784</v>
      </c>
      <c r="J92" s="31">
        <v>44738716</v>
      </c>
      <c r="K92" s="36">
        <f t="shared" si="18"/>
        <v>0.23084007834567677</v>
      </c>
      <c r="L92" s="31">
        <v>0</v>
      </c>
      <c r="M92" s="36">
        <f t="shared" si="19"/>
        <v>0</v>
      </c>
      <c r="N92" s="31">
        <f t="shared" si="20"/>
        <v>131571057</v>
      </c>
      <c r="O92" s="36">
        <f t="shared" si="21"/>
        <v>0.67887225699332776</v>
      </c>
      <c r="P92" s="31">
        <v>42123933</v>
      </c>
      <c r="Q92" s="31">
        <v>189227166</v>
      </c>
      <c r="R92" s="31">
        <v>182083580</v>
      </c>
      <c r="S92" s="31">
        <v>128391769</v>
      </c>
      <c r="T92" s="36">
        <f t="shared" si="22"/>
        <v>0.70512546491012529</v>
      </c>
      <c r="U92" s="36">
        <f t="shared" si="23"/>
        <v>6.2073572284905065E-2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166486466</v>
      </c>
      <c r="E93" s="31">
        <v>135855086</v>
      </c>
      <c r="F93" s="31">
        <v>26169305</v>
      </c>
      <c r="G93" s="36">
        <f t="shared" si="16"/>
        <v>0.15718577989396448</v>
      </c>
      <c r="H93" s="31">
        <v>28017428</v>
      </c>
      <c r="I93" s="36">
        <f t="shared" si="17"/>
        <v>0.16828652005863348</v>
      </c>
      <c r="J93" s="31">
        <v>28640816</v>
      </c>
      <c r="K93" s="36">
        <f t="shared" si="18"/>
        <v>0.21081887210317618</v>
      </c>
      <c r="L93" s="31">
        <v>0</v>
      </c>
      <c r="M93" s="36">
        <f t="shared" si="19"/>
        <v>0</v>
      </c>
      <c r="N93" s="31">
        <f t="shared" si="20"/>
        <v>82827549</v>
      </c>
      <c r="O93" s="36">
        <f t="shared" si="21"/>
        <v>0.60967573197811675</v>
      </c>
      <c r="P93" s="31">
        <v>28493328</v>
      </c>
      <c r="Q93" s="31">
        <v>198767634</v>
      </c>
      <c r="R93" s="31">
        <v>130596785</v>
      </c>
      <c r="S93" s="31">
        <v>86436404</v>
      </c>
      <c r="T93" s="36">
        <f t="shared" si="22"/>
        <v>0.66185705873234169</v>
      </c>
      <c r="U93" s="36">
        <f t="shared" si="23"/>
        <v>5.1762293263881709E-3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39268756</v>
      </c>
      <c r="E94" s="31">
        <v>41895026</v>
      </c>
      <c r="F94" s="31">
        <v>7869556</v>
      </c>
      <c r="G94" s="36">
        <f t="shared" si="16"/>
        <v>0.20040247773573475</v>
      </c>
      <c r="H94" s="31">
        <v>11994388</v>
      </c>
      <c r="I94" s="36">
        <f t="shared" si="17"/>
        <v>0.30544354397170104</v>
      </c>
      <c r="J94" s="31">
        <v>9718735</v>
      </c>
      <c r="K94" s="36">
        <f t="shared" si="18"/>
        <v>0.2319782544113948</v>
      </c>
      <c r="L94" s="31">
        <v>0</v>
      </c>
      <c r="M94" s="36">
        <f t="shared" si="19"/>
        <v>0</v>
      </c>
      <c r="N94" s="31">
        <f t="shared" si="20"/>
        <v>29582679</v>
      </c>
      <c r="O94" s="36">
        <f t="shared" si="21"/>
        <v>0.70611434875347734</v>
      </c>
      <c r="P94" s="31">
        <v>8227373</v>
      </c>
      <c r="Q94" s="31">
        <v>37223986</v>
      </c>
      <c r="R94" s="31">
        <v>36440925</v>
      </c>
      <c r="S94" s="31">
        <v>24530641</v>
      </c>
      <c r="T94" s="36">
        <f t="shared" si="22"/>
        <v>0.67316186403061939</v>
      </c>
      <c r="U94" s="36">
        <f t="shared" si="23"/>
        <v>0.18126831006689503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29634595</v>
      </c>
      <c r="E95" s="31">
        <v>5249648</v>
      </c>
      <c r="F95" s="31">
        <v>1172541</v>
      </c>
      <c r="G95" s="36">
        <f t="shared" si="16"/>
        <v>3.956662812500053E-2</v>
      </c>
      <c r="H95" s="31">
        <v>1337245</v>
      </c>
      <c r="I95" s="36">
        <f t="shared" si="17"/>
        <v>4.5124456737134423E-2</v>
      </c>
      <c r="J95" s="31">
        <v>1442101</v>
      </c>
      <c r="K95" s="36">
        <f t="shared" si="18"/>
        <v>0.2747043230327062</v>
      </c>
      <c r="L95" s="31">
        <v>0</v>
      </c>
      <c r="M95" s="36">
        <f t="shared" si="19"/>
        <v>0</v>
      </c>
      <c r="N95" s="31">
        <f t="shared" si="20"/>
        <v>3951887</v>
      </c>
      <c r="O95" s="36">
        <f t="shared" si="21"/>
        <v>0.75279085378676813</v>
      </c>
      <c r="P95" s="31">
        <v>1424816</v>
      </c>
      <c r="Q95" s="31">
        <v>5703353</v>
      </c>
      <c r="R95" s="31">
        <v>5196125</v>
      </c>
      <c r="S95" s="31">
        <v>3954732</v>
      </c>
      <c r="T95" s="36">
        <f t="shared" si="22"/>
        <v>0.76109254492530487</v>
      </c>
      <c r="U95" s="36">
        <f t="shared" si="23"/>
        <v>1.2131391000662628E-2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432188125</v>
      </c>
      <c r="E96" s="32">
        <f>SUM(E92:E95)</f>
        <v>376808029</v>
      </c>
      <c r="F96" s="32">
        <f>SUM(F92:F95)</f>
        <v>78465305</v>
      </c>
      <c r="G96" s="37">
        <f t="shared" si="16"/>
        <v>0.18155358849806436</v>
      </c>
      <c r="H96" s="32">
        <f>SUM(H92:H95)</f>
        <v>84927499</v>
      </c>
      <c r="I96" s="37">
        <f t="shared" si="17"/>
        <v>0.19650585957214811</v>
      </c>
      <c r="J96" s="32">
        <f>SUM(J92:J95)</f>
        <v>84540368</v>
      </c>
      <c r="K96" s="37">
        <f t="shared" si="18"/>
        <v>0.22435925323661296</v>
      </c>
      <c r="L96" s="32">
        <f>SUM(L92:L95)</f>
        <v>0</v>
      </c>
      <c r="M96" s="37">
        <f t="shared" si="19"/>
        <v>0</v>
      </c>
      <c r="N96" s="32">
        <f t="shared" si="20"/>
        <v>247933172</v>
      </c>
      <c r="O96" s="37">
        <f t="shared" si="21"/>
        <v>0.65798272042658623</v>
      </c>
      <c r="P96" s="32">
        <f>SUM(P92:P95)</f>
        <v>80269450</v>
      </c>
      <c r="Q96" s="32">
        <f>SUM(Q92:Q95)</f>
        <v>430922139</v>
      </c>
      <c r="R96" s="32">
        <f>SUM(R92:R95)</f>
        <v>354317415</v>
      </c>
      <c r="S96" s="32">
        <f>SUM(S92:S95)</f>
        <v>243313546</v>
      </c>
      <c r="T96" s="37">
        <f t="shared" si="22"/>
        <v>0.6867106602705374</v>
      </c>
      <c r="U96" s="37">
        <f t="shared" si="23"/>
        <v>5.3207266276273257E-2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53569154</v>
      </c>
      <c r="Q97" s="31">
        <v>106045370</v>
      </c>
      <c r="R97" s="31">
        <v>0</v>
      </c>
      <c r="S97" s="31">
        <v>93606326</v>
      </c>
      <c r="T97" s="36">
        <f t="shared" si="22"/>
        <v>0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5617215</v>
      </c>
      <c r="F98" s="31">
        <v>1325848</v>
      </c>
      <c r="G98" s="36">
        <f t="shared" si="16"/>
        <v>0</v>
      </c>
      <c r="H98" s="31">
        <v>1118358</v>
      </c>
      <c r="I98" s="36">
        <f t="shared" si="17"/>
        <v>0</v>
      </c>
      <c r="J98" s="31">
        <v>1611782</v>
      </c>
      <c r="K98" s="36">
        <f t="shared" si="18"/>
        <v>0.2869361418425323</v>
      </c>
      <c r="L98" s="31">
        <v>0</v>
      </c>
      <c r="M98" s="36">
        <f t="shared" si="19"/>
        <v>0</v>
      </c>
      <c r="N98" s="31">
        <f t="shared" si="20"/>
        <v>4055988</v>
      </c>
      <c r="O98" s="36">
        <f t="shared" si="21"/>
        <v>0.72206386972903835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70143394</v>
      </c>
      <c r="E99" s="31">
        <v>70943394</v>
      </c>
      <c r="F99" s="31">
        <v>24194393</v>
      </c>
      <c r="G99" s="36">
        <f t="shared" si="16"/>
        <v>0.34492760644003057</v>
      </c>
      <c r="H99" s="31">
        <v>13710916</v>
      </c>
      <c r="I99" s="36">
        <f t="shared" si="17"/>
        <v>0.19546981145508871</v>
      </c>
      <c r="J99" s="31">
        <v>20356907</v>
      </c>
      <c r="K99" s="36">
        <f t="shared" si="18"/>
        <v>0.28694577256904286</v>
      </c>
      <c r="L99" s="31">
        <v>0</v>
      </c>
      <c r="M99" s="36">
        <f t="shared" si="19"/>
        <v>0</v>
      </c>
      <c r="N99" s="31">
        <f t="shared" si="20"/>
        <v>58262216</v>
      </c>
      <c r="O99" s="36">
        <f t="shared" si="21"/>
        <v>0.82124934704984653</v>
      </c>
      <c r="P99" s="31">
        <v>18196601</v>
      </c>
      <c r="Q99" s="31">
        <v>49380693</v>
      </c>
      <c r="R99" s="31">
        <v>49380696</v>
      </c>
      <c r="S99" s="31">
        <v>56971584</v>
      </c>
      <c r="T99" s="36">
        <f t="shared" si="22"/>
        <v>1.1537217701427294</v>
      </c>
      <c r="U99" s="36">
        <f t="shared" si="23"/>
        <v>0.11872030386334242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130434528</v>
      </c>
      <c r="E100" s="31">
        <v>131860212</v>
      </c>
      <c r="F100" s="31">
        <v>27796799</v>
      </c>
      <c r="G100" s="36">
        <f>IF(($D100     =0),0,($F100     /$D100     ))</f>
        <v>0.21310920832250799</v>
      </c>
      <c r="H100" s="31">
        <v>29666525</v>
      </c>
      <c r="I100" s="36">
        <f>IF(($D100     =0),0,($H100     /$D100     ))</f>
        <v>0.22744380230363542</v>
      </c>
      <c r="J100" s="31">
        <v>27990101</v>
      </c>
      <c r="K100" s="36">
        <f>IF(($E100     =0),0,($J100     /$E100     ))</f>
        <v>0.21227101470153861</v>
      </c>
      <c r="L100" s="31">
        <v>0</v>
      </c>
      <c r="M100" s="36">
        <f>IF(($E100     =0),0,($L100     /$E100     ))</f>
        <v>0</v>
      </c>
      <c r="N100" s="31">
        <f>$F100     +$H100     +$J100</f>
        <v>85453425</v>
      </c>
      <c r="O100" s="36">
        <f>IF(($E100     =0),0,($N100     /$E100     ))</f>
        <v>0.64806072812927074</v>
      </c>
      <c r="P100" s="31">
        <v>26377680</v>
      </c>
      <c r="Q100" s="31">
        <v>121509972</v>
      </c>
      <c r="R100" s="31">
        <v>136853052</v>
      </c>
      <c r="S100" s="31">
        <v>80814812</v>
      </c>
      <c r="T100" s="36">
        <f>IF(($R100     =0),0,($S100     /$R100     ))</f>
        <v>0.5905225409222149</v>
      </c>
      <c r="U100" s="36">
        <f>IF(($P100     =0),0,(($J100     /$P100     )-1))</f>
        <v>6.1128234173740914E-2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200577922</v>
      </c>
      <c r="E101" s="32">
        <f>SUM(E97:E100)</f>
        <v>208420821</v>
      </c>
      <c r="F101" s="32">
        <f>SUM(F97:F100)</f>
        <v>53317040</v>
      </c>
      <c r="G101" s="37">
        <f>IF(($D101     =0),0,($F101     /$D101     ))</f>
        <v>0.2658170922719999</v>
      </c>
      <c r="H101" s="32">
        <f>SUM(H97:H100)</f>
        <v>44495799</v>
      </c>
      <c r="I101" s="37">
        <f>IF(($D101     =0),0,($H101     /$D101     ))</f>
        <v>0.22183796978413206</v>
      </c>
      <c r="J101" s="32">
        <f>SUM(J97:J100)</f>
        <v>49958790</v>
      </c>
      <c r="K101" s="37">
        <f>IF(($E101     =0),0,($J101     /$E101     ))</f>
        <v>0.2397015315470809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147771629</v>
      </c>
      <c r="O101" s="37">
        <f>IF(($E101     =0),0,($N101     /$E101     ))</f>
        <v>0.70900607862013942</v>
      </c>
      <c r="P101" s="32">
        <f>SUM(P97:P100)</f>
        <v>98143435</v>
      </c>
      <c r="Q101" s="32">
        <f>SUM(Q97:Q100)</f>
        <v>276936035</v>
      </c>
      <c r="R101" s="32">
        <f>SUM(R97:R100)</f>
        <v>186233748</v>
      </c>
      <c r="S101" s="32">
        <f>SUM(S97:S100)</f>
        <v>231392722</v>
      </c>
      <c r="T101" s="37">
        <f>IF(($R101     =0),0,($S101     /$R101     ))</f>
        <v>1.2424854489853256</v>
      </c>
      <c r="U101" s="37">
        <f>IF(($P101     =0),0,(($J101     /$P101     )-1))</f>
        <v>-0.49096146879309854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11186231708</v>
      </c>
      <c r="E102" s="32">
        <f>SUM(E88:E90,E92:E95,E97:E100)</f>
        <v>11428182440</v>
      </c>
      <c r="F102" s="32">
        <f>SUM(F88:F90,F92:F95,F97:F100)</f>
        <v>2699480752</v>
      </c>
      <c r="G102" s="37">
        <f>IF(($D102     =0),0,($F102     /$D102     ))</f>
        <v>0.24132172678574379</v>
      </c>
      <c r="H102" s="32">
        <f>SUM(H88:H90,H92:H95,H97:H100)</f>
        <v>3175753729</v>
      </c>
      <c r="I102" s="37">
        <f>IF(($D102     =0),0,($H102     /$D102     ))</f>
        <v>0.28389843978726209</v>
      </c>
      <c r="J102" s="32">
        <f>SUM(J88:J90,J92:J95,J97:J100)</f>
        <v>3038824379</v>
      </c>
      <c r="K102" s="37">
        <f>IF(($E102     =0),0,($J102     /$E102     ))</f>
        <v>0.26590618367832075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8914058860</v>
      </c>
      <c r="O102" s="37">
        <f>IF(($E102     =0),0,($N102     /$E102     ))</f>
        <v>0.78000669894800878</v>
      </c>
      <c r="P102" s="32">
        <f>SUM(P88:P90,P92:P95,P97:P100)</f>
        <v>2829547638</v>
      </c>
      <c r="Q102" s="32">
        <f>SUM(Q88:Q90,Q92:Q95,Q97:Q100)</f>
        <v>11632078769</v>
      </c>
      <c r="R102" s="32">
        <f>SUM(R88:R90,R92:R95,R97:R100)</f>
        <v>11492136574</v>
      </c>
      <c r="S102" s="32">
        <f>SUM(S88:S90,S92:S95,S97:S100)</f>
        <v>8958221173</v>
      </c>
      <c r="T102" s="37">
        <f>IF(($R102     =0),0,($S102     /$R102     ))</f>
        <v>0.77950876369388333</v>
      </c>
      <c r="U102" s="37">
        <f>IF(($P102     =0),0,(($J102     /$P102     )-1))</f>
        <v>7.3961200790357617E-2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2341216390</v>
      </c>
      <c r="E105" s="31">
        <v>2413073438</v>
      </c>
      <c r="F105" s="31">
        <v>500652026</v>
      </c>
      <c r="G105" s="36">
        <f t="shared" ref="G105:G136" si="24">IF(($D105     =0),0,($F105     /$D105     ))</f>
        <v>0.21384269653092597</v>
      </c>
      <c r="H105" s="31">
        <v>659349303</v>
      </c>
      <c r="I105" s="36">
        <f t="shared" ref="I105:I136" si="25">IF(($D105     =0),0,($H105     /$D105     ))</f>
        <v>0.28162680981402149</v>
      </c>
      <c r="J105" s="31">
        <v>571244755</v>
      </c>
      <c r="K105" s="36">
        <f t="shared" ref="K105:K136" si="26">IF(($E105     =0),0,($J105     /$E105     ))</f>
        <v>0.23672912146157402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1731246084</v>
      </c>
      <c r="O105" s="36">
        <f t="shared" ref="O105:O136" si="29">IF(($E105     =0),0,($N105     /$E105     ))</f>
        <v>0.7174444244991105</v>
      </c>
      <c r="P105" s="31">
        <v>523776314</v>
      </c>
      <c r="Q105" s="31">
        <v>2265061930</v>
      </c>
      <c r="R105" s="31">
        <v>2317926877</v>
      </c>
      <c r="S105" s="31">
        <v>1550176511</v>
      </c>
      <c r="T105" s="36">
        <f t="shared" ref="T105:T136" si="30">IF(($R105     =0),0,($S105     /$R105     ))</f>
        <v>0.6687771414973761</v>
      </c>
      <c r="U105" s="36">
        <f t="shared" ref="U105:U136" si="31">IF(($P105     =0),0,(($J105     /$P105     )-1))</f>
        <v>9.0627315003022346E-2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2341216390</v>
      </c>
      <c r="E106" s="32">
        <f>E105</f>
        <v>2413073438</v>
      </c>
      <c r="F106" s="32">
        <f>F105</f>
        <v>500652026</v>
      </c>
      <c r="G106" s="37">
        <f t="shared" si="24"/>
        <v>0.21384269653092597</v>
      </c>
      <c r="H106" s="32">
        <f>H105</f>
        <v>659349303</v>
      </c>
      <c r="I106" s="37">
        <f t="shared" si="25"/>
        <v>0.28162680981402149</v>
      </c>
      <c r="J106" s="32">
        <f>J105</f>
        <v>571244755</v>
      </c>
      <c r="K106" s="37">
        <f t="shared" si="26"/>
        <v>0.23672912146157402</v>
      </c>
      <c r="L106" s="32">
        <f>L105</f>
        <v>0</v>
      </c>
      <c r="M106" s="37">
        <f t="shared" si="27"/>
        <v>0</v>
      </c>
      <c r="N106" s="32">
        <f t="shared" si="28"/>
        <v>1731246084</v>
      </c>
      <c r="O106" s="37">
        <f t="shared" si="29"/>
        <v>0.7174444244991105</v>
      </c>
      <c r="P106" s="32">
        <f>P105</f>
        <v>523776314</v>
      </c>
      <c r="Q106" s="32">
        <f>Q105</f>
        <v>2265061930</v>
      </c>
      <c r="R106" s="32">
        <f>R105</f>
        <v>2317926877</v>
      </c>
      <c r="S106" s="32">
        <f>S105</f>
        <v>1550176511</v>
      </c>
      <c r="T106" s="37">
        <f t="shared" si="30"/>
        <v>0.6687771414973761</v>
      </c>
      <c r="U106" s="37">
        <f t="shared" si="31"/>
        <v>9.0627315003022346E-2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7262116</v>
      </c>
      <c r="E107" s="31">
        <v>6332023</v>
      </c>
      <c r="F107" s="31">
        <v>492627</v>
      </c>
      <c r="G107" s="36">
        <f t="shared" si="24"/>
        <v>6.7835187430220059E-2</v>
      </c>
      <c r="H107" s="31">
        <v>3032990</v>
      </c>
      <c r="I107" s="36">
        <f t="shared" si="25"/>
        <v>0.41764549065313744</v>
      </c>
      <c r="J107" s="31">
        <v>2101481</v>
      </c>
      <c r="K107" s="36">
        <f t="shared" si="26"/>
        <v>0.33188145399977226</v>
      </c>
      <c r="L107" s="31">
        <v>0</v>
      </c>
      <c r="M107" s="36">
        <f t="shared" si="27"/>
        <v>0</v>
      </c>
      <c r="N107" s="31">
        <f t="shared" si="28"/>
        <v>5627098</v>
      </c>
      <c r="O107" s="36">
        <f t="shared" si="29"/>
        <v>0.88867301966527912</v>
      </c>
      <c r="P107" s="31">
        <v>973132</v>
      </c>
      <c r="Q107" s="31">
        <v>7074477</v>
      </c>
      <c r="R107" s="31">
        <v>7374477</v>
      </c>
      <c r="S107" s="31">
        <v>4480412</v>
      </c>
      <c r="T107" s="36">
        <f t="shared" si="30"/>
        <v>0.60755657655451367</v>
      </c>
      <c r="U107" s="36">
        <f t="shared" si="31"/>
        <v>1.1595025135336212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18839494</v>
      </c>
      <c r="E108" s="31">
        <v>18660025</v>
      </c>
      <c r="F108" s="31">
        <v>3264518</v>
      </c>
      <c r="G108" s="36">
        <f t="shared" si="24"/>
        <v>0.17328055626122443</v>
      </c>
      <c r="H108" s="31">
        <v>4199069</v>
      </c>
      <c r="I108" s="36">
        <f t="shared" si="25"/>
        <v>0.22288650639980034</v>
      </c>
      <c r="J108" s="31">
        <v>3967492</v>
      </c>
      <c r="K108" s="36">
        <f t="shared" si="26"/>
        <v>0.21261986519310666</v>
      </c>
      <c r="L108" s="31">
        <v>0</v>
      </c>
      <c r="M108" s="36">
        <f t="shared" si="27"/>
        <v>0</v>
      </c>
      <c r="N108" s="31">
        <f t="shared" si="28"/>
        <v>11431079</v>
      </c>
      <c r="O108" s="36">
        <f t="shared" si="29"/>
        <v>0.61259719641318811</v>
      </c>
      <c r="P108" s="31">
        <v>3372805</v>
      </c>
      <c r="Q108" s="31">
        <v>19267989</v>
      </c>
      <c r="R108" s="31">
        <v>19346255</v>
      </c>
      <c r="S108" s="31">
        <v>9365194</v>
      </c>
      <c r="T108" s="36">
        <f t="shared" si="30"/>
        <v>0.48408304346241687</v>
      </c>
      <c r="U108" s="36">
        <f t="shared" si="31"/>
        <v>0.17631822770661221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55858114</v>
      </c>
      <c r="E110" s="31">
        <v>67757478</v>
      </c>
      <c r="F110" s="31">
        <v>15893126</v>
      </c>
      <c r="G110" s="36">
        <f t="shared" si="24"/>
        <v>0.28452672068376672</v>
      </c>
      <c r="H110" s="31">
        <v>16421868</v>
      </c>
      <c r="I110" s="36">
        <f t="shared" si="25"/>
        <v>0.29399252541895704</v>
      </c>
      <c r="J110" s="31">
        <v>21616182</v>
      </c>
      <c r="K110" s="36">
        <f t="shared" si="26"/>
        <v>0.31902282431468304</v>
      </c>
      <c r="L110" s="31">
        <v>0</v>
      </c>
      <c r="M110" s="36">
        <f t="shared" si="27"/>
        <v>0</v>
      </c>
      <c r="N110" s="31">
        <f t="shared" si="28"/>
        <v>53931176</v>
      </c>
      <c r="O110" s="36">
        <f t="shared" si="29"/>
        <v>0.7959442646315732</v>
      </c>
      <c r="P110" s="31">
        <v>14767898</v>
      </c>
      <c r="Q110" s="31">
        <v>52947190</v>
      </c>
      <c r="R110" s="31">
        <v>58164851</v>
      </c>
      <c r="S110" s="31">
        <v>43296440</v>
      </c>
      <c r="T110" s="36">
        <f t="shared" si="30"/>
        <v>0.74437463959118544</v>
      </c>
      <c r="U110" s="36">
        <f t="shared" si="31"/>
        <v>0.46372774243159043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81959724</v>
      </c>
      <c r="E112" s="32">
        <f>SUM(E107:E111)</f>
        <v>92749526</v>
      </c>
      <c r="F112" s="32">
        <f>SUM(F107:F111)</f>
        <v>19650271</v>
      </c>
      <c r="G112" s="37">
        <f t="shared" si="24"/>
        <v>0.2397552119624024</v>
      </c>
      <c r="H112" s="32">
        <f>SUM(H107:H111)</f>
        <v>23653927</v>
      </c>
      <c r="I112" s="37">
        <f t="shared" si="25"/>
        <v>0.28860427836482222</v>
      </c>
      <c r="J112" s="32">
        <f>SUM(J107:J111)</f>
        <v>27685155</v>
      </c>
      <c r="K112" s="37">
        <f t="shared" si="26"/>
        <v>0.29849376265276006</v>
      </c>
      <c r="L112" s="32">
        <f>SUM(L107:L111)</f>
        <v>0</v>
      </c>
      <c r="M112" s="37">
        <f t="shared" si="27"/>
        <v>0</v>
      </c>
      <c r="N112" s="32">
        <f t="shared" si="28"/>
        <v>70989353</v>
      </c>
      <c r="O112" s="37">
        <f t="shared" si="29"/>
        <v>0.76538777136176417</v>
      </c>
      <c r="P112" s="32">
        <f>SUM(P107:P111)</f>
        <v>19113835</v>
      </c>
      <c r="Q112" s="32">
        <f>SUM(Q107:Q111)</f>
        <v>79289656</v>
      </c>
      <c r="R112" s="32">
        <f>SUM(R107:R111)</f>
        <v>84885583</v>
      </c>
      <c r="S112" s="32">
        <f>SUM(S107:S111)</f>
        <v>57142046</v>
      </c>
      <c r="T112" s="37">
        <f t="shared" si="30"/>
        <v>0.67316550090726246</v>
      </c>
      <c r="U112" s="37">
        <f t="shared" si="31"/>
        <v>0.44843538724698617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1008000</v>
      </c>
      <c r="E113" s="31">
        <v>1118000</v>
      </c>
      <c r="F113" s="31">
        <v>176286</v>
      </c>
      <c r="G113" s="36">
        <f t="shared" si="24"/>
        <v>0.17488690476190477</v>
      </c>
      <c r="H113" s="31">
        <v>24300</v>
      </c>
      <c r="I113" s="36">
        <f t="shared" si="25"/>
        <v>2.4107142857142858E-2</v>
      </c>
      <c r="J113" s="31">
        <v>32791</v>
      </c>
      <c r="K113" s="36">
        <f t="shared" si="26"/>
        <v>2.9330053667262969E-2</v>
      </c>
      <c r="L113" s="31">
        <v>0</v>
      </c>
      <c r="M113" s="36">
        <f t="shared" si="27"/>
        <v>0</v>
      </c>
      <c r="N113" s="31">
        <f t="shared" si="28"/>
        <v>233377</v>
      </c>
      <c r="O113" s="36">
        <f t="shared" si="29"/>
        <v>0.20874508050089446</v>
      </c>
      <c r="P113" s="31">
        <v>104309</v>
      </c>
      <c r="Q113" s="31">
        <v>810000</v>
      </c>
      <c r="R113" s="31">
        <v>918000</v>
      </c>
      <c r="S113" s="31">
        <v>176909</v>
      </c>
      <c r="T113" s="36">
        <f t="shared" si="30"/>
        <v>0.19271132897603485</v>
      </c>
      <c r="U113" s="36">
        <f t="shared" si="31"/>
        <v>-0.68563594704196185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34403829</v>
      </c>
      <c r="E114" s="31">
        <v>36623190</v>
      </c>
      <c r="F114" s="31">
        <v>9306391</v>
      </c>
      <c r="G114" s="36">
        <f t="shared" si="24"/>
        <v>0.27050451273897447</v>
      </c>
      <c r="H114" s="31">
        <v>9362845</v>
      </c>
      <c r="I114" s="36">
        <f t="shared" si="25"/>
        <v>0.27214543474216196</v>
      </c>
      <c r="J114" s="31">
        <v>9233973</v>
      </c>
      <c r="K114" s="36">
        <f t="shared" si="26"/>
        <v>0.25213459013264544</v>
      </c>
      <c r="L114" s="31">
        <v>0</v>
      </c>
      <c r="M114" s="36">
        <f t="shared" si="27"/>
        <v>0</v>
      </c>
      <c r="N114" s="31">
        <f t="shared" si="28"/>
        <v>27903209</v>
      </c>
      <c r="O114" s="36">
        <f t="shared" si="29"/>
        <v>0.76190001471745084</v>
      </c>
      <c r="P114" s="31">
        <v>9072238</v>
      </c>
      <c r="Q114" s="31">
        <v>34055066</v>
      </c>
      <c r="R114" s="31">
        <v>35198538</v>
      </c>
      <c r="S114" s="31">
        <v>23465120</v>
      </c>
      <c r="T114" s="36">
        <f t="shared" si="30"/>
        <v>0.66665041599170971</v>
      </c>
      <c r="U114" s="36">
        <f t="shared" si="31"/>
        <v>1.7827464402940141E-2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5874990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6584273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60000</v>
      </c>
      <c r="E116" s="31">
        <v>60000</v>
      </c>
      <c r="F116" s="31">
        <v>1979</v>
      </c>
      <c r="G116" s="36">
        <f t="shared" si="24"/>
        <v>3.2983333333333337E-2</v>
      </c>
      <c r="H116" s="31">
        <v>211650</v>
      </c>
      <c r="I116" s="36">
        <f t="shared" si="25"/>
        <v>3.5274999999999999</v>
      </c>
      <c r="J116" s="31">
        <v>32717</v>
      </c>
      <c r="K116" s="36">
        <f t="shared" si="26"/>
        <v>0.54528333333333334</v>
      </c>
      <c r="L116" s="31">
        <v>0</v>
      </c>
      <c r="M116" s="36">
        <f t="shared" si="27"/>
        <v>0</v>
      </c>
      <c r="N116" s="31">
        <f t="shared" si="28"/>
        <v>246346</v>
      </c>
      <c r="O116" s="36">
        <f t="shared" si="29"/>
        <v>4.1057666666666668</v>
      </c>
      <c r="P116" s="31">
        <v>0</v>
      </c>
      <c r="Q116" s="31">
        <v>38000</v>
      </c>
      <c r="R116" s="31">
        <v>30814</v>
      </c>
      <c r="S116" s="31">
        <v>17975</v>
      </c>
      <c r="T116" s="36">
        <f t="shared" si="30"/>
        <v>0.58333874213020054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185537168</v>
      </c>
      <c r="E117" s="31">
        <v>182050054</v>
      </c>
      <c r="F117" s="31">
        <v>54077957</v>
      </c>
      <c r="G117" s="36">
        <f t="shared" si="24"/>
        <v>0.29146697442315173</v>
      </c>
      <c r="H117" s="31">
        <v>55197130</v>
      </c>
      <c r="I117" s="36">
        <f t="shared" si="25"/>
        <v>0.29749904342616679</v>
      </c>
      <c r="J117" s="31">
        <v>54057119</v>
      </c>
      <c r="K117" s="36">
        <f t="shared" si="26"/>
        <v>0.29693547358134814</v>
      </c>
      <c r="L117" s="31">
        <v>0</v>
      </c>
      <c r="M117" s="36">
        <f t="shared" si="27"/>
        <v>0</v>
      </c>
      <c r="N117" s="31">
        <f t="shared" si="28"/>
        <v>163332206</v>
      </c>
      <c r="O117" s="36">
        <f t="shared" si="29"/>
        <v>0.89718295826487371</v>
      </c>
      <c r="P117" s="31">
        <v>58577712</v>
      </c>
      <c r="Q117" s="31">
        <v>236003440</v>
      </c>
      <c r="R117" s="31">
        <v>220719252</v>
      </c>
      <c r="S117" s="31">
        <v>167806212</v>
      </c>
      <c r="T117" s="36">
        <f t="shared" si="30"/>
        <v>0.76026993784846641</v>
      </c>
      <c r="U117" s="36">
        <f t="shared" si="31"/>
        <v>-7.717257717406234E-2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91624588</v>
      </c>
      <c r="E120" s="31">
        <v>82291328</v>
      </c>
      <c r="F120" s="31">
        <v>1360413</v>
      </c>
      <c r="G120" s="36">
        <f t="shared" si="24"/>
        <v>1.4847684772126888E-2</v>
      </c>
      <c r="H120" s="31">
        <v>1701622</v>
      </c>
      <c r="I120" s="36">
        <f t="shared" si="25"/>
        <v>1.8571674232248661E-2</v>
      </c>
      <c r="J120" s="31">
        <v>1573212</v>
      </c>
      <c r="K120" s="36">
        <f t="shared" si="26"/>
        <v>1.9117591588751613E-2</v>
      </c>
      <c r="L120" s="31">
        <v>0</v>
      </c>
      <c r="M120" s="36">
        <f t="shared" si="27"/>
        <v>0</v>
      </c>
      <c r="N120" s="31">
        <f t="shared" si="28"/>
        <v>4635247</v>
      </c>
      <c r="O120" s="36">
        <f t="shared" si="29"/>
        <v>5.6327283963627371E-2</v>
      </c>
      <c r="P120" s="31">
        <v>1485186</v>
      </c>
      <c r="Q120" s="31">
        <v>18283169</v>
      </c>
      <c r="R120" s="31">
        <v>6674139</v>
      </c>
      <c r="S120" s="31">
        <v>4259063</v>
      </c>
      <c r="T120" s="36">
        <f t="shared" si="30"/>
        <v>0.63814418608902213</v>
      </c>
      <c r="U120" s="36">
        <f t="shared" si="31"/>
        <v>5.9269344041756433E-2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312633585</v>
      </c>
      <c r="E121" s="32">
        <f>SUM(E113:E120)</f>
        <v>308017562</v>
      </c>
      <c r="F121" s="32">
        <f>SUM(F113:F120)</f>
        <v>64923026</v>
      </c>
      <c r="G121" s="37">
        <f t="shared" si="24"/>
        <v>0.20766491226462441</v>
      </c>
      <c r="H121" s="32">
        <f>SUM(H113:H120)</f>
        <v>66497547</v>
      </c>
      <c r="I121" s="37">
        <f t="shared" si="25"/>
        <v>0.21270122658127086</v>
      </c>
      <c r="J121" s="32">
        <f>SUM(J113:J120)</f>
        <v>64929812</v>
      </c>
      <c r="K121" s="37">
        <f t="shared" si="26"/>
        <v>0.21079905826928141</v>
      </c>
      <c r="L121" s="32">
        <f>SUM(L113:L120)</f>
        <v>0</v>
      </c>
      <c r="M121" s="37">
        <f t="shared" si="27"/>
        <v>0</v>
      </c>
      <c r="N121" s="32">
        <f t="shared" si="28"/>
        <v>196350385</v>
      </c>
      <c r="O121" s="37">
        <f t="shared" si="29"/>
        <v>0.63746490208243389</v>
      </c>
      <c r="P121" s="32">
        <f>SUM(P113:P120)</f>
        <v>69239445</v>
      </c>
      <c r="Q121" s="32">
        <f>SUM(Q113:Q120)</f>
        <v>289189675</v>
      </c>
      <c r="R121" s="32">
        <f>SUM(R113:R120)</f>
        <v>270125016</v>
      </c>
      <c r="S121" s="32">
        <f>SUM(S113:S120)</f>
        <v>195725279</v>
      </c>
      <c r="T121" s="37">
        <f t="shared" si="30"/>
        <v>0.72457294736448996</v>
      </c>
      <c r="U121" s="37">
        <f t="shared" si="31"/>
        <v>-6.2242454427530403E-2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11870213</v>
      </c>
      <c r="E122" s="31">
        <v>11255928</v>
      </c>
      <c r="F122" s="31">
        <v>1684968</v>
      </c>
      <c r="G122" s="36">
        <f t="shared" si="24"/>
        <v>0.141949264094924</v>
      </c>
      <c r="H122" s="31">
        <v>3063260</v>
      </c>
      <c r="I122" s="36">
        <f t="shared" si="25"/>
        <v>0.25806276601776229</v>
      </c>
      <c r="J122" s="31">
        <v>3032838</v>
      </c>
      <c r="K122" s="36">
        <f t="shared" si="26"/>
        <v>0.26944362117454906</v>
      </c>
      <c r="L122" s="31">
        <v>0</v>
      </c>
      <c r="M122" s="36">
        <f t="shared" si="27"/>
        <v>0</v>
      </c>
      <c r="N122" s="31">
        <f t="shared" si="28"/>
        <v>7781066</v>
      </c>
      <c r="O122" s="36">
        <f t="shared" si="29"/>
        <v>0.69128604944878824</v>
      </c>
      <c r="P122" s="31">
        <v>1774085</v>
      </c>
      <c r="Q122" s="31">
        <v>11381230</v>
      </c>
      <c r="R122" s="31">
        <v>11172134</v>
      </c>
      <c r="S122" s="31">
        <v>5015362</v>
      </c>
      <c r="T122" s="36">
        <f t="shared" si="30"/>
        <v>0.4489171003498526</v>
      </c>
      <c r="U122" s="36">
        <f t="shared" si="31"/>
        <v>0.70952237350521541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12991115</v>
      </c>
      <c r="E123" s="31">
        <v>12954393</v>
      </c>
      <c r="F123" s="31">
        <v>2568042</v>
      </c>
      <c r="G123" s="36">
        <f t="shared" si="24"/>
        <v>0.19767679679534819</v>
      </c>
      <c r="H123" s="31">
        <v>4419812</v>
      </c>
      <c r="I123" s="36">
        <f t="shared" si="25"/>
        <v>0.34021806442326158</v>
      </c>
      <c r="J123" s="31">
        <v>879528</v>
      </c>
      <c r="K123" s="36">
        <f t="shared" si="26"/>
        <v>6.789418848108128E-2</v>
      </c>
      <c r="L123" s="31">
        <v>0</v>
      </c>
      <c r="M123" s="36">
        <f t="shared" si="27"/>
        <v>0</v>
      </c>
      <c r="N123" s="31">
        <f t="shared" si="28"/>
        <v>7867382</v>
      </c>
      <c r="O123" s="36">
        <f t="shared" si="29"/>
        <v>0.60731382782659138</v>
      </c>
      <c r="P123" s="31">
        <v>4139266</v>
      </c>
      <c r="Q123" s="31">
        <v>6227232</v>
      </c>
      <c r="R123" s="31">
        <v>10951681</v>
      </c>
      <c r="S123" s="31">
        <v>9406942</v>
      </c>
      <c r="T123" s="36">
        <f t="shared" si="30"/>
        <v>0.85894959869630971</v>
      </c>
      <c r="U123" s="36">
        <f t="shared" si="31"/>
        <v>-0.78751595089564186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79505457</v>
      </c>
      <c r="E124" s="31">
        <v>78425777</v>
      </c>
      <c r="F124" s="31">
        <v>15754344</v>
      </c>
      <c r="G124" s="36">
        <f t="shared" si="24"/>
        <v>0.19815424744995805</v>
      </c>
      <c r="H124" s="31">
        <v>21012854</v>
      </c>
      <c r="I124" s="36">
        <f t="shared" si="25"/>
        <v>0.26429448735827027</v>
      </c>
      <c r="J124" s="31">
        <v>21980222</v>
      </c>
      <c r="K124" s="36">
        <f t="shared" si="26"/>
        <v>0.28026782571755715</v>
      </c>
      <c r="L124" s="31">
        <v>0</v>
      </c>
      <c r="M124" s="36">
        <f t="shared" si="27"/>
        <v>0</v>
      </c>
      <c r="N124" s="31">
        <f t="shared" si="28"/>
        <v>58747420</v>
      </c>
      <c r="O124" s="36">
        <f t="shared" si="29"/>
        <v>0.74908304701909423</v>
      </c>
      <c r="P124" s="31">
        <v>18139104</v>
      </c>
      <c r="Q124" s="31">
        <v>78510848</v>
      </c>
      <c r="R124" s="31">
        <v>77378975</v>
      </c>
      <c r="S124" s="31">
        <v>47222055</v>
      </c>
      <c r="T124" s="36">
        <f t="shared" si="30"/>
        <v>0.61026984397247441</v>
      </c>
      <c r="U124" s="36">
        <f t="shared" si="31"/>
        <v>0.21175897111566266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104366785</v>
      </c>
      <c r="E126" s="32">
        <f>SUM(E122:E125)</f>
        <v>102636098</v>
      </c>
      <c r="F126" s="32">
        <f>SUM(F122:F125)</f>
        <v>20007354</v>
      </c>
      <c r="G126" s="37">
        <f t="shared" si="24"/>
        <v>0.19170231218677475</v>
      </c>
      <c r="H126" s="32">
        <f>SUM(H122:H125)</f>
        <v>28495926</v>
      </c>
      <c r="I126" s="37">
        <f t="shared" si="25"/>
        <v>0.27303634963939916</v>
      </c>
      <c r="J126" s="32">
        <f>SUM(J122:J125)</f>
        <v>25892588</v>
      </c>
      <c r="K126" s="37">
        <f t="shared" si="26"/>
        <v>0.25227564672226727</v>
      </c>
      <c r="L126" s="32">
        <f>SUM(L122:L125)</f>
        <v>0</v>
      </c>
      <c r="M126" s="37">
        <f t="shared" si="27"/>
        <v>0</v>
      </c>
      <c r="N126" s="32">
        <f t="shared" si="28"/>
        <v>74395868</v>
      </c>
      <c r="O126" s="37">
        <f t="shared" si="29"/>
        <v>0.72485089992411833</v>
      </c>
      <c r="P126" s="32">
        <f>SUM(P122:P125)</f>
        <v>24052455</v>
      </c>
      <c r="Q126" s="32">
        <f>SUM(Q122:Q125)</f>
        <v>96119310</v>
      </c>
      <c r="R126" s="32">
        <f>SUM(R122:R125)</f>
        <v>99502790</v>
      </c>
      <c r="S126" s="32">
        <f>SUM(S122:S125)</f>
        <v>61644359</v>
      </c>
      <c r="T126" s="37">
        <f t="shared" si="30"/>
        <v>0.61952392490703023</v>
      </c>
      <c r="U126" s="37">
        <f t="shared" si="31"/>
        <v>7.6504997099048788E-2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10269984</v>
      </c>
      <c r="E127" s="31">
        <v>10549892</v>
      </c>
      <c r="F127" s="31">
        <v>1732539</v>
      </c>
      <c r="G127" s="36">
        <f t="shared" si="24"/>
        <v>0.16869928911281654</v>
      </c>
      <c r="H127" s="31">
        <v>1962661</v>
      </c>
      <c r="I127" s="36">
        <f t="shared" si="25"/>
        <v>0.19110652947463208</v>
      </c>
      <c r="J127" s="31">
        <v>1841635</v>
      </c>
      <c r="K127" s="36">
        <f t="shared" si="26"/>
        <v>0.17456434625112749</v>
      </c>
      <c r="L127" s="31">
        <v>0</v>
      </c>
      <c r="M127" s="36">
        <f t="shared" si="27"/>
        <v>0</v>
      </c>
      <c r="N127" s="31">
        <f t="shared" si="28"/>
        <v>5536835</v>
      </c>
      <c r="O127" s="36">
        <f t="shared" si="29"/>
        <v>0.5248238560167251</v>
      </c>
      <c r="P127" s="31">
        <v>1433572</v>
      </c>
      <c r="Q127" s="31">
        <v>7189044</v>
      </c>
      <c r="R127" s="31">
        <v>6619584</v>
      </c>
      <c r="S127" s="31">
        <v>4558719</v>
      </c>
      <c r="T127" s="36">
        <f t="shared" si="30"/>
        <v>0.6886715237694695</v>
      </c>
      <c r="U127" s="36">
        <f t="shared" si="31"/>
        <v>0.28464771912397846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17595942</v>
      </c>
      <c r="E128" s="31">
        <v>17302122</v>
      </c>
      <c r="F128" s="31">
        <v>4650901</v>
      </c>
      <c r="G128" s="36">
        <f t="shared" si="24"/>
        <v>0.26431668165307659</v>
      </c>
      <c r="H128" s="31">
        <v>4431412</v>
      </c>
      <c r="I128" s="36">
        <f t="shared" si="25"/>
        <v>0.25184283967292004</v>
      </c>
      <c r="J128" s="31">
        <v>2970892</v>
      </c>
      <c r="K128" s="36">
        <f t="shared" si="26"/>
        <v>0.17170679989425575</v>
      </c>
      <c r="L128" s="31">
        <v>0</v>
      </c>
      <c r="M128" s="36">
        <f t="shared" si="27"/>
        <v>0</v>
      </c>
      <c r="N128" s="31">
        <f t="shared" si="28"/>
        <v>12053205</v>
      </c>
      <c r="O128" s="36">
        <f t="shared" si="29"/>
        <v>0.69663160391540413</v>
      </c>
      <c r="P128" s="31">
        <v>205034</v>
      </c>
      <c r="Q128" s="31">
        <v>18310863</v>
      </c>
      <c r="R128" s="31">
        <v>18102291</v>
      </c>
      <c r="S128" s="31">
        <v>2682495</v>
      </c>
      <c r="T128" s="36">
        <f t="shared" si="30"/>
        <v>0.14818538714243407</v>
      </c>
      <c r="U128" s="36">
        <f t="shared" si="31"/>
        <v>13.489752919028064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7960300</v>
      </c>
      <c r="E129" s="31">
        <v>14752182</v>
      </c>
      <c r="F129" s="31">
        <v>2622755</v>
      </c>
      <c r="G129" s="36">
        <f t="shared" si="24"/>
        <v>0.32947941660490182</v>
      </c>
      <c r="H129" s="31">
        <v>3361410</v>
      </c>
      <c r="I129" s="36">
        <f t="shared" si="25"/>
        <v>0.42227177367687146</v>
      </c>
      <c r="J129" s="31">
        <v>2656883</v>
      </c>
      <c r="K129" s="36">
        <f t="shared" si="26"/>
        <v>0.18010101827648275</v>
      </c>
      <c r="L129" s="31">
        <v>0</v>
      </c>
      <c r="M129" s="36">
        <f t="shared" si="27"/>
        <v>0</v>
      </c>
      <c r="N129" s="31">
        <f t="shared" si="28"/>
        <v>8641048</v>
      </c>
      <c r="O129" s="36">
        <f t="shared" si="29"/>
        <v>0.58574711185097905</v>
      </c>
      <c r="P129" s="31">
        <v>4538883</v>
      </c>
      <c r="Q129" s="31">
        <v>5679540</v>
      </c>
      <c r="R129" s="31">
        <v>5148144</v>
      </c>
      <c r="S129" s="31">
        <v>11355795</v>
      </c>
      <c r="T129" s="36">
        <f t="shared" si="30"/>
        <v>2.2058036838130404</v>
      </c>
      <c r="U129" s="36">
        <f t="shared" si="31"/>
        <v>-0.41463946085413528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57717224</v>
      </c>
      <c r="E130" s="31">
        <v>43704212</v>
      </c>
      <c r="F130" s="31">
        <v>13500991</v>
      </c>
      <c r="G130" s="36">
        <f t="shared" si="24"/>
        <v>0.23391615300139867</v>
      </c>
      <c r="H130" s="31">
        <v>17616489</v>
      </c>
      <c r="I130" s="36">
        <f t="shared" si="25"/>
        <v>0.3052206564889538</v>
      </c>
      <c r="J130" s="31">
        <v>13910163</v>
      </c>
      <c r="K130" s="36">
        <f t="shared" si="26"/>
        <v>0.31827968892334679</v>
      </c>
      <c r="L130" s="31">
        <v>0</v>
      </c>
      <c r="M130" s="36">
        <f t="shared" si="27"/>
        <v>0</v>
      </c>
      <c r="N130" s="31">
        <f t="shared" si="28"/>
        <v>45027643</v>
      </c>
      <c r="O130" s="36">
        <f t="shared" si="29"/>
        <v>1.0302815435729626</v>
      </c>
      <c r="P130" s="31">
        <v>12694336</v>
      </c>
      <c r="Q130" s="31">
        <v>55275145</v>
      </c>
      <c r="R130" s="31">
        <v>56308404</v>
      </c>
      <c r="S130" s="31">
        <v>39734081</v>
      </c>
      <c r="T130" s="36">
        <f t="shared" si="30"/>
        <v>0.70565098950415994</v>
      </c>
      <c r="U130" s="36">
        <f t="shared" si="31"/>
        <v>9.5777124538061642E-2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93543450</v>
      </c>
      <c r="E132" s="32">
        <f>SUM(E127:E131)</f>
        <v>86308408</v>
      </c>
      <c r="F132" s="32">
        <f>SUM(F127:F131)</f>
        <v>22507186</v>
      </c>
      <c r="G132" s="37">
        <f t="shared" si="24"/>
        <v>0.24060675547031887</v>
      </c>
      <c r="H132" s="32">
        <f>SUM(H127:H131)</f>
        <v>27371972</v>
      </c>
      <c r="I132" s="37">
        <f t="shared" si="25"/>
        <v>0.29261238493983277</v>
      </c>
      <c r="J132" s="32">
        <f>SUM(J127:J131)</f>
        <v>21379573</v>
      </c>
      <c r="K132" s="37">
        <f t="shared" si="26"/>
        <v>0.24771135855037438</v>
      </c>
      <c r="L132" s="32">
        <f>SUM(L127:L131)</f>
        <v>0</v>
      </c>
      <c r="M132" s="37">
        <f t="shared" si="27"/>
        <v>0</v>
      </c>
      <c r="N132" s="32">
        <f t="shared" si="28"/>
        <v>71258731</v>
      </c>
      <c r="O132" s="37">
        <f t="shared" si="29"/>
        <v>0.82562907428439647</v>
      </c>
      <c r="P132" s="32">
        <f>SUM(P127:P131)</f>
        <v>18871825</v>
      </c>
      <c r="Q132" s="32">
        <f>SUM(Q127:Q131)</f>
        <v>86454592</v>
      </c>
      <c r="R132" s="32">
        <f>SUM(R127:R131)</f>
        <v>86178423</v>
      </c>
      <c r="S132" s="32">
        <f>SUM(S127:S131)</f>
        <v>58331090</v>
      </c>
      <c r="T132" s="37">
        <f t="shared" si="30"/>
        <v>0.67686420764510857</v>
      </c>
      <c r="U132" s="37">
        <f t="shared" si="31"/>
        <v>0.13288317372591152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93755505</v>
      </c>
      <c r="E133" s="31">
        <v>93762505</v>
      </c>
      <c r="F133" s="31">
        <v>21275916</v>
      </c>
      <c r="G133" s="36">
        <f t="shared" si="24"/>
        <v>0.2269297786833957</v>
      </c>
      <c r="H133" s="31">
        <v>23041655</v>
      </c>
      <c r="I133" s="36">
        <f t="shared" si="25"/>
        <v>0.24576322211693064</v>
      </c>
      <c r="J133" s="31">
        <v>22966876</v>
      </c>
      <c r="K133" s="36">
        <f t="shared" si="26"/>
        <v>0.24494733795774762</v>
      </c>
      <c r="L133" s="31">
        <v>0</v>
      </c>
      <c r="M133" s="36">
        <f t="shared" si="27"/>
        <v>0</v>
      </c>
      <c r="N133" s="31">
        <f t="shared" si="28"/>
        <v>67284447</v>
      </c>
      <c r="O133" s="36">
        <f t="shared" si="29"/>
        <v>0.71760504905452349</v>
      </c>
      <c r="P133" s="31">
        <v>21149045</v>
      </c>
      <c r="Q133" s="31">
        <v>93965469</v>
      </c>
      <c r="R133" s="31">
        <v>93191646</v>
      </c>
      <c r="S133" s="31">
        <v>60826338</v>
      </c>
      <c r="T133" s="36">
        <f t="shared" si="30"/>
        <v>0.65270161662344717</v>
      </c>
      <c r="U133" s="36">
        <f t="shared" si="31"/>
        <v>8.5953337372916883E-2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15154887</v>
      </c>
      <c r="E134" s="31">
        <v>16997578</v>
      </c>
      <c r="F134" s="31">
        <v>5134353</v>
      </c>
      <c r="G134" s="36">
        <f t="shared" si="24"/>
        <v>0.3387919025724177</v>
      </c>
      <c r="H134" s="31">
        <v>5813834</v>
      </c>
      <c r="I134" s="36">
        <f t="shared" si="25"/>
        <v>0.38362767073090021</v>
      </c>
      <c r="J134" s="31">
        <v>4518653</v>
      </c>
      <c r="K134" s="36">
        <f t="shared" si="26"/>
        <v>0.26584099216959028</v>
      </c>
      <c r="L134" s="31">
        <v>0</v>
      </c>
      <c r="M134" s="36">
        <f t="shared" si="27"/>
        <v>0</v>
      </c>
      <c r="N134" s="31">
        <f t="shared" si="28"/>
        <v>15466840</v>
      </c>
      <c r="O134" s="36">
        <f t="shared" si="29"/>
        <v>0.90994375786950354</v>
      </c>
      <c r="P134" s="31">
        <v>4307610</v>
      </c>
      <c r="Q134" s="31">
        <v>14394794</v>
      </c>
      <c r="R134" s="31">
        <v>14693251</v>
      </c>
      <c r="S134" s="31">
        <v>11728899</v>
      </c>
      <c r="T134" s="36">
        <f t="shared" si="30"/>
        <v>0.79825077513478804</v>
      </c>
      <c r="U134" s="36">
        <f t="shared" si="31"/>
        <v>4.8993061117417858E-2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9614584</v>
      </c>
      <c r="E136" s="31">
        <v>10011742</v>
      </c>
      <c r="F136" s="31">
        <v>2345667</v>
      </c>
      <c r="G136" s="36">
        <f t="shared" si="24"/>
        <v>0.24396968189159302</v>
      </c>
      <c r="H136" s="31">
        <v>2595247</v>
      </c>
      <c r="I136" s="36">
        <f t="shared" si="25"/>
        <v>0.26992816329858887</v>
      </c>
      <c r="J136" s="31">
        <v>2432262</v>
      </c>
      <c r="K136" s="36">
        <f t="shared" si="26"/>
        <v>0.24294093874972009</v>
      </c>
      <c r="L136" s="31">
        <v>0</v>
      </c>
      <c r="M136" s="36">
        <f t="shared" si="27"/>
        <v>0</v>
      </c>
      <c r="N136" s="31">
        <f t="shared" si="28"/>
        <v>7373176</v>
      </c>
      <c r="O136" s="36">
        <f t="shared" si="29"/>
        <v>0.73645285705524577</v>
      </c>
      <c r="P136" s="31">
        <v>2704775</v>
      </c>
      <c r="Q136" s="31">
        <v>9259109</v>
      </c>
      <c r="R136" s="31">
        <v>8889985</v>
      </c>
      <c r="S136" s="31">
        <v>7195906</v>
      </c>
      <c r="T136" s="36">
        <f t="shared" si="30"/>
        <v>0.80943961097797124</v>
      </c>
      <c r="U136" s="36">
        <f t="shared" si="31"/>
        <v>-0.10075255797617177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118524976</v>
      </c>
      <c r="E137" s="32">
        <f>SUM(E133:E136)</f>
        <v>120771825</v>
      </c>
      <c r="F137" s="32">
        <f>SUM(F133:F136)</f>
        <v>28755936</v>
      </c>
      <c r="G137" s="37">
        <f t="shared" ref="G137:G170" si="32">IF(($D137     =0),0,($F137     /$D137     ))</f>
        <v>0.24261499112220872</v>
      </c>
      <c r="H137" s="32">
        <f>SUM(H133:H136)</f>
        <v>31450736</v>
      </c>
      <c r="I137" s="37">
        <f t="shared" ref="I137:I170" si="33">IF(($D137     =0),0,($H137     /$D137     ))</f>
        <v>0.26535112734382665</v>
      </c>
      <c r="J137" s="32">
        <f>SUM(J133:J136)</f>
        <v>29917791</v>
      </c>
      <c r="K137" s="37">
        <f t="shared" ref="K137:K170" si="34">IF(($E137     =0),0,($J137     /$E137     ))</f>
        <v>0.24772161056604056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90124463</v>
      </c>
      <c r="O137" s="37">
        <f t="shared" ref="O137:O170" si="37">IF(($E137     =0),0,($N137     /$E137     ))</f>
        <v>0.74623748544000224</v>
      </c>
      <c r="P137" s="32">
        <f>SUM(P133:P136)</f>
        <v>28161430</v>
      </c>
      <c r="Q137" s="32">
        <f>SUM(Q133:Q136)</f>
        <v>117619372</v>
      </c>
      <c r="R137" s="32">
        <f>SUM(R133:R136)</f>
        <v>116774882</v>
      </c>
      <c r="S137" s="32">
        <f>SUM(S133:S136)</f>
        <v>79751143</v>
      </c>
      <c r="T137" s="37">
        <f t="shared" ref="T137:T170" si="38">IF(($R137     =0),0,($S137     /$R137     ))</f>
        <v>0.68294775069864766</v>
      </c>
      <c r="U137" s="37">
        <f t="shared" ref="U137:U170" si="39">IF(($P137     =0),0,(($J137     /$P137     )-1))</f>
        <v>6.2367607042682183E-2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853824</v>
      </c>
      <c r="E138" s="31">
        <v>853824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29839</v>
      </c>
      <c r="Q138" s="31">
        <v>853818</v>
      </c>
      <c r="R138" s="31">
        <v>853824</v>
      </c>
      <c r="S138" s="31">
        <v>188620</v>
      </c>
      <c r="T138" s="36">
        <f t="shared" si="38"/>
        <v>0.22091203807810508</v>
      </c>
      <c r="U138" s="36">
        <f t="shared" si="39"/>
        <v>-1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26723634</v>
      </c>
      <c r="E139" s="31">
        <v>26447812</v>
      </c>
      <c r="F139" s="31">
        <v>7234755</v>
      </c>
      <c r="G139" s="36">
        <f t="shared" si="32"/>
        <v>0.27072496951574776</v>
      </c>
      <c r="H139" s="31">
        <v>6622633</v>
      </c>
      <c r="I139" s="36">
        <f t="shared" si="33"/>
        <v>0.24781932726664346</v>
      </c>
      <c r="J139" s="31">
        <v>6175936</v>
      </c>
      <c r="K139" s="36">
        <f t="shared" si="34"/>
        <v>0.23351406157908261</v>
      </c>
      <c r="L139" s="31">
        <v>0</v>
      </c>
      <c r="M139" s="36">
        <f t="shared" si="35"/>
        <v>0</v>
      </c>
      <c r="N139" s="31">
        <f t="shared" si="36"/>
        <v>20033324</v>
      </c>
      <c r="O139" s="36">
        <f t="shared" si="37"/>
        <v>0.75746621308409179</v>
      </c>
      <c r="P139" s="31">
        <v>5849024</v>
      </c>
      <c r="Q139" s="31">
        <v>23478305</v>
      </c>
      <c r="R139" s="31">
        <v>23141631</v>
      </c>
      <c r="S139" s="31">
        <v>18426554</v>
      </c>
      <c r="T139" s="36">
        <f t="shared" si="38"/>
        <v>0.79625131003082716</v>
      </c>
      <c r="U139" s="36">
        <f t="shared" si="39"/>
        <v>5.5891718002866853E-2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44999321</v>
      </c>
      <c r="E140" s="31">
        <v>45715743</v>
      </c>
      <c r="F140" s="31">
        <v>11064451</v>
      </c>
      <c r="G140" s="36">
        <f t="shared" si="32"/>
        <v>0.2458803989509086</v>
      </c>
      <c r="H140" s="31">
        <v>11726264</v>
      </c>
      <c r="I140" s="36">
        <f t="shared" si="33"/>
        <v>0.26058757642143088</v>
      </c>
      <c r="J140" s="31">
        <v>11353782</v>
      </c>
      <c r="K140" s="36">
        <f t="shared" si="34"/>
        <v>0.24835606412434333</v>
      </c>
      <c r="L140" s="31">
        <v>0</v>
      </c>
      <c r="M140" s="36">
        <f t="shared" si="35"/>
        <v>0</v>
      </c>
      <c r="N140" s="31">
        <f t="shared" si="36"/>
        <v>34144497</v>
      </c>
      <c r="O140" s="36">
        <f t="shared" si="37"/>
        <v>0.74688706251586023</v>
      </c>
      <c r="P140" s="31">
        <v>9771006</v>
      </c>
      <c r="Q140" s="31">
        <v>58350430</v>
      </c>
      <c r="R140" s="31">
        <v>41071088</v>
      </c>
      <c r="S140" s="31">
        <v>32283903</v>
      </c>
      <c r="T140" s="36">
        <f t="shared" si="38"/>
        <v>0.78604937371028494</v>
      </c>
      <c r="U140" s="36">
        <f t="shared" si="39"/>
        <v>0.16198700522750675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11818619</v>
      </c>
      <c r="E141" s="31">
        <v>17119999</v>
      </c>
      <c r="F141" s="31">
        <v>4011679</v>
      </c>
      <c r="G141" s="36">
        <f t="shared" si="32"/>
        <v>0.33943720497293295</v>
      </c>
      <c r="H141" s="31">
        <v>3965865</v>
      </c>
      <c r="I141" s="36">
        <f t="shared" si="33"/>
        <v>0.33556077914010091</v>
      </c>
      <c r="J141" s="31">
        <v>4315312</v>
      </c>
      <c r="K141" s="36">
        <f t="shared" si="34"/>
        <v>0.25206263154571446</v>
      </c>
      <c r="L141" s="31">
        <v>0</v>
      </c>
      <c r="M141" s="36">
        <f t="shared" si="35"/>
        <v>0</v>
      </c>
      <c r="N141" s="31">
        <f t="shared" si="36"/>
        <v>12292856</v>
      </c>
      <c r="O141" s="36">
        <f t="shared" si="37"/>
        <v>0.71804069614723698</v>
      </c>
      <c r="P141" s="31">
        <v>4778585</v>
      </c>
      <c r="Q141" s="31">
        <v>19660462</v>
      </c>
      <c r="R141" s="31">
        <v>18189935</v>
      </c>
      <c r="S141" s="31">
        <v>14474477</v>
      </c>
      <c r="T141" s="36">
        <f t="shared" si="38"/>
        <v>0.79574099632571527</v>
      </c>
      <c r="U141" s="36">
        <f t="shared" si="39"/>
        <v>-9.6947736620777936E-2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46420958</v>
      </c>
      <c r="E142" s="31">
        <v>44775666</v>
      </c>
      <c r="F142" s="31">
        <v>14954303</v>
      </c>
      <c r="G142" s="36">
        <f t="shared" si="32"/>
        <v>0.32214550591566854</v>
      </c>
      <c r="H142" s="31">
        <v>9641866</v>
      </c>
      <c r="I142" s="36">
        <f t="shared" si="33"/>
        <v>0.20770501978869113</v>
      </c>
      <c r="J142" s="31">
        <v>13654262</v>
      </c>
      <c r="K142" s="36">
        <f t="shared" si="34"/>
        <v>0.30494827257287471</v>
      </c>
      <c r="L142" s="31">
        <v>0</v>
      </c>
      <c r="M142" s="36">
        <f t="shared" si="35"/>
        <v>0</v>
      </c>
      <c r="N142" s="31">
        <f t="shared" si="36"/>
        <v>38250431</v>
      </c>
      <c r="O142" s="36">
        <f t="shared" si="37"/>
        <v>0.85426827598722932</v>
      </c>
      <c r="P142" s="31">
        <v>11689255</v>
      </c>
      <c r="Q142" s="31">
        <v>41541261</v>
      </c>
      <c r="R142" s="31">
        <v>43297609</v>
      </c>
      <c r="S142" s="31">
        <v>40912645</v>
      </c>
      <c r="T142" s="36">
        <f t="shared" si="38"/>
        <v>0.94491695834751521</v>
      </c>
      <c r="U142" s="36">
        <f t="shared" si="39"/>
        <v>0.16810369865316477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6233675</v>
      </c>
      <c r="E143" s="31">
        <v>7405275</v>
      </c>
      <c r="F143" s="31">
        <v>2052436</v>
      </c>
      <c r="G143" s="36">
        <f t="shared" si="32"/>
        <v>0.32924976037409714</v>
      </c>
      <c r="H143" s="31">
        <v>1815493</v>
      </c>
      <c r="I143" s="36">
        <f t="shared" si="33"/>
        <v>0.29123959782953074</v>
      </c>
      <c r="J143" s="31">
        <v>1837083</v>
      </c>
      <c r="K143" s="36">
        <f t="shared" si="34"/>
        <v>0.24807762034495681</v>
      </c>
      <c r="L143" s="31">
        <v>0</v>
      </c>
      <c r="M143" s="36">
        <f t="shared" si="35"/>
        <v>0</v>
      </c>
      <c r="N143" s="31">
        <f t="shared" si="36"/>
        <v>5705012</v>
      </c>
      <c r="O143" s="36">
        <f t="shared" si="37"/>
        <v>0.77039839843895064</v>
      </c>
      <c r="P143" s="31">
        <v>1708652</v>
      </c>
      <c r="Q143" s="31">
        <v>5887260</v>
      </c>
      <c r="R143" s="31">
        <v>5996796</v>
      </c>
      <c r="S143" s="31">
        <v>5364232</v>
      </c>
      <c r="T143" s="36">
        <f t="shared" si="38"/>
        <v>0.89451633839136768</v>
      </c>
      <c r="U143" s="36">
        <f t="shared" si="39"/>
        <v>7.5165100909956983E-2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137050031</v>
      </c>
      <c r="E144" s="32">
        <f>SUM(E138:E143)</f>
        <v>142318319</v>
      </c>
      <c r="F144" s="32">
        <f>SUM(F138:F143)</f>
        <v>39317624</v>
      </c>
      <c r="G144" s="37">
        <f t="shared" si="32"/>
        <v>0.2868851886651525</v>
      </c>
      <c r="H144" s="32">
        <f>SUM(H138:H143)</f>
        <v>33772121</v>
      </c>
      <c r="I144" s="37">
        <f t="shared" si="33"/>
        <v>0.24642184137849629</v>
      </c>
      <c r="J144" s="32">
        <f>SUM(J138:J143)</f>
        <v>37336375</v>
      </c>
      <c r="K144" s="37">
        <f t="shared" si="34"/>
        <v>0.26234412591677675</v>
      </c>
      <c r="L144" s="32">
        <f>SUM(L138:L143)</f>
        <v>0</v>
      </c>
      <c r="M144" s="37">
        <f t="shared" si="35"/>
        <v>0</v>
      </c>
      <c r="N144" s="32">
        <f t="shared" si="36"/>
        <v>110426120</v>
      </c>
      <c r="O144" s="37">
        <f t="shared" si="37"/>
        <v>0.7759093894300424</v>
      </c>
      <c r="P144" s="32">
        <f>SUM(P138:P143)</f>
        <v>33826361</v>
      </c>
      <c r="Q144" s="32">
        <f>SUM(Q138:Q143)</f>
        <v>149771536</v>
      </c>
      <c r="R144" s="32">
        <f>SUM(R138:R143)</f>
        <v>132550883</v>
      </c>
      <c r="S144" s="32">
        <f>SUM(S138:S143)</f>
        <v>111650431</v>
      </c>
      <c r="T144" s="37">
        <f t="shared" si="38"/>
        <v>0.84232129181666782</v>
      </c>
      <c r="U144" s="37">
        <f t="shared" si="39"/>
        <v>0.10376564005805999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173913</v>
      </c>
      <c r="E145" s="31">
        <v>173913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213044</v>
      </c>
      <c r="R145" s="31">
        <v>130435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22667139</v>
      </c>
      <c r="E146" s="31">
        <v>28737894</v>
      </c>
      <c r="F146" s="31">
        <v>6119943</v>
      </c>
      <c r="G146" s="36">
        <f t="shared" si="32"/>
        <v>0.26999185914022938</v>
      </c>
      <c r="H146" s="31">
        <v>6273769</v>
      </c>
      <c r="I146" s="36">
        <f t="shared" si="33"/>
        <v>0.27677815890218876</v>
      </c>
      <c r="J146" s="31">
        <v>6281926</v>
      </c>
      <c r="K146" s="36">
        <f t="shared" si="34"/>
        <v>0.2185938190181925</v>
      </c>
      <c r="L146" s="31">
        <v>0</v>
      </c>
      <c r="M146" s="36">
        <f t="shared" si="35"/>
        <v>0</v>
      </c>
      <c r="N146" s="31">
        <f t="shared" si="36"/>
        <v>18675638</v>
      </c>
      <c r="O146" s="36">
        <f t="shared" si="37"/>
        <v>0.649861051056838</v>
      </c>
      <c r="P146" s="31">
        <v>6337378</v>
      </c>
      <c r="Q146" s="31">
        <v>23291865</v>
      </c>
      <c r="R146" s="31">
        <v>24499593</v>
      </c>
      <c r="S146" s="31">
        <v>17483522</v>
      </c>
      <c r="T146" s="36">
        <f t="shared" si="38"/>
        <v>0.71362499777037114</v>
      </c>
      <c r="U146" s="36">
        <f t="shared" si="39"/>
        <v>-8.7499909268470288E-3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25428299</v>
      </c>
      <c r="E147" s="31">
        <v>25321380</v>
      </c>
      <c r="F147" s="31">
        <v>6022192</v>
      </c>
      <c r="G147" s="36">
        <f t="shared" si="32"/>
        <v>0.23683031255846096</v>
      </c>
      <c r="H147" s="31">
        <v>8243770</v>
      </c>
      <c r="I147" s="36">
        <f t="shared" si="33"/>
        <v>0.32419667552281023</v>
      </c>
      <c r="J147" s="31">
        <v>7239490</v>
      </c>
      <c r="K147" s="36">
        <f t="shared" si="34"/>
        <v>0.28590424376554519</v>
      </c>
      <c r="L147" s="31">
        <v>0</v>
      </c>
      <c r="M147" s="36">
        <f t="shared" si="35"/>
        <v>0</v>
      </c>
      <c r="N147" s="31">
        <f t="shared" si="36"/>
        <v>21505452</v>
      </c>
      <c r="O147" s="36">
        <f t="shared" si="37"/>
        <v>0.84930015662653457</v>
      </c>
      <c r="P147" s="31">
        <v>375795</v>
      </c>
      <c r="Q147" s="31">
        <v>25513722</v>
      </c>
      <c r="R147" s="31">
        <v>24773721</v>
      </c>
      <c r="S147" s="31">
        <v>13786709</v>
      </c>
      <c r="T147" s="36">
        <f t="shared" si="38"/>
        <v>0.5565053792282556</v>
      </c>
      <c r="U147" s="36">
        <f t="shared" si="39"/>
        <v>18.264465998749319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16283373</v>
      </c>
      <c r="E148" s="31">
        <v>16283373</v>
      </c>
      <c r="F148" s="31">
        <v>3493219</v>
      </c>
      <c r="G148" s="36">
        <f t="shared" si="32"/>
        <v>0.21452674455102147</v>
      </c>
      <c r="H148" s="31">
        <v>4471902</v>
      </c>
      <c r="I148" s="36">
        <f t="shared" si="33"/>
        <v>0.27462995535384471</v>
      </c>
      <c r="J148" s="31">
        <v>3937084</v>
      </c>
      <c r="K148" s="36">
        <f t="shared" si="34"/>
        <v>0.24178553178140672</v>
      </c>
      <c r="L148" s="31">
        <v>0</v>
      </c>
      <c r="M148" s="36">
        <f t="shared" si="35"/>
        <v>0</v>
      </c>
      <c r="N148" s="31">
        <f t="shared" si="36"/>
        <v>11902205</v>
      </c>
      <c r="O148" s="36">
        <f t="shared" si="37"/>
        <v>0.73094223168627281</v>
      </c>
      <c r="P148" s="31">
        <v>3683756</v>
      </c>
      <c r="Q148" s="31">
        <v>15866981</v>
      </c>
      <c r="R148" s="31">
        <v>15693068</v>
      </c>
      <c r="S148" s="31">
        <v>11526529</v>
      </c>
      <c r="T148" s="36">
        <f t="shared" si="38"/>
        <v>0.73449812363012768</v>
      </c>
      <c r="U148" s="36">
        <f t="shared" si="39"/>
        <v>6.8768941265382466E-2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64552724</v>
      </c>
      <c r="E150" s="32">
        <f>SUM(E145:E149)</f>
        <v>70516560</v>
      </c>
      <c r="F150" s="32">
        <f>SUM(F145:F149)</f>
        <v>15635354</v>
      </c>
      <c r="G150" s="37">
        <f t="shared" si="32"/>
        <v>0.24221059981914939</v>
      </c>
      <c r="H150" s="32">
        <f>SUM(H145:H149)</f>
        <v>18989441</v>
      </c>
      <c r="I150" s="37">
        <f t="shared" si="33"/>
        <v>0.2941694761014268</v>
      </c>
      <c r="J150" s="32">
        <f>SUM(J145:J149)</f>
        <v>17458500</v>
      </c>
      <c r="K150" s="37">
        <f t="shared" si="34"/>
        <v>0.24758014287707739</v>
      </c>
      <c r="L150" s="32">
        <f>SUM(L145:L149)</f>
        <v>0</v>
      </c>
      <c r="M150" s="37">
        <f t="shared" si="35"/>
        <v>0</v>
      </c>
      <c r="N150" s="32">
        <f t="shared" si="36"/>
        <v>52083295</v>
      </c>
      <c r="O150" s="37">
        <f t="shared" si="37"/>
        <v>0.73859665020528509</v>
      </c>
      <c r="P150" s="32">
        <f>SUM(P145:P149)</f>
        <v>10396929</v>
      </c>
      <c r="Q150" s="32">
        <f>SUM(Q145:Q149)</f>
        <v>64885612</v>
      </c>
      <c r="R150" s="32">
        <f>SUM(R145:R149)</f>
        <v>65096817</v>
      </c>
      <c r="S150" s="32">
        <f>SUM(S145:S149)</f>
        <v>42796760</v>
      </c>
      <c r="T150" s="37">
        <f t="shared" si="38"/>
        <v>0.65743245172801612</v>
      </c>
      <c r="U150" s="37">
        <f t="shared" si="39"/>
        <v>0.67919777080328236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32771103</v>
      </c>
      <c r="E151" s="31">
        <v>31924104</v>
      </c>
      <c r="F151" s="31">
        <v>5077581</v>
      </c>
      <c r="G151" s="36">
        <f t="shared" si="32"/>
        <v>0.15494080257231502</v>
      </c>
      <c r="H151" s="31">
        <v>6685195</v>
      </c>
      <c r="I151" s="36">
        <f t="shared" si="33"/>
        <v>0.20399664301808823</v>
      </c>
      <c r="J151" s="31">
        <v>6297433</v>
      </c>
      <c r="K151" s="36">
        <f t="shared" si="34"/>
        <v>0.19726263891384391</v>
      </c>
      <c r="L151" s="31">
        <v>0</v>
      </c>
      <c r="M151" s="36">
        <f t="shared" si="35"/>
        <v>0</v>
      </c>
      <c r="N151" s="31">
        <f t="shared" si="36"/>
        <v>18060209</v>
      </c>
      <c r="O151" s="36">
        <f t="shared" si="37"/>
        <v>0.56572328545227146</v>
      </c>
      <c r="P151" s="31">
        <v>5529818</v>
      </c>
      <c r="Q151" s="31">
        <v>23791384</v>
      </c>
      <c r="R151" s="31">
        <v>28667448</v>
      </c>
      <c r="S151" s="31">
        <v>16983235</v>
      </c>
      <c r="T151" s="36">
        <f t="shared" si="38"/>
        <v>0.59242228328102309</v>
      </c>
      <c r="U151" s="36">
        <f t="shared" si="39"/>
        <v>0.1388137909782925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160225000</v>
      </c>
      <c r="E152" s="31">
        <v>162683116</v>
      </c>
      <c r="F152" s="31">
        <v>29453406</v>
      </c>
      <c r="G152" s="36">
        <f t="shared" si="32"/>
        <v>0.18382528319550631</v>
      </c>
      <c r="H152" s="31">
        <v>33595076</v>
      </c>
      <c r="I152" s="36">
        <f t="shared" si="33"/>
        <v>0.20967437041660164</v>
      </c>
      <c r="J152" s="31">
        <v>34204259</v>
      </c>
      <c r="K152" s="36">
        <f t="shared" si="34"/>
        <v>0.21025082283277632</v>
      </c>
      <c r="L152" s="31">
        <v>0</v>
      </c>
      <c r="M152" s="36">
        <f t="shared" si="35"/>
        <v>0</v>
      </c>
      <c r="N152" s="31">
        <f t="shared" si="36"/>
        <v>97252741</v>
      </c>
      <c r="O152" s="36">
        <f t="shared" si="37"/>
        <v>0.59780475928430088</v>
      </c>
      <c r="P152" s="31">
        <v>35770994</v>
      </c>
      <c r="Q152" s="31">
        <v>140086100</v>
      </c>
      <c r="R152" s="31">
        <v>174835000</v>
      </c>
      <c r="S152" s="31">
        <v>107731059</v>
      </c>
      <c r="T152" s="36">
        <f t="shared" si="38"/>
        <v>0.61618702776903933</v>
      </c>
      <c r="U152" s="36">
        <f t="shared" si="39"/>
        <v>-4.3799034491465383E-2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51902150</v>
      </c>
      <c r="E153" s="31">
        <v>57118000</v>
      </c>
      <c r="F153" s="31">
        <v>12271751</v>
      </c>
      <c r="G153" s="36">
        <f t="shared" si="32"/>
        <v>0.23644012820278157</v>
      </c>
      <c r="H153" s="31">
        <v>15210210</v>
      </c>
      <c r="I153" s="36">
        <f t="shared" si="33"/>
        <v>0.29305548999415248</v>
      </c>
      <c r="J153" s="31">
        <v>14852892</v>
      </c>
      <c r="K153" s="36">
        <f t="shared" si="34"/>
        <v>0.26003872684617807</v>
      </c>
      <c r="L153" s="31">
        <v>0</v>
      </c>
      <c r="M153" s="36">
        <f t="shared" si="35"/>
        <v>0</v>
      </c>
      <c r="N153" s="31">
        <f t="shared" si="36"/>
        <v>42334853</v>
      </c>
      <c r="O153" s="36">
        <f t="shared" si="37"/>
        <v>0.74118234181869114</v>
      </c>
      <c r="P153" s="31">
        <v>10866860</v>
      </c>
      <c r="Q153" s="31">
        <v>53164720</v>
      </c>
      <c r="R153" s="31">
        <v>52979640</v>
      </c>
      <c r="S153" s="31">
        <v>37207175</v>
      </c>
      <c r="T153" s="36">
        <f t="shared" si="38"/>
        <v>0.70229195592873039</v>
      </c>
      <c r="U153" s="36">
        <f t="shared" si="39"/>
        <v>0.36680623473570106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20833773</v>
      </c>
      <c r="E154" s="31">
        <v>19869901</v>
      </c>
      <c r="F154" s="31">
        <v>5257490</v>
      </c>
      <c r="G154" s="36">
        <f t="shared" si="32"/>
        <v>0.25235419431708311</v>
      </c>
      <c r="H154" s="31">
        <v>6109683</v>
      </c>
      <c r="I154" s="36">
        <f t="shared" si="33"/>
        <v>0.29325859507060964</v>
      </c>
      <c r="J154" s="31">
        <v>5404142</v>
      </c>
      <c r="K154" s="36">
        <f t="shared" si="34"/>
        <v>0.27197629218182817</v>
      </c>
      <c r="L154" s="31">
        <v>0</v>
      </c>
      <c r="M154" s="36">
        <f t="shared" si="35"/>
        <v>0</v>
      </c>
      <c r="N154" s="31">
        <f t="shared" si="36"/>
        <v>16771315</v>
      </c>
      <c r="O154" s="36">
        <f t="shared" si="37"/>
        <v>0.84405629398958759</v>
      </c>
      <c r="P154" s="31">
        <v>4942568</v>
      </c>
      <c r="Q154" s="31">
        <v>19922391</v>
      </c>
      <c r="R154" s="31">
        <v>18181098</v>
      </c>
      <c r="S154" s="31">
        <v>15235720</v>
      </c>
      <c r="T154" s="36">
        <f t="shared" si="38"/>
        <v>0.83799779309258438</v>
      </c>
      <c r="U154" s="36">
        <f t="shared" si="39"/>
        <v>9.338748601941349E-2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9423485</v>
      </c>
      <c r="E155" s="31">
        <v>9351065</v>
      </c>
      <c r="F155" s="31">
        <v>2612857</v>
      </c>
      <c r="G155" s="36">
        <f t="shared" si="32"/>
        <v>0.27727077615128587</v>
      </c>
      <c r="H155" s="31">
        <v>1992080</v>
      </c>
      <c r="I155" s="36">
        <f t="shared" si="33"/>
        <v>0.21139525345453408</v>
      </c>
      <c r="J155" s="31">
        <v>1904932</v>
      </c>
      <c r="K155" s="36">
        <f t="shared" si="34"/>
        <v>0.20371283912581081</v>
      </c>
      <c r="L155" s="31">
        <v>0</v>
      </c>
      <c r="M155" s="36">
        <f t="shared" si="35"/>
        <v>0</v>
      </c>
      <c r="N155" s="31">
        <f t="shared" si="36"/>
        <v>6509869</v>
      </c>
      <c r="O155" s="36">
        <f t="shared" si="37"/>
        <v>0.69616337818205731</v>
      </c>
      <c r="P155" s="31">
        <v>2150087</v>
      </c>
      <c r="Q155" s="31">
        <v>10438161</v>
      </c>
      <c r="R155" s="31">
        <v>7778916</v>
      </c>
      <c r="S155" s="31">
        <v>6351074</v>
      </c>
      <c r="T155" s="36">
        <f t="shared" si="38"/>
        <v>0.81644717593042526</v>
      </c>
      <c r="U155" s="36">
        <f t="shared" si="39"/>
        <v>-0.11402096752363977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4535070</v>
      </c>
      <c r="E156" s="31">
        <v>4335316</v>
      </c>
      <c r="F156" s="31">
        <v>972599</v>
      </c>
      <c r="G156" s="36">
        <f t="shared" si="32"/>
        <v>0.21446173928958098</v>
      </c>
      <c r="H156" s="31">
        <v>1038969</v>
      </c>
      <c r="I156" s="36">
        <f t="shared" si="33"/>
        <v>0.22909657403303588</v>
      </c>
      <c r="J156" s="31">
        <v>1031191</v>
      </c>
      <c r="K156" s="36">
        <f t="shared" si="34"/>
        <v>0.23785832451429145</v>
      </c>
      <c r="L156" s="31">
        <v>0</v>
      </c>
      <c r="M156" s="36">
        <f t="shared" si="35"/>
        <v>0</v>
      </c>
      <c r="N156" s="31">
        <f t="shared" si="36"/>
        <v>3042759</v>
      </c>
      <c r="O156" s="36">
        <f t="shared" si="37"/>
        <v>0.70185402863366819</v>
      </c>
      <c r="P156" s="31">
        <v>1063637</v>
      </c>
      <c r="Q156" s="31">
        <v>3799845</v>
      </c>
      <c r="R156" s="31">
        <v>3918711</v>
      </c>
      <c r="S156" s="31">
        <v>2879901</v>
      </c>
      <c r="T156" s="36">
        <f t="shared" si="38"/>
        <v>0.73491028044681017</v>
      </c>
      <c r="U156" s="36">
        <f t="shared" si="39"/>
        <v>-3.0504768074070432E-2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279690581</v>
      </c>
      <c r="E157" s="32">
        <f>SUM(E151:E156)</f>
        <v>285281502</v>
      </c>
      <c r="F157" s="32">
        <f>SUM(F151:F156)</f>
        <v>55645684</v>
      </c>
      <c r="G157" s="37">
        <f t="shared" si="32"/>
        <v>0.19895444387524799</v>
      </c>
      <c r="H157" s="32">
        <f>SUM(H151:H156)</f>
        <v>64631213</v>
      </c>
      <c r="I157" s="37">
        <f t="shared" si="33"/>
        <v>0.2310811210335324</v>
      </c>
      <c r="J157" s="32">
        <f>SUM(J151:J156)</f>
        <v>63694849</v>
      </c>
      <c r="K157" s="37">
        <f t="shared" si="34"/>
        <v>0.22327016842473019</v>
      </c>
      <c r="L157" s="32">
        <f>SUM(L151:L156)</f>
        <v>0</v>
      </c>
      <c r="M157" s="37">
        <f t="shared" si="35"/>
        <v>0</v>
      </c>
      <c r="N157" s="32">
        <f t="shared" si="36"/>
        <v>183971746</v>
      </c>
      <c r="O157" s="37">
        <f t="shared" si="37"/>
        <v>0.64487793533840831</v>
      </c>
      <c r="P157" s="32">
        <f>SUM(P151:P156)</f>
        <v>60323964</v>
      </c>
      <c r="Q157" s="32">
        <f>SUM(Q151:Q156)</f>
        <v>251202601</v>
      </c>
      <c r="R157" s="32">
        <f>SUM(R151:R156)</f>
        <v>286360813</v>
      </c>
      <c r="S157" s="32">
        <f>SUM(S151:S156)</f>
        <v>186388164</v>
      </c>
      <c r="T157" s="37">
        <f t="shared" si="38"/>
        <v>0.65088572017708302</v>
      </c>
      <c r="U157" s="37">
        <f t="shared" si="39"/>
        <v>5.5879699815482908E-2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1889565</v>
      </c>
      <c r="E158" s="31">
        <v>1746935</v>
      </c>
      <c r="F158" s="31">
        <v>0</v>
      </c>
      <c r="G158" s="36">
        <f t="shared" si="32"/>
        <v>0</v>
      </c>
      <c r="H158" s="31">
        <v>508473</v>
      </c>
      <c r="I158" s="36">
        <f t="shared" si="33"/>
        <v>0.26909526795849836</v>
      </c>
      <c r="J158" s="31">
        <v>314751</v>
      </c>
      <c r="K158" s="36">
        <f t="shared" si="34"/>
        <v>0.18017327490719459</v>
      </c>
      <c r="L158" s="31">
        <v>0</v>
      </c>
      <c r="M158" s="36">
        <f t="shared" si="35"/>
        <v>0</v>
      </c>
      <c r="N158" s="31">
        <f t="shared" si="36"/>
        <v>823224</v>
      </c>
      <c r="O158" s="36">
        <f t="shared" si="37"/>
        <v>0.4712390558320716</v>
      </c>
      <c r="P158" s="31">
        <v>116785</v>
      </c>
      <c r="Q158" s="31">
        <v>1223044</v>
      </c>
      <c r="R158" s="31">
        <v>1162175</v>
      </c>
      <c r="S158" s="31">
        <v>366685</v>
      </c>
      <c r="T158" s="36">
        <f t="shared" si="38"/>
        <v>0.3155161658097963</v>
      </c>
      <c r="U158" s="36">
        <f t="shared" si="39"/>
        <v>1.6951320803185341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140077410</v>
      </c>
      <c r="E159" s="31">
        <v>145242328</v>
      </c>
      <c r="F159" s="31">
        <v>33622427</v>
      </c>
      <c r="G159" s="36">
        <f t="shared" si="32"/>
        <v>0.24002747480839345</v>
      </c>
      <c r="H159" s="31">
        <v>32774867</v>
      </c>
      <c r="I159" s="36">
        <f t="shared" si="33"/>
        <v>0.23397682038809828</v>
      </c>
      <c r="J159" s="31">
        <v>39560947</v>
      </c>
      <c r="K159" s="36">
        <f t="shared" si="34"/>
        <v>0.27237891009293103</v>
      </c>
      <c r="L159" s="31">
        <v>0</v>
      </c>
      <c r="M159" s="36">
        <f t="shared" si="35"/>
        <v>0</v>
      </c>
      <c r="N159" s="31">
        <f t="shared" si="36"/>
        <v>105958241</v>
      </c>
      <c r="O159" s="36">
        <f t="shared" si="37"/>
        <v>0.72952728353403973</v>
      </c>
      <c r="P159" s="31">
        <v>35210130</v>
      </c>
      <c r="Q159" s="31">
        <v>138570853</v>
      </c>
      <c r="R159" s="31">
        <v>144322372</v>
      </c>
      <c r="S159" s="31">
        <v>100622600</v>
      </c>
      <c r="T159" s="36">
        <f t="shared" si="38"/>
        <v>0.69720722162188409</v>
      </c>
      <c r="U159" s="36">
        <f t="shared" si="39"/>
        <v>0.12356719500893631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1666638</v>
      </c>
      <c r="F160" s="31">
        <v>218191</v>
      </c>
      <c r="G160" s="36">
        <f t="shared" si="32"/>
        <v>9.3688677973321241E-2</v>
      </c>
      <c r="H160" s="31">
        <v>294911</v>
      </c>
      <c r="I160" s="36">
        <f t="shared" si="33"/>
        <v>0.12663135376706711</v>
      </c>
      <c r="J160" s="31">
        <v>258804</v>
      </c>
      <c r="K160" s="36">
        <f t="shared" si="34"/>
        <v>0.15528507090321952</v>
      </c>
      <c r="L160" s="31">
        <v>0</v>
      </c>
      <c r="M160" s="36">
        <f t="shared" si="35"/>
        <v>0</v>
      </c>
      <c r="N160" s="31">
        <f t="shared" si="36"/>
        <v>771906</v>
      </c>
      <c r="O160" s="36">
        <f t="shared" si="37"/>
        <v>0.46315156620693876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144295869</v>
      </c>
      <c r="E163" s="32">
        <f>SUM(E158:E162)</f>
        <v>148655901</v>
      </c>
      <c r="F163" s="32">
        <f>SUM(F158:F162)</f>
        <v>33840618</v>
      </c>
      <c r="G163" s="37">
        <f t="shared" si="32"/>
        <v>0.23452243113072072</v>
      </c>
      <c r="H163" s="32">
        <f>SUM(H158:H162)</f>
        <v>33578251</v>
      </c>
      <c r="I163" s="37">
        <f t="shared" si="33"/>
        <v>0.23270417394970608</v>
      </c>
      <c r="J163" s="32">
        <f>SUM(J158:J162)</f>
        <v>40134502</v>
      </c>
      <c r="K163" s="37">
        <f t="shared" si="34"/>
        <v>0.26998256867044923</v>
      </c>
      <c r="L163" s="32">
        <f>SUM(L158:L162)</f>
        <v>0</v>
      </c>
      <c r="M163" s="37">
        <f t="shared" si="35"/>
        <v>0</v>
      </c>
      <c r="N163" s="32">
        <f t="shared" si="36"/>
        <v>107553371</v>
      </c>
      <c r="O163" s="37">
        <f t="shared" si="37"/>
        <v>0.72350556067061211</v>
      </c>
      <c r="P163" s="32">
        <f>SUM(P158:P162)</f>
        <v>35326915</v>
      </c>
      <c r="Q163" s="32">
        <f>SUM(Q158:Q162)</f>
        <v>139793897</v>
      </c>
      <c r="R163" s="32">
        <f>SUM(R158:R162)</f>
        <v>145484547</v>
      </c>
      <c r="S163" s="32">
        <f>SUM(S158:S162)</f>
        <v>100989285</v>
      </c>
      <c r="T163" s="37">
        <f t="shared" si="38"/>
        <v>0.69415815687971316</v>
      </c>
      <c r="U163" s="37">
        <f t="shared" si="39"/>
        <v>0.13608850362393654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46139076</v>
      </c>
      <c r="E164" s="31">
        <v>47768336</v>
      </c>
      <c r="F164" s="31">
        <v>10729952</v>
      </c>
      <c r="G164" s="36">
        <f t="shared" si="32"/>
        <v>0.23255671613363041</v>
      </c>
      <c r="H164" s="31">
        <v>12200736</v>
      </c>
      <c r="I164" s="36">
        <f t="shared" si="33"/>
        <v>0.26443390413800222</v>
      </c>
      <c r="J164" s="31">
        <v>12757621</v>
      </c>
      <c r="K164" s="36">
        <f t="shared" si="34"/>
        <v>0.26707275296338562</v>
      </c>
      <c r="L164" s="31">
        <v>0</v>
      </c>
      <c r="M164" s="36">
        <f t="shared" si="35"/>
        <v>0</v>
      </c>
      <c r="N164" s="31">
        <f t="shared" si="36"/>
        <v>35688309</v>
      </c>
      <c r="O164" s="36">
        <f t="shared" si="37"/>
        <v>0.74711225025715777</v>
      </c>
      <c r="P164" s="31">
        <v>10630478</v>
      </c>
      <c r="Q164" s="31">
        <v>39014920</v>
      </c>
      <c r="R164" s="31">
        <v>42539561</v>
      </c>
      <c r="S164" s="31">
        <v>31757416</v>
      </c>
      <c r="T164" s="36">
        <f t="shared" si="38"/>
        <v>0.74653840456886711</v>
      </c>
      <c r="U164" s="36">
        <f t="shared" si="39"/>
        <v>0.20009852802479822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22085352</v>
      </c>
      <c r="E165" s="31">
        <v>24535448</v>
      </c>
      <c r="F165" s="31">
        <v>4884851</v>
      </c>
      <c r="G165" s="36">
        <f t="shared" si="32"/>
        <v>0.22118058159091147</v>
      </c>
      <c r="H165" s="31">
        <v>6181405</v>
      </c>
      <c r="I165" s="36">
        <f t="shared" si="33"/>
        <v>0.27988709439632203</v>
      </c>
      <c r="J165" s="31">
        <v>5271152</v>
      </c>
      <c r="K165" s="36">
        <f t="shared" si="34"/>
        <v>0.21483822100986297</v>
      </c>
      <c r="L165" s="31">
        <v>0</v>
      </c>
      <c r="M165" s="36">
        <f t="shared" si="35"/>
        <v>0</v>
      </c>
      <c r="N165" s="31">
        <f t="shared" si="36"/>
        <v>16337408</v>
      </c>
      <c r="O165" s="36">
        <f t="shared" si="37"/>
        <v>0.66586956146062626</v>
      </c>
      <c r="P165" s="31">
        <v>3854599</v>
      </c>
      <c r="Q165" s="31">
        <v>19961185</v>
      </c>
      <c r="R165" s="31">
        <v>20819890</v>
      </c>
      <c r="S165" s="31">
        <v>13413526</v>
      </c>
      <c r="T165" s="36">
        <f t="shared" si="38"/>
        <v>0.64426497930584647</v>
      </c>
      <c r="U165" s="36">
        <f t="shared" si="39"/>
        <v>0.3674968524611768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20099460</v>
      </c>
      <c r="E167" s="31">
        <v>19363460</v>
      </c>
      <c r="F167" s="31">
        <v>3517595</v>
      </c>
      <c r="G167" s="36">
        <f t="shared" si="32"/>
        <v>0.17500942811398912</v>
      </c>
      <c r="H167" s="31">
        <v>4204417</v>
      </c>
      <c r="I167" s="36">
        <f t="shared" si="33"/>
        <v>0.20918059490155458</v>
      </c>
      <c r="J167" s="31">
        <v>3509765</v>
      </c>
      <c r="K167" s="36">
        <f t="shared" si="34"/>
        <v>0.18125712037001651</v>
      </c>
      <c r="L167" s="31">
        <v>0</v>
      </c>
      <c r="M167" s="36">
        <f t="shared" si="35"/>
        <v>0</v>
      </c>
      <c r="N167" s="31">
        <f t="shared" si="36"/>
        <v>11231777</v>
      </c>
      <c r="O167" s="36">
        <f t="shared" si="37"/>
        <v>0.58005010468170459</v>
      </c>
      <c r="P167" s="31">
        <v>5535336</v>
      </c>
      <c r="Q167" s="31">
        <v>15852767</v>
      </c>
      <c r="R167" s="31">
        <v>16438367</v>
      </c>
      <c r="S167" s="31">
        <v>7912589</v>
      </c>
      <c r="T167" s="36">
        <f t="shared" si="38"/>
        <v>0.48134884687755175</v>
      </c>
      <c r="U167" s="36">
        <f t="shared" si="39"/>
        <v>-0.36593460631838792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88323888</v>
      </c>
      <c r="E169" s="32">
        <f>SUM(E164:E168)</f>
        <v>91667244</v>
      </c>
      <c r="F169" s="32">
        <f>SUM(F164:F168)</f>
        <v>19132398</v>
      </c>
      <c r="G169" s="37">
        <f t="shared" si="32"/>
        <v>0.21661634732384064</v>
      </c>
      <c r="H169" s="32">
        <f>SUM(H164:H168)</f>
        <v>22586558</v>
      </c>
      <c r="I169" s="37">
        <f t="shared" si="33"/>
        <v>0.25572422717623117</v>
      </c>
      <c r="J169" s="32">
        <f>SUM(J164:J168)</f>
        <v>21538538</v>
      </c>
      <c r="K169" s="37">
        <f t="shared" si="34"/>
        <v>0.23496438924246485</v>
      </c>
      <c r="L169" s="32">
        <f>SUM(L164:L168)</f>
        <v>0</v>
      </c>
      <c r="M169" s="37">
        <f t="shared" si="35"/>
        <v>0</v>
      </c>
      <c r="N169" s="32">
        <f t="shared" si="36"/>
        <v>63257494</v>
      </c>
      <c r="O169" s="37">
        <f t="shared" si="37"/>
        <v>0.69007740649429805</v>
      </c>
      <c r="P169" s="32">
        <f>SUM(P164:P168)</f>
        <v>20020413</v>
      </c>
      <c r="Q169" s="32">
        <f>SUM(Q164:Q168)</f>
        <v>74828872</v>
      </c>
      <c r="R169" s="32">
        <f>SUM(R164:R168)</f>
        <v>79797818</v>
      </c>
      <c r="S169" s="32">
        <f>SUM(S164:S168)</f>
        <v>53083531</v>
      </c>
      <c r="T169" s="37">
        <f t="shared" si="38"/>
        <v>0.66522534488349039</v>
      </c>
      <c r="U169" s="37">
        <f t="shared" si="39"/>
        <v>7.5828855278859741E-2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3766158003</v>
      </c>
      <c r="E170" s="32">
        <f>SUM(E105,E107:E111,E113:E120,E122:E125,E127:E131,E133:E136,E138:E143,E145:E149,E151:E156,E158:E162,E164:E168)</f>
        <v>3861996383</v>
      </c>
      <c r="F170" s="32">
        <f>SUM(F105,F107:F111,F113:F120,F122:F125,F127:F131,F133:F136,F138:F143,F145:F149,F151:F156,F158:F162,F164:F168)</f>
        <v>820067477</v>
      </c>
      <c r="G170" s="37">
        <f t="shared" si="32"/>
        <v>0.21774643452206749</v>
      </c>
      <c r="H170" s="32">
        <f>SUM(H105,H107:H111,H113:H120,H122:H125,H127:H131,H133:H136,H138:H143,H145:H149,H151:H156,H158:H162,H164:H168)</f>
        <v>1010376995</v>
      </c>
      <c r="I170" s="37">
        <f t="shared" si="33"/>
        <v>0.26827790926327738</v>
      </c>
      <c r="J170" s="32">
        <f>SUM(J105,J107:J111,J113:J120,J122:J125,J127:J131,J133:J136,J138:J143,J145:J149,J151:J156,J158:J162,J164:J168)</f>
        <v>921212438</v>
      </c>
      <c r="K170" s="37">
        <f t="shared" si="34"/>
        <v>0.23853270346265884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2751656910</v>
      </c>
      <c r="O170" s="37">
        <f t="shared" si="37"/>
        <v>0.7124959831947103</v>
      </c>
      <c r="P170" s="32">
        <f>SUM(P105,P107:P111,P113:P120,P122:P125,P127:P131,P133:P136,P138:P143,P145:P149,P151:P156,P158:P162,P164:P168)</f>
        <v>843109886</v>
      </c>
      <c r="Q170" s="32">
        <f>SUM(Q105,Q107:Q111,Q113:Q120,Q122:Q125,Q127:Q131,Q133:Q136,Q138:Q143,Q145:Q149,Q151:Q156,Q158:Q162,Q164:Q168)</f>
        <v>3614217053</v>
      </c>
      <c r="R170" s="32">
        <f>SUM(R105,R107:R111,R113:R120,R122:R125,R127:R131,R133:R136,R138:R143,R145:R149,R151:R156,R158:R162,R164:R168)</f>
        <v>3684684449</v>
      </c>
      <c r="S170" s="32">
        <f>SUM(S105,S107:S111,S113:S120,S122:S125,S127:S131,S133:S136,S138:S143,S145:S149,S151:S156,S158:S162,S164:S168)</f>
        <v>2497678599</v>
      </c>
      <c r="T170" s="37">
        <f t="shared" si="38"/>
        <v>0.6778541374629391</v>
      </c>
      <c r="U170" s="37">
        <f t="shared" si="39"/>
        <v>9.2636266395291766E-2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17856212</v>
      </c>
      <c r="E175" s="31">
        <v>17856212</v>
      </c>
      <c r="F175" s="31">
        <v>4514058</v>
      </c>
      <c r="G175" s="36">
        <f t="shared" si="40"/>
        <v>0.25280042598060554</v>
      </c>
      <c r="H175" s="31">
        <v>4553224</v>
      </c>
      <c r="I175" s="36">
        <f t="shared" si="41"/>
        <v>0.2549938363186996</v>
      </c>
      <c r="J175" s="31">
        <v>3993921</v>
      </c>
      <c r="K175" s="36">
        <f t="shared" si="42"/>
        <v>0.22367123553416593</v>
      </c>
      <c r="L175" s="31">
        <v>0</v>
      </c>
      <c r="M175" s="36">
        <f t="shared" si="43"/>
        <v>0</v>
      </c>
      <c r="N175" s="31">
        <f t="shared" si="44"/>
        <v>13061203</v>
      </c>
      <c r="O175" s="36">
        <f t="shared" si="45"/>
        <v>0.73146549783347103</v>
      </c>
      <c r="P175" s="31">
        <v>4072342</v>
      </c>
      <c r="Q175" s="31">
        <v>18651951</v>
      </c>
      <c r="R175" s="31">
        <v>18456951</v>
      </c>
      <c r="S175" s="31">
        <v>12099446</v>
      </c>
      <c r="T175" s="36">
        <f t="shared" si="46"/>
        <v>0.65554955420318339</v>
      </c>
      <c r="U175" s="36">
        <f t="shared" si="47"/>
        <v>-1.9256977925724339E-2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23485946</v>
      </c>
      <c r="E176" s="31">
        <v>23315946</v>
      </c>
      <c r="F176" s="31">
        <v>4608817</v>
      </c>
      <c r="G176" s="36">
        <f t="shared" si="40"/>
        <v>0.19623723055481776</v>
      </c>
      <c r="H176" s="31">
        <v>5318811</v>
      </c>
      <c r="I176" s="36">
        <f t="shared" si="41"/>
        <v>0.22646782037223454</v>
      </c>
      <c r="J176" s="31">
        <v>5255816</v>
      </c>
      <c r="K176" s="36">
        <f t="shared" si="42"/>
        <v>0.22541723162337055</v>
      </c>
      <c r="L176" s="31">
        <v>0</v>
      </c>
      <c r="M176" s="36">
        <f t="shared" si="43"/>
        <v>0</v>
      </c>
      <c r="N176" s="31">
        <f t="shared" si="44"/>
        <v>15183444</v>
      </c>
      <c r="O176" s="36">
        <f t="shared" si="45"/>
        <v>0.65120428740056269</v>
      </c>
      <c r="P176" s="31">
        <v>5531522</v>
      </c>
      <c r="Q176" s="31">
        <v>21361481</v>
      </c>
      <c r="R176" s="31">
        <v>21901571</v>
      </c>
      <c r="S176" s="31">
        <v>14728257</v>
      </c>
      <c r="T176" s="36">
        <f t="shared" si="46"/>
        <v>0.67247491058974718</v>
      </c>
      <c r="U176" s="36">
        <f t="shared" si="47"/>
        <v>-4.9842701520485644E-2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105271260</v>
      </c>
      <c r="E178" s="31">
        <v>101023410</v>
      </c>
      <c r="F178" s="31">
        <v>20171766</v>
      </c>
      <c r="G178" s="36">
        <f t="shared" si="40"/>
        <v>0.19161702823733656</v>
      </c>
      <c r="H178" s="31">
        <v>14221427</v>
      </c>
      <c r="I178" s="36">
        <f t="shared" si="41"/>
        <v>0.13509315837959951</v>
      </c>
      <c r="J178" s="31">
        <v>20398468</v>
      </c>
      <c r="K178" s="36">
        <f t="shared" si="42"/>
        <v>0.2019182286561105</v>
      </c>
      <c r="L178" s="31">
        <v>0</v>
      </c>
      <c r="M178" s="36">
        <f t="shared" si="43"/>
        <v>0</v>
      </c>
      <c r="N178" s="31">
        <f t="shared" si="44"/>
        <v>54791661</v>
      </c>
      <c r="O178" s="36">
        <f t="shared" si="45"/>
        <v>0.54236598230053812</v>
      </c>
      <c r="P178" s="31">
        <v>18612537</v>
      </c>
      <c r="Q178" s="31">
        <v>84533370</v>
      </c>
      <c r="R178" s="31">
        <v>86726370</v>
      </c>
      <c r="S178" s="31">
        <v>55469663</v>
      </c>
      <c r="T178" s="36">
        <f t="shared" si="46"/>
        <v>0.63959396663321666</v>
      </c>
      <c r="U178" s="36">
        <f t="shared" si="47"/>
        <v>9.5953120200647612E-2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146613418</v>
      </c>
      <c r="E179" s="32">
        <f>SUM(E173:E178)</f>
        <v>142195568</v>
      </c>
      <c r="F179" s="32">
        <f>SUM(F173:F178)</f>
        <v>29294641</v>
      </c>
      <c r="G179" s="37">
        <f t="shared" si="40"/>
        <v>0.19980873101260077</v>
      </c>
      <c r="H179" s="32">
        <f>SUM(H173:H178)</f>
        <v>24093462</v>
      </c>
      <c r="I179" s="37">
        <f t="shared" si="41"/>
        <v>0.16433326723206193</v>
      </c>
      <c r="J179" s="32">
        <f>SUM(J173:J178)</f>
        <v>29648205</v>
      </c>
      <c r="K179" s="37">
        <f t="shared" si="42"/>
        <v>0.20850301747801309</v>
      </c>
      <c r="L179" s="32">
        <f>SUM(L173:L178)</f>
        <v>0</v>
      </c>
      <c r="M179" s="37">
        <f t="shared" si="43"/>
        <v>0</v>
      </c>
      <c r="N179" s="32">
        <f t="shared" si="44"/>
        <v>83036308</v>
      </c>
      <c r="O179" s="37">
        <f t="shared" si="45"/>
        <v>0.58395848174395981</v>
      </c>
      <c r="P179" s="32">
        <f>SUM(P173:P178)</f>
        <v>28216401</v>
      </c>
      <c r="Q179" s="32">
        <f>SUM(Q173:Q178)</f>
        <v>124546802</v>
      </c>
      <c r="R179" s="32">
        <f>SUM(R173:R178)</f>
        <v>127084892</v>
      </c>
      <c r="S179" s="32">
        <f>SUM(S173:S178)</f>
        <v>82297366</v>
      </c>
      <c r="T179" s="37">
        <f t="shared" si="46"/>
        <v>0.64757788832995189</v>
      </c>
      <c r="U179" s="37">
        <f t="shared" si="47"/>
        <v>5.0743679181480372E-2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29005549</v>
      </c>
      <c r="E180" s="31">
        <v>29048609</v>
      </c>
      <c r="F180" s="31">
        <v>4077589</v>
      </c>
      <c r="G180" s="36">
        <f t="shared" si="40"/>
        <v>0.14057961805859975</v>
      </c>
      <c r="H180" s="31">
        <v>6578935</v>
      </c>
      <c r="I180" s="36">
        <f t="shared" si="41"/>
        <v>0.22681642743600544</v>
      </c>
      <c r="J180" s="31">
        <v>4222988</v>
      </c>
      <c r="K180" s="36">
        <f t="shared" si="42"/>
        <v>0.14537659961618127</v>
      </c>
      <c r="L180" s="31">
        <v>0</v>
      </c>
      <c r="M180" s="36">
        <f t="shared" si="43"/>
        <v>0</v>
      </c>
      <c r="N180" s="31">
        <f t="shared" si="44"/>
        <v>14879512</v>
      </c>
      <c r="O180" s="36">
        <f t="shared" si="45"/>
        <v>0.5122280381824823</v>
      </c>
      <c r="P180" s="31">
        <v>7009622</v>
      </c>
      <c r="Q180" s="31">
        <v>26708852</v>
      </c>
      <c r="R180" s="31">
        <v>26683852</v>
      </c>
      <c r="S180" s="31">
        <v>19979294</v>
      </c>
      <c r="T180" s="36">
        <f t="shared" si="46"/>
        <v>0.7487409988632826</v>
      </c>
      <c r="U180" s="36">
        <f t="shared" si="47"/>
        <v>-0.3975441186414902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1704598</v>
      </c>
      <c r="E181" s="31">
        <v>1479598</v>
      </c>
      <c r="F181" s="31">
        <v>117625</v>
      </c>
      <c r="G181" s="36">
        <f t="shared" si="40"/>
        <v>6.9004539486729424E-2</v>
      </c>
      <c r="H181" s="31">
        <v>144281</v>
      </c>
      <c r="I181" s="36">
        <f t="shared" si="41"/>
        <v>8.4642244095088692E-2</v>
      </c>
      <c r="J181" s="31">
        <v>733819</v>
      </c>
      <c r="K181" s="36">
        <f t="shared" si="42"/>
        <v>0.49595836166310037</v>
      </c>
      <c r="L181" s="31">
        <v>0</v>
      </c>
      <c r="M181" s="36">
        <f t="shared" si="43"/>
        <v>0</v>
      </c>
      <c r="N181" s="31">
        <f t="shared" si="44"/>
        <v>995725</v>
      </c>
      <c r="O181" s="36">
        <f t="shared" si="45"/>
        <v>0.67296995535273774</v>
      </c>
      <c r="P181" s="31">
        <v>-26850</v>
      </c>
      <c r="Q181" s="31">
        <v>1656777</v>
      </c>
      <c r="R181" s="31">
        <v>1682405</v>
      </c>
      <c r="S181" s="31">
        <v>392681</v>
      </c>
      <c r="T181" s="36">
        <f t="shared" si="46"/>
        <v>0.23340456073299828</v>
      </c>
      <c r="U181" s="36">
        <f t="shared" si="47"/>
        <v>-28.330316573556797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8689332</v>
      </c>
      <c r="E182" s="31">
        <v>15347895</v>
      </c>
      <c r="F182" s="31">
        <v>3180245</v>
      </c>
      <c r="G182" s="36">
        <f t="shared" si="40"/>
        <v>0.36599418689491897</v>
      </c>
      <c r="H182" s="31">
        <v>4200282</v>
      </c>
      <c r="I182" s="36">
        <f t="shared" si="41"/>
        <v>0.48338376298661395</v>
      </c>
      <c r="J182" s="31">
        <v>5809490</v>
      </c>
      <c r="K182" s="36">
        <f t="shared" si="42"/>
        <v>0.37852031174307615</v>
      </c>
      <c r="L182" s="31">
        <v>0</v>
      </c>
      <c r="M182" s="36">
        <f t="shared" si="43"/>
        <v>0</v>
      </c>
      <c r="N182" s="31">
        <f t="shared" si="44"/>
        <v>13190017</v>
      </c>
      <c r="O182" s="36">
        <f t="shared" si="45"/>
        <v>0.85940234800928728</v>
      </c>
      <c r="P182" s="31">
        <v>9372725</v>
      </c>
      <c r="Q182" s="31">
        <v>8414230</v>
      </c>
      <c r="R182" s="31">
        <v>8680230</v>
      </c>
      <c r="S182" s="31">
        <v>12018941</v>
      </c>
      <c r="T182" s="36">
        <f t="shared" si="46"/>
        <v>1.3846339325110049</v>
      </c>
      <c r="U182" s="36">
        <f t="shared" si="47"/>
        <v>-0.38017065474555156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11631017</v>
      </c>
      <c r="E183" s="31">
        <v>9518202</v>
      </c>
      <c r="F183" s="31">
        <v>2104660</v>
      </c>
      <c r="G183" s="36">
        <f t="shared" si="40"/>
        <v>0.18095236211932283</v>
      </c>
      <c r="H183" s="31">
        <v>2271699</v>
      </c>
      <c r="I183" s="36">
        <f t="shared" si="41"/>
        <v>0.19531387496037536</v>
      </c>
      <c r="J183" s="31">
        <v>2372246</v>
      </c>
      <c r="K183" s="36">
        <f t="shared" si="42"/>
        <v>0.24923257564821591</v>
      </c>
      <c r="L183" s="31">
        <v>0</v>
      </c>
      <c r="M183" s="36">
        <f t="shared" si="43"/>
        <v>0</v>
      </c>
      <c r="N183" s="31">
        <f t="shared" si="44"/>
        <v>6748605</v>
      </c>
      <c r="O183" s="36">
        <f t="shared" si="45"/>
        <v>0.7090209894683891</v>
      </c>
      <c r="P183" s="31">
        <v>2265341</v>
      </c>
      <c r="Q183" s="31">
        <v>8010015</v>
      </c>
      <c r="R183" s="31">
        <v>8713187</v>
      </c>
      <c r="S183" s="31">
        <v>6497522</v>
      </c>
      <c r="T183" s="36">
        <f t="shared" si="46"/>
        <v>0.74571129943613057</v>
      </c>
      <c r="U183" s="36">
        <f t="shared" si="47"/>
        <v>4.7191570717167952E-2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16828</v>
      </c>
      <c r="E184" s="31">
        <v>16828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51047324</v>
      </c>
      <c r="E185" s="32">
        <f>SUM(E180:E184)</f>
        <v>55411132</v>
      </c>
      <c r="F185" s="32">
        <f>SUM(F180:F184)</f>
        <v>9480119</v>
      </c>
      <c r="G185" s="37">
        <f t="shared" si="40"/>
        <v>0.18571235977031822</v>
      </c>
      <c r="H185" s="32">
        <f>SUM(H180:H184)</f>
        <v>13195197</v>
      </c>
      <c r="I185" s="37">
        <f t="shared" si="41"/>
        <v>0.25848949496353618</v>
      </c>
      <c r="J185" s="32">
        <f>SUM(J180:J184)</f>
        <v>13138543</v>
      </c>
      <c r="K185" s="37">
        <f t="shared" si="42"/>
        <v>0.23711017129193462</v>
      </c>
      <c r="L185" s="32">
        <f>SUM(L180:L184)</f>
        <v>0</v>
      </c>
      <c r="M185" s="37">
        <f t="shared" si="43"/>
        <v>0</v>
      </c>
      <c r="N185" s="32">
        <f t="shared" si="44"/>
        <v>35813859</v>
      </c>
      <c r="O185" s="37">
        <f t="shared" si="45"/>
        <v>0.64632967613800052</v>
      </c>
      <c r="P185" s="32">
        <f>SUM(P180:P184)</f>
        <v>18620838</v>
      </c>
      <c r="Q185" s="32">
        <f>SUM(Q180:Q184)</f>
        <v>44789874</v>
      </c>
      <c r="R185" s="32">
        <f>SUM(R180:R184)</f>
        <v>45759674</v>
      </c>
      <c r="S185" s="32">
        <f>SUM(S180:S184)</f>
        <v>38888438</v>
      </c>
      <c r="T185" s="37">
        <f t="shared" si="46"/>
        <v>0.84984080087633496</v>
      </c>
      <c r="U185" s="37">
        <f t="shared" si="47"/>
        <v>-0.29441720077259681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18551191</v>
      </c>
      <c r="E186" s="31">
        <v>18501191</v>
      </c>
      <c r="F186" s="31">
        <v>5449987</v>
      </c>
      <c r="G186" s="36">
        <f t="shared" si="40"/>
        <v>0.29378097611091386</v>
      </c>
      <c r="H186" s="31">
        <v>1870660</v>
      </c>
      <c r="I186" s="36">
        <f t="shared" si="41"/>
        <v>0.1008377305802091</v>
      </c>
      <c r="J186" s="31">
        <v>5637731</v>
      </c>
      <c r="K186" s="36">
        <f t="shared" si="42"/>
        <v>0.30472259866945861</v>
      </c>
      <c r="L186" s="31">
        <v>0</v>
      </c>
      <c r="M186" s="36">
        <f t="shared" si="43"/>
        <v>0</v>
      </c>
      <c r="N186" s="31">
        <f t="shared" si="44"/>
        <v>12958378</v>
      </c>
      <c r="O186" s="36">
        <f t="shared" si="45"/>
        <v>0.7004077737481873</v>
      </c>
      <c r="P186" s="31">
        <v>7388964</v>
      </c>
      <c r="Q186" s="31">
        <v>17260147</v>
      </c>
      <c r="R186" s="31">
        <v>17754147</v>
      </c>
      <c r="S186" s="31">
        <v>15831843</v>
      </c>
      <c r="T186" s="36">
        <f t="shared" si="46"/>
        <v>0.89172647945294137</v>
      </c>
      <c r="U186" s="36">
        <f t="shared" si="47"/>
        <v>-0.23700656817383325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20113188</v>
      </c>
      <c r="E187" s="31">
        <v>20380321</v>
      </c>
      <c r="F187" s="31">
        <v>6534484</v>
      </c>
      <c r="G187" s="36">
        <f t="shared" si="40"/>
        <v>0.32488554275930798</v>
      </c>
      <c r="H187" s="31">
        <v>3844630</v>
      </c>
      <c r="I187" s="36">
        <f t="shared" si="41"/>
        <v>0.19114970734624467</v>
      </c>
      <c r="J187" s="31">
        <v>5066110</v>
      </c>
      <c r="K187" s="36">
        <f t="shared" si="42"/>
        <v>0.24857851846396334</v>
      </c>
      <c r="L187" s="31">
        <v>0</v>
      </c>
      <c r="M187" s="36">
        <f t="shared" si="43"/>
        <v>0</v>
      </c>
      <c r="N187" s="31">
        <f t="shared" si="44"/>
        <v>15445224</v>
      </c>
      <c r="O187" s="36">
        <f t="shared" si="45"/>
        <v>0.75784988862540492</v>
      </c>
      <c r="P187" s="31">
        <v>4541836</v>
      </c>
      <c r="Q187" s="31">
        <v>15220230</v>
      </c>
      <c r="R187" s="31">
        <v>18477481</v>
      </c>
      <c r="S187" s="31">
        <v>14230563</v>
      </c>
      <c r="T187" s="36">
        <f t="shared" si="46"/>
        <v>0.77015709013582534</v>
      </c>
      <c r="U187" s="36">
        <f t="shared" si="47"/>
        <v>0.11543217324447652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71138832</v>
      </c>
      <c r="E188" s="31">
        <v>71598718</v>
      </c>
      <c r="F188" s="31">
        <v>14309156</v>
      </c>
      <c r="G188" s="36">
        <f t="shared" si="40"/>
        <v>0.20114409525306798</v>
      </c>
      <c r="H188" s="31">
        <v>18047175</v>
      </c>
      <c r="I188" s="36">
        <f t="shared" si="41"/>
        <v>0.25368950392663181</v>
      </c>
      <c r="J188" s="31">
        <v>11907250</v>
      </c>
      <c r="K188" s="36">
        <f t="shared" si="42"/>
        <v>0.16630535200364902</v>
      </c>
      <c r="L188" s="31">
        <v>0</v>
      </c>
      <c r="M188" s="36">
        <f t="shared" si="43"/>
        <v>0</v>
      </c>
      <c r="N188" s="31">
        <f t="shared" si="44"/>
        <v>44263581</v>
      </c>
      <c r="O188" s="36">
        <f t="shared" si="45"/>
        <v>0.6182175077492309</v>
      </c>
      <c r="P188" s="31">
        <v>19099259</v>
      </c>
      <c r="Q188" s="31">
        <v>71880903</v>
      </c>
      <c r="R188" s="31">
        <v>75734451</v>
      </c>
      <c r="S188" s="31">
        <v>66136092</v>
      </c>
      <c r="T188" s="36">
        <f t="shared" si="46"/>
        <v>0.87326297512871653</v>
      </c>
      <c r="U188" s="36">
        <f t="shared" si="47"/>
        <v>-0.37655958275658752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18177760</v>
      </c>
      <c r="E189" s="31">
        <v>17174637</v>
      </c>
      <c r="F189" s="31">
        <v>2274047</v>
      </c>
      <c r="G189" s="36">
        <f t="shared" si="40"/>
        <v>0.12510050743325909</v>
      </c>
      <c r="H189" s="31">
        <v>2484397</v>
      </c>
      <c r="I189" s="36">
        <f t="shared" si="41"/>
        <v>0.13667234026634745</v>
      </c>
      <c r="J189" s="31">
        <v>2820108</v>
      </c>
      <c r="K189" s="36">
        <f t="shared" si="42"/>
        <v>0.16420189841566957</v>
      </c>
      <c r="L189" s="31">
        <v>0</v>
      </c>
      <c r="M189" s="36">
        <f t="shared" si="43"/>
        <v>0</v>
      </c>
      <c r="N189" s="31">
        <f t="shared" si="44"/>
        <v>7578552</v>
      </c>
      <c r="O189" s="36">
        <f t="shared" si="45"/>
        <v>0.44126417344366581</v>
      </c>
      <c r="P189" s="31">
        <v>2489293</v>
      </c>
      <c r="Q189" s="31">
        <v>17046560</v>
      </c>
      <c r="R189" s="31">
        <v>16898673</v>
      </c>
      <c r="S189" s="31">
        <v>7253813</v>
      </c>
      <c r="T189" s="36">
        <f t="shared" si="46"/>
        <v>0.42925340942451518</v>
      </c>
      <c r="U189" s="36">
        <f t="shared" si="47"/>
        <v>0.1328951634058344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54872000</v>
      </c>
      <c r="F190" s="31">
        <v>10241747</v>
      </c>
      <c r="G190" s="36">
        <f t="shared" si="40"/>
        <v>0.17873280164741195</v>
      </c>
      <c r="H190" s="31">
        <v>11922746</v>
      </c>
      <c r="I190" s="36">
        <f t="shared" si="41"/>
        <v>0.20806858399357789</v>
      </c>
      <c r="J190" s="31">
        <v>11662295</v>
      </c>
      <c r="K190" s="36">
        <f t="shared" si="42"/>
        <v>0.21253635734072021</v>
      </c>
      <c r="L190" s="31">
        <v>0</v>
      </c>
      <c r="M190" s="36">
        <f t="shared" si="43"/>
        <v>0</v>
      </c>
      <c r="N190" s="31">
        <f t="shared" si="44"/>
        <v>33826788</v>
      </c>
      <c r="O190" s="36">
        <f t="shared" si="45"/>
        <v>0.61646719638431258</v>
      </c>
      <c r="P190" s="31">
        <v>10790601</v>
      </c>
      <c r="Q190" s="31">
        <v>52512000</v>
      </c>
      <c r="R190" s="31">
        <v>48491000</v>
      </c>
      <c r="S190" s="31">
        <v>30865508</v>
      </c>
      <c r="T190" s="36">
        <f t="shared" si="46"/>
        <v>0.63652034398135737</v>
      </c>
      <c r="U190" s="36">
        <f t="shared" si="47"/>
        <v>8.0782710805449964E-2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185282971</v>
      </c>
      <c r="E191" s="32">
        <f>SUM(E186:E190)</f>
        <v>182526867</v>
      </c>
      <c r="F191" s="32">
        <f>SUM(F186:F190)</f>
        <v>38809421</v>
      </c>
      <c r="G191" s="37">
        <f t="shared" si="40"/>
        <v>0.20946026928724065</v>
      </c>
      <c r="H191" s="32">
        <f>SUM(H186:H190)</f>
        <v>38169608</v>
      </c>
      <c r="I191" s="37">
        <f t="shared" si="41"/>
        <v>0.2060071025091669</v>
      </c>
      <c r="J191" s="32">
        <f>SUM(J186:J190)</f>
        <v>37093494</v>
      </c>
      <c r="K191" s="37">
        <f t="shared" si="42"/>
        <v>0.20322210428342036</v>
      </c>
      <c r="L191" s="32">
        <f>SUM(L186:L190)</f>
        <v>0</v>
      </c>
      <c r="M191" s="37">
        <f t="shared" si="43"/>
        <v>0</v>
      </c>
      <c r="N191" s="32">
        <f t="shared" si="44"/>
        <v>114072523</v>
      </c>
      <c r="O191" s="37">
        <f t="shared" si="45"/>
        <v>0.62496291573338625</v>
      </c>
      <c r="P191" s="32">
        <f>SUM(P186:P190)</f>
        <v>44309953</v>
      </c>
      <c r="Q191" s="32">
        <f>SUM(Q186:Q190)</f>
        <v>173919840</v>
      </c>
      <c r="R191" s="32">
        <f>SUM(R186:R190)</f>
        <v>177355752</v>
      </c>
      <c r="S191" s="32">
        <f>SUM(S186:S190)</f>
        <v>134317819</v>
      </c>
      <c r="T191" s="37">
        <f t="shared" si="46"/>
        <v>0.75733556699080162</v>
      </c>
      <c r="U191" s="37">
        <f t="shared" si="47"/>
        <v>-0.16286316078917984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2113380</v>
      </c>
      <c r="E192" s="31">
        <v>2113380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1538596</v>
      </c>
      <c r="Q192" s="31">
        <v>9664</v>
      </c>
      <c r="R192" s="31">
        <v>2014664</v>
      </c>
      <c r="S192" s="31">
        <v>1538596</v>
      </c>
      <c r="T192" s="36">
        <f t="shared" si="46"/>
        <v>0.76369856214237208</v>
      </c>
      <c r="U192" s="36">
        <f t="shared" si="47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25306341</v>
      </c>
      <c r="E193" s="31">
        <v>24806341</v>
      </c>
      <c r="F193" s="31">
        <v>5581098</v>
      </c>
      <c r="G193" s="36">
        <f t="shared" si="40"/>
        <v>0.220541484049393</v>
      </c>
      <c r="H193" s="31">
        <v>5816128</v>
      </c>
      <c r="I193" s="36">
        <f t="shared" si="41"/>
        <v>0.22982887964719989</v>
      </c>
      <c r="J193" s="31">
        <v>6111479</v>
      </c>
      <c r="K193" s="36">
        <f t="shared" si="42"/>
        <v>0.24636761221656994</v>
      </c>
      <c r="L193" s="31">
        <v>0</v>
      </c>
      <c r="M193" s="36">
        <f t="shared" si="43"/>
        <v>0</v>
      </c>
      <c r="N193" s="31">
        <f t="shared" si="44"/>
        <v>17508705</v>
      </c>
      <c r="O193" s="36">
        <f t="shared" si="45"/>
        <v>0.70581570252541481</v>
      </c>
      <c r="P193" s="31">
        <v>5573826</v>
      </c>
      <c r="Q193" s="31">
        <v>25084143</v>
      </c>
      <c r="R193" s="31">
        <v>24617191</v>
      </c>
      <c r="S193" s="31">
        <v>15108656</v>
      </c>
      <c r="T193" s="36">
        <f t="shared" si="46"/>
        <v>0.61374411077202107</v>
      </c>
      <c r="U193" s="36">
        <f t="shared" si="47"/>
        <v>9.6460312898178024E-2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19893609</v>
      </c>
      <c r="E194" s="31">
        <v>26215709</v>
      </c>
      <c r="F194" s="31">
        <v>4327200</v>
      </c>
      <c r="G194" s="36">
        <f t="shared" si="40"/>
        <v>0.21751709305234662</v>
      </c>
      <c r="H194" s="31">
        <v>5463089</v>
      </c>
      <c r="I194" s="36">
        <f t="shared" si="41"/>
        <v>0.27461527971118765</v>
      </c>
      <c r="J194" s="31">
        <v>5938810</v>
      </c>
      <c r="K194" s="36">
        <f t="shared" si="42"/>
        <v>0.22653631072880767</v>
      </c>
      <c r="L194" s="31">
        <v>0</v>
      </c>
      <c r="M194" s="36">
        <f t="shared" si="43"/>
        <v>0</v>
      </c>
      <c r="N194" s="31">
        <f t="shared" si="44"/>
        <v>15729099</v>
      </c>
      <c r="O194" s="36">
        <f t="shared" si="45"/>
        <v>0.59998754944983557</v>
      </c>
      <c r="P194" s="31">
        <v>4153585</v>
      </c>
      <c r="Q194" s="31">
        <v>20733652</v>
      </c>
      <c r="R194" s="31">
        <v>20061750</v>
      </c>
      <c r="S194" s="31">
        <v>12693108</v>
      </c>
      <c r="T194" s="36">
        <f t="shared" si="46"/>
        <v>0.63270193278253395</v>
      </c>
      <c r="U194" s="36">
        <f t="shared" si="47"/>
        <v>0.42980341078851159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94392739</v>
      </c>
      <c r="E195" s="31">
        <v>104400262</v>
      </c>
      <c r="F195" s="31">
        <v>22268228</v>
      </c>
      <c r="G195" s="36">
        <f t="shared" si="40"/>
        <v>0.23591039137025147</v>
      </c>
      <c r="H195" s="31">
        <v>30564932</v>
      </c>
      <c r="I195" s="36">
        <f t="shared" si="41"/>
        <v>0.32380596562623321</v>
      </c>
      <c r="J195" s="31">
        <v>35599054</v>
      </c>
      <c r="K195" s="36">
        <f t="shared" si="42"/>
        <v>0.34098625154791279</v>
      </c>
      <c r="L195" s="31">
        <v>0</v>
      </c>
      <c r="M195" s="36">
        <f t="shared" si="43"/>
        <v>0</v>
      </c>
      <c r="N195" s="31">
        <f t="shared" si="44"/>
        <v>88432214</v>
      </c>
      <c r="O195" s="36">
        <f t="shared" si="45"/>
        <v>0.84704973249971349</v>
      </c>
      <c r="P195" s="31">
        <v>19623071</v>
      </c>
      <c r="Q195" s="31">
        <v>57576054</v>
      </c>
      <c r="R195" s="31">
        <v>79813327</v>
      </c>
      <c r="S195" s="31">
        <v>58546691</v>
      </c>
      <c r="T195" s="36">
        <f t="shared" si="46"/>
        <v>0.73354530127531203</v>
      </c>
      <c r="U195" s="36">
        <f t="shared" si="47"/>
        <v>0.81414285256369912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20038373</v>
      </c>
      <c r="E196" s="31">
        <v>18657483</v>
      </c>
      <c r="F196" s="31">
        <v>3621949</v>
      </c>
      <c r="G196" s="36">
        <f t="shared" si="40"/>
        <v>0.18075065276008187</v>
      </c>
      <c r="H196" s="31">
        <v>3637533</v>
      </c>
      <c r="I196" s="36">
        <f t="shared" si="41"/>
        <v>0.18152836061091387</v>
      </c>
      <c r="J196" s="31">
        <v>3578496</v>
      </c>
      <c r="K196" s="36">
        <f t="shared" si="42"/>
        <v>0.19179950478850766</v>
      </c>
      <c r="L196" s="31">
        <v>0</v>
      </c>
      <c r="M196" s="36">
        <f t="shared" si="43"/>
        <v>0</v>
      </c>
      <c r="N196" s="31">
        <f t="shared" si="44"/>
        <v>10837978</v>
      </c>
      <c r="O196" s="36">
        <f t="shared" si="45"/>
        <v>0.58089175265495352</v>
      </c>
      <c r="P196" s="31">
        <v>3844991</v>
      </c>
      <c r="Q196" s="31">
        <v>20582041</v>
      </c>
      <c r="R196" s="31">
        <v>20742594</v>
      </c>
      <c r="S196" s="31">
        <v>10723597</v>
      </c>
      <c r="T196" s="36">
        <f t="shared" si="46"/>
        <v>0.51698437524255647</v>
      </c>
      <c r="U196" s="36">
        <f t="shared" si="47"/>
        <v>-6.9309655081117194E-2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38657423</v>
      </c>
      <c r="E197" s="31">
        <v>39634567</v>
      </c>
      <c r="F197" s="31">
        <v>9306119</v>
      </c>
      <c r="G197" s="36">
        <f t="shared" si="40"/>
        <v>0.24073304110312785</v>
      </c>
      <c r="H197" s="31">
        <v>9923198</v>
      </c>
      <c r="I197" s="36">
        <f t="shared" si="41"/>
        <v>0.25669579682018639</v>
      </c>
      <c r="J197" s="31">
        <v>10713669</v>
      </c>
      <c r="K197" s="36">
        <f t="shared" si="42"/>
        <v>0.27031124119509115</v>
      </c>
      <c r="L197" s="31">
        <v>0</v>
      </c>
      <c r="M197" s="36">
        <f t="shared" si="43"/>
        <v>0</v>
      </c>
      <c r="N197" s="31">
        <f t="shared" si="44"/>
        <v>29942986</v>
      </c>
      <c r="O197" s="36">
        <f t="shared" si="45"/>
        <v>0.755476551566717</v>
      </c>
      <c r="P197" s="31">
        <v>9708459</v>
      </c>
      <c r="Q197" s="31">
        <v>39903410</v>
      </c>
      <c r="R197" s="31">
        <v>36941299</v>
      </c>
      <c r="S197" s="31">
        <v>27366121</v>
      </c>
      <c r="T197" s="36">
        <f t="shared" si="46"/>
        <v>0.7408001813904812</v>
      </c>
      <c r="U197" s="36">
        <f t="shared" si="47"/>
        <v>0.10353960396804474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200401865</v>
      </c>
      <c r="E198" s="32">
        <f>SUM(E192:E197)</f>
        <v>215827742</v>
      </c>
      <c r="F198" s="32">
        <f>SUM(F192:F197)</f>
        <v>45104594</v>
      </c>
      <c r="G198" s="37">
        <f t="shared" si="40"/>
        <v>0.22507072975593315</v>
      </c>
      <c r="H198" s="32">
        <f>SUM(H192:H197)</f>
        <v>55404880</v>
      </c>
      <c r="I198" s="37">
        <f t="shared" si="41"/>
        <v>0.27646888415933651</v>
      </c>
      <c r="J198" s="32">
        <f>SUM(J192:J197)</f>
        <v>61941508</v>
      </c>
      <c r="K198" s="37">
        <f t="shared" si="42"/>
        <v>0.28699511668893796</v>
      </c>
      <c r="L198" s="32">
        <f>SUM(L192:L197)</f>
        <v>0</v>
      </c>
      <c r="M198" s="37">
        <f t="shared" si="43"/>
        <v>0</v>
      </c>
      <c r="N198" s="32">
        <f t="shared" si="44"/>
        <v>162450982</v>
      </c>
      <c r="O198" s="37">
        <f t="shared" si="45"/>
        <v>0.75268814145310381</v>
      </c>
      <c r="P198" s="32">
        <f>SUM(P192:P197)</f>
        <v>44442528</v>
      </c>
      <c r="Q198" s="32">
        <f>SUM(Q192:Q197)</f>
        <v>163888964</v>
      </c>
      <c r="R198" s="32">
        <f>SUM(R192:R197)</f>
        <v>184190825</v>
      </c>
      <c r="S198" s="32">
        <f>SUM(S192:S197)</f>
        <v>125976769</v>
      </c>
      <c r="T198" s="37">
        <f t="shared" si="46"/>
        <v>0.68394703699274928</v>
      </c>
      <c r="U198" s="37">
        <f t="shared" si="47"/>
        <v>0.39374402824249777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272816</v>
      </c>
      <c r="F200" s="31">
        <v>4768888</v>
      </c>
      <c r="G200" s="36">
        <f t="shared" si="40"/>
        <v>0</v>
      </c>
      <c r="H200" s="31">
        <v>5621536</v>
      </c>
      <c r="I200" s="36">
        <f t="shared" si="41"/>
        <v>0</v>
      </c>
      <c r="J200" s="31">
        <v>4952566</v>
      </c>
      <c r="K200" s="36">
        <f t="shared" si="42"/>
        <v>18.15350272711278</v>
      </c>
      <c r="L200" s="31">
        <v>0</v>
      </c>
      <c r="M200" s="36">
        <f t="shared" si="43"/>
        <v>0</v>
      </c>
      <c r="N200" s="31">
        <f t="shared" si="44"/>
        <v>15342990</v>
      </c>
      <c r="O200" s="36">
        <f t="shared" si="45"/>
        <v>56.239333470177705</v>
      </c>
      <c r="P200" s="31">
        <v>64100447</v>
      </c>
      <c r="Q200" s="31">
        <v>23464652</v>
      </c>
      <c r="R200" s="31">
        <v>21661184</v>
      </c>
      <c r="S200" s="31">
        <v>75970285</v>
      </c>
      <c r="T200" s="36">
        <f t="shared" si="46"/>
        <v>3.5072083317329286</v>
      </c>
      <c r="U200" s="36">
        <f t="shared" si="47"/>
        <v>-0.9227374186641788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2340000</v>
      </c>
      <c r="E201" s="31">
        <v>2779000</v>
      </c>
      <c r="F201" s="31">
        <v>1039900</v>
      </c>
      <c r="G201" s="36">
        <f t="shared" si="40"/>
        <v>0.44440170940170942</v>
      </c>
      <c r="H201" s="31">
        <v>76700</v>
      </c>
      <c r="I201" s="36">
        <f t="shared" si="41"/>
        <v>3.2777777777777781E-2</v>
      </c>
      <c r="J201" s="31">
        <v>186106</v>
      </c>
      <c r="K201" s="36">
        <f t="shared" si="42"/>
        <v>6.6968693774739116E-2</v>
      </c>
      <c r="L201" s="31">
        <v>0</v>
      </c>
      <c r="M201" s="36">
        <f t="shared" si="43"/>
        <v>0</v>
      </c>
      <c r="N201" s="31">
        <f t="shared" si="44"/>
        <v>1302706</v>
      </c>
      <c r="O201" s="36">
        <f t="shared" si="45"/>
        <v>0.46876790212306585</v>
      </c>
      <c r="P201" s="31">
        <v>530985</v>
      </c>
      <c r="Q201" s="31">
        <v>2136890</v>
      </c>
      <c r="R201" s="31">
        <v>838975</v>
      </c>
      <c r="S201" s="31">
        <v>558385</v>
      </c>
      <c r="T201" s="36">
        <f t="shared" si="46"/>
        <v>0.6655561846300545</v>
      </c>
      <c r="U201" s="36">
        <f t="shared" si="47"/>
        <v>-0.64950798986788705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55097021</v>
      </c>
      <c r="E202" s="31">
        <v>50047021</v>
      </c>
      <c r="F202" s="31">
        <v>10165613</v>
      </c>
      <c r="G202" s="36">
        <f t="shared" si="40"/>
        <v>0.18450385911064049</v>
      </c>
      <c r="H202" s="31">
        <v>11809166</v>
      </c>
      <c r="I202" s="36">
        <f t="shared" si="41"/>
        <v>0.21433401998267745</v>
      </c>
      <c r="J202" s="31">
        <v>11341209</v>
      </c>
      <c r="K202" s="36">
        <f t="shared" si="42"/>
        <v>0.22661107041715831</v>
      </c>
      <c r="L202" s="31">
        <v>0</v>
      </c>
      <c r="M202" s="36">
        <f t="shared" si="43"/>
        <v>0</v>
      </c>
      <c r="N202" s="31">
        <f t="shared" si="44"/>
        <v>33315988</v>
      </c>
      <c r="O202" s="36">
        <f t="shared" si="45"/>
        <v>0.66569372830402829</v>
      </c>
      <c r="P202" s="31">
        <v>11065904</v>
      </c>
      <c r="Q202" s="31">
        <v>51819413</v>
      </c>
      <c r="R202" s="31">
        <v>48664462</v>
      </c>
      <c r="S202" s="31">
        <v>33508160</v>
      </c>
      <c r="T202" s="36">
        <f t="shared" si="46"/>
        <v>0.68855502810243752</v>
      </c>
      <c r="U202" s="36">
        <f t="shared" si="47"/>
        <v>2.4878672361516863E-2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57437021</v>
      </c>
      <c r="E204" s="32">
        <f>SUM(E199:E203)</f>
        <v>53098837</v>
      </c>
      <c r="F204" s="32">
        <f>SUM(F199:F203)</f>
        <v>15974401</v>
      </c>
      <c r="G204" s="37">
        <f t="shared" si="40"/>
        <v>0.27812029109239494</v>
      </c>
      <c r="H204" s="32">
        <f>SUM(H199:H203)</f>
        <v>17507402</v>
      </c>
      <c r="I204" s="37">
        <f t="shared" si="41"/>
        <v>0.30481041138954612</v>
      </c>
      <c r="J204" s="32">
        <f>SUM(J199:J203)</f>
        <v>16479881</v>
      </c>
      <c r="K204" s="37">
        <f t="shared" si="42"/>
        <v>0.31036237196682859</v>
      </c>
      <c r="L204" s="32">
        <f>SUM(L199:L203)</f>
        <v>0</v>
      </c>
      <c r="M204" s="37">
        <f t="shared" si="43"/>
        <v>0</v>
      </c>
      <c r="N204" s="32">
        <f t="shared" si="44"/>
        <v>49961684</v>
      </c>
      <c r="O204" s="37">
        <f t="shared" si="45"/>
        <v>0.94091861183324976</v>
      </c>
      <c r="P204" s="32">
        <f>SUM(P199:P203)</f>
        <v>75697336</v>
      </c>
      <c r="Q204" s="32">
        <f>SUM(Q199:Q203)</f>
        <v>77420955</v>
      </c>
      <c r="R204" s="32">
        <f>SUM(R199:R203)</f>
        <v>71164621</v>
      </c>
      <c r="S204" s="32">
        <f>SUM(S199:S203)</f>
        <v>110036830</v>
      </c>
      <c r="T204" s="37">
        <f t="shared" si="46"/>
        <v>1.5462294108191765</v>
      </c>
      <c r="U204" s="37">
        <f t="shared" si="47"/>
        <v>-0.78229245742545017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640782599</v>
      </c>
      <c r="E205" s="32">
        <f>SUM(E173:E178,E180:E184,E186:E190,E192:E197,E199:E203)</f>
        <v>649060146</v>
      </c>
      <c r="F205" s="32">
        <f>SUM(F173:F178,F180:F184,F186:F190,F192:F197,F199:F203)</f>
        <v>138663176</v>
      </c>
      <c r="G205" s="37">
        <f t="shared" si="40"/>
        <v>0.21639660037022948</v>
      </c>
      <c r="H205" s="32">
        <f>SUM(H173:H178,H180:H184,H186:H190,H192:H197,H199:H203)</f>
        <v>148370549</v>
      </c>
      <c r="I205" s="37">
        <f t="shared" si="41"/>
        <v>0.23154584601945472</v>
      </c>
      <c r="J205" s="32">
        <f>SUM(J173:J178,J180:J184,J186:J190,J192:J197,J199:J203)</f>
        <v>158301631</v>
      </c>
      <c r="K205" s="37">
        <f t="shared" si="42"/>
        <v>0.24389362368892081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445335356</v>
      </c>
      <c r="O205" s="37">
        <f t="shared" si="45"/>
        <v>0.68612340280711059</v>
      </c>
      <c r="P205" s="32">
        <f>SUM(P173:P178,P180:P184,P186:P190,P192:P197,P199:P203)</f>
        <v>211287056</v>
      </c>
      <c r="Q205" s="32">
        <f>SUM(Q173:Q178,Q180:Q184,Q186:Q190,Q192:Q197,Q199:Q203)</f>
        <v>584566435</v>
      </c>
      <c r="R205" s="32">
        <f>SUM(R173:R178,R180:R184,R186:R190,R192:R197,R199:R203)</f>
        <v>605555764</v>
      </c>
      <c r="S205" s="32">
        <f>SUM(S173:S178,S180:S184,S186:S190,S192:S197,S199:S203)</f>
        <v>491517222</v>
      </c>
      <c r="T205" s="37">
        <f t="shared" si="46"/>
        <v>0.8116795367503099</v>
      </c>
      <c r="U205" s="37">
        <f t="shared" si="47"/>
        <v>-0.25077459075391728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65890545</v>
      </c>
      <c r="E208" s="31">
        <v>60220170</v>
      </c>
      <c r="F208" s="31">
        <v>13181898</v>
      </c>
      <c r="G208" s="36">
        <f t="shared" ref="G208:G231" si="48">IF(($D208     =0),0,($F208     /$D208     ))</f>
        <v>0.20005750445682305</v>
      </c>
      <c r="H208" s="31">
        <v>13916497</v>
      </c>
      <c r="I208" s="36">
        <f t="shared" ref="I208:I231" si="49">IF(($D208     =0),0,($H208     /$D208     ))</f>
        <v>0.21120628156892615</v>
      </c>
      <c r="J208" s="31">
        <v>9867182</v>
      </c>
      <c r="K208" s="36">
        <f t="shared" ref="K208:K231" si="50">IF(($E208     =0),0,($J208     /$E208     ))</f>
        <v>0.16385177922945085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36965577</v>
      </c>
      <c r="O208" s="36">
        <f t="shared" ref="O208:O231" si="53">IF(($E208     =0),0,($N208     /$E208     ))</f>
        <v>0.61384046242313828</v>
      </c>
      <c r="P208" s="31">
        <v>15129848</v>
      </c>
      <c r="Q208" s="31">
        <v>28844438</v>
      </c>
      <c r="R208" s="31">
        <v>37256634</v>
      </c>
      <c r="S208" s="31">
        <v>37088472</v>
      </c>
      <c r="T208" s="36">
        <f t="shared" ref="T208:T231" si="54">IF(($R208     =0),0,($S208     /$R208     ))</f>
        <v>0.99548638773969755</v>
      </c>
      <c r="U208" s="36">
        <f t="shared" ref="U208:U231" si="55">IF(($P208     =0),0,(($J208     /$P208     )-1))</f>
        <v>-0.34783336884812066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31485925</v>
      </c>
      <c r="E209" s="31">
        <v>33144924</v>
      </c>
      <c r="F209" s="31">
        <v>6793996</v>
      </c>
      <c r="G209" s="36">
        <f t="shared" si="48"/>
        <v>0.21577882815893132</v>
      </c>
      <c r="H209" s="31">
        <v>7485918</v>
      </c>
      <c r="I209" s="36">
        <f t="shared" si="49"/>
        <v>0.23775442519157369</v>
      </c>
      <c r="J209" s="31">
        <v>7801104</v>
      </c>
      <c r="K209" s="36">
        <f t="shared" si="50"/>
        <v>0.23536346017869886</v>
      </c>
      <c r="L209" s="31">
        <v>0</v>
      </c>
      <c r="M209" s="36">
        <f t="shared" si="51"/>
        <v>0</v>
      </c>
      <c r="N209" s="31">
        <f t="shared" si="52"/>
        <v>22081018</v>
      </c>
      <c r="O209" s="36">
        <f t="shared" si="53"/>
        <v>0.66619606670390918</v>
      </c>
      <c r="P209" s="31">
        <v>6136390</v>
      </c>
      <c r="Q209" s="31">
        <v>29666852</v>
      </c>
      <c r="R209" s="31">
        <v>29848645</v>
      </c>
      <c r="S209" s="31">
        <v>17533791</v>
      </c>
      <c r="T209" s="36">
        <f t="shared" si="54"/>
        <v>0.58742334869807322</v>
      </c>
      <c r="U209" s="36">
        <f t="shared" si="55"/>
        <v>0.27128556040277751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34504826</v>
      </c>
      <c r="E210" s="31">
        <v>34025963</v>
      </c>
      <c r="F210" s="31">
        <v>6042478</v>
      </c>
      <c r="G210" s="36">
        <f t="shared" si="48"/>
        <v>0.17511979338774233</v>
      </c>
      <c r="H210" s="31">
        <v>7074878</v>
      </c>
      <c r="I210" s="36">
        <f t="shared" si="49"/>
        <v>0.20504024567461954</v>
      </c>
      <c r="J210" s="31">
        <v>6326057</v>
      </c>
      <c r="K210" s="36">
        <f t="shared" si="50"/>
        <v>0.18591852933008832</v>
      </c>
      <c r="L210" s="31">
        <v>0</v>
      </c>
      <c r="M210" s="36">
        <f t="shared" si="51"/>
        <v>0</v>
      </c>
      <c r="N210" s="31">
        <f t="shared" si="52"/>
        <v>19443413</v>
      </c>
      <c r="O210" s="36">
        <f t="shared" si="53"/>
        <v>0.57142873516908255</v>
      </c>
      <c r="P210" s="31">
        <v>7376429</v>
      </c>
      <c r="Q210" s="31">
        <v>32635427</v>
      </c>
      <c r="R210" s="31">
        <v>34731645</v>
      </c>
      <c r="S210" s="31">
        <v>26418983</v>
      </c>
      <c r="T210" s="36">
        <f t="shared" si="54"/>
        <v>0.76066028545437459</v>
      </c>
      <c r="U210" s="36">
        <f t="shared" si="55"/>
        <v>-0.14239573105089198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14058474</v>
      </c>
      <c r="E211" s="31">
        <v>17365408</v>
      </c>
      <c r="F211" s="31">
        <v>2700778</v>
      </c>
      <c r="G211" s="36">
        <f t="shared" si="48"/>
        <v>0.19211032434957023</v>
      </c>
      <c r="H211" s="31">
        <v>6919251</v>
      </c>
      <c r="I211" s="36">
        <f t="shared" si="49"/>
        <v>0.49217653352703855</v>
      </c>
      <c r="J211" s="31">
        <v>5063461</v>
      </c>
      <c r="K211" s="36">
        <f t="shared" si="50"/>
        <v>0.29158318652806775</v>
      </c>
      <c r="L211" s="31">
        <v>0</v>
      </c>
      <c r="M211" s="36">
        <f t="shared" si="51"/>
        <v>0</v>
      </c>
      <c r="N211" s="31">
        <f t="shared" si="52"/>
        <v>14683490</v>
      </c>
      <c r="O211" s="36">
        <f t="shared" si="53"/>
        <v>0.84555974728609884</v>
      </c>
      <c r="P211" s="31">
        <v>4034296</v>
      </c>
      <c r="Q211" s="31">
        <v>18376785</v>
      </c>
      <c r="R211" s="31">
        <v>16603604</v>
      </c>
      <c r="S211" s="31">
        <v>11061852</v>
      </c>
      <c r="T211" s="36">
        <f t="shared" si="54"/>
        <v>0.66623198192392452</v>
      </c>
      <c r="U211" s="36">
        <f t="shared" si="55"/>
        <v>0.25510398840342896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49351925</v>
      </c>
      <c r="E212" s="31">
        <v>56435216</v>
      </c>
      <c r="F212" s="31">
        <v>57166</v>
      </c>
      <c r="G212" s="36">
        <f t="shared" si="48"/>
        <v>1.1583337428073982E-3</v>
      </c>
      <c r="H212" s="31">
        <v>8824397</v>
      </c>
      <c r="I212" s="36">
        <f t="shared" si="49"/>
        <v>0.17880552784921763</v>
      </c>
      <c r="J212" s="31">
        <v>4877838</v>
      </c>
      <c r="K212" s="36">
        <f t="shared" si="50"/>
        <v>8.6432521140700519E-2</v>
      </c>
      <c r="L212" s="31">
        <v>0</v>
      </c>
      <c r="M212" s="36">
        <f t="shared" si="51"/>
        <v>0</v>
      </c>
      <c r="N212" s="31">
        <f t="shared" si="52"/>
        <v>13759401</v>
      </c>
      <c r="O212" s="36">
        <f t="shared" si="53"/>
        <v>0.24380877712951432</v>
      </c>
      <c r="P212" s="31">
        <v>4835413</v>
      </c>
      <c r="Q212" s="31">
        <v>44146227</v>
      </c>
      <c r="R212" s="31">
        <v>49854000</v>
      </c>
      <c r="S212" s="31">
        <v>32416071</v>
      </c>
      <c r="T212" s="36">
        <f t="shared" si="54"/>
        <v>0.65022006258274156</v>
      </c>
      <c r="U212" s="36">
        <f t="shared" si="55"/>
        <v>8.7738110477844078E-3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7112856</v>
      </c>
      <c r="E213" s="31">
        <v>7112856</v>
      </c>
      <c r="F213" s="31">
        <v>1890730</v>
      </c>
      <c r="G213" s="36">
        <f t="shared" si="48"/>
        <v>0.2658186809911518</v>
      </c>
      <c r="H213" s="31">
        <v>667127</v>
      </c>
      <c r="I213" s="36">
        <f t="shared" si="49"/>
        <v>9.3791720231648154E-2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2557857</v>
      </c>
      <c r="O213" s="36">
        <f t="shared" si="53"/>
        <v>0.35961040122279997</v>
      </c>
      <c r="P213" s="31">
        <v>4521927</v>
      </c>
      <c r="Q213" s="31">
        <v>6469632</v>
      </c>
      <c r="R213" s="31">
        <v>6469632</v>
      </c>
      <c r="S213" s="31">
        <v>4649436</v>
      </c>
      <c r="T213" s="36">
        <f t="shared" si="54"/>
        <v>0.71865540420227925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94940697</v>
      </c>
      <c r="E214" s="31">
        <v>115986541</v>
      </c>
      <c r="F214" s="31">
        <v>25756801</v>
      </c>
      <c r="G214" s="36">
        <f t="shared" si="48"/>
        <v>0.27129357392436249</v>
      </c>
      <c r="H214" s="31">
        <v>30805685</v>
      </c>
      <c r="I214" s="36">
        <f t="shared" si="49"/>
        <v>0.32447291807853484</v>
      </c>
      <c r="J214" s="31">
        <v>102768258</v>
      </c>
      <c r="K214" s="36">
        <f t="shared" si="50"/>
        <v>0.88603606171857474</v>
      </c>
      <c r="L214" s="31">
        <v>0</v>
      </c>
      <c r="M214" s="36">
        <f t="shared" si="51"/>
        <v>0</v>
      </c>
      <c r="N214" s="31">
        <f t="shared" si="52"/>
        <v>159330744</v>
      </c>
      <c r="O214" s="36">
        <f t="shared" si="53"/>
        <v>1.3737002813110877</v>
      </c>
      <c r="P214" s="31">
        <v>23654726</v>
      </c>
      <c r="Q214" s="31">
        <v>105869741</v>
      </c>
      <c r="R214" s="31">
        <v>104955987</v>
      </c>
      <c r="S214" s="31">
        <v>70371605</v>
      </c>
      <c r="T214" s="36">
        <f t="shared" si="54"/>
        <v>0.67048681081909123</v>
      </c>
      <c r="U214" s="36">
        <f t="shared" si="55"/>
        <v>3.3445127202065246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297345248</v>
      </c>
      <c r="E216" s="32">
        <f>SUM(E208:E215)</f>
        <v>324291078</v>
      </c>
      <c r="F216" s="32">
        <f>SUM(F208:F215)</f>
        <v>56423847</v>
      </c>
      <c r="G216" s="37">
        <f t="shared" si="48"/>
        <v>0.18975869760662864</v>
      </c>
      <c r="H216" s="32">
        <f>SUM(H208:H215)</f>
        <v>75693753</v>
      </c>
      <c r="I216" s="37">
        <f t="shared" si="49"/>
        <v>0.25456520159353613</v>
      </c>
      <c r="J216" s="32">
        <f>SUM(J208:J215)</f>
        <v>136703900</v>
      </c>
      <c r="K216" s="37">
        <f t="shared" si="50"/>
        <v>0.42154690422904573</v>
      </c>
      <c r="L216" s="32">
        <f>SUM(L208:L215)</f>
        <v>0</v>
      </c>
      <c r="M216" s="37">
        <f t="shared" si="51"/>
        <v>0</v>
      </c>
      <c r="N216" s="32">
        <f t="shared" si="52"/>
        <v>268821500</v>
      </c>
      <c r="O216" s="37">
        <f t="shared" si="53"/>
        <v>0.82895126704657596</v>
      </c>
      <c r="P216" s="32">
        <f>SUM(P208:P215)</f>
        <v>65689029</v>
      </c>
      <c r="Q216" s="32">
        <f>SUM(Q208:Q215)</f>
        <v>266009102</v>
      </c>
      <c r="R216" s="32">
        <f>SUM(R208:R215)</f>
        <v>279720147</v>
      </c>
      <c r="S216" s="32">
        <f>SUM(S208:S215)</f>
        <v>199540210</v>
      </c>
      <c r="T216" s="37">
        <f t="shared" si="54"/>
        <v>0.71335658921986767</v>
      </c>
      <c r="U216" s="37">
        <f t="shared" si="55"/>
        <v>1.081076582818723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53101631</v>
      </c>
      <c r="E217" s="31">
        <v>53101631</v>
      </c>
      <c r="F217" s="31">
        <v>7782810</v>
      </c>
      <c r="G217" s="36">
        <f t="shared" si="48"/>
        <v>0.14656442473490128</v>
      </c>
      <c r="H217" s="31">
        <v>13236422</v>
      </c>
      <c r="I217" s="36">
        <f t="shared" si="49"/>
        <v>0.24926582763531313</v>
      </c>
      <c r="J217" s="31">
        <v>6796876</v>
      </c>
      <c r="K217" s="36">
        <f t="shared" si="50"/>
        <v>0.12799749973781407</v>
      </c>
      <c r="L217" s="31">
        <v>0</v>
      </c>
      <c r="M217" s="36">
        <f t="shared" si="51"/>
        <v>0</v>
      </c>
      <c r="N217" s="31">
        <f t="shared" si="52"/>
        <v>27816108</v>
      </c>
      <c r="O217" s="36">
        <f t="shared" si="53"/>
        <v>0.52382775210802845</v>
      </c>
      <c r="P217" s="31">
        <v>7186531</v>
      </c>
      <c r="Q217" s="31">
        <v>44859880</v>
      </c>
      <c r="R217" s="31">
        <v>44819880</v>
      </c>
      <c r="S217" s="31">
        <v>21747075</v>
      </c>
      <c r="T217" s="36">
        <f t="shared" si="54"/>
        <v>0.48521046910433496</v>
      </c>
      <c r="U217" s="36">
        <f t="shared" si="55"/>
        <v>-5.4220179388358547E-2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305805086</v>
      </c>
      <c r="E218" s="31">
        <v>305824586</v>
      </c>
      <c r="F218" s="31">
        <v>46069493</v>
      </c>
      <c r="G218" s="36">
        <f t="shared" si="48"/>
        <v>0.15064985871425304</v>
      </c>
      <c r="H218" s="31">
        <v>49733074</v>
      </c>
      <c r="I218" s="36">
        <f t="shared" si="49"/>
        <v>0.16262997666428608</v>
      </c>
      <c r="J218" s="31">
        <v>48482447</v>
      </c>
      <c r="K218" s="36">
        <f t="shared" si="50"/>
        <v>0.15853024648580738</v>
      </c>
      <c r="L218" s="31">
        <v>0</v>
      </c>
      <c r="M218" s="36">
        <f t="shared" si="51"/>
        <v>0</v>
      </c>
      <c r="N218" s="31">
        <f t="shared" si="52"/>
        <v>144285014</v>
      </c>
      <c r="O218" s="36">
        <f t="shared" si="53"/>
        <v>0.47179010650242487</v>
      </c>
      <c r="P218" s="31">
        <v>45744102</v>
      </c>
      <c r="Q218" s="31">
        <v>293080360</v>
      </c>
      <c r="R218" s="31">
        <v>303407162</v>
      </c>
      <c r="S218" s="31">
        <v>118555642</v>
      </c>
      <c r="T218" s="36">
        <f t="shared" si="54"/>
        <v>0.39074767127613158</v>
      </c>
      <c r="U218" s="36">
        <f t="shared" si="55"/>
        <v>5.9862252843000396E-2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148872831</v>
      </c>
      <c r="E219" s="31">
        <v>149879586</v>
      </c>
      <c r="F219" s="31">
        <v>32534024</v>
      </c>
      <c r="G219" s="36">
        <f t="shared" si="48"/>
        <v>0.21853567089081552</v>
      </c>
      <c r="H219" s="31">
        <v>32185077</v>
      </c>
      <c r="I219" s="36">
        <f t="shared" si="49"/>
        <v>0.21619174421422804</v>
      </c>
      <c r="J219" s="31">
        <v>32239312</v>
      </c>
      <c r="K219" s="36">
        <f t="shared" si="50"/>
        <v>0.21510142148377698</v>
      </c>
      <c r="L219" s="31">
        <v>0</v>
      </c>
      <c r="M219" s="36">
        <f t="shared" si="51"/>
        <v>0</v>
      </c>
      <c r="N219" s="31">
        <f t="shared" si="52"/>
        <v>96958413</v>
      </c>
      <c r="O219" s="36">
        <f t="shared" si="53"/>
        <v>0.64690873245406477</v>
      </c>
      <c r="P219" s="31">
        <v>29667218</v>
      </c>
      <c r="Q219" s="31">
        <v>131766045</v>
      </c>
      <c r="R219" s="31">
        <v>132053217</v>
      </c>
      <c r="S219" s="31">
        <v>84023754</v>
      </c>
      <c r="T219" s="36">
        <f t="shared" si="54"/>
        <v>0.63628706599400753</v>
      </c>
      <c r="U219" s="36">
        <f t="shared" si="55"/>
        <v>8.6698186530331123E-2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32665044</v>
      </c>
      <c r="E220" s="31">
        <v>39764044</v>
      </c>
      <c r="F220" s="31">
        <v>6137674</v>
      </c>
      <c r="G220" s="36">
        <f t="shared" si="48"/>
        <v>0.18789731310326721</v>
      </c>
      <c r="H220" s="31">
        <v>8813547</v>
      </c>
      <c r="I220" s="36">
        <f t="shared" si="49"/>
        <v>0.2698158618736286</v>
      </c>
      <c r="J220" s="31">
        <v>4848132</v>
      </c>
      <c r="K220" s="36">
        <f t="shared" si="50"/>
        <v>0.12192250868649074</v>
      </c>
      <c r="L220" s="31">
        <v>0</v>
      </c>
      <c r="M220" s="36">
        <f t="shared" si="51"/>
        <v>0</v>
      </c>
      <c r="N220" s="31">
        <f t="shared" si="52"/>
        <v>19799353</v>
      </c>
      <c r="O220" s="36">
        <f t="shared" si="53"/>
        <v>0.49792101125328198</v>
      </c>
      <c r="P220" s="31">
        <v>2138900</v>
      </c>
      <c r="Q220" s="31">
        <v>26484596</v>
      </c>
      <c r="R220" s="31">
        <v>31691295</v>
      </c>
      <c r="S220" s="31">
        <v>14705807</v>
      </c>
      <c r="T220" s="36">
        <f t="shared" si="54"/>
        <v>0.46403300969556466</v>
      </c>
      <c r="U220" s="36">
        <f t="shared" si="55"/>
        <v>1.2666473420917295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77509428</v>
      </c>
      <c r="E222" s="31">
        <v>77537433</v>
      </c>
      <c r="F222" s="31">
        <v>19337699</v>
      </c>
      <c r="G222" s="36">
        <f t="shared" si="48"/>
        <v>0.24948834611448817</v>
      </c>
      <c r="H222" s="31">
        <v>20234022</v>
      </c>
      <c r="I222" s="36">
        <f t="shared" si="49"/>
        <v>0.26105239739351449</v>
      </c>
      <c r="J222" s="31">
        <v>22944249</v>
      </c>
      <c r="K222" s="36">
        <f t="shared" si="50"/>
        <v>0.29591189845039106</v>
      </c>
      <c r="L222" s="31">
        <v>0</v>
      </c>
      <c r="M222" s="36">
        <f t="shared" si="51"/>
        <v>0</v>
      </c>
      <c r="N222" s="31">
        <f t="shared" si="52"/>
        <v>62515970</v>
      </c>
      <c r="O222" s="36">
        <f t="shared" si="53"/>
        <v>0.80626824465545566</v>
      </c>
      <c r="P222" s="31">
        <v>19083490</v>
      </c>
      <c r="Q222" s="31">
        <v>49505314</v>
      </c>
      <c r="R222" s="31">
        <v>77955166</v>
      </c>
      <c r="S222" s="31">
        <v>54293601</v>
      </c>
      <c r="T222" s="36">
        <f t="shared" si="54"/>
        <v>0.69647213630460358</v>
      </c>
      <c r="U222" s="36">
        <f t="shared" si="55"/>
        <v>0.20230885440765811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64315812</v>
      </c>
      <c r="E223" s="31">
        <v>65920812</v>
      </c>
      <c r="F223" s="31">
        <v>8241027</v>
      </c>
      <c r="G223" s="36">
        <f t="shared" si="48"/>
        <v>0.12813376281403396</v>
      </c>
      <c r="H223" s="31">
        <v>16265636</v>
      </c>
      <c r="I223" s="36">
        <f t="shared" si="49"/>
        <v>0.25290259881971172</v>
      </c>
      <c r="J223" s="31">
        <v>14769964</v>
      </c>
      <c r="K223" s="36">
        <f t="shared" si="50"/>
        <v>0.2240561599878351</v>
      </c>
      <c r="L223" s="31">
        <v>0</v>
      </c>
      <c r="M223" s="36">
        <f t="shared" si="51"/>
        <v>0</v>
      </c>
      <c r="N223" s="31">
        <f t="shared" si="52"/>
        <v>39276627</v>
      </c>
      <c r="O223" s="36">
        <f t="shared" si="53"/>
        <v>0.59581527909577325</v>
      </c>
      <c r="P223" s="31">
        <v>14016433</v>
      </c>
      <c r="Q223" s="31">
        <v>62562020</v>
      </c>
      <c r="R223" s="31">
        <v>64881920</v>
      </c>
      <c r="S223" s="31">
        <v>42790684</v>
      </c>
      <c r="T223" s="36">
        <f t="shared" si="54"/>
        <v>0.65951630284677154</v>
      </c>
      <c r="U223" s="36">
        <f t="shared" si="55"/>
        <v>5.3760539503880933E-2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682269832</v>
      </c>
      <c r="E224" s="32">
        <f>SUM(E217:E223)</f>
        <v>692028092</v>
      </c>
      <c r="F224" s="32">
        <f>SUM(F217:F223)</f>
        <v>120102727</v>
      </c>
      <c r="G224" s="37">
        <f t="shared" si="48"/>
        <v>0.17603405773919664</v>
      </c>
      <c r="H224" s="32">
        <f>SUM(H217:H223)</f>
        <v>140467778</v>
      </c>
      <c r="I224" s="37">
        <f t="shared" si="49"/>
        <v>0.20588302664392172</v>
      </c>
      <c r="J224" s="32">
        <f>SUM(J217:J223)</f>
        <v>130080980</v>
      </c>
      <c r="K224" s="37">
        <f t="shared" si="50"/>
        <v>0.18797066405795562</v>
      </c>
      <c r="L224" s="32">
        <f>SUM(L217:L223)</f>
        <v>0</v>
      </c>
      <c r="M224" s="37">
        <f t="shared" si="51"/>
        <v>0</v>
      </c>
      <c r="N224" s="32">
        <f t="shared" si="52"/>
        <v>390651485</v>
      </c>
      <c r="O224" s="37">
        <f t="shared" si="53"/>
        <v>0.564502351155999</v>
      </c>
      <c r="P224" s="32">
        <f>SUM(P217:P223)</f>
        <v>117836674</v>
      </c>
      <c r="Q224" s="32">
        <f>SUM(Q217:Q223)</f>
        <v>608258215</v>
      </c>
      <c r="R224" s="32">
        <f>SUM(R217:R223)</f>
        <v>654808640</v>
      </c>
      <c r="S224" s="32">
        <f>SUM(S217:S223)</f>
        <v>336116563</v>
      </c>
      <c r="T224" s="37">
        <f t="shared" si="54"/>
        <v>0.51330502144870904</v>
      </c>
      <c r="U224" s="37">
        <f t="shared" si="55"/>
        <v>0.10390912764560878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39121727</v>
      </c>
      <c r="E225" s="31">
        <v>38283816</v>
      </c>
      <c r="F225" s="31">
        <v>8609803</v>
      </c>
      <c r="G225" s="36">
        <f t="shared" si="48"/>
        <v>0.2200772731735488</v>
      </c>
      <c r="H225" s="31">
        <v>9684295</v>
      </c>
      <c r="I225" s="36">
        <f t="shared" si="49"/>
        <v>0.24754262509934696</v>
      </c>
      <c r="J225" s="31">
        <v>8846175</v>
      </c>
      <c r="K225" s="36">
        <f t="shared" si="50"/>
        <v>0.23106826654897725</v>
      </c>
      <c r="L225" s="31">
        <v>0</v>
      </c>
      <c r="M225" s="36">
        <f t="shared" si="51"/>
        <v>0</v>
      </c>
      <c r="N225" s="31">
        <f t="shared" si="52"/>
        <v>27140273</v>
      </c>
      <c r="O225" s="36">
        <f t="shared" si="53"/>
        <v>0.70892287748953764</v>
      </c>
      <c r="P225" s="31">
        <v>8383052</v>
      </c>
      <c r="Q225" s="31">
        <v>31573972</v>
      </c>
      <c r="R225" s="31">
        <v>30037731</v>
      </c>
      <c r="S225" s="31">
        <v>25557694</v>
      </c>
      <c r="T225" s="36">
        <f t="shared" si="54"/>
        <v>0.85085301549574432</v>
      </c>
      <c r="U225" s="36">
        <f t="shared" si="55"/>
        <v>5.5245154151495113E-2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42348572</v>
      </c>
      <c r="E226" s="31">
        <v>42708685</v>
      </c>
      <c r="F226" s="31">
        <v>10874772</v>
      </c>
      <c r="G226" s="36">
        <f t="shared" si="48"/>
        <v>0.25679194094195196</v>
      </c>
      <c r="H226" s="31">
        <v>12696324</v>
      </c>
      <c r="I226" s="36">
        <f t="shared" si="49"/>
        <v>0.29980524490884841</v>
      </c>
      <c r="J226" s="31">
        <v>11406548</v>
      </c>
      <c r="K226" s="36">
        <f t="shared" si="50"/>
        <v>0.2670779491337652</v>
      </c>
      <c r="L226" s="31">
        <v>0</v>
      </c>
      <c r="M226" s="36">
        <f t="shared" si="51"/>
        <v>0</v>
      </c>
      <c r="N226" s="31">
        <f t="shared" si="52"/>
        <v>34977644</v>
      </c>
      <c r="O226" s="36">
        <f t="shared" si="53"/>
        <v>0.81898199394338644</v>
      </c>
      <c r="P226" s="31">
        <v>11121414</v>
      </c>
      <c r="Q226" s="31">
        <v>37707344</v>
      </c>
      <c r="R226" s="31">
        <v>37707344</v>
      </c>
      <c r="S226" s="31">
        <v>32725866</v>
      </c>
      <c r="T226" s="36">
        <f t="shared" si="54"/>
        <v>0.86789104000536343</v>
      </c>
      <c r="U226" s="36">
        <f t="shared" si="55"/>
        <v>2.5638286642328145E-2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10959722</v>
      </c>
      <c r="E227" s="31">
        <v>12955886</v>
      </c>
      <c r="F227" s="31">
        <v>841934</v>
      </c>
      <c r="G227" s="36">
        <f t="shared" si="48"/>
        <v>7.6820744175810293E-2</v>
      </c>
      <c r="H227" s="31">
        <v>4340188</v>
      </c>
      <c r="I227" s="36">
        <f t="shared" si="49"/>
        <v>0.39601259958966112</v>
      </c>
      <c r="J227" s="31">
        <v>2413565</v>
      </c>
      <c r="K227" s="36">
        <f t="shared" si="50"/>
        <v>0.186291003178015</v>
      </c>
      <c r="L227" s="31">
        <v>0</v>
      </c>
      <c r="M227" s="36">
        <f t="shared" si="51"/>
        <v>0</v>
      </c>
      <c r="N227" s="31">
        <f t="shared" si="52"/>
        <v>7595687</v>
      </c>
      <c r="O227" s="36">
        <f t="shared" si="53"/>
        <v>0.58627306538510759</v>
      </c>
      <c r="P227" s="31">
        <v>2866938</v>
      </c>
      <c r="Q227" s="31">
        <v>12511891</v>
      </c>
      <c r="R227" s="31">
        <v>12608060</v>
      </c>
      <c r="S227" s="31">
        <v>8523740</v>
      </c>
      <c r="T227" s="36">
        <f t="shared" si="54"/>
        <v>0.67605484110957592</v>
      </c>
      <c r="U227" s="36">
        <f t="shared" si="55"/>
        <v>-0.15813840410919244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177443534</v>
      </c>
      <c r="E228" s="31">
        <v>191015661</v>
      </c>
      <c r="F228" s="31">
        <v>46638426</v>
      </c>
      <c r="G228" s="36">
        <f t="shared" si="48"/>
        <v>0.2628353084987588</v>
      </c>
      <c r="H228" s="31">
        <v>46517275</v>
      </c>
      <c r="I228" s="36">
        <f t="shared" si="49"/>
        <v>0.26215255045585373</v>
      </c>
      <c r="J228" s="31">
        <v>49734960</v>
      </c>
      <c r="K228" s="36">
        <f t="shared" si="50"/>
        <v>0.2603711116650273</v>
      </c>
      <c r="L228" s="31">
        <v>0</v>
      </c>
      <c r="M228" s="36">
        <f t="shared" si="51"/>
        <v>0</v>
      </c>
      <c r="N228" s="31">
        <f t="shared" si="52"/>
        <v>142890661</v>
      </c>
      <c r="O228" s="36">
        <f t="shared" si="53"/>
        <v>0.74805730719639785</v>
      </c>
      <c r="P228" s="31">
        <v>44485433</v>
      </c>
      <c r="Q228" s="31">
        <v>175420938</v>
      </c>
      <c r="R228" s="31">
        <v>176897555</v>
      </c>
      <c r="S228" s="31">
        <v>128519886</v>
      </c>
      <c r="T228" s="36">
        <f t="shared" si="54"/>
        <v>0.72652155084902104</v>
      </c>
      <c r="U228" s="36">
        <f t="shared" si="55"/>
        <v>0.11800552778703977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269873555</v>
      </c>
      <c r="E230" s="32">
        <f>SUM(E225:E229)</f>
        <v>284964048</v>
      </c>
      <c r="F230" s="32">
        <f>SUM(F225:F229)</f>
        <v>66964935</v>
      </c>
      <c r="G230" s="37">
        <f t="shared" si="48"/>
        <v>0.2481344828321545</v>
      </c>
      <c r="H230" s="32">
        <f>SUM(H225:H229)</f>
        <v>73238082</v>
      </c>
      <c r="I230" s="37">
        <f t="shared" si="49"/>
        <v>0.27137924647711409</v>
      </c>
      <c r="J230" s="32">
        <f>SUM(J225:J229)</f>
        <v>72401248</v>
      </c>
      <c r="K230" s="37">
        <f t="shared" si="50"/>
        <v>0.25407151711994208</v>
      </c>
      <c r="L230" s="32">
        <f>SUM(L225:L229)</f>
        <v>0</v>
      </c>
      <c r="M230" s="37">
        <f t="shared" si="51"/>
        <v>0</v>
      </c>
      <c r="N230" s="32">
        <f t="shared" si="52"/>
        <v>212604265</v>
      </c>
      <c r="O230" s="37">
        <f t="shared" si="53"/>
        <v>0.74607399246377915</v>
      </c>
      <c r="P230" s="32">
        <f>SUM(P225:P229)</f>
        <v>66856837</v>
      </c>
      <c r="Q230" s="32">
        <f>SUM(Q225:Q229)</f>
        <v>257214145</v>
      </c>
      <c r="R230" s="32">
        <f>SUM(R225:R229)</f>
        <v>257250690</v>
      </c>
      <c r="S230" s="32">
        <f>SUM(S225:S229)</f>
        <v>195327186</v>
      </c>
      <c r="T230" s="37">
        <f t="shared" si="54"/>
        <v>0.75928731619728596</v>
      </c>
      <c r="U230" s="37">
        <f t="shared" si="55"/>
        <v>8.292960374419156E-2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1249488635</v>
      </c>
      <c r="E231" s="32">
        <f>SUM(E208:E215,E217:E223,E225:E229)</f>
        <v>1301283218</v>
      </c>
      <c r="F231" s="32">
        <f>SUM(F208:F215,F217:F223,F225:F229)</f>
        <v>243491509</v>
      </c>
      <c r="G231" s="37">
        <f t="shared" si="48"/>
        <v>0.19487292815592516</v>
      </c>
      <c r="H231" s="32">
        <f>SUM(H208:H215,H217:H223,H225:H229)</f>
        <v>289399613</v>
      </c>
      <c r="I231" s="37">
        <f t="shared" si="49"/>
        <v>0.23161444201531292</v>
      </c>
      <c r="J231" s="32">
        <f>SUM(J208:J215,J217:J223,J225:J229)</f>
        <v>339186128</v>
      </c>
      <c r="K231" s="37">
        <f t="shared" si="50"/>
        <v>0.26065511589499341</v>
      </c>
      <c r="L231" s="32">
        <f>SUM(L208:L215,L217:L223,L225:L229)</f>
        <v>0</v>
      </c>
      <c r="M231" s="37">
        <f t="shared" si="51"/>
        <v>0</v>
      </c>
      <c r="N231" s="32">
        <f t="shared" si="52"/>
        <v>872077250</v>
      </c>
      <c r="O231" s="37">
        <f t="shared" si="53"/>
        <v>0.67016713805034256</v>
      </c>
      <c r="P231" s="32">
        <f>SUM(P208:P215,P217:P223,P225:P229)</f>
        <v>250382540</v>
      </c>
      <c r="Q231" s="32">
        <f>SUM(Q208:Q215,Q217:Q223,Q225:Q229)</f>
        <v>1131481462</v>
      </c>
      <c r="R231" s="32">
        <f>SUM(R208:R215,R217:R223,R225:R229)</f>
        <v>1191779477</v>
      </c>
      <c r="S231" s="32">
        <f>SUM(S208:S215,S217:S223,S225:S229)</f>
        <v>730983959</v>
      </c>
      <c r="T231" s="37">
        <f t="shared" si="54"/>
        <v>0.61335504856994616</v>
      </c>
      <c r="U231" s="37">
        <f t="shared" si="55"/>
        <v>0.35467164763166004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105573138</v>
      </c>
      <c r="E235" s="31">
        <v>105488780</v>
      </c>
      <c r="F235" s="31">
        <v>25402849</v>
      </c>
      <c r="G235" s="36">
        <f t="shared" si="56"/>
        <v>0.24061848952524267</v>
      </c>
      <c r="H235" s="31">
        <v>27068655</v>
      </c>
      <c r="I235" s="36">
        <f t="shared" si="57"/>
        <v>0.25639718126025579</v>
      </c>
      <c r="J235" s="31">
        <v>27200234</v>
      </c>
      <c r="K235" s="36">
        <f t="shared" si="58"/>
        <v>0.25784954570523994</v>
      </c>
      <c r="L235" s="31">
        <v>0</v>
      </c>
      <c r="M235" s="36">
        <f t="shared" si="59"/>
        <v>0</v>
      </c>
      <c r="N235" s="31">
        <f t="shared" si="60"/>
        <v>79671738</v>
      </c>
      <c r="O235" s="36">
        <f t="shared" si="61"/>
        <v>0.75526267343313669</v>
      </c>
      <c r="P235" s="31">
        <v>24327073</v>
      </c>
      <c r="Q235" s="31">
        <v>98517294</v>
      </c>
      <c r="R235" s="31">
        <v>98517294</v>
      </c>
      <c r="S235" s="31">
        <v>75297031</v>
      </c>
      <c r="T235" s="36">
        <f t="shared" si="62"/>
        <v>0.76430267156952159</v>
      </c>
      <c r="U235" s="36">
        <f t="shared" si="63"/>
        <v>0.11810549505894108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387885893</v>
      </c>
      <c r="E236" s="31">
        <v>421897824</v>
      </c>
      <c r="F236" s="31">
        <v>93260570</v>
      </c>
      <c r="G236" s="36">
        <f t="shared" si="56"/>
        <v>0.24043300280580196</v>
      </c>
      <c r="H236" s="31">
        <v>93500824</v>
      </c>
      <c r="I236" s="36">
        <f t="shared" si="57"/>
        <v>0.24105239630356962</v>
      </c>
      <c r="J236" s="31">
        <v>87883697</v>
      </c>
      <c r="K236" s="36">
        <f t="shared" si="58"/>
        <v>0.20830564179444547</v>
      </c>
      <c r="L236" s="31">
        <v>0</v>
      </c>
      <c r="M236" s="36">
        <f t="shared" si="59"/>
        <v>0</v>
      </c>
      <c r="N236" s="31">
        <f t="shared" si="60"/>
        <v>274645091</v>
      </c>
      <c r="O236" s="36">
        <f t="shared" si="61"/>
        <v>0.65097536743872852</v>
      </c>
      <c r="P236" s="31">
        <v>85326557</v>
      </c>
      <c r="Q236" s="31">
        <v>375490402</v>
      </c>
      <c r="R236" s="31">
        <v>391202026</v>
      </c>
      <c r="S236" s="31">
        <v>260708107</v>
      </c>
      <c r="T236" s="36">
        <f t="shared" si="62"/>
        <v>0.66642831496992294</v>
      </c>
      <c r="U236" s="36">
        <f t="shared" si="63"/>
        <v>2.9968864207189361E-2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47087813</v>
      </c>
      <c r="E238" s="31">
        <v>47087813</v>
      </c>
      <c r="F238" s="31">
        <v>8603871</v>
      </c>
      <c r="G238" s="36">
        <f t="shared" si="56"/>
        <v>0.18271969861925844</v>
      </c>
      <c r="H238" s="31">
        <v>14262507</v>
      </c>
      <c r="I238" s="36">
        <f t="shared" si="57"/>
        <v>0.30289168452142806</v>
      </c>
      <c r="J238" s="31">
        <v>14349893</v>
      </c>
      <c r="K238" s="36">
        <f t="shared" si="58"/>
        <v>0.30474749379420107</v>
      </c>
      <c r="L238" s="31">
        <v>0</v>
      </c>
      <c r="M238" s="36">
        <f t="shared" si="59"/>
        <v>0</v>
      </c>
      <c r="N238" s="31">
        <f t="shared" si="60"/>
        <v>37216271</v>
      </c>
      <c r="O238" s="36">
        <f t="shared" si="61"/>
        <v>0.7903588769348876</v>
      </c>
      <c r="P238" s="31">
        <v>8357398</v>
      </c>
      <c r="Q238" s="31">
        <v>35329385</v>
      </c>
      <c r="R238" s="31">
        <v>35629385</v>
      </c>
      <c r="S238" s="31">
        <v>27700908</v>
      </c>
      <c r="T238" s="36">
        <f t="shared" si="62"/>
        <v>0.77747364991003909</v>
      </c>
      <c r="U238" s="36">
        <f t="shared" si="63"/>
        <v>0.71702879293291999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94024192</v>
      </c>
      <c r="E239" s="31">
        <v>95185416</v>
      </c>
      <c r="F239" s="31">
        <v>19253854</v>
      </c>
      <c r="G239" s="36">
        <f t="shared" si="56"/>
        <v>0.20477553266291296</v>
      </c>
      <c r="H239" s="31">
        <v>18467847</v>
      </c>
      <c r="I239" s="36">
        <f t="shared" si="57"/>
        <v>0.19641590751452562</v>
      </c>
      <c r="J239" s="31">
        <v>12347998</v>
      </c>
      <c r="K239" s="36">
        <f t="shared" si="58"/>
        <v>0.12972573445495053</v>
      </c>
      <c r="L239" s="31">
        <v>0</v>
      </c>
      <c r="M239" s="36">
        <f t="shared" si="59"/>
        <v>0</v>
      </c>
      <c r="N239" s="31">
        <f t="shared" si="60"/>
        <v>50069699</v>
      </c>
      <c r="O239" s="36">
        <f t="shared" si="61"/>
        <v>0.52602279954315689</v>
      </c>
      <c r="P239" s="31">
        <v>12001880</v>
      </c>
      <c r="Q239" s="31">
        <v>90946418</v>
      </c>
      <c r="R239" s="31">
        <v>90946418</v>
      </c>
      <c r="S239" s="31">
        <v>41048550</v>
      </c>
      <c r="T239" s="36">
        <f t="shared" si="62"/>
        <v>0.45134872711534391</v>
      </c>
      <c r="U239" s="36">
        <f t="shared" si="63"/>
        <v>2.8838648611717588E-2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634571036</v>
      </c>
      <c r="E240" s="32">
        <f>SUM(E234:E239)</f>
        <v>669659833</v>
      </c>
      <c r="F240" s="32">
        <f>SUM(F234:F239)</f>
        <v>146521144</v>
      </c>
      <c r="G240" s="37">
        <f t="shared" si="56"/>
        <v>0.23089793843033202</v>
      </c>
      <c r="H240" s="32">
        <f>SUM(H234:H239)</f>
        <v>153299833</v>
      </c>
      <c r="I240" s="37">
        <f t="shared" si="57"/>
        <v>0.2415802554845885</v>
      </c>
      <c r="J240" s="32">
        <f>SUM(J234:J239)</f>
        <v>141781822</v>
      </c>
      <c r="K240" s="37">
        <f t="shared" si="58"/>
        <v>0.21172215356688415</v>
      </c>
      <c r="L240" s="32">
        <f>SUM(L234:L239)</f>
        <v>0</v>
      </c>
      <c r="M240" s="37">
        <f t="shared" si="59"/>
        <v>0</v>
      </c>
      <c r="N240" s="32">
        <f t="shared" si="60"/>
        <v>441602799</v>
      </c>
      <c r="O240" s="37">
        <f t="shared" si="61"/>
        <v>0.65944346254376585</v>
      </c>
      <c r="P240" s="32">
        <f>SUM(P234:P239)</f>
        <v>130012908</v>
      </c>
      <c r="Q240" s="32">
        <f>SUM(Q234:Q239)</f>
        <v>600283499</v>
      </c>
      <c r="R240" s="32">
        <f>SUM(R234:R239)</f>
        <v>616295123</v>
      </c>
      <c r="S240" s="32">
        <f>SUM(S234:S239)</f>
        <v>404754596</v>
      </c>
      <c r="T240" s="37">
        <f t="shared" si="62"/>
        <v>0.65675450104121624</v>
      </c>
      <c r="U240" s="37">
        <f t="shared" si="63"/>
        <v>9.0521119641443493E-2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19792788</v>
      </c>
      <c r="E241" s="31">
        <v>19644804</v>
      </c>
      <c r="F241" s="31">
        <v>3996212</v>
      </c>
      <c r="G241" s="36">
        <f t="shared" si="56"/>
        <v>0.20190243031956892</v>
      </c>
      <c r="H241" s="31">
        <v>5169414</v>
      </c>
      <c r="I241" s="36">
        <f t="shared" si="57"/>
        <v>0.26117664676648888</v>
      </c>
      <c r="J241" s="31">
        <v>4951671</v>
      </c>
      <c r="K241" s="36">
        <f t="shared" si="58"/>
        <v>0.25206008672827684</v>
      </c>
      <c r="L241" s="31">
        <v>0</v>
      </c>
      <c r="M241" s="36">
        <f t="shared" si="59"/>
        <v>0</v>
      </c>
      <c r="N241" s="31">
        <f t="shared" si="60"/>
        <v>14117297</v>
      </c>
      <c r="O241" s="36">
        <f t="shared" si="61"/>
        <v>0.71862753122912293</v>
      </c>
      <c r="P241" s="31">
        <v>3646207</v>
      </c>
      <c r="Q241" s="31">
        <v>20018028</v>
      </c>
      <c r="R241" s="31">
        <v>18279348</v>
      </c>
      <c r="S241" s="31">
        <v>10066799</v>
      </c>
      <c r="T241" s="36">
        <f t="shared" si="62"/>
        <v>0.55071980685525546</v>
      </c>
      <c r="U241" s="36">
        <f t="shared" si="63"/>
        <v>0.35803343035653223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51620796</v>
      </c>
      <c r="E243" s="31">
        <v>52001860</v>
      </c>
      <c r="F243" s="31">
        <v>14838431</v>
      </c>
      <c r="G243" s="36">
        <f t="shared" si="56"/>
        <v>0.28745064295405287</v>
      </c>
      <c r="H243" s="31">
        <v>16478712</v>
      </c>
      <c r="I243" s="36">
        <f t="shared" si="57"/>
        <v>0.31922622812712925</v>
      </c>
      <c r="J243" s="31">
        <v>16388797</v>
      </c>
      <c r="K243" s="36">
        <f t="shared" si="58"/>
        <v>0.31515790012126488</v>
      </c>
      <c r="L243" s="31">
        <v>0</v>
      </c>
      <c r="M243" s="36">
        <f t="shared" si="59"/>
        <v>0</v>
      </c>
      <c r="N243" s="31">
        <f t="shared" si="60"/>
        <v>47705940</v>
      </c>
      <c r="O243" s="36">
        <f t="shared" si="61"/>
        <v>0.91738910877418611</v>
      </c>
      <c r="P243" s="31">
        <v>9358326</v>
      </c>
      <c r="Q243" s="31">
        <v>55802678</v>
      </c>
      <c r="R243" s="31">
        <v>55842179</v>
      </c>
      <c r="S243" s="31">
        <v>37920245</v>
      </c>
      <c r="T243" s="36">
        <f t="shared" si="62"/>
        <v>0.67906098363389433</v>
      </c>
      <c r="U243" s="36">
        <f t="shared" si="63"/>
        <v>0.75125305530070219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15592</v>
      </c>
      <c r="R244" s="31">
        <v>15592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17689851</v>
      </c>
      <c r="E245" s="31">
        <v>17873903</v>
      </c>
      <c r="F245" s="31">
        <v>0</v>
      </c>
      <c r="G245" s="36">
        <f t="shared" si="56"/>
        <v>0</v>
      </c>
      <c r="H245" s="31">
        <v>2929</v>
      </c>
      <c r="I245" s="36">
        <f t="shared" si="57"/>
        <v>1.6557516510455627E-4</v>
      </c>
      <c r="J245" s="31">
        <v>28242</v>
      </c>
      <c r="K245" s="36">
        <f t="shared" si="58"/>
        <v>1.5800689978008721E-3</v>
      </c>
      <c r="L245" s="31">
        <v>0</v>
      </c>
      <c r="M245" s="36">
        <f t="shared" si="59"/>
        <v>0</v>
      </c>
      <c r="N245" s="31">
        <f t="shared" si="60"/>
        <v>31171</v>
      </c>
      <c r="O245" s="36">
        <f t="shared" si="61"/>
        <v>1.7439391944781171E-3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138403622</v>
      </c>
      <c r="E246" s="31">
        <v>157672221</v>
      </c>
      <c r="F246" s="31">
        <v>34385282</v>
      </c>
      <c r="G246" s="36">
        <f t="shared" si="56"/>
        <v>0.24844206750600789</v>
      </c>
      <c r="H246" s="31">
        <v>44252003</v>
      </c>
      <c r="I246" s="36">
        <f t="shared" si="57"/>
        <v>0.31973153852866654</v>
      </c>
      <c r="J246" s="31">
        <v>23972968</v>
      </c>
      <c r="K246" s="36">
        <f t="shared" si="58"/>
        <v>0.15204306660968517</v>
      </c>
      <c r="L246" s="31">
        <v>0</v>
      </c>
      <c r="M246" s="36">
        <f t="shared" si="59"/>
        <v>0</v>
      </c>
      <c r="N246" s="31">
        <f t="shared" si="60"/>
        <v>102610253</v>
      </c>
      <c r="O246" s="36">
        <f t="shared" si="61"/>
        <v>0.65078206134991912</v>
      </c>
      <c r="P246" s="31">
        <v>17909482</v>
      </c>
      <c r="Q246" s="31">
        <v>147748311</v>
      </c>
      <c r="R246" s="31">
        <v>151355303</v>
      </c>
      <c r="S246" s="31">
        <v>59267007</v>
      </c>
      <c r="T246" s="36">
        <f t="shared" si="62"/>
        <v>0.39157535828130186</v>
      </c>
      <c r="U246" s="36">
        <f t="shared" si="63"/>
        <v>0.33856289087534752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227507057</v>
      </c>
      <c r="E247" s="32">
        <f>SUM(E241:E246)</f>
        <v>247192788</v>
      </c>
      <c r="F247" s="32">
        <f>SUM(F241:F246)</f>
        <v>53219925</v>
      </c>
      <c r="G247" s="37">
        <f t="shared" si="56"/>
        <v>0.2339264799157417</v>
      </c>
      <c r="H247" s="32">
        <f>SUM(H241:H246)</f>
        <v>65903058</v>
      </c>
      <c r="I247" s="37">
        <f t="shared" si="57"/>
        <v>0.28967478578038131</v>
      </c>
      <c r="J247" s="32">
        <f>SUM(J241:J246)</f>
        <v>45341678</v>
      </c>
      <c r="K247" s="37">
        <f t="shared" si="58"/>
        <v>0.18342637892817487</v>
      </c>
      <c r="L247" s="32">
        <f>SUM(L241:L246)</f>
        <v>0</v>
      </c>
      <c r="M247" s="37">
        <f t="shared" si="59"/>
        <v>0</v>
      </c>
      <c r="N247" s="32">
        <f t="shared" si="60"/>
        <v>164464661</v>
      </c>
      <c r="O247" s="37">
        <f t="shared" si="61"/>
        <v>0.66532952814141166</v>
      </c>
      <c r="P247" s="32">
        <f>SUM(P241:P246)</f>
        <v>30914015</v>
      </c>
      <c r="Q247" s="32">
        <f>SUM(Q241:Q246)</f>
        <v>223584609</v>
      </c>
      <c r="R247" s="32">
        <f>SUM(R241:R246)</f>
        <v>225492422</v>
      </c>
      <c r="S247" s="32">
        <f>SUM(S241:S246)</f>
        <v>107254051</v>
      </c>
      <c r="T247" s="37">
        <f t="shared" si="62"/>
        <v>0.47564370478046486</v>
      </c>
      <c r="U247" s="37">
        <f t="shared" si="63"/>
        <v>0.46670298244986941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21627706</v>
      </c>
      <c r="E248" s="31">
        <v>19159351</v>
      </c>
      <c r="F248" s="31">
        <v>8315701</v>
      </c>
      <c r="G248" s="36">
        <f t="shared" si="56"/>
        <v>0.38449297396589355</v>
      </c>
      <c r="H248" s="31">
        <v>8129129</v>
      </c>
      <c r="I248" s="36">
        <f t="shared" si="57"/>
        <v>0.37586644649229095</v>
      </c>
      <c r="J248" s="31">
        <v>7516244</v>
      </c>
      <c r="K248" s="36">
        <f t="shared" si="58"/>
        <v>0.39230159727226671</v>
      </c>
      <c r="L248" s="31">
        <v>0</v>
      </c>
      <c r="M248" s="36">
        <f t="shared" si="59"/>
        <v>0</v>
      </c>
      <c r="N248" s="31">
        <f t="shared" si="60"/>
        <v>23961074</v>
      </c>
      <c r="O248" s="36">
        <f t="shared" si="61"/>
        <v>1.2506203367744555</v>
      </c>
      <c r="P248" s="31">
        <v>7247706</v>
      </c>
      <c r="Q248" s="31">
        <v>23666775</v>
      </c>
      <c r="R248" s="31">
        <v>40860608</v>
      </c>
      <c r="S248" s="31">
        <v>22428080</v>
      </c>
      <c r="T248" s="36">
        <f t="shared" si="62"/>
        <v>0.54889246875621622</v>
      </c>
      <c r="U248" s="36">
        <f t="shared" si="63"/>
        <v>3.7051447727046272E-2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9425836</v>
      </c>
      <c r="E249" s="31">
        <v>9425836</v>
      </c>
      <c r="F249" s="31">
        <v>-2570</v>
      </c>
      <c r="G249" s="36">
        <f t="shared" si="56"/>
        <v>-2.7265486053438653E-4</v>
      </c>
      <c r="H249" s="31">
        <v>5188480</v>
      </c>
      <c r="I249" s="36">
        <f t="shared" si="57"/>
        <v>0.55045303143402879</v>
      </c>
      <c r="J249" s="31">
        <v>789967</v>
      </c>
      <c r="K249" s="36">
        <f t="shared" si="58"/>
        <v>8.3808693467613909E-2</v>
      </c>
      <c r="L249" s="31">
        <v>0</v>
      </c>
      <c r="M249" s="36">
        <f t="shared" si="59"/>
        <v>0</v>
      </c>
      <c r="N249" s="31">
        <f t="shared" si="60"/>
        <v>5975877</v>
      </c>
      <c r="O249" s="36">
        <f t="shared" si="61"/>
        <v>0.63398907004110827</v>
      </c>
      <c r="P249" s="31">
        <v>1516651</v>
      </c>
      <c r="Q249" s="31">
        <v>8811780</v>
      </c>
      <c r="R249" s="31">
        <v>8811780</v>
      </c>
      <c r="S249" s="31">
        <v>4515526</v>
      </c>
      <c r="T249" s="36">
        <f t="shared" si="62"/>
        <v>0.51244198107533323</v>
      </c>
      <c r="U249" s="36">
        <f t="shared" si="63"/>
        <v>-0.47913725702221543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70058</v>
      </c>
      <c r="Q251" s="31">
        <v>120000</v>
      </c>
      <c r="R251" s="31">
        <v>120000</v>
      </c>
      <c r="S251" s="31">
        <v>70058</v>
      </c>
      <c r="T251" s="36">
        <f t="shared" si="62"/>
        <v>0.58381666666666665</v>
      </c>
      <c r="U251" s="36">
        <f t="shared" si="63"/>
        <v>-1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7186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7186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48279607</v>
      </c>
      <c r="E253" s="31">
        <v>48449607</v>
      </c>
      <c r="F253" s="31">
        <v>8985403</v>
      </c>
      <c r="G253" s="36">
        <f t="shared" si="56"/>
        <v>0.18611176764549886</v>
      </c>
      <c r="H253" s="31">
        <v>7113009</v>
      </c>
      <c r="I253" s="36">
        <f t="shared" si="57"/>
        <v>0.14732947184097833</v>
      </c>
      <c r="J253" s="31">
        <v>13005086</v>
      </c>
      <c r="K253" s="36">
        <f t="shared" si="58"/>
        <v>0.26842500497475658</v>
      </c>
      <c r="L253" s="31">
        <v>0</v>
      </c>
      <c r="M253" s="36">
        <f t="shared" si="59"/>
        <v>0</v>
      </c>
      <c r="N253" s="31">
        <f t="shared" si="60"/>
        <v>29103498</v>
      </c>
      <c r="O253" s="36">
        <f t="shared" si="61"/>
        <v>0.60069626570964751</v>
      </c>
      <c r="P253" s="31">
        <v>11709442</v>
      </c>
      <c r="Q253" s="31">
        <v>36673557</v>
      </c>
      <c r="R253" s="31">
        <v>42396140</v>
      </c>
      <c r="S253" s="31">
        <v>34243954</v>
      </c>
      <c r="T253" s="36">
        <f t="shared" si="62"/>
        <v>0.80771395697815884</v>
      </c>
      <c r="U253" s="36">
        <f t="shared" si="63"/>
        <v>0.11064950831986708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79333149</v>
      </c>
      <c r="E254" s="32">
        <f>SUM(E248:E253)</f>
        <v>77034794</v>
      </c>
      <c r="F254" s="32">
        <f>SUM(F248:F253)</f>
        <v>17298534</v>
      </c>
      <c r="G254" s="37">
        <f t="shared" si="56"/>
        <v>0.2180492545430158</v>
      </c>
      <c r="H254" s="32">
        <f>SUM(H248:H253)</f>
        <v>20430618</v>
      </c>
      <c r="I254" s="37">
        <f t="shared" si="57"/>
        <v>0.25752939669645536</v>
      </c>
      <c r="J254" s="32">
        <f>SUM(J248:J253)</f>
        <v>21318483</v>
      </c>
      <c r="K254" s="37">
        <f t="shared" si="58"/>
        <v>0.2767383657831291</v>
      </c>
      <c r="L254" s="32">
        <f>SUM(L248:L253)</f>
        <v>0</v>
      </c>
      <c r="M254" s="37">
        <f t="shared" si="59"/>
        <v>0</v>
      </c>
      <c r="N254" s="32">
        <f t="shared" si="60"/>
        <v>59047635</v>
      </c>
      <c r="O254" s="37">
        <f t="shared" si="61"/>
        <v>0.76650604141292311</v>
      </c>
      <c r="P254" s="32">
        <f>SUM(P248:P253)</f>
        <v>20543857</v>
      </c>
      <c r="Q254" s="32">
        <f>SUM(Q248:Q253)</f>
        <v>69272112</v>
      </c>
      <c r="R254" s="32">
        <f>SUM(R248:R253)</f>
        <v>92188528</v>
      </c>
      <c r="S254" s="32">
        <f>SUM(S248:S253)</f>
        <v>61257618</v>
      </c>
      <c r="T254" s="37">
        <f t="shared" si="62"/>
        <v>0.66448200583048689</v>
      </c>
      <c r="U254" s="37">
        <f t="shared" si="63"/>
        <v>3.7705967287447573E-2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140079111</v>
      </c>
      <c r="E255" s="31">
        <v>166861176</v>
      </c>
      <c r="F255" s="31">
        <v>33100675</v>
      </c>
      <c r="G255" s="36">
        <f t="shared" si="56"/>
        <v>0.23629986486707499</v>
      </c>
      <c r="H255" s="31">
        <v>36077032</v>
      </c>
      <c r="I255" s="36">
        <f t="shared" si="57"/>
        <v>0.25754755111202843</v>
      </c>
      <c r="J255" s="31">
        <v>37999137</v>
      </c>
      <c r="K255" s="36">
        <f t="shared" si="58"/>
        <v>0.22772904944646921</v>
      </c>
      <c r="L255" s="31">
        <v>0</v>
      </c>
      <c r="M255" s="36">
        <f t="shared" si="59"/>
        <v>0</v>
      </c>
      <c r="N255" s="31">
        <f t="shared" si="60"/>
        <v>107176844</v>
      </c>
      <c r="O255" s="36">
        <f t="shared" si="61"/>
        <v>0.64231145056774619</v>
      </c>
      <c r="P255" s="31">
        <v>35028079</v>
      </c>
      <c r="Q255" s="31">
        <v>166357461</v>
      </c>
      <c r="R255" s="31">
        <v>142804287</v>
      </c>
      <c r="S255" s="31">
        <v>102024704</v>
      </c>
      <c r="T255" s="36">
        <f t="shared" si="62"/>
        <v>0.7144372633575069</v>
      </c>
      <c r="U255" s="36">
        <f t="shared" si="63"/>
        <v>8.4819324519623152E-2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151066199</v>
      </c>
      <c r="E257" s="31">
        <v>199167371</v>
      </c>
      <c r="F257" s="31">
        <v>42922452</v>
      </c>
      <c r="G257" s="36">
        <f t="shared" si="56"/>
        <v>0.28413008524825595</v>
      </c>
      <c r="H257" s="31">
        <v>53637971</v>
      </c>
      <c r="I257" s="36">
        <f t="shared" si="57"/>
        <v>0.35506269009919289</v>
      </c>
      <c r="J257" s="31">
        <v>50500227</v>
      </c>
      <c r="K257" s="36">
        <f t="shared" si="58"/>
        <v>0.25355672842616372</v>
      </c>
      <c r="L257" s="31">
        <v>0</v>
      </c>
      <c r="M257" s="36">
        <f t="shared" si="59"/>
        <v>0</v>
      </c>
      <c r="N257" s="31">
        <f t="shared" si="60"/>
        <v>147060650</v>
      </c>
      <c r="O257" s="36">
        <f t="shared" si="61"/>
        <v>0.73837722143754159</v>
      </c>
      <c r="P257" s="31">
        <v>34607009</v>
      </c>
      <c r="Q257" s="31">
        <v>150477039</v>
      </c>
      <c r="R257" s="31">
        <v>168604288</v>
      </c>
      <c r="S257" s="31">
        <v>126187802</v>
      </c>
      <c r="T257" s="36">
        <f t="shared" si="62"/>
        <v>0.74842581702311151</v>
      </c>
      <c r="U257" s="36">
        <f t="shared" si="63"/>
        <v>0.45924852968368346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291145310</v>
      </c>
      <c r="E259" s="32">
        <f>SUM(E255:E258)</f>
        <v>366028547</v>
      </c>
      <c r="F259" s="32">
        <f>SUM(F255:F258)</f>
        <v>76023127</v>
      </c>
      <c r="G259" s="37">
        <f t="shared" si="56"/>
        <v>0.26111747086016945</v>
      </c>
      <c r="H259" s="32">
        <f>SUM(H255:H258)</f>
        <v>89715003</v>
      </c>
      <c r="I259" s="37">
        <f t="shared" si="57"/>
        <v>0.30814510802183281</v>
      </c>
      <c r="J259" s="32">
        <f>SUM(J255:J258)</f>
        <v>88499364</v>
      </c>
      <c r="K259" s="37">
        <f t="shared" si="58"/>
        <v>0.24178268259497257</v>
      </c>
      <c r="L259" s="32">
        <f>SUM(L255:L258)</f>
        <v>0</v>
      </c>
      <c r="M259" s="37">
        <f t="shared" si="59"/>
        <v>0</v>
      </c>
      <c r="N259" s="32">
        <f t="shared" si="60"/>
        <v>254237494</v>
      </c>
      <c r="O259" s="37">
        <f t="shared" si="61"/>
        <v>0.69458378611108718</v>
      </c>
      <c r="P259" s="32">
        <f>SUM(P255:P258)</f>
        <v>69635088</v>
      </c>
      <c r="Q259" s="32">
        <f>SUM(Q255:Q258)</f>
        <v>316834500</v>
      </c>
      <c r="R259" s="32">
        <f>SUM(R255:R258)</f>
        <v>311408575</v>
      </c>
      <c r="S259" s="32">
        <f>SUM(S255:S258)</f>
        <v>228212506</v>
      </c>
      <c r="T259" s="37">
        <f t="shared" si="62"/>
        <v>0.73283950514207907</v>
      </c>
      <c r="U259" s="37">
        <f t="shared" si="63"/>
        <v>0.27090187636439844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1232556552</v>
      </c>
      <c r="E260" s="32">
        <f>SUM(E234:E239,E241:E246,E248:E253,E255:E258)</f>
        <v>1359915962</v>
      </c>
      <c r="F260" s="32">
        <f>SUM(F234:F239,F241:F246,F248:F253,F255:F258)</f>
        <v>293062730</v>
      </c>
      <c r="G260" s="37">
        <f t="shared" si="56"/>
        <v>0.23776818152843668</v>
      </c>
      <c r="H260" s="32">
        <f>SUM(H234:H239,H241:H246,H248:H253,H255:H258)</f>
        <v>329348512</v>
      </c>
      <c r="I260" s="37">
        <f t="shared" si="57"/>
        <v>0.26720762748417892</v>
      </c>
      <c r="J260" s="32">
        <f>SUM(J234:J239,J241:J246,J248:J253,J255:J258)</f>
        <v>296941347</v>
      </c>
      <c r="K260" s="37">
        <f t="shared" si="58"/>
        <v>0.21835271832775208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919352589</v>
      </c>
      <c r="O260" s="37">
        <f t="shared" si="61"/>
        <v>0.67603632480931197</v>
      </c>
      <c r="P260" s="32">
        <f>SUM(P234:P239,P241:P246,P248:P253,P255:P258)</f>
        <v>251105868</v>
      </c>
      <c r="Q260" s="32">
        <f>SUM(Q234:Q239,Q241:Q246,Q248:Q253,Q255:Q258)</f>
        <v>1209974720</v>
      </c>
      <c r="R260" s="32">
        <f>SUM(R234:R239,R241:R246,R248:R253,R255:R258)</f>
        <v>1245384648</v>
      </c>
      <c r="S260" s="32">
        <f>SUM(S234:S239,S241:S246,S248:S253,S255:S258)</f>
        <v>801478771</v>
      </c>
      <c r="T260" s="37">
        <f t="shared" si="62"/>
        <v>0.64355921866157451</v>
      </c>
      <c r="U260" s="37">
        <f t="shared" si="63"/>
        <v>0.18253447983939597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4390395</v>
      </c>
      <c r="E263" s="31">
        <v>4680908</v>
      </c>
      <c r="F263" s="31">
        <v>783576</v>
      </c>
      <c r="G263" s="36">
        <f t="shared" ref="G263:G299" si="64">IF(($D263     =0),0,($F263     /$D263     ))</f>
        <v>0.17847505748343828</v>
      </c>
      <c r="H263" s="31">
        <v>911642</v>
      </c>
      <c r="I263" s="36">
        <f t="shared" ref="I263:I299" si="65">IF(($D263     =0),0,($H263     /$D263     ))</f>
        <v>0.20764464245244449</v>
      </c>
      <c r="J263" s="31">
        <v>795438</v>
      </c>
      <c r="K263" s="36">
        <f t="shared" ref="K263:K299" si="66">IF(($E263     =0),0,($J263     /$E263     ))</f>
        <v>0.16993241482208152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2490656</v>
      </c>
      <c r="O263" s="36">
        <f t="shared" ref="O263:O299" si="69">IF(($E263     =0),0,($N263     /$E263     ))</f>
        <v>0.53208821878148427</v>
      </c>
      <c r="P263" s="31">
        <v>606854</v>
      </c>
      <c r="Q263" s="31">
        <v>2900847</v>
      </c>
      <c r="R263" s="31">
        <v>1983928</v>
      </c>
      <c r="S263" s="31">
        <v>1461982</v>
      </c>
      <c r="T263" s="36">
        <f t="shared" ref="T263:T299" si="70">IF(($R263     =0),0,($S263     /$R263     ))</f>
        <v>0.73691283151404685</v>
      </c>
      <c r="U263" s="36">
        <f t="shared" ref="U263:U299" si="71">IF(($P263     =0),0,(($J263     /$P263     )-1))</f>
        <v>0.31075678828845166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35878302</v>
      </c>
      <c r="E264" s="31">
        <v>36468302</v>
      </c>
      <c r="F264" s="31">
        <v>8767795</v>
      </c>
      <c r="G264" s="36">
        <f t="shared" si="64"/>
        <v>0.24437597409152753</v>
      </c>
      <c r="H264" s="31">
        <v>9692055</v>
      </c>
      <c r="I264" s="36">
        <f t="shared" si="65"/>
        <v>0.27013694795255361</v>
      </c>
      <c r="J264" s="31">
        <v>5877148</v>
      </c>
      <c r="K264" s="36">
        <f t="shared" si="66"/>
        <v>0.16115770896051043</v>
      </c>
      <c r="L264" s="31">
        <v>0</v>
      </c>
      <c r="M264" s="36">
        <f t="shared" si="67"/>
        <v>0</v>
      </c>
      <c r="N264" s="31">
        <f t="shared" si="68"/>
        <v>24336998</v>
      </c>
      <c r="O264" s="36">
        <f t="shared" si="69"/>
        <v>0.66734661789298555</v>
      </c>
      <c r="P264" s="31">
        <v>8192928</v>
      </c>
      <c r="Q264" s="31">
        <v>33883203</v>
      </c>
      <c r="R264" s="31">
        <v>32555889</v>
      </c>
      <c r="S264" s="31">
        <v>24239921</v>
      </c>
      <c r="T264" s="36">
        <f t="shared" si="70"/>
        <v>0.74456332616197329</v>
      </c>
      <c r="U264" s="36">
        <f t="shared" si="71"/>
        <v>-0.28265596865980025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40268697</v>
      </c>
      <c r="E267" s="32">
        <f>SUM(E263:E266)</f>
        <v>41149210</v>
      </c>
      <c r="F267" s="32">
        <f>SUM(F263:F266)</f>
        <v>9551371</v>
      </c>
      <c r="G267" s="37">
        <f t="shared" si="64"/>
        <v>0.23719096249873692</v>
      </c>
      <c r="H267" s="32">
        <f>SUM(H263:H266)</f>
        <v>10603697</v>
      </c>
      <c r="I267" s="37">
        <f t="shared" si="65"/>
        <v>0.26332356867668205</v>
      </c>
      <c r="J267" s="32">
        <f>SUM(J263:J266)</f>
        <v>6672586</v>
      </c>
      <c r="K267" s="37">
        <f t="shared" si="66"/>
        <v>0.1621558712791813</v>
      </c>
      <c r="L267" s="32">
        <f>SUM(L263:L266)</f>
        <v>0</v>
      </c>
      <c r="M267" s="37">
        <f t="shared" si="67"/>
        <v>0</v>
      </c>
      <c r="N267" s="32">
        <f t="shared" si="68"/>
        <v>26827654</v>
      </c>
      <c r="O267" s="37">
        <f t="shared" si="69"/>
        <v>0.65196036570325411</v>
      </c>
      <c r="P267" s="32">
        <f>SUM(P263:P266)</f>
        <v>8799782</v>
      </c>
      <c r="Q267" s="32">
        <f>SUM(Q263:Q266)</f>
        <v>36784050</v>
      </c>
      <c r="R267" s="32">
        <f>SUM(R263:R266)</f>
        <v>34539817</v>
      </c>
      <c r="S267" s="32">
        <f>SUM(S263:S266)</f>
        <v>25701903</v>
      </c>
      <c r="T267" s="37">
        <f t="shared" si="70"/>
        <v>0.74412389040741012</v>
      </c>
      <c r="U267" s="37">
        <f t="shared" si="71"/>
        <v>-0.24173280656270801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272547</v>
      </c>
      <c r="E268" s="31">
        <v>110700</v>
      </c>
      <c r="F268" s="31">
        <v>1813</v>
      </c>
      <c r="G268" s="36">
        <f t="shared" si="64"/>
        <v>6.6520636807596489E-3</v>
      </c>
      <c r="H268" s="31">
        <v>55373</v>
      </c>
      <c r="I268" s="36">
        <f t="shared" si="65"/>
        <v>0.20316862779630671</v>
      </c>
      <c r="J268" s="31">
        <v>26869</v>
      </c>
      <c r="K268" s="36">
        <f t="shared" si="66"/>
        <v>0.24271906052393857</v>
      </c>
      <c r="L268" s="31">
        <v>0</v>
      </c>
      <c r="M268" s="36">
        <f t="shared" si="67"/>
        <v>0</v>
      </c>
      <c r="N268" s="31">
        <f t="shared" si="68"/>
        <v>84055</v>
      </c>
      <c r="O268" s="36">
        <f t="shared" si="69"/>
        <v>0.7593044263775971</v>
      </c>
      <c r="P268" s="31">
        <v>94235</v>
      </c>
      <c r="Q268" s="31">
        <v>141994</v>
      </c>
      <c r="R268" s="31">
        <v>376780</v>
      </c>
      <c r="S268" s="31">
        <v>204528</v>
      </c>
      <c r="T268" s="36">
        <f t="shared" si="70"/>
        <v>0.54283136047560909</v>
      </c>
      <c r="U268" s="36">
        <f t="shared" si="71"/>
        <v>-0.71487239348437415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6043430</v>
      </c>
      <c r="E269" s="31">
        <v>7826362</v>
      </c>
      <c r="F269" s="31">
        <v>1335178</v>
      </c>
      <c r="G269" s="36">
        <f t="shared" si="64"/>
        <v>0.22093049807807819</v>
      </c>
      <c r="H269" s="31">
        <v>1168853</v>
      </c>
      <c r="I269" s="36">
        <f t="shared" si="65"/>
        <v>0.19340887542339366</v>
      </c>
      <c r="J269" s="31">
        <v>1729176</v>
      </c>
      <c r="K269" s="36">
        <f t="shared" si="66"/>
        <v>0.22094250176518795</v>
      </c>
      <c r="L269" s="31">
        <v>0</v>
      </c>
      <c r="M269" s="36">
        <f t="shared" si="67"/>
        <v>0</v>
      </c>
      <c r="N269" s="31">
        <f t="shared" si="68"/>
        <v>4233207</v>
      </c>
      <c r="O269" s="36">
        <f t="shared" si="69"/>
        <v>0.54089077402757502</v>
      </c>
      <c r="P269" s="31">
        <v>737108</v>
      </c>
      <c r="Q269" s="31">
        <v>3323183</v>
      </c>
      <c r="R269" s="31">
        <v>2628721</v>
      </c>
      <c r="S269" s="31">
        <v>2066974</v>
      </c>
      <c r="T269" s="36">
        <f t="shared" si="70"/>
        <v>0.78630406193734514</v>
      </c>
      <c r="U269" s="36">
        <f t="shared" si="71"/>
        <v>1.3458923251409565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29260</v>
      </c>
      <c r="E272" s="31">
        <v>29260</v>
      </c>
      <c r="F272" s="31">
        <v>0</v>
      </c>
      <c r="G272" s="36">
        <f t="shared" si="64"/>
        <v>0</v>
      </c>
      <c r="H272" s="31">
        <v>17160</v>
      </c>
      <c r="I272" s="36">
        <f t="shared" si="65"/>
        <v>0.5864661654135338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17160</v>
      </c>
      <c r="O272" s="36">
        <f t="shared" si="69"/>
        <v>0.5864661654135338</v>
      </c>
      <c r="P272" s="31">
        <v>0</v>
      </c>
      <c r="Q272" s="31">
        <v>26120</v>
      </c>
      <c r="R272" s="31">
        <v>28000</v>
      </c>
      <c r="S272" s="31">
        <v>9812</v>
      </c>
      <c r="T272" s="36">
        <f t="shared" si="70"/>
        <v>0.35042857142857142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3651884</v>
      </c>
      <c r="E274" s="31">
        <v>3746884</v>
      </c>
      <c r="F274" s="31">
        <v>872387</v>
      </c>
      <c r="G274" s="36">
        <f t="shared" si="64"/>
        <v>0.23888683211186335</v>
      </c>
      <c r="H274" s="31">
        <v>2108220</v>
      </c>
      <c r="I274" s="36">
        <f t="shared" si="65"/>
        <v>0.57729654063491609</v>
      </c>
      <c r="J274" s="31">
        <v>-115756</v>
      </c>
      <c r="K274" s="36">
        <f t="shared" si="66"/>
        <v>-3.0893937469107662E-2</v>
      </c>
      <c r="L274" s="31">
        <v>0</v>
      </c>
      <c r="M274" s="36">
        <f t="shared" si="67"/>
        <v>0</v>
      </c>
      <c r="N274" s="31">
        <f t="shared" si="68"/>
        <v>2864851</v>
      </c>
      <c r="O274" s="36">
        <f t="shared" si="69"/>
        <v>0.76459559463276683</v>
      </c>
      <c r="P274" s="31">
        <v>1175141</v>
      </c>
      <c r="Q274" s="31">
        <v>4943393</v>
      </c>
      <c r="R274" s="31">
        <v>5228817</v>
      </c>
      <c r="S274" s="31">
        <v>3712919</v>
      </c>
      <c r="T274" s="36">
        <f t="shared" si="70"/>
        <v>0.71008776937498486</v>
      </c>
      <c r="U274" s="36">
        <f t="shared" si="71"/>
        <v>-1.0985039242099459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9997121</v>
      </c>
      <c r="E275" s="32">
        <f>SUM(E268:E274)</f>
        <v>11713206</v>
      </c>
      <c r="F275" s="32">
        <f>SUM(F268:F274)</f>
        <v>2209378</v>
      </c>
      <c r="G275" s="37">
        <f t="shared" si="64"/>
        <v>0.22100142631063482</v>
      </c>
      <c r="H275" s="32">
        <f>SUM(H268:H274)</f>
        <v>3349606</v>
      </c>
      <c r="I275" s="37">
        <f t="shared" si="65"/>
        <v>0.33505706292841708</v>
      </c>
      <c r="J275" s="32">
        <f>SUM(J268:J274)</f>
        <v>1640289</v>
      </c>
      <c r="K275" s="37">
        <f t="shared" si="66"/>
        <v>0.14003757809774711</v>
      </c>
      <c r="L275" s="32">
        <f>SUM(L268:L274)</f>
        <v>0</v>
      </c>
      <c r="M275" s="37">
        <f t="shared" si="67"/>
        <v>0</v>
      </c>
      <c r="N275" s="32">
        <f t="shared" si="68"/>
        <v>7199273</v>
      </c>
      <c r="O275" s="37">
        <f t="shared" si="69"/>
        <v>0.61462873614619262</v>
      </c>
      <c r="P275" s="32">
        <f>SUM(P268:P274)</f>
        <v>2006484</v>
      </c>
      <c r="Q275" s="32">
        <f>SUM(Q268:Q274)</f>
        <v>8434690</v>
      </c>
      <c r="R275" s="32">
        <f>SUM(R268:R274)</f>
        <v>8262318</v>
      </c>
      <c r="S275" s="32">
        <f>SUM(S268:S274)</f>
        <v>5994233</v>
      </c>
      <c r="T275" s="37">
        <f t="shared" si="70"/>
        <v>0.72549047373872566</v>
      </c>
      <c r="U275" s="37">
        <f t="shared" si="71"/>
        <v>-0.18250581614406092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3979242</v>
      </c>
      <c r="F278" s="31">
        <v>505275</v>
      </c>
      <c r="G278" s="36">
        <f t="shared" si="64"/>
        <v>0</v>
      </c>
      <c r="H278" s="31">
        <v>2744</v>
      </c>
      <c r="I278" s="36">
        <f t="shared" si="65"/>
        <v>0</v>
      </c>
      <c r="J278" s="31">
        <v>13338</v>
      </c>
      <c r="K278" s="36">
        <f t="shared" si="66"/>
        <v>3.351894657324184E-3</v>
      </c>
      <c r="L278" s="31">
        <v>0</v>
      </c>
      <c r="M278" s="36">
        <f t="shared" si="67"/>
        <v>0</v>
      </c>
      <c r="N278" s="31">
        <f t="shared" si="68"/>
        <v>521357</v>
      </c>
      <c r="O278" s="36">
        <f t="shared" si="69"/>
        <v>0.13101917400349111</v>
      </c>
      <c r="P278" s="31">
        <v>180002</v>
      </c>
      <c r="Q278" s="31">
        <v>10529753</v>
      </c>
      <c r="R278" s="31">
        <v>10255326</v>
      </c>
      <c r="S278" s="31">
        <v>342281</v>
      </c>
      <c r="T278" s="36">
        <f t="shared" si="70"/>
        <v>3.3375925835999749E-2</v>
      </c>
      <c r="U278" s="36">
        <f t="shared" si="71"/>
        <v>-0.92590082332418533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110300</v>
      </c>
      <c r="E279" s="31">
        <v>618779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52254</v>
      </c>
      <c r="K279" s="36">
        <f t="shared" si="66"/>
        <v>8.4446951173197546E-2</v>
      </c>
      <c r="L279" s="31">
        <v>0</v>
      </c>
      <c r="M279" s="36">
        <f t="shared" si="67"/>
        <v>0</v>
      </c>
      <c r="N279" s="31">
        <f t="shared" si="68"/>
        <v>52254</v>
      </c>
      <c r="O279" s="36">
        <f t="shared" si="69"/>
        <v>8.4446951173197546E-2</v>
      </c>
      <c r="P279" s="31">
        <v>18850</v>
      </c>
      <c r="Q279" s="31">
        <v>105400</v>
      </c>
      <c r="R279" s="31">
        <v>105400</v>
      </c>
      <c r="S279" s="31">
        <v>31437</v>
      </c>
      <c r="T279" s="36">
        <f t="shared" si="70"/>
        <v>0.29826375711574954</v>
      </c>
      <c r="U279" s="36">
        <f t="shared" si="71"/>
        <v>1.7720954907161803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100000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54545</v>
      </c>
      <c r="E282" s="31">
        <v>34247</v>
      </c>
      <c r="F282" s="31">
        <v>6974</v>
      </c>
      <c r="G282" s="36">
        <f t="shared" si="64"/>
        <v>0.12785773214776791</v>
      </c>
      <c r="H282" s="31">
        <v>0</v>
      </c>
      <c r="I282" s="36">
        <f t="shared" si="65"/>
        <v>0</v>
      </c>
      <c r="J282" s="31">
        <v>7657</v>
      </c>
      <c r="K282" s="36">
        <f t="shared" si="66"/>
        <v>0.22358162758781791</v>
      </c>
      <c r="L282" s="31">
        <v>0</v>
      </c>
      <c r="M282" s="36">
        <f t="shared" si="67"/>
        <v>0</v>
      </c>
      <c r="N282" s="31">
        <f t="shared" si="68"/>
        <v>14631</v>
      </c>
      <c r="O282" s="36">
        <f t="shared" si="69"/>
        <v>0.42721990247320935</v>
      </c>
      <c r="P282" s="31">
        <v>0</v>
      </c>
      <c r="Q282" s="31">
        <v>51997</v>
      </c>
      <c r="R282" s="31">
        <v>51997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3318370</v>
      </c>
      <c r="E283" s="31">
        <v>3318370</v>
      </c>
      <c r="F283" s="31">
        <v>772097</v>
      </c>
      <c r="G283" s="36">
        <f t="shared" si="64"/>
        <v>0.23267357166319608</v>
      </c>
      <c r="H283" s="31">
        <v>595258</v>
      </c>
      <c r="I283" s="36">
        <f t="shared" si="65"/>
        <v>0.17938264871005946</v>
      </c>
      <c r="J283" s="31">
        <v>605304</v>
      </c>
      <c r="K283" s="36">
        <f t="shared" si="66"/>
        <v>0.18241003866356073</v>
      </c>
      <c r="L283" s="31">
        <v>0</v>
      </c>
      <c r="M283" s="36">
        <f t="shared" si="67"/>
        <v>0</v>
      </c>
      <c r="N283" s="31">
        <f t="shared" si="68"/>
        <v>1972659</v>
      </c>
      <c r="O283" s="36">
        <f t="shared" si="69"/>
        <v>0.59446625903681627</v>
      </c>
      <c r="P283" s="31">
        <v>310762</v>
      </c>
      <c r="Q283" s="31">
        <v>3313689</v>
      </c>
      <c r="R283" s="31">
        <v>3139196</v>
      </c>
      <c r="S283" s="31">
        <v>349739</v>
      </c>
      <c r="T283" s="36">
        <f t="shared" si="70"/>
        <v>0.11141037386642949</v>
      </c>
      <c r="U283" s="36">
        <f t="shared" si="71"/>
        <v>0.94780571627161625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3827006</v>
      </c>
      <c r="E284" s="31">
        <v>5284930</v>
      </c>
      <c r="F284" s="31">
        <v>1269949</v>
      </c>
      <c r="G284" s="36">
        <f t="shared" si="64"/>
        <v>0.33183877945318091</v>
      </c>
      <c r="H284" s="31">
        <v>1299993</v>
      </c>
      <c r="I284" s="36">
        <f t="shared" si="65"/>
        <v>0.33968930281269483</v>
      </c>
      <c r="J284" s="31">
        <v>849927</v>
      </c>
      <c r="K284" s="36">
        <f t="shared" si="66"/>
        <v>0.16082086233876325</v>
      </c>
      <c r="L284" s="31">
        <v>0</v>
      </c>
      <c r="M284" s="36">
        <f t="shared" si="67"/>
        <v>0</v>
      </c>
      <c r="N284" s="31">
        <f t="shared" si="68"/>
        <v>3419869</v>
      </c>
      <c r="O284" s="36">
        <f t="shared" si="69"/>
        <v>0.64709825863351078</v>
      </c>
      <c r="P284" s="31">
        <v>1517939</v>
      </c>
      <c r="Q284" s="31">
        <v>3705658</v>
      </c>
      <c r="R284" s="31">
        <v>4955331</v>
      </c>
      <c r="S284" s="31">
        <v>3531576</v>
      </c>
      <c r="T284" s="36">
        <f t="shared" si="70"/>
        <v>0.71268215987993533</v>
      </c>
      <c r="U284" s="36">
        <f t="shared" si="71"/>
        <v>-0.44007829036608193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7410221</v>
      </c>
      <c r="E285" s="32">
        <f>SUM(E276:E284)</f>
        <v>13235568</v>
      </c>
      <c r="F285" s="32">
        <f>SUM(F276:F284)</f>
        <v>2554295</v>
      </c>
      <c r="G285" s="37">
        <f t="shared" si="64"/>
        <v>0.34469889629472589</v>
      </c>
      <c r="H285" s="32">
        <f>SUM(H276:H284)</f>
        <v>1897995</v>
      </c>
      <c r="I285" s="37">
        <f t="shared" si="65"/>
        <v>0.25613203708769278</v>
      </c>
      <c r="J285" s="32">
        <f>SUM(J276:J284)</f>
        <v>1528480</v>
      </c>
      <c r="K285" s="37">
        <f t="shared" si="66"/>
        <v>0.11548276583218793</v>
      </c>
      <c r="L285" s="32">
        <f>SUM(L276:L284)</f>
        <v>0</v>
      </c>
      <c r="M285" s="37">
        <f t="shared" si="67"/>
        <v>0</v>
      </c>
      <c r="N285" s="32">
        <f t="shared" si="68"/>
        <v>5980770</v>
      </c>
      <c r="O285" s="37">
        <f t="shared" si="69"/>
        <v>0.45187104928175353</v>
      </c>
      <c r="P285" s="32">
        <f>SUM(P276:P284)</f>
        <v>2027553</v>
      </c>
      <c r="Q285" s="32">
        <f>SUM(Q276:Q284)</f>
        <v>17706497</v>
      </c>
      <c r="R285" s="32">
        <f>SUM(R276:R284)</f>
        <v>18507250</v>
      </c>
      <c r="S285" s="32">
        <f>SUM(S276:S284)</f>
        <v>4255033</v>
      </c>
      <c r="T285" s="37">
        <f t="shared" si="70"/>
        <v>0.22991168325926326</v>
      </c>
      <c r="U285" s="37">
        <f t="shared" si="71"/>
        <v>-0.24614547683833665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6313985</v>
      </c>
      <c r="E288" s="31">
        <v>5787198</v>
      </c>
      <c r="F288" s="31">
        <v>1550588</v>
      </c>
      <c r="G288" s="36">
        <f t="shared" si="64"/>
        <v>0.24557993089942406</v>
      </c>
      <c r="H288" s="31">
        <v>1602415</v>
      </c>
      <c r="I288" s="36">
        <f t="shared" si="65"/>
        <v>0.25378821774204408</v>
      </c>
      <c r="J288" s="31">
        <v>1603416</v>
      </c>
      <c r="K288" s="36">
        <f t="shared" si="66"/>
        <v>0.27706257847061738</v>
      </c>
      <c r="L288" s="31">
        <v>0</v>
      </c>
      <c r="M288" s="36">
        <f t="shared" si="67"/>
        <v>0</v>
      </c>
      <c r="N288" s="31">
        <f t="shared" si="68"/>
        <v>4756419</v>
      </c>
      <c r="O288" s="36">
        <f t="shared" si="69"/>
        <v>0.82188634292450335</v>
      </c>
      <c r="P288" s="31">
        <v>1464182</v>
      </c>
      <c r="Q288" s="31">
        <v>6552254</v>
      </c>
      <c r="R288" s="31">
        <v>6552257</v>
      </c>
      <c r="S288" s="31">
        <v>4447848</v>
      </c>
      <c r="T288" s="36">
        <f t="shared" si="70"/>
        <v>0.67882685309810042</v>
      </c>
      <c r="U288" s="36">
        <f t="shared" si="71"/>
        <v>9.5093369540125483E-2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42883823</v>
      </c>
      <c r="E290" s="31">
        <v>42883823</v>
      </c>
      <c r="F290" s="31">
        <v>10923365</v>
      </c>
      <c r="G290" s="36">
        <f t="shared" si="64"/>
        <v>0.25471994416169474</v>
      </c>
      <c r="H290" s="31">
        <v>11046213</v>
      </c>
      <c r="I290" s="36">
        <f t="shared" si="65"/>
        <v>0.25758461413293304</v>
      </c>
      <c r="J290" s="31">
        <v>11356708</v>
      </c>
      <c r="K290" s="36">
        <f t="shared" si="66"/>
        <v>0.26482499006676713</v>
      </c>
      <c r="L290" s="31">
        <v>0</v>
      </c>
      <c r="M290" s="36">
        <f t="shared" si="67"/>
        <v>0</v>
      </c>
      <c r="N290" s="31">
        <f t="shared" si="68"/>
        <v>33326286</v>
      </c>
      <c r="O290" s="36">
        <f t="shared" si="69"/>
        <v>0.77712954836139492</v>
      </c>
      <c r="P290" s="31">
        <v>10371720</v>
      </c>
      <c r="Q290" s="31">
        <v>45054600</v>
      </c>
      <c r="R290" s="31">
        <v>45889168</v>
      </c>
      <c r="S290" s="31">
        <v>30276624</v>
      </c>
      <c r="T290" s="36">
        <f t="shared" si="70"/>
        <v>0.65977713956374195</v>
      </c>
      <c r="U290" s="36">
        <f t="shared" si="71"/>
        <v>9.496862622592972E-2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3609133</v>
      </c>
      <c r="E291" s="31">
        <v>3420945</v>
      </c>
      <c r="F291" s="31">
        <v>807493</v>
      </c>
      <c r="G291" s="36">
        <f t="shared" si="64"/>
        <v>0.22373600529545462</v>
      </c>
      <c r="H291" s="31">
        <v>945936</v>
      </c>
      <c r="I291" s="36">
        <f t="shared" si="65"/>
        <v>0.26209507934454063</v>
      </c>
      <c r="J291" s="31">
        <v>540491</v>
      </c>
      <c r="K291" s="36">
        <f t="shared" si="66"/>
        <v>0.15799464767776156</v>
      </c>
      <c r="L291" s="31">
        <v>0</v>
      </c>
      <c r="M291" s="36">
        <f t="shared" si="67"/>
        <v>0</v>
      </c>
      <c r="N291" s="31">
        <f t="shared" si="68"/>
        <v>2293920</v>
      </c>
      <c r="O291" s="36">
        <f t="shared" si="69"/>
        <v>0.67055155812209788</v>
      </c>
      <c r="P291" s="31">
        <v>748682</v>
      </c>
      <c r="Q291" s="31">
        <v>3282992</v>
      </c>
      <c r="R291" s="31">
        <v>3302413</v>
      </c>
      <c r="S291" s="31">
        <v>1951904</v>
      </c>
      <c r="T291" s="36">
        <f t="shared" si="70"/>
        <v>0.59105387484848204</v>
      </c>
      <c r="U291" s="36">
        <f t="shared" si="71"/>
        <v>-0.27807667340740128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52806941</v>
      </c>
      <c r="E292" s="32">
        <f>SUM(E286:E291)</f>
        <v>52091966</v>
      </c>
      <c r="F292" s="32">
        <f>SUM(F286:F291)</f>
        <v>13281446</v>
      </c>
      <c r="G292" s="37">
        <f t="shared" si="64"/>
        <v>0.25150947486240494</v>
      </c>
      <c r="H292" s="32">
        <f>SUM(H286:H291)</f>
        <v>13594564</v>
      </c>
      <c r="I292" s="37">
        <f t="shared" si="65"/>
        <v>0.2574389605336162</v>
      </c>
      <c r="J292" s="32">
        <f>SUM(J286:J291)</f>
        <v>13500615</v>
      </c>
      <c r="K292" s="37">
        <f t="shared" si="66"/>
        <v>0.25916885148853858</v>
      </c>
      <c r="L292" s="32">
        <f>SUM(L286:L291)</f>
        <v>0</v>
      </c>
      <c r="M292" s="37">
        <f t="shared" si="67"/>
        <v>0</v>
      </c>
      <c r="N292" s="32">
        <f t="shared" si="68"/>
        <v>40376625</v>
      </c>
      <c r="O292" s="37">
        <f t="shared" si="69"/>
        <v>0.7751027288929736</v>
      </c>
      <c r="P292" s="32">
        <f>SUM(P286:P291)</f>
        <v>12584584</v>
      </c>
      <c r="Q292" s="32">
        <f>SUM(Q286:Q291)</f>
        <v>54889846</v>
      </c>
      <c r="R292" s="32">
        <f>SUM(R286:R291)</f>
        <v>55743838</v>
      </c>
      <c r="S292" s="32">
        <f>SUM(S286:S291)</f>
        <v>36676376</v>
      </c>
      <c r="T292" s="37">
        <f t="shared" si="70"/>
        <v>0.65794493733998005</v>
      </c>
      <c r="U292" s="37">
        <f t="shared" si="71"/>
        <v>7.2789930918654155E-2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45933124</v>
      </c>
      <c r="E293" s="31">
        <v>46033124</v>
      </c>
      <c r="F293" s="31">
        <v>9591632</v>
      </c>
      <c r="G293" s="36">
        <f t="shared" si="64"/>
        <v>0.20881732320231475</v>
      </c>
      <c r="H293" s="31">
        <v>10831410</v>
      </c>
      <c r="I293" s="36">
        <f t="shared" si="65"/>
        <v>0.23580825898103513</v>
      </c>
      <c r="J293" s="31">
        <v>10418709</v>
      </c>
      <c r="K293" s="36">
        <f t="shared" si="66"/>
        <v>0.22633069613089912</v>
      </c>
      <c r="L293" s="31">
        <v>0</v>
      </c>
      <c r="M293" s="36">
        <f t="shared" si="67"/>
        <v>0</v>
      </c>
      <c r="N293" s="31">
        <f t="shared" si="68"/>
        <v>30841751</v>
      </c>
      <c r="O293" s="36">
        <f t="shared" si="69"/>
        <v>0.66999039648058645</v>
      </c>
      <c r="P293" s="31">
        <v>10882440</v>
      </c>
      <c r="Q293" s="31">
        <v>42114534</v>
      </c>
      <c r="R293" s="31">
        <v>44440034</v>
      </c>
      <c r="S293" s="31">
        <v>32729145</v>
      </c>
      <c r="T293" s="36">
        <f t="shared" si="70"/>
        <v>0.73647884697837995</v>
      </c>
      <c r="U293" s="36">
        <f t="shared" si="71"/>
        <v>-4.261277801669483E-2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3462911</v>
      </c>
      <c r="E295" s="31">
        <v>3462911</v>
      </c>
      <c r="F295" s="31">
        <v>798158</v>
      </c>
      <c r="G295" s="36">
        <f t="shared" si="64"/>
        <v>0.23048758688860327</v>
      </c>
      <c r="H295" s="31">
        <v>1047274</v>
      </c>
      <c r="I295" s="36">
        <f t="shared" si="65"/>
        <v>0.30242590698981292</v>
      </c>
      <c r="J295" s="31">
        <v>889241</v>
      </c>
      <c r="K295" s="36">
        <f t="shared" si="66"/>
        <v>0.25679002434656856</v>
      </c>
      <c r="L295" s="31">
        <v>0</v>
      </c>
      <c r="M295" s="36">
        <f t="shared" si="67"/>
        <v>0</v>
      </c>
      <c r="N295" s="31">
        <f t="shared" si="68"/>
        <v>2734673</v>
      </c>
      <c r="O295" s="36">
        <f t="shared" si="69"/>
        <v>0.78970351822498475</v>
      </c>
      <c r="P295" s="31">
        <v>682211</v>
      </c>
      <c r="Q295" s="31">
        <v>3746592</v>
      </c>
      <c r="R295" s="31">
        <v>3842197</v>
      </c>
      <c r="S295" s="31">
        <v>2376410</v>
      </c>
      <c r="T295" s="36">
        <f t="shared" si="70"/>
        <v>0.61850290341697733</v>
      </c>
      <c r="U295" s="36">
        <f t="shared" si="71"/>
        <v>0.30346916130053603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12815982</v>
      </c>
      <c r="E296" s="31">
        <v>12815982</v>
      </c>
      <c r="F296" s="31">
        <v>3473056</v>
      </c>
      <c r="G296" s="36">
        <f t="shared" si="64"/>
        <v>0.27099413841249154</v>
      </c>
      <c r="H296" s="31">
        <v>3923383</v>
      </c>
      <c r="I296" s="36">
        <f t="shared" si="65"/>
        <v>0.3061320622953434</v>
      </c>
      <c r="J296" s="31">
        <v>3902905</v>
      </c>
      <c r="K296" s="36">
        <f t="shared" si="66"/>
        <v>0.30453421360922633</v>
      </c>
      <c r="L296" s="31">
        <v>0</v>
      </c>
      <c r="M296" s="36">
        <f t="shared" si="67"/>
        <v>0</v>
      </c>
      <c r="N296" s="31">
        <f t="shared" si="68"/>
        <v>11299344</v>
      </c>
      <c r="O296" s="36">
        <f t="shared" si="69"/>
        <v>0.88166041431706133</v>
      </c>
      <c r="P296" s="31">
        <v>3265493</v>
      </c>
      <c r="Q296" s="31">
        <v>11208474</v>
      </c>
      <c r="R296" s="31">
        <v>14246775</v>
      </c>
      <c r="S296" s="31">
        <v>8980102</v>
      </c>
      <c r="T296" s="36">
        <f t="shared" si="70"/>
        <v>0.63032524904759146</v>
      </c>
      <c r="U296" s="36">
        <f t="shared" si="71"/>
        <v>0.19519625367440696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62212017</v>
      </c>
      <c r="E298" s="32">
        <f>SUM(E293:E297)</f>
        <v>62312017</v>
      </c>
      <c r="F298" s="32">
        <f>SUM(F293:F297)</f>
        <v>13862846</v>
      </c>
      <c r="G298" s="37">
        <f t="shared" si="64"/>
        <v>0.2228322865661147</v>
      </c>
      <c r="H298" s="32">
        <f>SUM(H293:H297)</f>
        <v>15802067</v>
      </c>
      <c r="I298" s="37">
        <f t="shared" si="65"/>
        <v>0.25400345081240494</v>
      </c>
      <c r="J298" s="32">
        <f>SUM(J293:J297)</f>
        <v>15210855</v>
      </c>
      <c r="K298" s="37">
        <f t="shared" si="66"/>
        <v>0.24410789013618353</v>
      </c>
      <c r="L298" s="32">
        <f>SUM(L293:L297)</f>
        <v>0</v>
      </c>
      <c r="M298" s="37">
        <f t="shared" si="67"/>
        <v>0</v>
      </c>
      <c r="N298" s="32">
        <f t="shared" si="68"/>
        <v>44875768</v>
      </c>
      <c r="O298" s="37">
        <f t="shared" si="69"/>
        <v>0.72017838870470197</v>
      </c>
      <c r="P298" s="32">
        <f>SUM(P293:P297)</f>
        <v>14830144</v>
      </c>
      <c r="Q298" s="32">
        <f>SUM(Q293:Q297)</f>
        <v>57069600</v>
      </c>
      <c r="R298" s="32">
        <f>SUM(R293:R297)</f>
        <v>62529006</v>
      </c>
      <c r="S298" s="32">
        <f>SUM(S293:S297)</f>
        <v>44085657</v>
      </c>
      <c r="T298" s="37">
        <f t="shared" si="70"/>
        <v>0.70504330422268346</v>
      </c>
      <c r="U298" s="37">
        <f t="shared" si="71"/>
        <v>2.5671429758200581E-2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172694997</v>
      </c>
      <c r="E299" s="32">
        <f>SUM(E263:E266,E268:E274,E276:E284,E286:E291,E293:E297)</f>
        <v>180501967</v>
      </c>
      <c r="F299" s="32">
        <f>SUM(F263:F266,F268:F274,F276:F284,F286:F291,F293:F297)</f>
        <v>41459336</v>
      </c>
      <c r="G299" s="37">
        <f t="shared" si="64"/>
        <v>0.2400725945755105</v>
      </c>
      <c r="H299" s="32">
        <f>SUM(H263:H266,H268:H274,H276:H284,H286:H291,H293:H297)</f>
        <v>45247929</v>
      </c>
      <c r="I299" s="37">
        <f t="shared" si="65"/>
        <v>0.26201065338331719</v>
      </c>
      <c r="J299" s="32">
        <f>SUM(J263:J266,J268:J274,J276:J284,J286:J291,J293:J297)</f>
        <v>38552825</v>
      </c>
      <c r="K299" s="37">
        <f t="shared" si="66"/>
        <v>0.21358673060886921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125260090</v>
      </c>
      <c r="O299" s="37">
        <f t="shared" si="69"/>
        <v>0.69395415508131275</v>
      </c>
      <c r="P299" s="32">
        <f>SUM(P263:P266,P268:P274,P276:P284,P286:P291,P293:P297)</f>
        <v>40248547</v>
      </c>
      <c r="Q299" s="32">
        <f>SUM(Q263:Q266,Q268:Q274,Q276:Q284,Q286:Q291,Q293:Q297)</f>
        <v>174884683</v>
      </c>
      <c r="R299" s="32">
        <f>SUM(R263:R266,R268:R274,R276:R284,R286:R291,R293:R297)</f>
        <v>179582229</v>
      </c>
      <c r="S299" s="32">
        <f>SUM(S263:S266,S268:S274,S276:S284,S286:S291,S293:S297)</f>
        <v>116713202</v>
      </c>
      <c r="T299" s="37">
        <f t="shared" si="70"/>
        <v>0.64991509822500315</v>
      </c>
      <c r="U299" s="37">
        <f t="shared" si="71"/>
        <v>-4.2131260042753804E-2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5201703755</v>
      </c>
      <c r="E302" s="31">
        <v>5127280425</v>
      </c>
      <c r="F302" s="31">
        <v>981980449</v>
      </c>
      <c r="G302" s="36">
        <f t="shared" ref="G302:G339" si="72">IF(($D302     =0),0,($F302     /$D302     ))</f>
        <v>0.18878054100180106</v>
      </c>
      <c r="H302" s="31">
        <v>1051392407</v>
      </c>
      <c r="I302" s="36">
        <f t="shared" ref="I302:I339" si="73">IF(($D302     =0),0,($H302     /$D302     ))</f>
        <v>0.20212462233924353</v>
      </c>
      <c r="J302" s="31">
        <v>1383647417</v>
      </c>
      <c r="K302" s="36">
        <f t="shared" ref="K302:K339" si="74">IF(($E302     =0),0,($J302     /$E302     ))</f>
        <v>0.26985990667752485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3417020273</v>
      </c>
      <c r="O302" s="36">
        <f t="shared" ref="O302:O339" si="77">IF(($E302     =0),0,($N302     /$E302     ))</f>
        <v>0.66643912362175894</v>
      </c>
      <c r="P302" s="31">
        <v>1373396305</v>
      </c>
      <c r="Q302" s="31">
        <v>4376810040</v>
      </c>
      <c r="R302" s="31">
        <v>5157417647</v>
      </c>
      <c r="S302" s="31">
        <v>3525344137</v>
      </c>
      <c r="T302" s="36">
        <f t="shared" ref="T302:T339" si="78">IF(($R302     =0),0,($S302     /$R302     ))</f>
        <v>0.68354831396108573</v>
      </c>
      <c r="U302" s="36">
        <f t="shared" ref="U302:U339" si="79">IF(($P302     =0),0,(($J302     /$P302     )-1))</f>
        <v>7.4640596910591217E-3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5201703755</v>
      </c>
      <c r="E303" s="32">
        <f>E302</f>
        <v>5127280425</v>
      </c>
      <c r="F303" s="32">
        <f>F302</f>
        <v>981980449</v>
      </c>
      <c r="G303" s="37">
        <f t="shared" si="72"/>
        <v>0.18878054100180106</v>
      </c>
      <c r="H303" s="32">
        <f>H302</f>
        <v>1051392407</v>
      </c>
      <c r="I303" s="37">
        <f t="shared" si="73"/>
        <v>0.20212462233924353</v>
      </c>
      <c r="J303" s="32">
        <f>J302</f>
        <v>1383647417</v>
      </c>
      <c r="K303" s="37">
        <f t="shared" si="74"/>
        <v>0.26985990667752485</v>
      </c>
      <c r="L303" s="32">
        <f>L302</f>
        <v>0</v>
      </c>
      <c r="M303" s="37">
        <f t="shared" si="75"/>
        <v>0</v>
      </c>
      <c r="N303" s="32">
        <f t="shared" si="76"/>
        <v>3417020273</v>
      </c>
      <c r="O303" s="37">
        <f t="shared" si="77"/>
        <v>0.66643912362175894</v>
      </c>
      <c r="P303" s="32">
        <f>P302</f>
        <v>1373396305</v>
      </c>
      <c r="Q303" s="32">
        <f>Q302</f>
        <v>4376810040</v>
      </c>
      <c r="R303" s="32">
        <f>R302</f>
        <v>5157417647</v>
      </c>
      <c r="S303" s="32">
        <f>S302</f>
        <v>3525344137</v>
      </c>
      <c r="T303" s="37">
        <f t="shared" si="78"/>
        <v>0.68354831396108573</v>
      </c>
      <c r="U303" s="37">
        <f t="shared" si="79"/>
        <v>7.4640596910591217E-3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24757925</v>
      </c>
      <c r="E304" s="31">
        <v>22593336</v>
      </c>
      <c r="F304" s="31">
        <v>3026538</v>
      </c>
      <c r="G304" s="36">
        <f t="shared" si="72"/>
        <v>0.12224522046980917</v>
      </c>
      <c r="H304" s="31">
        <v>4078987</v>
      </c>
      <c r="I304" s="36">
        <f t="shared" si="73"/>
        <v>0.16475480073552207</v>
      </c>
      <c r="J304" s="31">
        <v>3407746</v>
      </c>
      <c r="K304" s="36">
        <f t="shared" si="74"/>
        <v>0.1508296959776104</v>
      </c>
      <c r="L304" s="31">
        <v>0</v>
      </c>
      <c r="M304" s="36">
        <f t="shared" si="75"/>
        <v>0</v>
      </c>
      <c r="N304" s="31">
        <f t="shared" si="76"/>
        <v>10513271</v>
      </c>
      <c r="O304" s="36">
        <f t="shared" si="77"/>
        <v>0.46532619175849022</v>
      </c>
      <c r="P304" s="31">
        <v>2842179</v>
      </c>
      <c r="Q304" s="31">
        <v>18117244</v>
      </c>
      <c r="R304" s="31">
        <v>22247771</v>
      </c>
      <c r="S304" s="31">
        <v>8847881</v>
      </c>
      <c r="T304" s="36">
        <f t="shared" si="78"/>
        <v>0.39769741427129934</v>
      </c>
      <c r="U304" s="36">
        <f t="shared" si="79"/>
        <v>0.19899063359485814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44656575</v>
      </c>
      <c r="E305" s="31">
        <v>52027019</v>
      </c>
      <c r="F305" s="31">
        <v>10910507</v>
      </c>
      <c r="G305" s="36">
        <f t="shared" si="72"/>
        <v>0.24432028206372747</v>
      </c>
      <c r="H305" s="31">
        <v>11681684</v>
      </c>
      <c r="I305" s="36">
        <f t="shared" si="73"/>
        <v>0.26158934042747345</v>
      </c>
      <c r="J305" s="31">
        <v>14005218</v>
      </c>
      <c r="K305" s="36">
        <f t="shared" si="74"/>
        <v>0.2691912446492466</v>
      </c>
      <c r="L305" s="31">
        <v>0</v>
      </c>
      <c r="M305" s="36">
        <f t="shared" si="75"/>
        <v>0</v>
      </c>
      <c r="N305" s="31">
        <f t="shared" si="76"/>
        <v>36597409</v>
      </c>
      <c r="O305" s="36">
        <f t="shared" si="77"/>
        <v>0.70343082697088599</v>
      </c>
      <c r="P305" s="31">
        <v>13555911</v>
      </c>
      <c r="Q305" s="31">
        <v>22079705</v>
      </c>
      <c r="R305" s="31">
        <v>44123117</v>
      </c>
      <c r="S305" s="31">
        <v>24300647</v>
      </c>
      <c r="T305" s="36">
        <f t="shared" si="78"/>
        <v>0.55074638085972027</v>
      </c>
      <c r="U305" s="36">
        <f t="shared" si="79"/>
        <v>3.3144729262385875E-2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43666333</v>
      </c>
      <c r="E306" s="31">
        <v>41723650</v>
      </c>
      <c r="F306" s="31">
        <v>9757753</v>
      </c>
      <c r="G306" s="36">
        <f t="shared" si="72"/>
        <v>0.22346169988672968</v>
      </c>
      <c r="H306" s="31">
        <v>12067695</v>
      </c>
      <c r="I306" s="36">
        <f t="shared" si="73"/>
        <v>0.27636153922061651</v>
      </c>
      <c r="J306" s="31">
        <v>8728015</v>
      </c>
      <c r="K306" s="36">
        <f t="shared" si="74"/>
        <v>0.20918627684778296</v>
      </c>
      <c r="L306" s="31">
        <v>0</v>
      </c>
      <c r="M306" s="36">
        <f t="shared" si="75"/>
        <v>0</v>
      </c>
      <c r="N306" s="31">
        <f t="shared" si="76"/>
        <v>30553463</v>
      </c>
      <c r="O306" s="36">
        <f t="shared" si="77"/>
        <v>0.73228164362417958</v>
      </c>
      <c r="P306" s="31">
        <v>10340048</v>
      </c>
      <c r="Q306" s="31">
        <v>40474439</v>
      </c>
      <c r="R306" s="31">
        <v>42318830</v>
      </c>
      <c r="S306" s="31">
        <v>29624853</v>
      </c>
      <c r="T306" s="36">
        <f t="shared" si="78"/>
        <v>0.70003950959891847</v>
      </c>
      <c r="U306" s="36">
        <f t="shared" si="79"/>
        <v>-0.15590188749607348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69417659</v>
      </c>
      <c r="E307" s="31">
        <v>69481881</v>
      </c>
      <c r="F307" s="31">
        <v>11121918</v>
      </c>
      <c r="G307" s="36">
        <f t="shared" si="72"/>
        <v>0.16021741672389153</v>
      </c>
      <c r="H307" s="31">
        <v>19370622</v>
      </c>
      <c r="I307" s="36">
        <f t="shared" si="73"/>
        <v>0.27904458719934649</v>
      </c>
      <c r="J307" s="31">
        <v>12785719</v>
      </c>
      <c r="K307" s="36">
        <f t="shared" si="74"/>
        <v>0.18401515353333628</v>
      </c>
      <c r="L307" s="31">
        <v>0</v>
      </c>
      <c r="M307" s="36">
        <f t="shared" si="75"/>
        <v>0</v>
      </c>
      <c r="N307" s="31">
        <f t="shared" si="76"/>
        <v>43278259</v>
      </c>
      <c r="O307" s="36">
        <f t="shared" si="77"/>
        <v>0.62287114823503409</v>
      </c>
      <c r="P307" s="31">
        <v>16187466</v>
      </c>
      <c r="Q307" s="31">
        <v>67062645</v>
      </c>
      <c r="R307" s="31">
        <v>68004473</v>
      </c>
      <c r="S307" s="31">
        <v>44523738</v>
      </c>
      <c r="T307" s="36">
        <f t="shared" si="78"/>
        <v>0.65471778599034214</v>
      </c>
      <c r="U307" s="36">
        <f t="shared" si="79"/>
        <v>-0.21014697420831652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104801149</v>
      </c>
      <c r="E308" s="31">
        <v>96670821</v>
      </c>
      <c r="F308" s="31">
        <v>14393116</v>
      </c>
      <c r="G308" s="36">
        <f t="shared" si="72"/>
        <v>0.13733738739830037</v>
      </c>
      <c r="H308" s="31">
        <v>18985699</v>
      </c>
      <c r="I308" s="36">
        <f t="shared" si="73"/>
        <v>0.18115926381684994</v>
      </c>
      <c r="J308" s="31">
        <v>16238865</v>
      </c>
      <c r="K308" s="36">
        <f t="shared" si="74"/>
        <v>0.16798103949070631</v>
      </c>
      <c r="L308" s="31">
        <v>0</v>
      </c>
      <c r="M308" s="36">
        <f t="shared" si="75"/>
        <v>0</v>
      </c>
      <c r="N308" s="31">
        <f t="shared" si="76"/>
        <v>49617680</v>
      </c>
      <c r="O308" s="36">
        <f t="shared" si="77"/>
        <v>0.51326428685238956</v>
      </c>
      <c r="P308" s="31">
        <v>16164622</v>
      </c>
      <c r="Q308" s="31">
        <v>88685944</v>
      </c>
      <c r="R308" s="31">
        <v>97304171</v>
      </c>
      <c r="S308" s="31">
        <v>46197027</v>
      </c>
      <c r="T308" s="36">
        <f t="shared" si="78"/>
        <v>0.47476923676786681</v>
      </c>
      <c r="U308" s="36">
        <f t="shared" si="79"/>
        <v>4.5929314029118373E-3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47488626</v>
      </c>
      <c r="E309" s="31">
        <v>48126463</v>
      </c>
      <c r="F309" s="31">
        <v>10658433</v>
      </c>
      <c r="G309" s="36">
        <f t="shared" si="72"/>
        <v>0.22444180633905897</v>
      </c>
      <c r="H309" s="31">
        <v>13543142</v>
      </c>
      <c r="I309" s="36">
        <f t="shared" si="73"/>
        <v>0.28518706774123131</v>
      </c>
      <c r="J309" s="31">
        <v>11872703</v>
      </c>
      <c r="K309" s="36">
        <f t="shared" si="74"/>
        <v>0.24669801726339208</v>
      </c>
      <c r="L309" s="31">
        <v>0</v>
      </c>
      <c r="M309" s="36">
        <f t="shared" si="75"/>
        <v>0</v>
      </c>
      <c r="N309" s="31">
        <f t="shared" si="76"/>
        <v>36074278</v>
      </c>
      <c r="O309" s="36">
        <f t="shared" si="77"/>
        <v>0.74957260000594683</v>
      </c>
      <c r="P309" s="31">
        <v>12538401</v>
      </c>
      <c r="Q309" s="31">
        <v>49854919</v>
      </c>
      <c r="R309" s="31">
        <v>49138919</v>
      </c>
      <c r="S309" s="31">
        <v>35163036</v>
      </c>
      <c r="T309" s="36">
        <f t="shared" si="78"/>
        <v>0.71558423985680275</v>
      </c>
      <c r="U309" s="36">
        <f t="shared" si="79"/>
        <v>-5.3092734871057368E-2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334788267</v>
      </c>
      <c r="E310" s="32">
        <f>SUM(E304:E309)</f>
        <v>330623170</v>
      </c>
      <c r="F310" s="32">
        <f>SUM(F304:F309)</f>
        <v>59868265</v>
      </c>
      <c r="G310" s="37">
        <f t="shared" si="72"/>
        <v>0.17882426267943255</v>
      </c>
      <c r="H310" s="32">
        <f>SUM(H304:H309)</f>
        <v>79727829</v>
      </c>
      <c r="I310" s="37">
        <f t="shared" si="73"/>
        <v>0.23814403567494197</v>
      </c>
      <c r="J310" s="32">
        <f>SUM(J304:J309)</f>
        <v>67038266</v>
      </c>
      <c r="K310" s="37">
        <f t="shared" si="74"/>
        <v>0.20276336349929741</v>
      </c>
      <c r="L310" s="32">
        <f>SUM(L304:L309)</f>
        <v>0</v>
      </c>
      <c r="M310" s="37">
        <f t="shared" si="75"/>
        <v>0</v>
      </c>
      <c r="N310" s="32">
        <f t="shared" si="76"/>
        <v>206634360</v>
      </c>
      <c r="O310" s="37">
        <f t="shared" si="77"/>
        <v>0.62498451031124047</v>
      </c>
      <c r="P310" s="32">
        <f>SUM(P304:P309)</f>
        <v>71628627</v>
      </c>
      <c r="Q310" s="32">
        <f>SUM(Q304:Q309)</f>
        <v>286274896</v>
      </c>
      <c r="R310" s="32">
        <f>SUM(R304:R309)</f>
        <v>323137281</v>
      </c>
      <c r="S310" s="32">
        <f>SUM(S304:S309)</f>
        <v>188657182</v>
      </c>
      <c r="T310" s="37">
        <f t="shared" si="78"/>
        <v>0.58382982432782182</v>
      </c>
      <c r="U310" s="37">
        <f t="shared" si="79"/>
        <v>-6.4085564560660946E-2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56941648</v>
      </c>
      <c r="E311" s="31">
        <v>55840130</v>
      </c>
      <c r="F311" s="31">
        <v>10363201</v>
      </c>
      <c r="G311" s="36">
        <f t="shared" si="72"/>
        <v>0.18199685755494818</v>
      </c>
      <c r="H311" s="31">
        <v>10482209</v>
      </c>
      <c r="I311" s="36">
        <f t="shared" si="73"/>
        <v>0.18408685677660752</v>
      </c>
      <c r="J311" s="31">
        <v>11113567</v>
      </c>
      <c r="K311" s="36">
        <f t="shared" si="74"/>
        <v>0.19902473364585649</v>
      </c>
      <c r="L311" s="31">
        <v>0</v>
      </c>
      <c r="M311" s="36">
        <f t="shared" si="75"/>
        <v>0</v>
      </c>
      <c r="N311" s="31">
        <f t="shared" si="76"/>
        <v>31958977</v>
      </c>
      <c r="O311" s="36">
        <f t="shared" si="77"/>
        <v>0.57232991757003426</v>
      </c>
      <c r="P311" s="31">
        <v>9858175</v>
      </c>
      <c r="Q311" s="31">
        <v>50925786</v>
      </c>
      <c r="R311" s="31">
        <v>50452496</v>
      </c>
      <c r="S311" s="31">
        <v>28100858</v>
      </c>
      <c r="T311" s="36">
        <f t="shared" si="78"/>
        <v>0.55697656663012274</v>
      </c>
      <c r="U311" s="36">
        <f t="shared" si="79"/>
        <v>0.12734527435351883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245333832</v>
      </c>
      <c r="E312" s="31">
        <v>256108021</v>
      </c>
      <c r="F312" s="31">
        <v>29111890</v>
      </c>
      <c r="G312" s="36">
        <f t="shared" si="72"/>
        <v>0.11866235391456324</v>
      </c>
      <c r="H312" s="31">
        <v>72443585</v>
      </c>
      <c r="I312" s="36">
        <f t="shared" si="73"/>
        <v>0.29528575170178728</v>
      </c>
      <c r="J312" s="31">
        <v>33025001</v>
      </c>
      <c r="K312" s="36">
        <f t="shared" si="74"/>
        <v>0.12894949900846722</v>
      </c>
      <c r="L312" s="31">
        <v>0</v>
      </c>
      <c r="M312" s="36">
        <f t="shared" si="75"/>
        <v>0</v>
      </c>
      <c r="N312" s="31">
        <f t="shared" si="76"/>
        <v>134580476</v>
      </c>
      <c r="O312" s="36">
        <f t="shared" si="77"/>
        <v>0.52548325302158339</v>
      </c>
      <c r="P312" s="31">
        <v>30773814</v>
      </c>
      <c r="Q312" s="31">
        <v>230706878</v>
      </c>
      <c r="R312" s="31">
        <v>240295074</v>
      </c>
      <c r="S312" s="31">
        <v>117776225</v>
      </c>
      <c r="T312" s="36">
        <f t="shared" si="78"/>
        <v>0.49013166620302834</v>
      </c>
      <c r="U312" s="36">
        <f t="shared" si="79"/>
        <v>7.3152681042395251E-2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345533823</v>
      </c>
      <c r="E313" s="31">
        <v>368363173</v>
      </c>
      <c r="F313" s="31">
        <v>20613102</v>
      </c>
      <c r="G313" s="36">
        <f t="shared" si="72"/>
        <v>5.9655815517660624E-2</v>
      </c>
      <c r="H313" s="31">
        <v>27937768</v>
      </c>
      <c r="I313" s="36">
        <f t="shared" si="73"/>
        <v>8.0853931338582735E-2</v>
      </c>
      <c r="J313" s="31">
        <v>130608300</v>
      </c>
      <c r="K313" s="36">
        <f t="shared" si="74"/>
        <v>0.35456394551145859</v>
      </c>
      <c r="L313" s="31">
        <v>0</v>
      </c>
      <c r="M313" s="36">
        <f t="shared" si="75"/>
        <v>0</v>
      </c>
      <c r="N313" s="31">
        <f t="shared" si="76"/>
        <v>179159170</v>
      </c>
      <c r="O313" s="36">
        <f t="shared" si="77"/>
        <v>0.48636558465088475</v>
      </c>
      <c r="P313" s="31">
        <v>81853033</v>
      </c>
      <c r="Q313" s="31">
        <v>268165006</v>
      </c>
      <c r="R313" s="31">
        <v>381995196</v>
      </c>
      <c r="S313" s="31">
        <v>154622116</v>
      </c>
      <c r="T313" s="36">
        <f t="shared" si="78"/>
        <v>0.40477502758961398</v>
      </c>
      <c r="U313" s="36">
        <f t="shared" si="79"/>
        <v>0.59564398792650719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223756494</v>
      </c>
      <c r="E314" s="31">
        <v>208140536</v>
      </c>
      <c r="F314" s="31">
        <v>14055113</v>
      </c>
      <c r="G314" s="36">
        <f t="shared" si="72"/>
        <v>6.2814324396770357E-2</v>
      </c>
      <c r="H314" s="31">
        <v>14857721</v>
      </c>
      <c r="I314" s="36">
        <f t="shared" si="73"/>
        <v>6.6401295150790129E-2</v>
      </c>
      <c r="J314" s="31">
        <v>105863683</v>
      </c>
      <c r="K314" s="36">
        <f t="shared" si="74"/>
        <v>0.50861636581929437</v>
      </c>
      <c r="L314" s="31">
        <v>0</v>
      </c>
      <c r="M314" s="36">
        <f t="shared" si="75"/>
        <v>0</v>
      </c>
      <c r="N314" s="31">
        <f t="shared" si="76"/>
        <v>134776517</v>
      </c>
      <c r="O314" s="36">
        <f t="shared" si="77"/>
        <v>0.64752652025456492</v>
      </c>
      <c r="P314" s="31">
        <v>14759849</v>
      </c>
      <c r="Q314" s="31">
        <v>249683524</v>
      </c>
      <c r="R314" s="31">
        <v>159862015</v>
      </c>
      <c r="S314" s="31">
        <v>42646087</v>
      </c>
      <c r="T314" s="36">
        <f t="shared" si="78"/>
        <v>0.26676810623211522</v>
      </c>
      <c r="U314" s="36">
        <f t="shared" si="79"/>
        <v>6.1724096228897736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41141810</v>
      </c>
      <c r="E315" s="31">
        <v>44154365</v>
      </c>
      <c r="F315" s="31">
        <v>8850672</v>
      </c>
      <c r="G315" s="36">
        <f t="shared" si="72"/>
        <v>0.2151259752548563</v>
      </c>
      <c r="H315" s="31">
        <v>12889412</v>
      </c>
      <c r="I315" s="36">
        <f t="shared" si="73"/>
        <v>0.31329229316843377</v>
      </c>
      <c r="J315" s="31">
        <v>10750428</v>
      </c>
      <c r="K315" s="36">
        <f t="shared" si="74"/>
        <v>0.24347373130606678</v>
      </c>
      <c r="L315" s="31">
        <v>0</v>
      </c>
      <c r="M315" s="36">
        <f t="shared" si="75"/>
        <v>0</v>
      </c>
      <c r="N315" s="31">
        <f t="shared" si="76"/>
        <v>32490512</v>
      </c>
      <c r="O315" s="36">
        <f t="shared" si="77"/>
        <v>0.73583918600120279</v>
      </c>
      <c r="P315" s="31">
        <v>9864533</v>
      </c>
      <c r="Q315" s="31">
        <v>43490357</v>
      </c>
      <c r="R315" s="31">
        <v>48291576</v>
      </c>
      <c r="S315" s="31">
        <v>29808089</v>
      </c>
      <c r="T315" s="36">
        <f t="shared" si="78"/>
        <v>0.61725235473781181</v>
      </c>
      <c r="U315" s="36">
        <f t="shared" si="79"/>
        <v>8.9806075969333765E-2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71558346</v>
      </c>
      <c r="E316" s="31">
        <v>70103760</v>
      </c>
      <c r="F316" s="31">
        <v>10206646</v>
      </c>
      <c r="G316" s="36">
        <f t="shared" si="72"/>
        <v>0.14263390045376398</v>
      </c>
      <c r="H316" s="31">
        <v>20404059</v>
      </c>
      <c r="I316" s="36">
        <f t="shared" si="73"/>
        <v>0.28513877333050713</v>
      </c>
      <c r="J316" s="31">
        <v>22293794</v>
      </c>
      <c r="K316" s="36">
        <f t="shared" si="74"/>
        <v>0.31801138769161597</v>
      </c>
      <c r="L316" s="31">
        <v>0</v>
      </c>
      <c r="M316" s="36">
        <f t="shared" si="75"/>
        <v>0</v>
      </c>
      <c r="N316" s="31">
        <f t="shared" si="76"/>
        <v>52904499</v>
      </c>
      <c r="O316" s="36">
        <f t="shared" si="77"/>
        <v>0.75465993550131971</v>
      </c>
      <c r="P316" s="31">
        <v>36591723</v>
      </c>
      <c r="Q316" s="31">
        <v>72858257</v>
      </c>
      <c r="R316" s="31">
        <v>79693649</v>
      </c>
      <c r="S316" s="31">
        <v>64198886</v>
      </c>
      <c r="T316" s="36">
        <f t="shared" si="78"/>
        <v>0.80557091820453597</v>
      </c>
      <c r="U316" s="36">
        <f t="shared" si="79"/>
        <v>-0.39074216319357247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984265953</v>
      </c>
      <c r="E317" s="32">
        <f>SUM(E311:E316)</f>
        <v>1002709985</v>
      </c>
      <c r="F317" s="32">
        <f>SUM(F311:F316)</f>
        <v>93200624</v>
      </c>
      <c r="G317" s="37">
        <f t="shared" si="72"/>
        <v>9.4690488598054762E-2</v>
      </c>
      <c r="H317" s="32">
        <f>SUM(H311:H316)</f>
        <v>159014754</v>
      </c>
      <c r="I317" s="37">
        <f t="shared" si="73"/>
        <v>0.1615566946264167</v>
      </c>
      <c r="J317" s="32">
        <f>SUM(J311:J316)</f>
        <v>313654773</v>
      </c>
      <c r="K317" s="37">
        <f t="shared" si="74"/>
        <v>0.31280707053096712</v>
      </c>
      <c r="L317" s="32">
        <f>SUM(L311:L316)</f>
        <v>0</v>
      </c>
      <c r="M317" s="37">
        <f t="shared" si="75"/>
        <v>0</v>
      </c>
      <c r="N317" s="32">
        <f t="shared" si="76"/>
        <v>565870151</v>
      </c>
      <c r="O317" s="37">
        <f t="shared" si="77"/>
        <v>0.56434079590820074</v>
      </c>
      <c r="P317" s="32">
        <f>SUM(P311:P316)</f>
        <v>183701127</v>
      </c>
      <c r="Q317" s="32">
        <f>SUM(Q311:Q316)</f>
        <v>915829808</v>
      </c>
      <c r="R317" s="32">
        <f>SUM(R311:R316)</f>
        <v>960590006</v>
      </c>
      <c r="S317" s="32">
        <f>SUM(S311:S316)</f>
        <v>437152261</v>
      </c>
      <c r="T317" s="37">
        <f t="shared" si="78"/>
        <v>0.45508724666036138</v>
      </c>
      <c r="U317" s="37">
        <f t="shared" si="79"/>
        <v>0.70741888262884745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53418632</v>
      </c>
      <c r="E318" s="31">
        <v>51740496</v>
      </c>
      <c r="F318" s="31">
        <v>12708501</v>
      </c>
      <c r="G318" s="36">
        <f t="shared" si="72"/>
        <v>0.23790390214410581</v>
      </c>
      <c r="H318" s="31">
        <v>17022029</v>
      </c>
      <c r="I318" s="36">
        <f t="shared" si="73"/>
        <v>0.31865340542603188</v>
      </c>
      <c r="J318" s="31">
        <v>11016289</v>
      </c>
      <c r="K318" s="36">
        <f t="shared" si="74"/>
        <v>0.21291425192367697</v>
      </c>
      <c r="L318" s="31">
        <v>0</v>
      </c>
      <c r="M318" s="36">
        <f t="shared" si="75"/>
        <v>0</v>
      </c>
      <c r="N318" s="31">
        <f t="shared" si="76"/>
        <v>40746819</v>
      </c>
      <c r="O318" s="36">
        <f t="shared" si="77"/>
        <v>0.78752277519720726</v>
      </c>
      <c r="P318" s="31">
        <v>8520793</v>
      </c>
      <c r="Q318" s="31">
        <v>61814499</v>
      </c>
      <c r="R318" s="31">
        <v>55832697</v>
      </c>
      <c r="S318" s="31">
        <v>41671126</v>
      </c>
      <c r="T318" s="36">
        <f t="shared" si="78"/>
        <v>0.74635703161536326</v>
      </c>
      <c r="U318" s="36">
        <f t="shared" si="79"/>
        <v>0.29287133251564734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169928362</v>
      </c>
      <c r="E319" s="31">
        <v>200216040</v>
      </c>
      <c r="F319" s="31">
        <v>37606716</v>
      </c>
      <c r="G319" s="36">
        <f t="shared" si="72"/>
        <v>0.22130923618271564</v>
      </c>
      <c r="H319" s="31">
        <v>46279101</v>
      </c>
      <c r="I319" s="36">
        <f t="shared" si="73"/>
        <v>0.27234477196926077</v>
      </c>
      <c r="J319" s="31">
        <v>44541017</v>
      </c>
      <c r="K319" s="36">
        <f t="shared" si="74"/>
        <v>0.22246477854621438</v>
      </c>
      <c r="L319" s="31">
        <v>0</v>
      </c>
      <c r="M319" s="36">
        <f t="shared" si="75"/>
        <v>0</v>
      </c>
      <c r="N319" s="31">
        <f t="shared" si="76"/>
        <v>128426834</v>
      </c>
      <c r="O319" s="36">
        <f t="shared" si="77"/>
        <v>0.64144128512380927</v>
      </c>
      <c r="P319" s="31">
        <v>55091802</v>
      </c>
      <c r="Q319" s="31">
        <v>132227564</v>
      </c>
      <c r="R319" s="31">
        <v>163070642</v>
      </c>
      <c r="S319" s="31">
        <v>122300754</v>
      </c>
      <c r="T319" s="36">
        <f t="shared" si="78"/>
        <v>0.74998634027576838</v>
      </c>
      <c r="U319" s="36">
        <f t="shared" si="79"/>
        <v>-0.19151279531571685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5900940</v>
      </c>
      <c r="E320" s="31">
        <v>5732907</v>
      </c>
      <c r="F320" s="31">
        <v>537996</v>
      </c>
      <c r="G320" s="36">
        <f t="shared" si="72"/>
        <v>9.1171237124932636E-2</v>
      </c>
      <c r="H320" s="31">
        <v>1481864</v>
      </c>
      <c r="I320" s="36">
        <f t="shared" si="73"/>
        <v>0.25112338034279286</v>
      </c>
      <c r="J320" s="31">
        <v>1033075</v>
      </c>
      <c r="K320" s="36">
        <f t="shared" si="74"/>
        <v>0.18020089982272519</v>
      </c>
      <c r="L320" s="31">
        <v>0</v>
      </c>
      <c r="M320" s="36">
        <f t="shared" si="75"/>
        <v>0</v>
      </c>
      <c r="N320" s="31">
        <f t="shared" si="76"/>
        <v>3052935</v>
      </c>
      <c r="O320" s="36">
        <f t="shared" si="77"/>
        <v>0.53252826183993562</v>
      </c>
      <c r="P320" s="31">
        <v>663217</v>
      </c>
      <c r="Q320" s="31">
        <v>5536900</v>
      </c>
      <c r="R320" s="31">
        <v>5231200</v>
      </c>
      <c r="S320" s="31">
        <v>2691696</v>
      </c>
      <c r="T320" s="36">
        <f t="shared" si="78"/>
        <v>0.51454656675332622</v>
      </c>
      <c r="U320" s="36">
        <f t="shared" si="79"/>
        <v>0.5576726772685261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50255748</v>
      </c>
      <c r="E321" s="31">
        <v>53992997</v>
      </c>
      <c r="F321" s="31">
        <v>11877193</v>
      </c>
      <c r="G321" s="36">
        <f t="shared" si="72"/>
        <v>0.23633501584734148</v>
      </c>
      <c r="H321" s="31">
        <v>12626236</v>
      </c>
      <c r="I321" s="36">
        <f t="shared" si="73"/>
        <v>0.2512396392945937</v>
      </c>
      <c r="J321" s="31">
        <v>12361876</v>
      </c>
      <c r="K321" s="36">
        <f t="shared" si="74"/>
        <v>0.22895332148352499</v>
      </c>
      <c r="L321" s="31">
        <v>0</v>
      </c>
      <c r="M321" s="36">
        <f t="shared" si="75"/>
        <v>0</v>
      </c>
      <c r="N321" s="31">
        <f t="shared" si="76"/>
        <v>36865305</v>
      </c>
      <c r="O321" s="36">
        <f t="shared" si="77"/>
        <v>0.68277937970363078</v>
      </c>
      <c r="P321" s="31">
        <v>12116382</v>
      </c>
      <c r="Q321" s="31">
        <v>50149792</v>
      </c>
      <c r="R321" s="31">
        <v>49829001</v>
      </c>
      <c r="S321" s="31">
        <v>36739239</v>
      </c>
      <c r="T321" s="36">
        <f t="shared" si="78"/>
        <v>0.73730635298106817</v>
      </c>
      <c r="U321" s="36">
        <f t="shared" si="79"/>
        <v>2.026132883562104E-2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44963031</v>
      </c>
      <c r="E322" s="31">
        <v>45066537</v>
      </c>
      <c r="F322" s="31">
        <v>8944355</v>
      </c>
      <c r="G322" s="36">
        <f t="shared" si="72"/>
        <v>0.19892686949863322</v>
      </c>
      <c r="H322" s="31">
        <v>11392946</v>
      </c>
      <c r="I322" s="36">
        <f t="shared" si="73"/>
        <v>0.25338474178931575</v>
      </c>
      <c r="J322" s="31">
        <v>12503575</v>
      </c>
      <c r="K322" s="36">
        <f t="shared" si="74"/>
        <v>0.27744698910413285</v>
      </c>
      <c r="L322" s="31">
        <v>0</v>
      </c>
      <c r="M322" s="36">
        <f t="shared" si="75"/>
        <v>0</v>
      </c>
      <c r="N322" s="31">
        <f t="shared" si="76"/>
        <v>32840876</v>
      </c>
      <c r="O322" s="36">
        <f t="shared" si="77"/>
        <v>0.72871975940818345</v>
      </c>
      <c r="P322" s="31">
        <v>10400655</v>
      </c>
      <c r="Q322" s="31">
        <v>39670924</v>
      </c>
      <c r="R322" s="31">
        <v>41559924</v>
      </c>
      <c r="S322" s="31">
        <v>29546739</v>
      </c>
      <c r="T322" s="36">
        <f t="shared" si="78"/>
        <v>0.71094304696033617</v>
      </c>
      <c r="U322" s="36">
        <f t="shared" si="79"/>
        <v>0.20219111200208073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324466713</v>
      </c>
      <c r="E323" s="32">
        <f>SUM(E318:E322)</f>
        <v>356748977</v>
      </c>
      <c r="F323" s="32">
        <f>SUM(F318:F322)</f>
        <v>71674761</v>
      </c>
      <c r="G323" s="37">
        <f t="shared" si="72"/>
        <v>0.22090019754969442</v>
      </c>
      <c r="H323" s="32">
        <f>SUM(H318:H322)</f>
        <v>88802176</v>
      </c>
      <c r="I323" s="37">
        <f t="shared" si="73"/>
        <v>0.27368655224734872</v>
      </c>
      <c r="J323" s="32">
        <f>SUM(J318:J322)</f>
        <v>81455832</v>
      </c>
      <c r="K323" s="37">
        <f t="shared" si="74"/>
        <v>0.22832814458217773</v>
      </c>
      <c r="L323" s="32">
        <f>SUM(L318:L322)</f>
        <v>0</v>
      </c>
      <c r="M323" s="37">
        <f t="shared" si="75"/>
        <v>0</v>
      </c>
      <c r="N323" s="32">
        <f t="shared" si="76"/>
        <v>241932769</v>
      </c>
      <c r="O323" s="37">
        <f t="shared" si="77"/>
        <v>0.67815967135905764</v>
      </c>
      <c r="P323" s="32">
        <f>SUM(P318:P322)</f>
        <v>86792849</v>
      </c>
      <c r="Q323" s="32">
        <f>SUM(Q318:Q322)</f>
        <v>289399679</v>
      </c>
      <c r="R323" s="32">
        <f>SUM(R318:R322)</f>
        <v>315523464</v>
      </c>
      <c r="S323" s="32">
        <f>SUM(S318:S322)</f>
        <v>232949554</v>
      </c>
      <c r="T323" s="37">
        <f t="shared" si="78"/>
        <v>0.73829550121825493</v>
      </c>
      <c r="U323" s="37">
        <f t="shared" si="79"/>
        <v>-6.1491436927021526E-2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405360</v>
      </c>
      <c r="E324" s="31">
        <v>405360</v>
      </c>
      <c r="F324" s="31">
        <v>252826</v>
      </c>
      <c r="G324" s="36">
        <f t="shared" si="72"/>
        <v>0.62370732188671796</v>
      </c>
      <c r="H324" s="31">
        <v>492179</v>
      </c>
      <c r="I324" s="36">
        <f t="shared" si="73"/>
        <v>1.2141775212157095</v>
      </c>
      <c r="J324" s="31">
        <v>401275</v>
      </c>
      <c r="K324" s="36">
        <f t="shared" si="74"/>
        <v>0.98992253799092167</v>
      </c>
      <c r="L324" s="31">
        <v>0</v>
      </c>
      <c r="M324" s="36">
        <f t="shared" si="75"/>
        <v>0</v>
      </c>
      <c r="N324" s="31">
        <f t="shared" si="76"/>
        <v>1146280</v>
      </c>
      <c r="O324" s="36">
        <f t="shared" si="77"/>
        <v>2.8278073810933493</v>
      </c>
      <c r="P324" s="31">
        <v>321604</v>
      </c>
      <c r="Q324" s="31">
        <v>279640</v>
      </c>
      <c r="R324" s="31">
        <v>279640</v>
      </c>
      <c r="S324" s="31">
        <v>1107258</v>
      </c>
      <c r="T324" s="36">
        <f t="shared" si="78"/>
        <v>3.959583750536404</v>
      </c>
      <c r="U324" s="36">
        <f t="shared" si="79"/>
        <v>0.24773012773472969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88201348</v>
      </c>
      <c r="E325" s="31">
        <v>70513922</v>
      </c>
      <c r="F325" s="31">
        <v>8185568</v>
      </c>
      <c r="G325" s="36">
        <f t="shared" si="72"/>
        <v>9.2805475036503979E-2</v>
      </c>
      <c r="H325" s="31">
        <v>9410862</v>
      </c>
      <c r="I325" s="36">
        <f t="shared" si="73"/>
        <v>0.1066974849409331</v>
      </c>
      <c r="J325" s="31">
        <v>8760558</v>
      </c>
      <c r="K325" s="36">
        <f t="shared" si="74"/>
        <v>0.12423869998324587</v>
      </c>
      <c r="L325" s="31">
        <v>0</v>
      </c>
      <c r="M325" s="36">
        <f t="shared" si="75"/>
        <v>0</v>
      </c>
      <c r="N325" s="31">
        <f t="shared" si="76"/>
        <v>26356988</v>
      </c>
      <c r="O325" s="36">
        <f t="shared" si="77"/>
        <v>0.37378417271982123</v>
      </c>
      <c r="P325" s="31">
        <v>13532589</v>
      </c>
      <c r="Q325" s="31">
        <v>86593980</v>
      </c>
      <c r="R325" s="31">
        <v>85228409</v>
      </c>
      <c r="S325" s="31">
        <v>47913589</v>
      </c>
      <c r="T325" s="36">
        <f t="shared" si="78"/>
        <v>0.5621786158181129</v>
      </c>
      <c r="U325" s="36">
        <f t="shared" si="79"/>
        <v>-0.3526325228675754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98177110</v>
      </c>
      <c r="E326" s="31">
        <v>112189571</v>
      </c>
      <c r="F326" s="31">
        <v>23815517</v>
      </c>
      <c r="G326" s="36">
        <f t="shared" si="72"/>
        <v>0.24257708339550837</v>
      </c>
      <c r="H326" s="31">
        <v>26374735</v>
      </c>
      <c r="I326" s="36">
        <f t="shared" si="73"/>
        <v>0.26864444268119114</v>
      </c>
      <c r="J326" s="31">
        <v>27241925</v>
      </c>
      <c r="K326" s="36">
        <f t="shared" si="74"/>
        <v>0.24282047571070578</v>
      </c>
      <c r="L326" s="31">
        <v>0</v>
      </c>
      <c r="M326" s="36">
        <f t="shared" si="75"/>
        <v>0</v>
      </c>
      <c r="N326" s="31">
        <f t="shared" si="76"/>
        <v>77432177</v>
      </c>
      <c r="O326" s="36">
        <f t="shared" si="77"/>
        <v>0.69019050799293991</v>
      </c>
      <c r="P326" s="31">
        <v>21554799</v>
      </c>
      <c r="Q326" s="31">
        <v>105768693</v>
      </c>
      <c r="R326" s="31">
        <v>106289804</v>
      </c>
      <c r="S326" s="31">
        <v>62748313</v>
      </c>
      <c r="T326" s="36">
        <f t="shared" si="78"/>
        <v>0.59035119680905612</v>
      </c>
      <c r="U326" s="36">
        <f t="shared" si="79"/>
        <v>0.26384500268362521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152495258</v>
      </c>
      <c r="E327" s="31">
        <v>150715258</v>
      </c>
      <c r="F327" s="31">
        <v>15973281</v>
      </c>
      <c r="G327" s="36">
        <f t="shared" si="72"/>
        <v>0.10474608331755469</v>
      </c>
      <c r="H327" s="31">
        <v>21721052</v>
      </c>
      <c r="I327" s="36">
        <f t="shared" si="73"/>
        <v>0.14243755697636185</v>
      </c>
      <c r="J327" s="31">
        <v>20390396</v>
      </c>
      <c r="K327" s="36">
        <f t="shared" si="74"/>
        <v>0.13529085422791101</v>
      </c>
      <c r="L327" s="31">
        <v>0</v>
      </c>
      <c r="M327" s="36">
        <f t="shared" si="75"/>
        <v>0</v>
      </c>
      <c r="N327" s="31">
        <f t="shared" si="76"/>
        <v>58084729</v>
      </c>
      <c r="O327" s="36">
        <f t="shared" si="77"/>
        <v>0.38539381991437127</v>
      </c>
      <c r="P327" s="31">
        <v>21134631</v>
      </c>
      <c r="Q327" s="31">
        <v>138191350</v>
      </c>
      <c r="R327" s="31">
        <v>130693120</v>
      </c>
      <c r="S327" s="31">
        <v>58902346</v>
      </c>
      <c r="T327" s="36">
        <f t="shared" si="78"/>
        <v>0.45069201806491421</v>
      </c>
      <c r="U327" s="36">
        <f t="shared" si="79"/>
        <v>-3.5214004919224773E-2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48792200</v>
      </c>
      <c r="E328" s="31">
        <v>52908600</v>
      </c>
      <c r="F328" s="31">
        <v>7657271</v>
      </c>
      <c r="G328" s="36">
        <f t="shared" si="72"/>
        <v>0.15693637507634417</v>
      </c>
      <c r="H328" s="31">
        <v>11376718</v>
      </c>
      <c r="I328" s="36">
        <f t="shared" si="73"/>
        <v>0.23316673566676641</v>
      </c>
      <c r="J328" s="31">
        <v>10696147</v>
      </c>
      <c r="K328" s="36">
        <f t="shared" si="74"/>
        <v>0.20216272968855725</v>
      </c>
      <c r="L328" s="31">
        <v>0</v>
      </c>
      <c r="M328" s="36">
        <f t="shared" si="75"/>
        <v>0</v>
      </c>
      <c r="N328" s="31">
        <f t="shared" si="76"/>
        <v>29730136</v>
      </c>
      <c r="O328" s="36">
        <f t="shared" si="77"/>
        <v>0.56191500058591604</v>
      </c>
      <c r="P328" s="31">
        <v>9966833</v>
      </c>
      <c r="Q328" s="31">
        <v>37378900</v>
      </c>
      <c r="R328" s="31">
        <v>50016700</v>
      </c>
      <c r="S328" s="31">
        <v>27977811</v>
      </c>
      <c r="T328" s="36">
        <f t="shared" si="78"/>
        <v>0.55936939062353175</v>
      </c>
      <c r="U328" s="36">
        <f t="shared" si="79"/>
        <v>7.317409652594753E-2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105313303</v>
      </c>
      <c r="E329" s="31">
        <v>104716586</v>
      </c>
      <c r="F329" s="31">
        <v>18269382</v>
      </c>
      <c r="G329" s="36">
        <f t="shared" si="72"/>
        <v>0.17347648853060851</v>
      </c>
      <c r="H329" s="31">
        <v>18084772</v>
      </c>
      <c r="I329" s="36">
        <f t="shared" si="73"/>
        <v>0.17172352860302939</v>
      </c>
      <c r="J329" s="31">
        <v>21717476</v>
      </c>
      <c r="K329" s="36">
        <f t="shared" si="74"/>
        <v>0.20739289571567965</v>
      </c>
      <c r="L329" s="31">
        <v>0</v>
      </c>
      <c r="M329" s="36">
        <f t="shared" si="75"/>
        <v>0</v>
      </c>
      <c r="N329" s="31">
        <f t="shared" si="76"/>
        <v>58071630</v>
      </c>
      <c r="O329" s="36">
        <f t="shared" si="77"/>
        <v>0.55456000064784383</v>
      </c>
      <c r="P329" s="31">
        <v>24588858</v>
      </c>
      <c r="Q329" s="31">
        <v>77980889</v>
      </c>
      <c r="R329" s="31">
        <v>76829100</v>
      </c>
      <c r="S329" s="31">
        <v>55761375</v>
      </c>
      <c r="T329" s="36">
        <f t="shared" si="78"/>
        <v>0.72578456600428742</v>
      </c>
      <c r="U329" s="36">
        <f t="shared" si="79"/>
        <v>-0.11677573639247496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144186009</v>
      </c>
      <c r="E330" s="31">
        <v>143949933</v>
      </c>
      <c r="F330" s="31">
        <v>15403644</v>
      </c>
      <c r="G330" s="36">
        <f t="shared" si="72"/>
        <v>0.10683175230961556</v>
      </c>
      <c r="H330" s="31">
        <v>22695220</v>
      </c>
      <c r="I330" s="36">
        <f t="shared" si="73"/>
        <v>0.15740237320806902</v>
      </c>
      <c r="J330" s="31">
        <v>21038944</v>
      </c>
      <c r="K330" s="36">
        <f t="shared" si="74"/>
        <v>0.14615459390314547</v>
      </c>
      <c r="L330" s="31">
        <v>0</v>
      </c>
      <c r="M330" s="36">
        <f t="shared" si="75"/>
        <v>0</v>
      </c>
      <c r="N330" s="31">
        <f t="shared" si="76"/>
        <v>59137808</v>
      </c>
      <c r="O330" s="36">
        <f t="shared" si="77"/>
        <v>0.41082205991717968</v>
      </c>
      <c r="P330" s="31">
        <v>19710643</v>
      </c>
      <c r="Q330" s="31">
        <v>146013936</v>
      </c>
      <c r="R330" s="31">
        <v>152697908</v>
      </c>
      <c r="S330" s="31">
        <v>56134754</v>
      </c>
      <c r="T330" s="36">
        <f t="shared" si="78"/>
        <v>0.36761966640695565</v>
      </c>
      <c r="U330" s="36">
        <f t="shared" si="79"/>
        <v>6.7390038975390087E-2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27406155</v>
      </c>
      <c r="E331" s="31">
        <v>25246335</v>
      </c>
      <c r="F331" s="31">
        <v>5945660</v>
      </c>
      <c r="G331" s="36">
        <f t="shared" si="72"/>
        <v>0.2169461568030977</v>
      </c>
      <c r="H331" s="31">
        <v>7092038</v>
      </c>
      <c r="I331" s="36">
        <f t="shared" si="73"/>
        <v>0.25877537363413439</v>
      </c>
      <c r="J331" s="31">
        <v>7296210</v>
      </c>
      <c r="K331" s="36">
        <f t="shared" si="74"/>
        <v>0.28900075991228036</v>
      </c>
      <c r="L331" s="31">
        <v>0</v>
      </c>
      <c r="M331" s="36">
        <f t="shared" si="75"/>
        <v>0</v>
      </c>
      <c r="N331" s="31">
        <f t="shared" si="76"/>
        <v>20333908</v>
      </c>
      <c r="O331" s="36">
        <f t="shared" si="77"/>
        <v>0.80542019267351084</v>
      </c>
      <c r="P331" s="31">
        <v>5855652</v>
      </c>
      <c r="Q331" s="31">
        <v>28546402</v>
      </c>
      <c r="R331" s="31">
        <v>27329181</v>
      </c>
      <c r="S331" s="31">
        <v>19028536</v>
      </c>
      <c r="T331" s="36">
        <f t="shared" si="78"/>
        <v>0.69627172508389479</v>
      </c>
      <c r="U331" s="36">
        <f t="shared" si="79"/>
        <v>0.2460115457680887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664976743</v>
      </c>
      <c r="E332" s="32">
        <f>SUM(E324:E331)</f>
        <v>660645565</v>
      </c>
      <c r="F332" s="32">
        <f>SUM(F324:F331)</f>
        <v>95503149</v>
      </c>
      <c r="G332" s="37">
        <f t="shared" si="72"/>
        <v>0.14361878066463446</v>
      </c>
      <c r="H332" s="32">
        <f>SUM(H324:H331)</f>
        <v>117247576</v>
      </c>
      <c r="I332" s="37">
        <f t="shared" si="73"/>
        <v>0.17631831072925208</v>
      </c>
      <c r="J332" s="32">
        <f>SUM(J324:J331)</f>
        <v>117542931</v>
      </c>
      <c r="K332" s="37">
        <f t="shared" si="74"/>
        <v>0.17792132003489647</v>
      </c>
      <c r="L332" s="32">
        <f>SUM(L324:L331)</f>
        <v>0</v>
      </c>
      <c r="M332" s="37">
        <f t="shared" si="75"/>
        <v>0</v>
      </c>
      <c r="N332" s="32">
        <f t="shared" si="76"/>
        <v>330293656</v>
      </c>
      <c r="O332" s="37">
        <f t="shared" si="77"/>
        <v>0.49995591206307427</v>
      </c>
      <c r="P332" s="32">
        <f>SUM(P324:P331)</f>
        <v>116665609</v>
      </c>
      <c r="Q332" s="32">
        <f>SUM(Q324:Q331)</f>
        <v>620753790</v>
      </c>
      <c r="R332" s="32">
        <f>SUM(R324:R331)</f>
        <v>629363862</v>
      </c>
      <c r="S332" s="32">
        <f>SUM(S324:S331)</f>
        <v>329573982</v>
      </c>
      <c r="T332" s="37">
        <f t="shared" si="78"/>
        <v>0.52366206879542765</v>
      </c>
      <c r="U332" s="37">
        <f t="shared" si="79"/>
        <v>7.5199710310516199E-3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32806369</v>
      </c>
      <c r="E333" s="31">
        <v>31059075</v>
      </c>
      <c r="F333" s="31">
        <v>6966821</v>
      </c>
      <c r="G333" s="36">
        <f t="shared" si="72"/>
        <v>0.21236184351886062</v>
      </c>
      <c r="H333" s="31">
        <v>7346068</v>
      </c>
      <c r="I333" s="36">
        <f t="shared" si="73"/>
        <v>0.22392200733948947</v>
      </c>
      <c r="J333" s="31">
        <v>7190987</v>
      </c>
      <c r="K333" s="36">
        <f t="shared" si="74"/>
        <v>0.23152611595805736</v>
      </c>
      <c r="L333" s="31">
        <v>0</v>
      </c>
      <c r="M333" s="36">
        <f t="shared" si="75"/>
        <v>0</v>
      </c>
      <c r="N333" s="31">
        <f t="shared" si="76"/>
        <v>21503876</v>
      </c>
      <c r="O333" s="36">
        <f t="shared" si="77"/>
        <v>0.69235403823198216</v>
      </c>
      <c r="P333" s="31">
        <v>6894923</v>
      </c>
      <c r="Q333" s="31">
        <v>28677912</v>
      </c>
      <c r="R333" s="31">
        <v>18288912</v>
      </c>
      <c r="S333" s="31">
        <v>20748007</v>
      </c>
      <c r="T333" s="36">
        <f t="shared" si="78"/>
        <v>1.1344582444270059</v>
      </c>
      <c r="U333" s="36">
        <f t="shared" si="79"/>
        <v>4.2939420788310478E-2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3493320</v>
      </c>
      <c r="E334" s="31">
        <v>64203956</v>
      </c>
      <c r="F334" s="31">
        <v>783601</v>
      </c>
      <c r="G334" s="36">
        <f t="shared" si="72"/>
        <v>0.22431411951954014</v>
      </c>
      <c r="H334" s="31">
        <v>839527</v>
      </c>
      <c r="I334" s="36">
        <f t="shared" si="73"/>
        <v>0.24032353176920523</v>
      </c>
      <c r="J334" s="31">
        <v>793520</v>
      </c>
      <c r="K334" s="36">
        <f t="shared" si="74"/>
        <v>1.2359363027412204E-2</v>
      </c>
      <c r="L334" s="31">
        <v>0</v>
      </c>
      <c r="M334" s="36">
        <f t="shared" si="75"/>
        <v>0</v>
      </c>
      <c r="N334" s="31">
        <f t="shared" si="76"/>
        <v>2416648</v>
      </c>
      <c r="O334" s="36">
        <f t="shared" si="77"/>
        <v>3.7640172826733605E-2</v>
      </c>
      <c r="P334" s="31">
        <v>756098</v>
      </c>
      <c r="Q334" s="31">
        <v>3048345</v>
      </c>
      <c r="R334" s="31">
        <v>2919698</v>
      </c>
      <c r="S334" s="31">
        <v>2179983</v>
      </c>
      <c r="T334" s="36">
        <f t="shared" si="78"/>
        <v>0.74664674223155958</v>
      </c>
      <c r="U334" s="36">
        <f t="shared" si="79"/>
        <v>4.9493584165015703E-2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76518993</v>
      </c>
      <c r="E335" s="31">
        <v>75093621</v>
      </c>
      <c r="F335" s="31">
        <v>5293318</v>
      </c>
      <c r="G335" s="36">
        <f t="shared" si="72"/>
        <v>6.9176524578675513E-2</v>
      </c>
      <c r="H335" s="31">
        <v>5588510</v>
      </c>
      <c r="I335" s="36">
        <f t="shared" si="73"/>
        <v>7.3034285749160349E-2</v>
      </c>
      <c r="J335" s="31">
        <v>5062079</v>
      </c>
      <c r="K335" s="36">
        <f t="shared" si="74"/>
        <v>6.7410239812513498E-2</v>
      </c>
      <c r="L335" s="31">
        <v>0</v>
      </c>
      <c r="M335" s="36">
        <f t="shared" si="75"/>
        <v>0</v>
      </c>
      <c r="N335" s="31">
        <f t="shared" si="76"/>
        <v>15943907</v>
      </c>
      <c r="O335" s="36">
        <f t="shared" si="77"/>
        <v>0.21232039136852915</v>
      </c>
      <c r="P335" s="31">
        <v>5388421</v>
      </c>
      <c r="Q335" s="31">
        <v>73683441</v>
      </c>
      <c r="R335" s="31">
        <v>74842055</v>
      </c>
      <c r="S335" s="31">
        <v>16158798</v>
      </c>
      <c r="T335" s="36">
        <f t="shared" si="78"/>
        <v>0.21590532221489642</v>
      </c>
      <c r="U335" s="36">
        <f t="shared" si="79"/>
        <v>-6.0563567694506437E-2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81458</v>
      </c>
      <c r="I336" s="36">
        <f t="shared" si="73"/>
        <v>0</v>
      </c>
      <c r="J336" s="31">
        <v>94603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176061</v>
      </c>
      <c r="O336" s="36">
        <f t="shared" si="77"/>
        <v>0</v>
      </c>
      <c r="P336" s="31">
        <v>265440</v>
      </c>
      <c r="Q336" s="31">
        <v>2907500</v>
      </c>
      <c r="R336" s="31">
        <v>2103248</v>
      </c>
      <c r="S336" s="31">
        <v>643487</v>
      </c>
      <c r="T336" s="36">
        <f t="shared" si="78"/>
        <v>0.30594917955466971</v>
      </c>
      <c r="U336" s="36">
        <f t="shared" si="79"/>
        <v>-0.64359930681133215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112818682</v>
      </c>
      <c r="E337" s="32">
        <f>SUM(E333:E336)</f>
        <v>170356652</v>
      </c>
      <c r="F337" s="32">
        <f>SUM(F333:F336)</f>
        <v>13043740</v>
      </c>
      <c r="G337" s="37">
        <f t="shared" si="72"/>
        <v>0.11561684438043691</v>
      </c>
      <c r="H337" s="32">
        <f>SUM(H333:H336)</f>
        <v>13855563</v>
      </c>
      <c r="I337" s="37">
        <f t="shared" si="73"/>
        <v>0.12281266501588806</v>
      </c>
      <c r="J337" s="32">
        <f>SUM(J333:J336)</f>
        <v>13141189</v>
      </c>
      <c r="K337" s="37">
        <f t="shared" si="74"/>
        <v>7.7139277191242292E-2</v>
      </c>
      <c r="L337" s="32">
        <f>SUM(L333:L336)</f>
        <v>0</v>
      </c>
      <c r="M337" s="37">
        <f t="shared" si="75"/>
        <v>0</v>
      </c>
      <c r="N337" s="32">
        <f t="shared" si="76"/>
        <v>40040492</v>
      </c>
      <c r="O337" s="37">
        <f t="shared" si="77"/>
        <v>0.23503920469157846</v>
      </c>
      <c r="P337" s="32">
        <f>SUM(P333:P336)</f>
        <v>13304882</v>
      </c>
      <c r="Q337" s="32">
        <f>SUM(Q333:Q336)</f>
        <v>108317198</v>
      </c>
      <c r="R337" s="32">
        <f>SUM(R333:R336)</f>
        <v>98153913</v>
      </c>
      <c r="S337" s="32">
        <f>SUM(S333:S336)</f>
        <v>39730275</v>
      </c>
      <c r="T337" s="37">
        <f t="shared" si="78"/>
        <v>0.40477525333095993</v>
      </c>
      <c r="U337" s="37">
        <f t="shared" si="79"/>
        <v>-1.2303228243587538E-2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7623020113</v>
      </c>
      <c r="E338" s="32">
        <f>SUM(E302,E304:E309,E311:E316,E318:E322,E324:E331,E333:E336)</f>
        <v>7648364774</v>
      </c>
      <c r="F338" s="32">
        <f>SUM(F302,F304:F309,F311:F316,F318:F322,F324:F331,F333:F336)</f>
        <v>1315270988</v>
      </c>
      <c r="G338" s="37">
        <f t="shared" si="72"/>
        <v>0.17253935690881733</v>
      </c>
      <c r="H338" s="32">
        <f>SUM(H302,H304:H309,H311:H316,H318:H322,H324:H331,H333:H336)</f>
        <v>1510040305</v>
      </c>
      <c r="I338" s="37">
        <f t="shared" si="73"/>
        <v>0.1980895081760097</v>
      </c>
      <c r="J338" s="32">
        <f>SUM(J302,J304:J309,J311:J316,J318:J322,J324:J331,J333:J336)</f>
        <v>1976480408</v>
      </c>
      <c r="K338" s="37">
        <f t="shared" si="74"/>
        <v>0.25841869032173859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4801791701</v>
      </c>
      <c r="O338" s="37">
        <f t="shared" si="77"/>
        <v>0.62781938922726388</v>
      </c>
      <c r="P338" s="32">
        <f>SUM(P302,P304:P309,P311:P316,P318:P322,P324:P331,P333:P336)</f>
        <v>1845489399</v>
      </c>
      <c r="Q338" s="32">
        <f>SUM(Q302,Q304:Q309,Q311:Q316,Q318:Q322,Q324:Q331,Q333:Q336)</f>
        <v>6597385411</v>
      </c>
      <c r="R338" s="32">
        <f>SUM(R302,R304:R309,R311:R316,R318:R322,R324:R331,R333:R336)</f>
        <v>7484186173</v>
      </c>
      <c r="S338" s="32">
        <f>SUM(S302,S304:S309,S311:S316,S318:S322,S324:S331,S333:S336)</f>
        <v>4753407391</v>
      </c>
      <c r="T338" s="37">
        <f t="shared" si="78"/>
        <v>0.63512682356144801</v>
      </c>
      <c r="U338" s="37">
        <f t="shared" si="79"/>
        <v>7.0979009183677277E-2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28791891015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29391482678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6143915623</v>
      </c>
      <c r="G339" s="39">
        <f t="shared" si="72"/>
        <v>0.21339048622402546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7201092088</v>
      </c>
      <c r="I339" s="39">
        <f t="shared" si="73"/>
        <v>0.2501083407216419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7463002529</v>
      </c>
      <c r="K339" s="39">
        <f t="shared" si="74"/>
        <v>0.25391718447011785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20808010240</v>
      </c>
      <c r="O339" s="39">
        <f t="shared" si="77"/>
        <v>0.70796054993085233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6909532320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27749133057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28772468390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20166517425</v>
      </c>
      <c r="T339" s="39">
        <f t="shared" si="78"/>
        <v>0.70089632740752139</v>
      </c>
      <c r="U339" s="39">
        <f t="shared" si="79"/>
        <v>8.0102412633334286E-2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197194173</v>
      </c>
      <c r="E8" s="31">
        <v>254348621</v>
      </c>
      <c r="F8" s="31">
        <v>15313606</v>
      </c>
      <c r="G8" s="36">
        <f>IF(($D8       =0),0,($F8       /$D8       ))</f>
        <v>7.7657497516420024E-2</v>
      </c>
      <c r="H8" s="31">
        <v>20436386</v>
      </c>
      <c r="I8" s="36">
        <f>IF(($D8       =0),0,($H8       /$D8       ))</f>
        <v>0.10363585134942097</v>
      </c>
      <c r="J8" s="31">
        <v>60739891</v>
      </c>
      <c r="K8" s="36">
        <f>IF(($E8       =0),0,($J8       /$E8       ))</f>
        <v>0.23880566272069548</v>
      </c>
      <c r="L8" s="31">
        <v>0</v>
      </c>
      <c r="M8" s="36">
        <f>IF(($E8       =0),0,($L8       /$E8       ))</f>
        <v>0</v>
      </c>
      <c r="N8" s="31">
        <f>$F8       +$H8       +$J8</f>
        <v>96489883</v>
      </c>
      <c r="O8" s="36">
        <f>IF(($E8       =0),0,($N8       /$E8       ))</f>
        <v>0.37936074754657312</v>
      </c>
      <c r="P8" s="31">
        <v>30597459</v>
      </c>
      <c r="Q8" s="31">
        <v>187439291</v>
      </c>
      <c r="R8" s="31">
        <v>173205145</v>
      </c>
      <c r="S8" s="31">
        <v>82409290</v>
      </c>
      <c r="T8" s="36">
        <f>IF(($R8       =0),0,($S8       /$R8       ))</f>
        <v>0.4757900811780158</v>
      </c>
      <c r="U8" s="36">
        <f>IF(($P8       =0),0,(($J8       /$P8       )-1))</f>
        <v>0.98512860169205552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362639430</v>
      </c>
      <c r="E9" s="31">
        <v>370709900</v>
      </c>
      <c r="F9" s="31">
        <v>50029701</v>
      </c>
      <c r="G9" s="36">
        <f>IF(($D9       =0),0,($F9       /$D9       ))</f>
        <v>0.13795990413949194</v>
      </c>
      <c r="H9" s="31">
        <v>76244991</v>
      </c>
      <c r="I9" s="36">
        <f>IF(($D9       =0),0,($H9       /$D9       ))</f>
        <v>0.21025014020124619</v>
      </c>
      <c r="J9" s="31">
        <v>56401616</v>
      </c>
      <c r="K9" s="36">
        <f>IF(($E9       =0),0,($J9       /$E9       ))</f>
        <v>0.15214488741735788</v>
      </c>
      <c r="L9" s="31">
        <v>0</v>
      </c>
      <c r="M9" s="36">
        <f>IF(($E9       =0),0,($L9       /$E9       ))</f>
        <v>0</v>
      </c>
      <c r="N9" s="31">
        <f>$F9       +$H9       +$J9</f>
        <v>182676308</v>
      </c>
      <c r="O9" s="36">
        <f>IF(($E9       =0),0,($N9       /$E9       ))</f>
        <v>0.49277429062455574</v>
      </c>
      <c r="P9" s="31">
        <v>71482850</v>
      </c>
      <c r="Q9" s="31">
        <v>326983970</v>
      </c>
      <c r="R9" s="31">
        <v>498426320</v>
      </c>
      <c r="S9" s="31">
        <v>181113516</v>
      </c>
      <c r="T9" s="36">
        <f>IF(($R9       =0),0,($S9       /$R9       ))</f>
        <v>0.36337069037606201</v>
      </c>
      <c r="U9" s="36">
        <f>IF(($P9       =0),0,(($J9       /$P9       )-1))</f>
        <v>-0.21097695461219024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559833603</v>
      </c>
      <c r="E10" s="32">
        <f>SUM(E8:E9)</f>
        <v>625058521</v>
      </c>
      <c r="F10" s="32">
        <f>SUM(F8:F9)</f>
        <v>65343307</v>
      </c>
      <c r="G10" s="37">
        <f t="shared" ref="G10:G54" si="0">IF(($D10      =0),0,($F10      /$D10      ))</f>
        <v>0.11671915842465069</v>
      </c>
      <c r="H10" s="32">
        <f>SUM(H8:H9)</f>
        <v>96681377</v>
      </c>
      <c r="I10" s="37">
        <f t="shared" ref="I10:I54" si="1">IF(($D10      =0),0,($H10      /$D10      ))</f>
        <v>0.1726966307165381</v>
      </c>
      <c r="J10" s="32">
        <f>SUM(J8:J9)</f>
        <v>117141507</v>
      </c>
      <c r="K10" s="37">
        <f t="shared" ref="K10:K54" si="2">IF(($E10      =0),0,($J10      /$E10      ))</f>
        <v>0.18740886343344482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279166191</v>
      </c>
      <c r="O10" s="37">
        <f t="shared" ref="O10:O54" si="5">IF(($E10      =0),0,($N10      /$E10      ))</f>
        <v>0.44662408657892688</v>
      </c>
      <c r="P10" s="32">
        <f>SUM(P8:P9)</f>
        <v>102080309</v>
      </c>
      <c r="Q10" s="32">
        <f>SUM(Q8:Q9)</f>
        <v>514423261</v>
      </c>
      <c r="R10" s="32">
        <f>SUM(R8:R9)</f>
        <v>671631465</v>
      </c>
      <c r="S10" s="32">
        <f>SUM(S8:S9)</f>
        <v>263522806</v>
      </c>
      <c r="T10" s="37">
        <f t="shared" ref="T10:T54" si="6">IF(($R10      =0),0,($S10      /$R10      ))</f>
        <v>0.39236221012962819</v>
      </c>
      <c r="U10" s="37">
        <f t="shared" ref="U10:U54" si="7">IF(($P10      =0),0,(($J10      /$P10      )-1))</f>
        <v>0.14754263723868632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262278</v>
      </c>
      <c r="E11" s="31">
        <v>262278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-47999</v>
      </c>
      <c r="K11" s="36">
        <f t="shared" si="2"/>
        <v>-0.18300810590289693</v>
      </c>
      <c r="L11" s="31">
        <v>0</v>
      </c>
      <c r="M11" s="36">
        <f t="shared" si="3"/>
        <v>0</v>
      </c>
      <c r="N11" s="31">
        <f t="shared" si="4"/>
        <v>-47999</v>
      </c>
      <c r="O11" s="36">
        <f t="shared" si="5"/>
        <v>-0.18300810590289693</v>
      </c>
      <c r="P11" s="31">
        <v>-28081</v>
      </c>
      <c r="Q11" s="31">
        <v>262278</v>
      </c>
      <c r="R11" s="31">
        <v>262278</v>
      </c>
      <c r="S11" s="31">
        <v>-28081</v>
      </c>
      <c r="T11" s="36">
        <f t="shared" si="6"/>
        <v>-0.10706578515925849</v>
      </c>
      <c r="U11" s="36">
        <f t="shared" si="7"/>
        <v>0.70930522417292829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1309428</v>
      </c>
      <c r="E13" s="31">
        <v>12132432</v>
      </c>
      <c r="F13" s="31">
        <v>0</v>
      </c>
      <c r="G13" s="36">
        <f t="shared" si="0"/>
        <v>0</v>
      </c>
      <c r="H13" s="31">
        <v>1331102</v>
      </c>
      <c r="I13" s="36">
        <f t="shared" si="1"/>
        <v>1.0165522655693937</v>
      </c>
      <c r="J13" s="31">
        <v>26424</v>
      </c>
      <c r="K13" s="36">
        <f t="shared" si="2"/>
        <v>2.1779639894128401E-3</v>
      </c>
      <c r="L13" s="31">
        <v>0</v>
      </c>
      <c r="M13" s="36">
        <f t="shared" si="3"/>
        <v>0</v>
      </c>
      <c r="N13" s="31">
        <f t="shared" si="4"/>
        <v>1357526</v>
      </c>
      <c r="O13" s="36">
        <f t="shared" si="5"/>
        <v>0.1118923229901474</v>
      </c>
      <c r="P13" s="31">
        <v>0</v>
      </c>
      <c r="Q13" s="31">
        <v>0</v>
      </c>
      <c r="R13" s="31">
        <v>10527876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82967202</v>
      </c>
      <c r="E14" s="31">
        <v>133550284</v>
      </c>
      <c r="F14" s="31">
        <v>10540201</v>
      </c>
      <c r="G14" s="36">
        <f t="shared" si="0"/>
        <v>0.12704057441879263</v>
      </c>
      <c r="H14" s="31">
        <v>12467972</v>
      </c>
      <c r="I14" s="36">
        <f t="shared" si="1"/>
        <v>0.15027591264316711</v>
      </c>
      <c r="J14" s="31">
        <v>19586367</v>
      </c>
      <c r="K14" s="36">
        <f t="shared" si="2"/>
        <v>0.14665911904762405</v>
      </c>
      <c r="L14" s="31">
        <v>0</v>
      </c>
      <c r="M14" s="36">
        <f t="shared" si="3"/>
        <v>0</v>
      </c>
      <c r="N14" s="31">
        <f t="shared" si="4"/>
        <v>42594540</v>
      </c>
      <c r="O14" s="36">
        <f t="shared" si="5"/>
        <v>0.31894009300646636</v>
      </c>
      <c r="P14" s="31">
        <v>12756326</v>
      </c>
      <c r="Q14" s="31">
        <v>3546261</v>
      </c>
      <c r="R14" s="31">
        <v>115155864</v>
      </c>
      <c r="S14" s="31">
        <v>53535681</v>
      </c>
      <c r="T14" s="36">
        <f t="shared" si="6"/>
        <v>0.46489756700535895</v>
      </c>
      <c r="U14" s="36">
        <f t="shared" si="7"/>
        <v>0.53542383598537691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2258464</v>
      </c>
      <c r="E15" s="31">
        <v>2248402</v>
      </c>
      <c r="F15" s="31">
        <v>469138</v>
      </c>
      <c r="G15" s="36">
        <f t="shared" si="0"/>
        <v>0.20772436487807644</v>
      </c>
      <c r="H15" s="31">
        <v>360063</v>
      </c>
      <c r="I15" s="36">
        <f t="shared" si="1"/>
        <v>0.15942826629071793</v>
      </c>
      <c r="J15" s="31">
        <v>448762</v>
      </c>
      <c r="K15" s="36">
        <f t="shared" si="2"/>
        <v>0.19959153211925626</v>
      </c>
      <c r="L15" s="31">
        <v>0</v>
      </c>
      <c r="M15" s="36">
        <f t="shared" si="3"/>
        <v>0</v>
      </c>
      <c r="N15" s="31">
        <f t="shared" si="4"/>
        <v>1277963</v>
      </c>
      <c r="O15" s="36">
        <f t="shared" si="5"/>
        <v>0.56838723680195979</v>
      </c>
      <c r="P15" s="31">
        <v>168799</v>
      </c>
      <c r="Q15" s="31">
        <v>1698720</v>
      </c>
      <c r="R15" s="31">
        <v>1722720</v>
      </c>
      <c r="S15" s="31">
        <v>944433</v>
      </c>
      <c r="T15" s="36">
        <f t="shared" si="6"/>
        <v>0.54822199777096681</v>
      </c>
      <c r="U15" s="36">
        <f t="shared" si="7"/>
        <v>1.6585584037820129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9702781</v>
      </c>
      <c r="E16" s="31">
        <v>11320486</v>
      </c>
      <c r="F16" s="31">
        <v>1347390</v>
      </c>
      <c r="G16" s="36">
        <f t="shared" si="0"/>
        <v>0.13886637243487202</v>
      </c>
      <c r="H16" s="31">
        <v>1992961</v>
      </c>
      <c r="I16" s="36">
        <f t="shared" si="1"/>
        <v>0.20540100822640436</v>
      </c>
      <c r="J16" s="31">
        <v>1741834</v>
      </c>
      <c r="K16" s="36">
        <f t="shared" si="2"/>
        <v>0.15386565559111154</v>
      </c>
      <c r="L16" s="31">
        <v>0</v>
      </c>
      <c r="M16" s="36">
        <f t="shared" si="3"/>
        <v>0</v>
      </c>
      <c r="N16" s="31">
        <f t="shared" si="4"/>
        <v>5082185</v>
      </c>
      <c r="O16" s="36">
        <f t="shared" si="5"/>
        <v>0.44893699793454095</v>
      </c>
      <c r="P16" s="31">
        <v>1278800</v>
      </c>
      <c r="Q16" s="31">
        <v>7036999</v>
      </c>
      <c r="R16" s="31">
        <v>7606266</v>
      </c>
      <c r="S16" s="31">
        <v>4580635</v>
      </c>
      <c r="T16" s="36">
        <f t="shared" si="6"/>
        <v>0.60221861817611955</v>
      </c>
      <c r="U16" s="36">
        <f t="shared" si="7"/>
        <v>0.36208476696903347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1262283</v>
      </c>
      <c r="E17" s="31">
        <v>663002</v>
      </c>
      <c r="F17" s="31">
        <v>242868</v>
      </c>
      <c r="G17" s="36">
        <f t="shared" si="0"/>
        <v>0.19240376365680278</v>
      </c>
      <c r="H17" s="31">
        <v>176394</v>
      </c>
      <c r="I17" s="36">
        <f t="shared" si="1"/>
        <v>0.13974203882964439</v>
      </c>
      <c r="J17" s="31">
        <v>157380</v>
      </c>
      <c r="K17" s="36">
        <f t="shared" si="2"/>
        <v>0.23737484954796517</v>
      </c>
      <c r="L17" s="31">
        <v>0</v>
      </c>
      <c r="M17" s="36">
        <f t="shared" si="3"/>
        <v>0</v>
      </c>
      <c r="N17" s="31">
        <f t="shared" si="4"/>
        <v>576642</v>
      </c>
      <c r="O17" s="36">
        <f t="shared" si="5"/>
        <v>0.8697439826727521</v>
      </c>
      <c r="P17" s="31">
        <v>200853</v>
      </c>
      <c r="Q17" s="31">
        <v>623841</v>
      </c>
      <c r="R17" s="31">
        <v>680622</v>
      </c>
      <c r="S17" s="31">
        <v>532970</v>
      </c>
      <c r="T17" s="36">
        <f t="shared" si="6"/>
        <v>0.78306313930492988</v>
      </c>
      <c r="U17" s="36">
        <f t="shared" si="7"/>
        <v>-0.21644187540141302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594340</v>
      </c>
      <c r="E18" s="31">
        <v>1801070</v>
      </c>
      <c r="F18" s="31">
        <v>143579</v>
      </c>
      <c r="G18" s="36">
        <f t="shared" si="0"/>
        <v>0.24157721169700844</v>
      </c>
      <c r="H18" s="31">
        <v>174567</v>
      </c>
      <c r="I18" s="36">
        <f t="shared" si="1"/>
        <v>0.29371571827573445</v>
      </c>
      <c r="J18" s="31">
        <v>287178</v>
      </c>
      <c r="K18" s="36">
        <f t="shared" si="2"/>
        <v>0.15944855002859412</v>
      </c>
      <c r="L18" s="31">
        <v>0</v>
      </c>
      <c r="M18" s="36">
        <f t="shared" si="3"/>
        <v>0</v>
      </c>
      <c r="N18" s="31">
        <f t="shared" si="4"/>
        <v>605324</v>
      </c>
      <c r="O18" s="36">
        <f t="shared" si="5"/>
        <v>0.33609132349103588</v>
      </c>
      <c r="P18" s="31">
        <v>128130</v>
      </c>
      <c r="Q18" s="31">
        <v>614742</v>
      </c>
      <c r="R18" s="31">
        <v>617752</v>
      </c>
      <c r="S18" s="31">
        <v>417251</v>
      </c>
      <c r="T18" s="36">
        <f t="shared" si="6"/>
        <v>0.67543447856097594</v>
      </c>
      <c r="U18" s="36">
        <f t="shared" si="7"/>
        <v>1.2413018028564737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98356776</v>
      </c>
      <c r="E19" s="32">
        <f>SUM(E11:E18)</f>
        <v>161977954</v>
      </c>
      <c r="F19" s="32">
        <f>SUM(F11:F18)</f>
        <v>12743176</v>
      </c>
      <c r="G19" s="37">
        <f t="shared" si="0"/>
        <v>0.12956073306022151</v>
      </c>
      <c r="H19" s="32">
        <f>SUM(H11:H18)</f>
        <v>16503059</v>
      </c>
      <c r="I19" s="37">
        <f t="shared" si="1"/>
        <v>0.16778771805208417</v>
      </c>
      <c r="J19" s="32">
        <f>SUM(J11:J18)</f>
        <v>22199946</v>
      </c>
      <c r="K19" s="37">
        <f t="shared" si="2"/>
        <v>0.13705535507628402</v>
      </c>
      <c r="L19" s="32">
        <f>SUM(L11:L18)</f>
        <v>0</v>
      </c>
      <c r="M19" s="37">
        <f t="shared" si="3"/>
        <v>0</v>
      </c>
      <c r="N19" s="32">
        <f t="shared" si="4"/>
        <v>51446181</v>
      </c>
      <c r="O19" s="37">
        <f t="shared" si="5"/>
        <v>0.31761224123129744</v>
      </c>
      <c r="P19" s="32">
        <f>SUM(P11:P18)</f>
        <v>14504827</v>
      </c>
      <c r="Q19" s="32">
        <f>SUM(Q11:Q18)</f>
        <v>13782841</v>
      </c>
      <c r="R19" s="32">
        <f>SUM(R11:R18)</f>
        <v>136573378</v>
      </c>
      <c r="S19" s="32">
        <f>SUM(S11:S18)</f>
        <v>59982889</v>
      </c>
      <c r="T19" s="37">
        <f t="shared" si="6"/>
        <v>0.43919898503206095</v>
      </c>
      <c r="U19" s="37">
        <f t="shared" si="7"/>
        <v>0.53052125337310119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1490162</v>
      </c>
      <c r="E20" s="31">
        <v>1492771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80762</v>
      </c>
      <c r="K20" s="36">
        <f t="shared" si="2"/>
        <v>5.4102069239019245E-2</v>
      </c>
      <c r="L20" s="31">
        <v>0</v>
      </c>
      <c r="M20" s="36">
        <f t="shared" si="3"/>
        <v>0</v>
      </c>
      <c r="N20" s="31">
        <f t="shared" si="4"/>
        <v>80762</v>
      </c>
      <c r="O20" s="36">
        <f t="shared" si="5"/>
        <v>5.4102069239019245E-2</v>
      </c>
      <c r="P20" s="31">
        <v>78129</v>
      </c>
      <c r="Q20" s="31">
        <v>1423976</v>
      </c>
      <c r="R20" s="31">
        <v>1423976</v>
      </c>
      <c r="S20" s="31">
        <v>80429</v>
      </c>
      <c r="T20" s="36">
        <f t="shared" si="6"/>
        <v>5.648199126951578E-2</v>
      </c>
      <c r="U20" s="36">
        <f t="shared" si="7"/>
        <v>3.3700674525464214E-2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</v>
      </c>
      <c r="E22" s="31">
        <v>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76200</v>
      </c>
      <c r="F23" s="31">
        <v>61872</v>
      </c>
      <c r="G23" s="36">
        <f t="shared" si="0"/>
        <v>0</v>
      </c>
      <c r="H23" s="31">
        <v>12226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74098</v>
      </c>
      <c r="O23" s="36">
        <f t="shared" si="5"/>
        <v>0.97241469816272963</v>
      </c>
      <c r="P23" s="31">
        <v>61573</v>
      </c>
      <c r="Q23" s="31">
        <v>0</v>
      </c>
      <c r="R23" s="31">
        <v>152000</v>
      </c>
      <c r="S23" s="31">
        <v>61573</v>
      </c>
      <c r="T23" s="36">
        <f t="shared" si="6"/>
        <v>0.40508552631578948</v>
      </c>
      <c r="U23" s="36">
        <f t="shared" si="7"/>
        <v>-1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2503419</v>
      </c>
      <c r="E24" s="31">
        <v>2503419</v>
      </c>
      <c r="F24" s="31">
        <v>281871</v>
      </c>
      <c r="G24" s="36">
        <f t="shared" si="0"/>
        <v>0.11259441587684682</v>
      </c>
      <c r="H24" s="31">
        <v>909493</v>
      </c>
      <c r="I24" s="36">
        <f t="shared" si="1"/>
        <v>0.36330035044073727</v>
      </c>
      <c r="J24" s="31">
        <v>160071</v>
      </c>
      <c r="K24" s="36">
        <f t="shared" si="2"/>
        <v>6.3940954350829804E-2</v>
      </c>
      <c r="L24" s="31">
        <v>0</v>
      </c>
      <c r="M24" s="36">
        <f t="shared" si="3"/>
        <v>0</v>
      </c>
      <c r="N24" s="31">
        <f t="shared" si="4"/>
        <v>1351435</v>
      </c>
      <c r="O24" s="36">
        <f t="shared" si="5"/>
        <v>0.5398357206684139</v>
      </c>
      <c r="P24" s="31">
        <v>424640</v>
      </c>
      <c r="Q24" s="31">
        <v>1675542</v>
      </c>
      <c r="R24" s="31">
        <v>1683542</v>
      </c>
      <c r="S24" s="31">
        <v>1044360</v>
      </c>
      <c r="T24" s="36">
        <f t="shared" si="6"/>
        <v>0.62033498421779798</v>
      </c>
      <c r="U24" s="36">
        <f t="shared" si="7"/>
        <v>-0.62304304822908818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3976884</v>
      </c>
      <c r="E26" s="31">
        <v>15736818</v>
      </c>
      <c r="F26" s="31">
        <v>415491</v>
      </c>
      <c r="G26" s="36">
        <f t="shared" si="0"/>
        <v>0.10447651980797026</v>
      </c>
      <c r="H26" s="31">
        <v>455259</v>
      </c>
      <c r="I26" s="36">
        <f t="shared" si="1"/>
        <v>0.11447630858732616</v>
      </c>
      <c r="J26" s="31">
        <v>451073</v>
      </c>
      <c r="K26" s="36">
        <f t="shared" si="2"/>
        <v>2.866354557827383E-2</v>
      </c>
      <c r="L26" s="31">
        <v>0</v>
      </c>
      <c r="M26" s="36">
        <f t="shared" si="3"/>
        <v>0</v>
      </c>
      <c r="N26" s="31">
        <f t="shared" si="4"/>
        <v>1321823</v>
      </c>
      <c r="O26" s="36">
        <f t="shared" si="5"/>
        <v>8.3995570133682682E-2</v>
      </c>
      <c r="P26" s="31">
        <v>280889</v>
      </c>
      <c r="Q26" s="31">
        <v>1686518</v>
      </c>
      <c r="R26" s="31">
        <v>3305232</v>
      </c>
      <c r="S26" s="31">
        <v>1089176</v>
      </c>
      <c r="T26" s="36">
        <f t="shared" si="6"/>
        <v>0.32953087710635742</v>
      </c>
      <c r="U26" s="36">
        <f t="shared" si="7"/>
        <v>0.60587634261220624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7970466</v>
      </c>
      <c r="E27" s="32">
        <f>SUM(E20:E26)</f>
        <v>19809209</v>
      </c>
      <c r="F27" s="32">
        <f>SUM(F20:F26)</f>
        <v>759234</v>
      </c>
      <c r="G27" s="37">
        <f t="shared" si="0"/>
        <v>9.5255911009469202E-2</v>
      </c>
      <c r="H27" s="32">
        <f>SUM(H20:H26)</f>
        <v>1376978</v>
      </c>
      <c r="I27" s="37">
        <f t="shared" si="1"/>
        <v>0.17276003686610042</v>
      </c>
      <c r="J27" s="32">
        <f>SUM(J20:J26)</f>
        <v>691906</v>
      </c>
      <c r="K27" s="37">
        <f t="shared" si="2"/>
        <v>3.492850219309615E-2</v>
      </c>
      <c r="L27" s="32">
        <f>SUM(L20:L26)</f>
        <v>0</v>
      </c>
      <c r="M27" s="37">
        <f t="shared" si="3"/>
        <v>0</v>
      </c>
      <c r="N27" s="32">
        <f t="shared" si="4"/>
        <v>2828118</v>
      </c>
      <c r="O27" s="37">
        <f t="shared" si="5"/>
        <v>0.1427678409572033</v>
      </c>
      <c r="P27" s="32">
        <f>SUM(P20:P26)</f>
        <v>845231</v>
      </c>
      <c r="Q27" s="32">
        <f>SUM(Q20:Q26)</f>
        <v>4786036</v>
      </c>
      <c r="R27" s="32">
        <f>SUM(R20:R26)</f>
        <v>6564750</v>
      </c>
      <c r="S27" s="32">
        <f>SUM(S20:S26)</f>
        <v>2275538</v>
      </c>
      <c r="T27" s="37">
        <f t="shared" si="6"/>
        <v>0.34662980311512243</v>
      </c>
      <c r="U27" s="37">
        <f t="shared" si="7"/>
        <v>-0.18140011428828329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2882700</v>
      </c>
      <c r="E28" s="31">
        <v>2839153</v>
      </c>
      <c r="F28" s="31">
        <v>506772</v>
      </c>
      <c r="G28" s="36">
        <f t="shared" si="0"/>
        <v>0.17579768966593817</v>
      </c>
      <c r="H28" s="31">
        <v>656332</v>
      </c>
      <c r="I28" s="36">
        <f t="shared" si="1"/>
        <v>0.22767960592500086</v>
      </c>
      <c r="J28" s="31">
        <v>611881</v>
      </c>
      <c r="K28" s="36">
        <f t="shared" si="2"/>
        <v>0.21551533150908034</v>
      </c>
      <c r="L28" s="31">
        <v>0</v>
      </c>
      <c r="M28" s="36">
        <f t="shared" si="3"/>
        <v>0</v>
      </c>
      <c r="N28" s="31">
        <f t="shared" si="4"/>
        <v>1774985</v>
      </c>
      <c r="O28" s="36">
        <f t="shared" si="5"/>
        <v>0.62518117199037881</v>
      </c>
      <c r="P28" s="31">
        <v>800407</v>
      </c>
      <c r="Q28" s="31">
        <v>2998527</v>
      </c>
      <c r="R28" s="31">
        <v>3249153</v>
      </c>
      <c r="S28" s="31">
        <v>2439656</v>
      </c>
      <c r="T28" s="36">
        <f t="shared" si="6"/>
        <v>0.75085907004071528</v>
      </c>
      <c r="U28" s="36">
        <f t="shared" si="7"/>
        <v>-0.23553767021028049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5149812</v>
      </c>
      <c r="E30" s="31">
        <v>3638267</v>
      </c>
      <c r="F30" s="31">
        <v>509876</v>
      </c>
      <c r="G30" s="36">
        <f t="shared" si="0"/>
        <v>9.9008662840507577E-2</v>
      </c>
      <c r="H30" s="31">
        <v>515130</v>
      </c>
      <c r="I30" s="36">
        <f t="shared" si="1"/>
        <v>0.10002889425866419</v>
      </c>
      <c r="J30" s="31">
        <v>449512</v>
      </c>
      <c r="K30" s="36">
        <f t="shared" si="2"/>
        <v>0.12355113024964907</v>
      </c>
      <c r="L30" s="31">
        <v>0</v>
      </c>
      <c r="M30" s="36">
        <f t="shared" si="3"/>
        <v>0</v>
      </c>
      <c r="N30" s="31">
        <f t="shared" si="4"/>
        <v>1474518</v>
      </c>
      <c r="O30" s="36">
        <f t="shared" si="5"/>
        <v>0.4052803161505189</v>
      </c>
      <c r="P30" s="31">
        <v>450750</v>
      </c>
      <c r="Q30" s="31">
        <v>4904614</v>
      </c>
      <c r="R30" s="31">
        <v>4904614</v>
      </c>
      <c r="S30" s="31">
        <v>1043279</v>
      </c>
      <c r="T30" s="36">
        <f t="shared" si="6"/>
        <v>0.21271378338845828</v>
      </c>
      <c r="U30" s="36">
        <f t="shared" si="7"/>
        <v>-2.7465335551858372E-3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1856548</v>
      </c>
      <c r="E31" s="31">
        <v>1856548</v>
      </c>
      <c r="F31" s="31">
        <v>0</v>
      </c>
      <c r="G31" s="36">
        <f t="shared" si="0"/>
        <v>0</v>
      </c>
      <c r="H31" s="31">
        <v>46736</v>
      </c>
      <c r="I31" s="36">
        <f t="shared" si="1"/>
        <v>2.5173601759825224E-2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46736</v>
      </c>
      <c r="O31" s="36">
        <f t="shared" si="5"/>
        <v>2.5173601759825224E-2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584414</v>
      </c>
      <c r="E32" s="31">
        <v>16004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551938</v>
      </c>
      <c r="R32" s="31">
        <v>551938</v>
      </c>
      <c r="S32" s="31">
        <v>172102</v>
      </c>
      <c r="T32" s="36">
        <f t="shared" si="6"/>
        <v>0.31181400809511212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10473474</v>
      </c>
      <c r="E35" s="32">
        <f>SUM(E28:E34)</f>
        <v>8349972</v>
      </c>
      <c r="F35" s="32">
        <f>SUM(F28:F34)</f>
        <v>1016648</v>
      </c>
      <c r="G35" s="37">
        <f t="shared" si="0"/>
        <v>9.7068842678179182E-2</v>
      </c>
      <c r="H35" s="32">
        <f>SUM(H28:H34)</f>
        <v>1218198</v>
      </c>
      <c r="I35" s="37">
        <f t="shared" si="1"/>
        <v>0.1163126962457729</v>
      </c>
      <c r="J35" s="32">
        <f>SUM(J28:J34)</f>
        <v>1061393</v>
      </c>
      <c r="K35" s="37">
        <f t="shared" si="2"/>
        <v>0.1271133603801306</v>
      </c>
      <c r="L35" s="32">
        <f>SUM(L28:L34)</f>
        <v>0</v>
      </c>
      <c r="M35" s="37">
        <f t="shared" si="3"/>
        <v>0</v>
      </c>
      <c r="N35" s="32">
        <f t="shared" si="4"/>
        <v>3296239</v>
      </c>
      <c r="O35" s="37">
        <f t="shared" si="5"/>
        <v>0.39476048542438225</v>
      </c>
      <c r="P35" s="32">
        <f>SUM(P28:P34)</f>
        <v>1251157</v>
      </c>
      <c r="Q35" s="32">
        <f>SUM(Q28:Q34)</f>
        <v>10421746</v>
      </c>
      <c r="R35" s="32">
        <f>SUM(R28:R34)</f>
        <v>10672372</v>
      </c>
      <c r="S35" s="32">
        <f>SUM(S28:S34)</f>
        <v>3655037</v>
      </c>
      <c r="T35" s="37">
        <f t="shared" si="6"/>
        <v>0.3424765366124794</v>
      </c>
      <c r="U35" s="37">
        <f t="shared" si="7"/>
        <v>-0.15167081349502898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6150</v>
      </c>
      <c r="E38" s="31">
        <v>585080</v>
      </c>
      <c r="F38" s="31">
        <v>246456</v>
      </c>
      <c r="G38" s="36">
        <f t="shared" si="0"/>
        <v>40.074146341463411</v>
      </c>
      <c r="H38" s="31">
        <v>32197</v>
      </c>
      <c r="I38" s="36">
        <f t="shared" si="1"/>
        <v>5.2352845528455285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278653</v>
      </c>
      <c r="O38" s="36">
        <f t="shared" si="5"/>
        <v>0.47626478430300129</v>
      </c>
      <c r="P38" s="31">
        <v>19780</v>
      </c>
      <c r="Q38" s="31">
        <v>0</v>
      </c>
      <c r="R38" s="31">
        <v>5726</v>
      </c>
      <c r="S38" s="31">
        <v>652363</v>
      </c>
      <c r="T38" s="36">
        <f t="shared" si="6"/>
        <v>113.92996856444289</v>
      </c>
      <c r="U38" s="36">
        <f t="shared" si="7"/>
        <v>-1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6150</v>
      </c>
      <c r="E40" s="32">
        <f>SUM(E36:E39)</f>
        <v>585080</v>
      </c>
      <c r="F40" s="32">
        <f>SUM(F36:F39)</f>
        <v>246456</v>
      </c>
      <c r="G40" s="37">
        <f t="shared" si="0"/>
        <v>40.074146341463411</v>
      </c>
      <c r="H40" s="32">
        <f>SUM(H36:H39)</f>
        <v>32197</v>
      </c>
      <c r="I40" s="37">
        <f t="shared" si="1"/>
        <v>5.2352845528455285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278653</v>
      </c>
      <c r="O40" s="37">
        <f t="shared" si="5"/>
        <v>0.47626478430300129</v>
      </c>
      <c r="P40" s="32">
        <f>SUM(P36:P39)</f>
        <v>19780</v>
      </c>
      <c r="Q40" s="32">
        <f>SUM(Q36:Q39)</f>
        <v>0</v>
      </c>
      <c r="R40" s="32">
        <f>SUM(R36:R39)</f>
        <v>5726</v>
      </c>
      <c r="S40" s="32">
        <f>SUM(S36:S39)</f>
        <v>652363</v>
      </c>
      <c r="T40" s="37">
        <f t="shared" si="6"/>
        <v>113.92996856444289</v>
      </c>
      <c r="U40" s="37">
        <f t="shared" si="7"/>
        <v>-1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64403107</v>
      </c>
      <c r="E43" s="31">
        <v>59885027</v>
      </c>
      <c r="F43" s="31">
        <v>15129280</v>
      </c>
      <c r="G43" s="36">
        <f t="shared" si="0"/>
        <v>0.23491537450204072</v>
      </c>
      <c r="H43" s="31">
        <v>2444947</v>
      </c>
      <c r="I43" s="36">
        <f t="shared" si="1"/>
        <v>3.7963183981170351E-2</v>
      </c>
      <c r="J43" s="31">
        <v>3506469</v>
      </c>
      <c r="K43" s="36">
        <f t="shared" si="2"/>
        <v>5.8553350906896978E-2</v>
      </c>
      <c r="L43" s="31">
        <v>0</v>
      </c>
      <c r="M43" s="36">
        <f t="shared" si="3"/>
        <v>0</v>
      </c>
      <c r="N43" s="31">
        <f t="shared" si="4"/>
        <v>21080696</v>
      </c>
      <c r="O43" s="36">
        <f t="shared" si="5"/>
        <v>0.35201947892584234</v>
      </c>
      <c r="P43" s="31">
        <v>958755</v>
      </c>
      <c r="Q43" s="31">
        <v>7098532</v>
      </c>
      <c r="R43" s="31">
        <v>8023880</v>
      </c>
      <c r="S43" s="31">
        <v>2917306</v>
      </c>
      <c r="T43" s="36">
        <f t="shared" si="6"/>
        <v>0.36357796976026563</v>
      </c>
      <c r="U43" s="36">
        <f t="shared" si="7"/>
        <v>2.6573149553326969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6236835</v>
      </c>
      <c r="E45" s="31">
        <v>6354827</v>
      </c>
      <c r="F45" s="31">
        <v>1249705</v>
      </c>
      <c r="G45" s="36">
        <f t="shared" si="0"/>
        <v>0.2003748696253789</v>
      </c>
      <c r="H45" s="31">
        <v>1318037</v>
      </c>
      <c r="I45" s="36">
        <f t="shared" si="1"/>
        <v>0.21133106776113206</v>
      </c>
      <c r="J45" s="31">
        <v>1251369</v>
      </c>
      <c r="K45" s="36">
        <f t="shared" si="2"/>
        <v>0.19691629685591755</v>
      </c>
      <c r="L45" s="31">
        <v>0</v>
      </c>
      <c r="M45" s="36">
        <f t="shared" si="3"/>
        <v>0</v>
      </c>
      <c r="N45" s="31">
        <f t="shared" si="4"/>
        <v>3819111</v>
      </c>
      <c r="O45" s="36">
        <f t="shared" si="5"/>
        <v>0.60097796525381419</v>
      </c>
      <c r="P45" s="31">
        <v>1175538</v>
      </c>
      <c r="Q45" s="31">
        <v>4589057</v>
      </c>
      <c r="R45" s="31">
        <v>4509584</v>
      </c>
      <c r="S45" s="31">
        <v>3045275</v>
      </c>
      <c r="T45" s="36">
        <f t="shared" si="6"/>
        <v>0.67528956107703064</v>
      </c>
      <c r="U45" s="36">
        <f t="shared" si="7"/>
        <v>6.4507485083425742E-2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20949611</v>
      </c>
      <c r="E46" s="31">
        <v>19499611</v>
      </c>
      <c r="F46" s="31">
        <v>2646639</v>
      </c>
      <c r="G46" s="36">
        <f t="shared" si="0"/>
        <v>0.12633356294777978</v>
      </c>
      <c r="H46" s="31">
        <v>2311750</v>
      </c>
      <c r="I46" s="36">
        <f t="shared" si="1"/>
        <v>0.11034811099833787</v>
      </c>
      <c r="J46" s="31">
        <v>2422358</v>
      </c>
      <c r="K46" s="36">
        <f t="shared" si="2"/>
        <v>0.12422596532823142</v>
      </c>
      <c r="L46" s="31">
        <v>0</v>
      </c>
      <c r="M46" s="36">
        <f t="shared" si="3"/>
        <v>0</v>
      </c>
      <c r="N46" s="31">
        <f t="shared" si="4"/>
        <v>7380747</v>
      </c>
      <c r="O46" s="36">
        <f t="shared" si="5"/>
        <v>0.37850739689114826</v>
      </c>
      <c r="P46" s="31">
        <v>1841186</v>
      </c>
      <c r="Q46" s="31">
        <v>19886209</v>
      </c>
      <c r="R46" s="31">
        <v>20236209</v>
      </c>
      <c r="S46" s="31">
        <v>5610854</v>
      </c>
      <c r="T46" s="36">
        <f t="shared" si="6"/>
        <v>0.27726803968075248</v>
      </c>
      <c r="U46" s="36">
        <f t="shared" si="7"/>
        <v>0.31565089024139881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91589553</v>
      </c>
      <c r="E47" s="32">
        <f>SUM(E41:E46)</f>
        <v>85739465</v>
      </c>
      <c r="F47" s="32">
        <f>SUM(F41:F46)</f>
        <v>19025624</v>
      </c>
      <c r="G47" s="37">
        <f t="shared" si="0"/>
        <v>0.20772701008814837</v>
      </c>
      <c r="H47" s="32">
        <f>SUM(H41:H46)</f>
        <v>6074734</v>
      </c>
      <c r="I47" s="37">
        <f t="shared" si="1"/>
        <v>6.6325621220140685E-2</v>
      </c>
      <c r="J47" s="32">
        <f>SUM(J41:J46)</f>
        <v>7180196</v>
      </c>
      <c r="K47" s="37">
        <f t="shared" si="2"/>
        <v>8.3744352731848742E-2</v>
      </c>
      <c r="L47" s="32">
        <f>SUM(L41:L46)</f>
        <v>0</v>
      </c>
      <c r="M47" s="37">
        <f t="shared" si="3"/>
        <v>0</v>
      </c>
      <c r="N47" s="32">
        <f t="shared" si="4"/>
        <v>32280554</v>
      </c>
      <c r="O47" s="37">
        <f t="shared" si="5"/>
        <v>0.37649586453566042</v>
      </c>
      <c r="P47" s="32">
        <f>SUM(P41:P46)</f>
        <v>3975479</v>
      </c>
      <c r="Q47" s="32">
        <f>SUM(Q41:Q46)</f>
        <v>31573798</v>
      </c>
      <c r="R47" s="32">
        <f>SUM(R41:R46)</f>
        <v>32769673</v>
      </c>
      <c r="S47" s="32">
        <f>SUM(S41:S46)</f>
        <v>11573435</v>
      </c>
      <c r="T47" s="37">
        <f t="shared" si="6"/>
        <v>0.35317517510778945</v>
      </c>
      <c r="U47" s="37">
        <f t="shared" si="7"/>
        <v>0.80612097309531761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1060548</v>
      </c>
      <c r="E50" s="31">
        <v>1091548</v>
      </c>
      <c r="F50" s="31">
        <v>249567</v>
      </c>
      <c r="G50" s="36">
        <f t="shared" si="0"/>
        <v>0.2353189106009346</v>
      </c>
      <c r="H50" s="31">
        <v>249516</v>
      </c>
      <c r="I50" s="36">
        <f t="shared" si="1"/>
        <v>0.23527082225415541</v>
      </c>
      <c r="J50" s="31">
        <v>251576</v>
      </c>
      <c r="K50" s="36">
        <f t="shared" si="2"/>
        <v>0.23047635101708766</v>
      </c>
      <c r="L50" s="31">
        <v>0</v>
      </c>
      <c r="M50" s="36">
        <f t="shared" si="3"/>
        <v>0</v>
      </c>
      <c r="N50" s="31">
        <f t="shared" si="4"/>
        <v>750659</v>
      </c>
      <c r="O50" s="36">
        <f t="shared" si="5"/>
        <v>0.68770131959382452</v>
      </c>
      <c r="P50" s="31">
        <v>238074</v>
      </c>
      <c r="Q50" s="31">
        <v>1190460</v>
      </c>
      <c r="R50" s="31">
        <v>1035468</v>
      </c>
      <c r="S50" s="31">
        <v>689536</v>
      </c>
      <c r="T50" s="36">
        <f t="shared" si="6"/>
        <v>0.66591724708054711</v>
      </c>
      <c r="U50" s="36">
        <f t="shared" si="7"/>
        <v>5.6713458840528475E-2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185223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1245771</v>
      </c>
      <c r="E53" s="32">
        <f>SUM(E48:E52)</f>
        <v>1091548</v>
      </c>
      <c r="F53" s="32">
        <f>SUM(F48:F52)</f>
        <v>249567</v>
      </c>
      <c r="G53" s="37">
        <f t="shared" si="0"/>
        <v>0.2003313610607407</v>
      </c>
      <c r="H53" s="32">
        <f>SUM(H48:H52)</f>
        <v>249516</v>
      </c>
      <c r="I53" s="37">
        <f t="shared" si="1"/>
        <v>0.20029042255759685</v>
      </c>
      <c r="J53" s="32">
        <f>SUM(J48:J52)</f>
        <v>251576</v>
      </c>
      <c r="K53" s="37">
        <f t="shared" si="2"/>
        <v>0.23047635101708766</v>
      </c>
      <c r="L53" s="32">
        <f>SUM(L48:L52)</f>
        <v>0</v>
      </c>
      <c r="M53" s="37">
        <f t="shared" si="3"/>
        <v>0</v>
      </c>
      <c r="N53" s="32">
        <f t="shared" si="4"/>
        <v>750659</v>
      </c>
      <c r="O53" s="37">
        <f t="shared" si="5"/>
        <v>0.68770131959382452</v>
      </c>
      <c r="P53" s="32">
        <f>SUM(P48:P52)</f>
        <v>238074</v>
      </c>
      <c r="Q53" s="32">
        <f>SUM(Q48:Q52)</f>
        <v>1190460</v>
      </c>
      <c r="R53" s="32">
        <f>SUM(R48:R52)</f>
        <v>1035468</v>
      </c>
      <c r="S53" s="32">
        <f>SUM(S48:S52)</f>
        <v>689536</v>
      </c>
      <c r="T53" s="37">
        <f t="shared" si="6"/>
        <v>0.66591724708054711</v>
      </c>
      <c r="U53" s="37">
        <f t="shared" si="7"/>
        <v>5.6713458840528475E-2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769475793</v>
      </c>
      <c r="E54" s="32">
        <f>SUM(E8:E9,E11:E18,E20:E26,E28:E34,E36:E39,E41:E46,E48:E52)</f>
        <v>902611749</v>
      </c>
      <c r="F54" s="32">
        <f>SUM(F8:F9,F11:F18,F20:F26,F28:F34,F36:F39,F41:F46,F48:F52)</f>
        <v>99384012</v>
      </c>
      <c r="G54" s="37">
        <f t="shared" si="0"/>
        <v>0.12915807476220373</v>
      </c>
      <c r="H54" s="32">
        <f>SUM(H8:H9,H11:H18,H20:H26,H28:H34,H36:H39,H41:H46,H48:H52)</f>
        <v>122136059</v>
      </c>
      <c r="I54" s="37">
        <f t="shared" si="1"/>
        <v>0.15872631746324475</v>
      </c>
      <c r="J54" s="32">
        <f>SUM(J8:J9,J11:J18,J20:J26,J28:J34,J36:J39,J41:J46,J48:J52)</f>
        <v>148526524</v>
      </c>
      <c r="K54" s="37">
        <f t="shared" si="2"/>
        <v>0.1645519506748632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370046595</v>
      </c>
      <c r="O54" s="37">
        <f t="shared" si="5"/>
        <v>0.40997316444193549</v>
      </c>
      <c r="P54" s="32">
        <f>SUM(P8:P9,P11:P18,P20:P26,P28:P34,P36:P39,P41:P46,P48:P52)</f>
        <v>122914857</v>
      </c>
      <c r="Q54" s="32">
        <f>SUM(Q8:Q9,Q11:Q18,Q20:Q26,Q28:Q34,Q36:Q39,Q41:Q46,Q48:Q52)</f>
        <v>576178142</v>
      </c>
      <c r="R54" s="32">
        <f>SUM(R8:R9,R11:R18,R20:R26,R28:R34,R36:R39,R41:R46,R48:R52)</f>
        <v>859252832</v>
      </c>
      <c r="S54" s="32">
        <f>SUM(S8:S9,S11:S18,S20:S26,S28:S34,S36:S39,S41:S46,S48:S52)</f>
        <v>342351604</v>
      </c>
      <c r="T54" s="37">
        <f t="shared" si="6"/>
        <v>0.3984294159416864</v>
      </c>
      <c r="U54" s="37">
        <f t="shared" si="7"/>
        <v>0.20836917216606299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100251187</v>
      </c>
      <c r="E57" s="31">
        <v>134923481</v>
      </c>
      <c r="F57" s="31">
        <v>23374203</v>
      </c>
      <c r="G57" s="36">
        <f t="shared" ref="G57:G85" si="8">IF(($D57      =0),0,($F57      /$D57      ))</f>
        <v>0.23315637150510746</v>
      </c>
      <c r="H57" s="31">
        <v>24682855</v>
      </c>
      <c r="I57" s="36">
        <f t="shared" ref="I57:I85" si="9">IF(($D57      =0),0,($H57      /$D57      ))</f>
        <v>0.24621010223051024</v>
      </c>
      <c r="J57" s="31">
        <v>31537943</v>
      </c>
      <c r="K57" s="36">
        <f t="shared" ref="K57:K85" si="10">IF(($E57      =0),0,($J57      /$E57      ))</f>
        <v>0.23374688205680078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79595001</v>
      </c>
      <c r="O57" s="36">
        <f t="shared" ref="O57:O85" si="13">IF(($E57      =0),0,($N57      /$E57      ))</f>
        <v>0.58992697497924773</v>
      </c>
      <c r="P57" s="31">
        <v>24635919</v>
      </c>
      <c r="Q57" s="31">
        <v>113855601</v>
      </c>
      <c r="R57" s="31">
        <v>97775038</v>
      </c>
      <c r="S57" s="31">
        <v>70589770</v>
      </c>
      <c r="T57" s="36">
        <f t="shared" ref="T57:T85" si="14">IF(($R57      =0),0,($S57      /$R57      ))</f>
        <v>0.72196105922249809</v>
      </c>
      <c r="U57" s="36">
        <f t="shared" ref="U57:U85" si="15">IF(($P57      =0),0,(($J57      /$P57      )-1))</f>
        <v>0.28016101205723243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100251187</v>
      </c>
      <c r="E58" s="32">
        <f>E57</f>
        <v>134923481</v>
      </c>
      <c r="F58" s="32">
        <f>F57</f>
        <v>23374203</v>
      </c>
      <c r="G58" s="37">
        <f t="shared" si="8"/>
        <v>0.23315637150510746</v>
      </c>
      <c r="H58" s="32">
        <f>H57</f>
        <v>24682855</v>
      </c>
      <c r="I58" s="37">
        <f t="shared" si="9"/>
        <v>0.24621010223051024</v>
      </c>
      <c r="J58" s="32">
        <f>J57</f>
        <v>31537943</v>
      </c>
      <c r="K58" s="37">
        <f t="shared" si="10"/>
        <v>0.23374688205680078</v>
      </c>
      <c r="L58" s="32">
        <f>L57</f>
        <v>0</v>
      </c>
      <c r="M58" s="37">
        <f t="shared" si="11"/>
        <v>0</v>
      </c>
      <c r="N58" s="32">
        <f t="shared" si="12"/>
        <v>79595001</v>
      </c>
      <c r="O58" s="37">
        <f t="shared" si="13"/>
        <v>0.58992697497924773</v>
      </c>
      <c r="P58" s="32">
        <f>P57</f>
        <v>24635919</v>
      </c>
      <c r="Q58" s="32">
        <f>Q57</f>
        <v>113855601</v>
      </c>
      <c r="R58" s="32">
        <f>R57</f>
        <v>97775038</v>
      </c>
      <c r="S58" s="32">
        <f>S57</f>
        <v>70589770</v>
      </c>
      <c r="T58" s="37">
        <f t="shared" si="14"/>
        <v>0.72196105922249809</v>
      </c>
      <c r="U58" s="37">
        <f t="shared" si="15"/>
        <v>0.28016101205723243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250000</v>
      </c>
      <c r="E59" s="31">
        <v>86957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500000</v>
      </c>
      <c r="R59" s="31">
        <v>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1296792</v>
      </c>
      <c r="E61" s="31">
        <v>1296792</v>
      </c>
      <c r="F61" s="31">
        <v>116181</v>
      </c>
      <c r="G61" s="36">
        <f t="shared" si="8"/>
        <v>8.959108322691689E-2</v>
      </c>
      <c r="H61" s="31">
        <v>106376</v>
      </c>
      <c r="I61" s="36">
        <f t="shared" si="9"/>
        <v>8.2030117397392951E-2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222557</v>
      </c>
      <c r="O61" s="36">
        <f t="shared" si="13"/>
        <v>0.17162120062430983</v>
      </c>
      <c r="P61" s="31">
        <v>301735</v>
      </c>
      <c r="Q61" s="31">
        <v>1251827</v>
      </c>
      <c r="R61" s="31">
        <v>1240563</v>
      </c>
      <c r="S61" s="31">
        <v>942436</v>
      </c>
      <c r="T61" s="36">
        <f t="shared" si="14"/>
        <v>0.75968411116565626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1546792</v>
      </c>
      <c r="E63" s="32">
        <f>SUM(E59:E62)</f>
        <v>1383749</v>
      </c>
      <c r="F63" s="32">
        <f>SUM(F59:F62)</f>
        <v>116181</v>
      </c>
      <c r="G63" s="37">
        <f t="shared" si="8"/>
        <v>7.5110939285954414E-2</v>
      </c>
      <c r="H63" s="32">
        <f>SUM(H59:H62)</f>
        <v>106376</v>
      </c>
      <c r="I63" s="37">
        <f t="shared" si="9"/>
        <v>6.877201330237033E-2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222557</v>
      </c>
      <c r="O63" s="37">
        <f t="shared" si="13"/>
        <v>0.16083624992682921</v>
      </c>
      <c r="P63" s="32">
        <f>SUM(P59:P62)</f>
        <v>301735</v>
      </c>
      <c r="Q63" s="32">
        <f>SUM(Q59:Q62)</f>
        <v>1751827</v>
      </c>
      <c r="R63" s="32">
        <f>SUM(R59:R62)</f>
        <v>1290563</v>
      </c>
      <c r="S63" s="32">
        <f>SUM(S59:S62)</f>
        <v>942436</v>
      </c>
      <c r="T63" s="37">
        <f t="shared" si="14"/>
        <v>0.73025183582668962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837482</v>
      </c>
      <c r="E64" s="31">
        <v>837482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457261</v>
      </c>
      <c r="R64" s="31">
        <v>457261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24318784</v>
      </c>
      <c r="E67" s="31">
        <v>24318784</v>
      </c>
      <c r="F67" s="31">
        <v>5327094</v>
      </c>
      <c r="G67" s="36">
        <f t="shared" si="8"/>
        <v>0.21905264671128294</v>
      </c>
      <c r="H67" s="31">
        <v>4903519</v>
      </c>
      <c r="I67" s="36">
        <f t="shared" si="9"/>
        <v>0.20163504063361062</v>
      </c>
      <c r="J67" s="31">
        <v>5076755</v>
      </c>
      <c r="K67" s="36">
        <f t="shared" si="10"/>
        <v>0.20875858760043264</v>
      </c>
      <c r="L67" s="31">
        <v>0</v>
      </c>
      <c r="M67" s="36">
        <f t="shared" si="11"/>
        <v>0</v>
      </c>
      <c r="N67" s="31">
        <f t="shared" si="12"/>
        <v>15307368</v>
      </c>
      <c r="O67" s="36">
        <f t="shared" si="13"/>
        <v>0.62944627494532623</v>
      </c>
      <c r="P67" s="31">
        <v>4309969</v>
      </c>
      <c r="Q67" s="31">
        <v>26464506</v>
      </c>
      <c r="R67" s="31">
        <v>26434787</v>
      </c>
      <c r="S67" s="31">
        <v>13824642</v>
      </c>
      <c r="T67" s="36">
        <f t="shared" si="14"/>
        <v>0.52297156773005204</v>
      </c>
      <c r="U67" s="36">
        <f t="shared" si="15"/>
        <v>0.17790986431688949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5102116</v>
      </c>
      <c r="E68" s="31">
        <v>5102116</v>
      </c>
      <c r="F68" s="31">
        <v>1435953</v>
      </c>
      <c r="G68" s="36">
        <f t="shared" si="8"/>
        <v>0.28144264066124719</v>
      </c>
      <c r="H68" s="31">
        <v>822848</v>
      </c>
      <c r="I68" s="36">
        <f t="shared" si="9"/>
        <v>0.1612758314393479</v>
      </c>
      <c r="J68" s="31">
        <v>1310784</v>
      </c>
      <c r="K68" s="36">
        <f t="shared" si="10"/>
        <v>0.25690987817603522</v>
      </c>
      <c r="L68" s="31">
        <v>0</v>
      </c>
      <c r="M68" s="36">
        <f t="shared" si="11"/>
        <v>0</v>
      </c>
      <c r="N68" s="31">
        <f t="shared" si="12"/>
        <v>3569585</v>
      </c>
      <c r="O68" s="36">
        <f t="shared" si="13"/>
        <v>0.69962835027663028</v>
      </c>
      <c r="P68" s="31">
        <v>728007</v>
      </c>
      <c r="Q68" s="31">
        <v>4047676</v>
      </c>
      <c r="R68" s="31">
        <v>5418039</v>
      </c>
      <c r="S68" s="31">
        <v>2590019</v>
      </c>
      <c r="T68" s="36">
        <f t="shared" si="14"/>
        <v>0.47803624152576235</v>
      </c>
      <c r="U68" s="36">
        <f t="shared" si="15"/>
        <v>0.80051015992978081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30258382</v>
      </c>
      <c r="E70" s="32">
        <f>SUM(E64:E69)</f>
        <v>30258382</v>
      </c>
      <c r="F70" s="32">
        <f>SUM(F64:F69)</f>
        <v>6763047</v>
      </c>
      <c r="G70" s="37">
        <f t="shared" si="8"/>
        <v>0.22350986910007284</v>
      </c>
      <c r="H70" s="32">
        <f>SUM(H64:H69)</f>
        <v>5726367</v>
      </c>
      <c r="I70" s="37">
        <f t="shared" si="9"/>
        <v>0.18924894926635535</v>
      </c>
      <c r="J70" s="32">
        <f>SUM(J64:J69)</f>
        <v>6387539</v>
      </c>
      <c r="K70" s="37">
        <f t="shared" si="10"/>
        <v>0.21109982020849627</v>
      </c>
      <c r="L70" s="32">
        <f>SUM(L64:L69)</f>
        <v>0</v>
      </c>
      <c r="M70" s="37">
        <f t="shared" si="11"/>
        <v>0</v>
      </c>
      <c r="N70" s="32">
        <f t="shared" si="12"/>
        <v>18876953</v>
      </c>
      <c r="O70" s="37">
        <f t="shared" si="13"/>
        <v>0.62385863857492452</v>
      </c>
      <c r="P70" s="32">
        <f>SUM(P64:P69)</f>
        <v>5037976</v>
      </c>
      <c r="Q70" s="32">
        <f>SUM(Q64:Q69)</f>
        <v>30969443</v>
      </c>
      <c r="R70" s="32">
        <f>SUM(R64:R69)</f>
        <v>32310087</v>
      </c>
      <c r="S70" s="32">
        <f>SUM(S64:S69)</f>
        <v>16414661</v>
      </c>
      <c r="T70" s="37">
        <f t="shared" si="14"/>
        <v>0.50803518418257432</v>
      </c>
      <c r="U70" s="37">
        <f t="shared" si="15"/>
        <v>0.26787801291629809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13700316</v>
      </c>
      <c r="E71" s="31">
        <v>18943812</v>
      </c>
      <c r="F71" s="31">
        <v>3629266</v>
      </c>
      <c r="G71" s="36">
        <f t="shared" si="8"/>
        <v>0.26490381681707198</v>
      </c>
      <c r="H71" s="31">
        <v>2665431</v>
      </c>
      <c r="I71" s="36">
        <f t="shared" si="9"/>
        <v>0.19455251981049196</v>
      </c>
      <c r="J71" s="31">
        <v>3765196</v>
      </c>
      <c r="K71" s="36">
        <f t="shared" si="10"/>
        <v>0.19875598427602639</v>
      </c>
      <c r="L71" s="31">
        <v>0</v>
      </c>
      <c r="M71" s="36">
        <f t="shared" si="11"/>
        <v>0</v>
      </c>
      <c r="N71" s="31">
        <f t="shared" si="12"/>
        <v>10059893</v>
      </c>
      <c r="O71" s="36">
        <f t="shared" si="13"/>
        <v>0.53103847314363128</v>
      </c>
      <c r="P71" s="31">
        <v>4647513</v>
      </c>
      <c r="Q71" s="31">
        <v>17243064</v>
      </c>
      <c r="R71" s="31">
        <v>17302598</v>
      </c>
      <c r="S71" s="31">
        <v>13361196</v>
      </c>
      <c r="T71" s="36">
        <f t="shared" si="14"/>
        <v>0.77220750317380082</v>
      </c>
      <c r="U71" s="36">
        <f t="shared" si="15"/>
        <v>-0.18984712899135514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5244496</v>
      </c>
      <c r="E72" s="31">
        <v>5244496</v>
      </c>
      <c r="F72" s="31">
        <v>1614359</v>
      </c>
      <c r="G72" s="36">
        <f t="shared" si="8"/>
        <v>0.30781966465414407</v>
      </c>
      <c r="H72" s="31">
        <v>914855</v>
      </c>
      <c r="I72" s="36">
        <f t="shared" si="9"/>
        <v>0.17444097583447485</v>
      </c>
      <c r="J72" s="31">
        <v>1931919</v>
      </c>
      <c r="K72" s="36">
        <f t="shared" si="10"/>
        <v>0.36837076432129989</v>
      </c>
      <c r="L72" s="31">
        <v>0</v>
      </c>
      <c r="M72" s="36">
        <f t="shared" si="11"/>
        <v>0</v>
      </c>
      <c r="N72" s="31">
        <f t="shared" si="12"/>
        <v>4461133</v>
      </c>
      <c r="O72" s="36">
        <f t="shared" si="13"/>
        <v>0.85063140480991883</v>
      </c>
      <c r="P72" s="31">
        <v>2086617</v>
      </c>
      <c r="Q72" s="31">
        <v>7587760</v>
      </c>
      <c r="R72" s="31">
        <v>5972749</v>
      </c>
      <c r="S72" s="31">
        <v>4522635</v>
      </c>
      <c r="T72" s="36">
        <f t="shared" si="14"/>
        <v>0.7572116290170573</v>
      </c>
      <c r="U72" s="36">
        <f t="shared" si="15"/>
        <v>-7.4138186356192848E-2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4182605</v>
      </c>
      <c r="E73" s="31">
        <v>5980005</v>
      </c>
      <c r="F73" s="31">
        <v>1463438</v>
      </c>
      <c r="G73" s="36">
        <f t="shared" si="8"/>
        <v>0.34988673326790359</v>
      </c>
      <c r="H73" s="31">
        <v>1526558</v>
      </c>
      <c r="I73" s="36">
        <f t="shared" si="9"/>
        <v>0.36497780689307263</v>
      </c>
      <c r="J73" s="31">
        <v>1701416</v>
      </c>
      <c r="K73" s="36">
        <f t="shared" si="10"/>
        <v>0.28451748786163222</v>
      </c>
      <c r="L73" s="31">
        <v>0</v>
      </c>
      <c r="M73" s="36">
        <f t="shared" si="11"/>
        <v>0</v>
      </c>
      <c r="N73" s="31">
        <f t="shared" si="12"/>
        <v>4691412</v>
      </c>
      <c r="O73" s="36">
        <f t="shared" si="13"/>
        <v>0.78451640090601926</v>
      </c>
      <c r="P73" s="31">
        <v>9519</v>
      </c>
      <c r="Q73" s="31">
        <v>3987230</v>
      </c>
      <c r="R73" s="31">
        <v>3987230</v>
      </c>
      <c r="S73" s="31">
        <v>1170659</v>
      </c>
      <c r="T73" s="36">
        <f t="shared" si="14"/>
        <v>0.29360207462323468</v>
      </c>
      <c r="U73" s="36">
        <f t="shared" si="15"/>
        <v>177.73894316629898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7588399</v>
      </c>
      <c r="E74" s="31">
        <v>5252780</v>
      </c>
      <c r="F74" s="31">
        <v>979632</v>
      </c>
      <c r="G74" s="36">
        <f t="shared" si="8"/>
        <v>0.12909600562648327</v>
      </c>
      <c r="H74" s="31">
        <v>1142114</v>
      </c>
      <c r="I74" s="36">
        <f t="shared" si="9"/>
        <v>0.15050790028305047</v>
      </c>
      <c r="J74" s="31">
        <v>1144161</v>
      </c>
      <c r="K74" s="36">
        <f t="shared" si="10"/>
        <v>0.21782008764882596</v>
      </c>
      <c r="L74" s="31">
        <v>0</v>
      </c>
      <c r="M74" s="36">
        <f t="shared" si="11"/>
        <v>0</v>
      </c>
      <c r="N74" s="31">
        <f t="shared" si="12"/>
        <v>3265907</v>
      </c>
      <c r="O74" s="36">
        <f t="shared" si="13"/>
        <v>0.62174829328469872</v>
      </c>
      <c r="P74" s="31">
        <v>1131260</v>
      </c>
      <c r="Q74" s="31">
        <v>6475987</v>
      </c>
      <c r="R74" s="31">
        <v>7028485</v>
      </c>
      <c r="S74" s="31">
        <v>3251949</v>
      </c>
      <c r="T74" s="36">
        <f t="shared" si="14"/>
        <v>0.46268136020778305</v>
      </c>
      <c r="U74" s="36">
        <f t="shared" si="15"/>
        <v>1.1404098085320724E-2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5598276</v>
      </c>
      <c r="E76" s="31">
        <v>5443220</v>
      </c>
      <c r="F76" s="31">
        <v>651512</v>
      </c>
      <c r="G76" s="36">
        <f t="shared" si="8"/>
        <v>0.1163772561409977</v>
      </c>
      <c r="H76" s="31">
        <v>162861</v>
      </c>
      <c r="I76" s="36">
        <f t="shared" si="9"/>
        <v>2.9091277386109581E-2</v>
      </c>
      <c r="J76" s="31">
        <v>911499</v>
      </c>
      <c r="K76" s="36">
        <f t="shared" si="10"/>
        <v>0.16745584415107234</v>
      </c>
      <c r="L76" s="31">
        <v>0</v>
      </c>
      <c r="M76" s="36">
        <f t="shared" si="11"/>
        <v>0</v>
      </c>
      <c r="N76" s="31">
        <f t="shared" si="12"/>
        <v>1725872</v>
      </c>
      <c r="O76" s="36">
        <f t="shared" si="13"/>
        <v>0.31706820595162422</v>
      </c>
      <c r="P76" s="31">
        <v>689587</v>
      </c>
      <c r="Q76" s="31">
        <v>3559845</v>
      </c>
      <c r="R76" s="31">
        <v>3559847</v>
      </c>
      <c r="S76" s="31">
        <v>1478976</v>
      </c>
      <c r="T76" s="36">
        <f t="shared" si="14"/>
        <v>0.41546055209676147</v>
      </c>
      <c r="U76" s="36">
        <f t="shared" si="15"/>
        <v>0.32180421034619267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36314092</v>
      </c>
      <c r="E78" s="32">
        <f>SUM(E71:E77)</f>
        <v>40864313</v>
      </c>
      <c r="F78" s="32">
        <f>SUM(F71:F77)</f>
        <v>8338207</v>
      </c>
      <c r="G78" s="37">
        <f t="shared" si="8"/>
        <v>0.22961353405173948</v>
      </c>
      <c r="H78" s="32">
        <f>SUM(H71:H77)</f>
        <v>6411819</v>
      </c>
      <c r="I78" s="37">
        <f t="shared" si="9"/>
        <v>0.17656558781643225</v>
      </c>
      <c r="J78" s="32">
        <f>SUM(J71:J77)</f>
        <v>9454191</v>
      </c>
      <c r="K78" s="37">
        <f t="shared" si="10"/>
        <v>0.23135568191247949</v>
      </c>
      <c r="L78" s="32">
        <f>SUM(L71:L77)</f>
        <v>0</v>
      </c>
      <c r="M78" s="37">
        <f t="shared" si="11"/>
        <v>0</v>
      </c>
      <c r="N78" s="32">
        <f t="shared" si="12"/>
        <v>24204217</v>
      </c>
      <c r="O78" s="37">
        <f t="shared" si="13"/>
        <v>0.59230695986495596</v>
      </c>
      <c r="P78" s="32">
        <f>SUM(P71:P77)</f>
        <v>8564496</v>
      </c>
      <c r="Q78" s="32">
        <f>SUM(Q71:Q77)</f>
        <v>38853886</v>
      </c>
      <c r="R78" s="32">
        <f>SUM(R71:R77)</f>
        <v>37850909</v>
      </c>
      <c r="S78" s="32">
        <f>SUM(S71:S77)</f>
        <v>23785415</v>
      </c>
      <c r="T78" s="37">
        <f t="shared" si="14"/>
        <v>0.62839745803726932</v>
      </c>
      <c r="U78" s="37">
        <f t="shared" si="15"/>
        <v>0.10388176957523254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9211548</v>
      </c>
      <c r="E79" s="31">
        <v>9778232</v>
      </c>
      <c r="F79" s="31">
        <v>2197832</v>
      </c>
      <c r="G79" s="36">
        <f t="shared" si="8"/>
        <v>0.23859529364662704</v>
      </c>
      <c r="H79" s="31">
        <v>2059761</v>
      </c>
      <c r="I79" s="36">
        <f t="shared" si="9"/>
        <v>0.22360639058711956</v>
      </c>
      <c r="J79" s="31">
        <v>2176653</v>
      </c>
      <c r="K79" s="36">
        <f t="shared" si="10"/>
        <v>0.22260189776638559</v>
      </c>
      <c r="L79" s="31">
        <v>0</v>
      </c>
      <c r="M79" s="36">
        <f t="shared" si="11"/>
        <v>0</v>
      </c>
      <c r="N79" s="31">
        <f t="shared" si="12"/>
        <v>6434246</v>
      </c>
      <c r="O79" s="36">
        <f t="shared" si="13"/>
        <v>0.65801731846820566</v>
      </c>
      <c r="P79" s="31">
        <v>5860013</v>
      </c>
      <c r="Q79" s="31">
        <v>8371582</v>
      </c>
      <c r="R79" s="31">
        <v>8659963</v>
      </c>
      <c r="S79" s="31">
        <v>5860013</v>
      </c>
      <c r="T79" s="36">
        <f t="shared" si="14"/>
        <v>0.67667875717251913</v>
      </c>
      <c r="U79" s="36">
        <f t="shared" si="15"/>
        <v>-0.62855833254977422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881230</v>
      </c>
      <c r="E80" s="31">
        <v>2310837</v>
      </c>
      <c r="F80" s="31">
        <v>619723</v>
      </c>
      <c r="G80" s="36">
        <f t="shared" si="8"/>
        <v>0.70324773328189005</v>
      </c>
      <c r="H80" s="31">
        <v>495209</v>
      </c>
      <c r="I80" s="36">
        <f t="shared" si="9"/>
        <v>0.56195204430171464</v>
      </c>
      <c r="J80" s="31">
        <v>479811</v>
      </c>
      <c r="K80" s="36">
        <f t="shared" si="10"/>
        <v>0.20763515557349999</v>
      </c>
      <c r="L80" s="31">
        <v>0</v>
      </c>
      <c r="M80" s="36">
        <f t="shared" si="11"/>
        <v>0</v>
      </c>
      <c r="N80" s="31">
        <f t="shared" si="12"/>
        <v>1594743</v>
      </c>
      <c r="O80" s="36">
        <f t="shared" si="13"/>
        <v>0.69011488045240754</v>
      </c>
      <c r="P80" s="31">
        <v>453699</v>
      </c>
      <c r="Q80" s="31">
        <v>1867683</v>
      </c>
      <c r="R80" s="31">
        <v>2142683</v>
      </c>
      <c r="S80" s="31">
        <v>1254753</v>
      </c>
      <c r="T80" s="36">
        <f t="shared" si="14"/>
        <v>0.58559898967789448</v>
      </c>
      <c r="U80" s="36">
        <f t="shared" si="15"/>
        <v>5.7553576269729456E-2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80263640</v>
      </c>
      <c r="E81" s="31">
        <v>74619000</v>
      </c>
      <c r="F81" s="31">
        <v>18512296</v>
      </c>
      <c r="G81" s="36">
        <f t="shared" si="8"/>
        <v>0.23064361397016134</v>
      </c>
      <c r="H81" s="31">
        <v>18500306</v>
      </c>
      <c r="I81" s="36">
        <f t="shared" si="9"/>
        <v>0.23049423126087978</v>
      </c>
      <c r="J81" s="31">
        <v>18682993</v>
      </c>
      <c r="K81" s="36">
        <f t="shared" si="10"/>
        <v>0.25037849609348828</v>
      </c>
      <c r="L81" s="31">
        <v>0</v>
      </c>
      <c r="M81" s="36">
        <f t="shared" si="11"/>
        <v>0</v>
      </c>
      <c r="N81" s="31">
        <f t="shared" si="12"/>
        <v>55695595</v>
      </c>
      <c r="O81" s="36">
        <f t="shared" si="13"/>
        <v>0.74639964352242727</v>
      </c>
      <c r="P81" s="31">
        <v>15013740</v>
      </c>
      <c r="Q81" s="31">
        <v>66455810</v>
      </c>
      <c r="R81" s="31">
        <v>66436790</v>
      </c>
      <c r="S81" s="31">
        <v>45504098</v>
      </c>
      <c r="T81" s="36">
        <f t="shared" si="14"/>
        <v>0.68492318789032403</v>
      </c>
      <c r="U81" s="36">
        <f t="shared" si="15"/>
        <v>0.24439300267621533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90356418</v>
      </c>
      <c r="E84" s="32">
        <f>SUM(E79:E83)</f>
        <v>86708069</v>
      </c>
      <c r="F84" s="32">
        <f>SUM(F79:F83)</f>
        <v>21329851</v>
      </c>
      <c r="G84" s="37">
        <f t="shared" si="8"/>
        <v>0.23606348582786893</v>
      </c>
      <c r="H84" s="32">
        <f>SUM(H79:H83)</f>
        <v>21055276</v>
      </c>
      <c r="I84" s="37">
        <f t="shared" si="9"/>
        <v>0.23302468674665699</v>
      </c>
      <c r="J84" s="32">
        <f>SUM(J79:J83)</f>
        <v>21339457</v>
      </c>
      <c r="K84" s="37">
        <f t="shared" si="10"/>
        <v>0.2461069338310371</v>
      </c>
      <c r="L84" s="32">
        <f>SUM(L79:L83)</f>
        <v>0</v>
      </c>
      <c r="M84" s="37">
        <f t="shared" si="11"/>
        <v>0</v>
      </c>
      <c r="N84" s="32">
        <f t="shared" si="12"/>
        <v>63724584</v>
      </c>
      <c r="O84" s="37">
        <f t="shared" si="13"/>
        <v>0.73493257011639823</v>
      </c>
      <c r="P84" s="32">
        <f>SUM(P79:P83)</f>
        <v>21327452</v>
      </c>
      <c r="Q84" s="32">
        <f>SUM(Q79:Q83)</f>
        <v>76695075</v>
      </c>
      <c r="R84" s="32">
        <f>SUM(R79:R83)</f>
        <v>77239436</v>
      </c>
      <c r="S84" s="32">
        <f>SUM(S79:S83)</f>
        <v>52618864</v>
      </c>
      <c r="T84" s="37">
        <f t="shared" si="14"/>
        <v>0.68124350364236219</v>
      </c>
      <c r="U84" s="37">
        <f t="shared" si="15"/>
        <v>5.628895566145431E-4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258726871</v>
      </c>
      <c r="E85" s="32">
        <f>SUM(E57,E59:E62,E64:E69,E71:E77,E79:E83)</f>
        <v>294137994</v>
      </c>
      <c r="F85" s="32">
        <f>SUM(F57,F59:F62,F64:F69,F71:F77,F79:F83)</f>
        <v>59921489</v>
      </c>
      <c r="G85" s="37">
        <f t="shared" si="8"/>
        <v>0.2316013360668672</v>
      </c>
      <c r="H85" s="32">
        <f>SUM(H57,H59:H62,H64:H69,H71:H77,H79:H83)</f>
        <v>57982693</v>
      </c>
      <c r="I85" s="37">
        <f t="shared" si="9"/>
        <v>0.22410773483207316</v>
      </c>
      <c r="J85" s="32">
        <f>SUM(J57,J59:J62,J64:J69,J71:J77,J79:J83)</f>
        <v>68719130</v>
      </c>
      <c r="K85" s="37">
        <f t="shared" si="10"/>
        <v>0.23362887964755755</v>
      </c>
      <c r="L85" s="32">
        <f>SUM(L57,L59:L62,L64:L69,L71:L77,L79:L83)</f>
        <v>0</v>
      </c>
      <c r="M85" s="37">
        <f t="shared" si="11"/>
        <v>0</v>
      </c>
      <c r="N85" s="32">
        <f t="shared" si="12"/>
        <v>186623312</v>
      </c>
      <c r="O85" s="37">
        <f t="shared" si="13"/>
        <v>0.63447536804782856</v>
      </c>
      <c r="P85" s="32">
        <f>SUM(P57,P59:P62,P64:P69,P71:P77,P79:P83)</f>
        <v>59867578</v>
      </c>
      <c r="Q85" s="32">
        <f>SUM(Q57,Q59:Q62,Q64:Q69,Q71:Q77,Q79:Q83)</f>
        <v>262125832</v>
      </c>
      <c r="R85" s="32">
        <f>SUM(R57,R59:R62,R64:R69,R71:R77,R79:R83)</f>
        <v>246466033</v>
      </c>
      <c r="S85" s="32">
        <f>SUM(S57,S59:S62,S64:S69,S71:S77,S79:S83)</f>
        <v>164351146</v>
      </c>
      <c r="T85" s="37">
        <f t="shared" si="14"/>
        <v>0.66683081639894781</v>
      </c>
      <c r="U85" s="37">
        <f t="shared" si="15"/>
        <v>0.14785218135933276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459488204</v>
      </c>
      <c r="E88" s="31">
        <v>478205653</v>
      </c>
      <c r="F88" s="31">
        <v>113435764</v>
      </c>
      <c r="G88" s="36">
        <f t="shared" ref="G88:G99" si="16">IF(($D88      =0),0,($F88      /$D88      ))</f>
        <v>0.24687415914598757</v>
      </c>
      <c r="H88" s="31">
        <v>130425576</v>
      </c>
      <c r="I88" s="36">
        <f t="shared" ref="I88:I99" si="17">IF(($D88      =0),0,($H88      /$D88      ))</f>
        <v>0.28384967201464872</v>
      </c>
      <c r="J88" s="31">
        <v>103325859</v>
      </c>
      <c r="K88" s="36">
        <f t="shared" ref="K88:K99" si="18">IF(($E88      =0),0,($J88      /$E88      ))</f>
        <v>0.21606992379071688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347187199</v>
      </c>
      <c r="O88" s="36">
        <f t="shared" ref="O88:O99" si="21">IF(($E88      =0),0,($N88      /$E88      ))</f>
        <v>0.72602069177128692</v>
      </c>
      <c r="P88" s="31">
        <v>119441670</v>
      </c>
      <c r="Q88" s="31">
        <v>431676817</v>
      </c>
      <c r="R88" s="31">
        <v>527919213</v>
      </c>
      <c r="S88" s="31">
        <v>318475534</v>
      </c>
      <c r="T88" s="36">
        <f t="shared" ref="T88:T99" si="22">IF(($R88      =0),0,($S88      /$R88      ))</f>
        <v>0.60326566292255779</v>
      </c>
      <c r="U88" s="36">
        <f t="shared" ref="U88:U99" si="23">IF(($P88      =0),0,(($J88      /$P88      )-1))</f>
        <v>-0.13492620289049873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1965356776</v>
      </c>
      <c r="E89" s="31">
        <v>1994089000</v>
      </c>
      <c r="F89" s="31">
        <v>664284135</v>
      </c>
      <c r="G89" s="36">
        <f t="shared" si="16"/>
        <v>0.33799671546251608</v>
      </c>
      <c r="H89" s="31">
        <v>465227220</v>
      </c>
      <c r="I89" s="36">
        <f t="shared" si="17"/>
        <v>0.23671387591359139</v>
      </c>
      <c r="J89" s="31">
        <v>654876876</v>
      </c>
      <c r="K89" s="36">
        <f t="shared" si="18"/>
        <v>0.32840905095008299</v>
      </c>
      <c r="L89" s="31">
        <v>0</v>
      </c>
      <c r="M89" s="36">
        <f t="shared" si="19"/>
        <v>0</v>
      </c>
      <c r="N89" s="31">
        <f t="shared" si="20"/>
        <v>1784388231</v>
      </c>
      <c r="O89" s="36">
        <f t="shared" si="21"/>
        <v>0.89483881160770662</v>
      </c>
      <c r="P89" s="31">
        <v>454647597</v>
      </c>
      <c r="Q89" s="31">
        <v>2048724132</v>
      </c>
      <c r="R89" s="31">
        <v>1898767393</v>
      </c>
      <c r="S89" s="31">
        <v>1540035645</v>
      </c>
      <c r="T89" s="36">
        <f t="shared" si="22"/>
        <v>0.81107125110611167</v>
      </c>
      <c r="U89" s="36">
        <f t="shared" si="23"/>
        <v>0.44040544879422283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932773662</v>
      </c>
      <c r="E90" s="31">
        <v>1107443754</v>
      </c>
      <c r="F90" s="31">
        <v>168849734</v>
      </c>
      <c r="G90" s="36">
        <f t="shared" si="16"/>
        <v>0.18101897692733096</v>
      </c>
      <c r="H90" s="31">
        <v>235132782</v>
      </c>
      <c r="I90" s="36">
        <f t="shared" si="17"/>
        <v>0.25207913943007537</v>
      </c>
      <c r="J90" s="31">
        <v>186638094</v>
      </c>
      <c r="K90" s="36">
        <f t="shared" si="18"/>
        <v>0.16853054010723148</v>
      </c>
      <c r="L90" s="31">
        <v>0</v>
      </c>
      <c r="M90" s="36">
        <f t="shared" si="19"/>
        <v>0</v>
      </c>
      <c r="N90" s="31">
        <f t="shared" si="20"/>
        <v>590620610</v>
      </c>
      <c r="O90" s="36">
        <f t="shared" si="21"/>
        <v>0.53331883255174328</v>
      </c>
      <c r="P90" s="31">
        <v>115744587</v>
      </c>
      <c r="Q90" s="31">
        <v>911786756</v>
      </c>
      <c r="R90" s="31">
        <v>904800545</v>
      </c>
      <c r="S90" s="31">
        <v>516802197</v>
      </c>
      <c r="T90" s="36">
        <f t="shared" si="22"/>
        <v>0.57117803460209016</v>
      </c>
      <c r="U90" s="36">
        <f t="shared" si="23"/>
        <v>0.61249954609108426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3357618642</v>
      </c>
      <c r="E91" s="32">
        <f>SUM(E88:E90)</f>
        <v>3579738407</v>
      </c>
      <c r="F91" s="32">
        <f>SUM(F88:F90)</f>
        <v>946569633</v>
      </c>
      <c r="G91" s="37">
        <f t="shared" si="16"/>
        <v>0.28191695779844911</v>
      </c>
      <c r="H91" s="32">
        <f>SUM(H88:H90)</f>
        <v>830785578</v>
      </c>
      <c r="I91" s="37">
        <f t="shared" si="17"/>
        <v>0.24743297752991211</v>
      </c>
      <c r="J91" s="32">
        <f>SUM(J88:J90)</f>
        <v>944840829</v>
      </c>
      <c r="K91" s="37">
        <f t="shared" si="18"/>
        <v>0.26394130564189017</v>
      </c>
      <c r="L91" s="32">
        <f>SUM(L88:L90)</f>
        <v>0</v>
      </c>
      <c r="M91" s="37">
        <f t="shared" si="19"/>
        <v>0</v>
      </c>
      <c r="N91" s="32">
        <f t="shared" si="20"/>
        <v>2722196040</v>
      </c>
      <c r="O91" s="37">
        <f t="shared" si="21"/>
        <v>0.76044552157131962</v>
      </c>
      <c r="P91" s="32">
        <f>SUM(P88:P90)</f>
        <v>689833854</v>
      </c>
      <c r="Q91" s="32">
        <f>SUM(Q88:Q90)</f>
        <v>3392187705</v>
      </c>
      <c r="R91" s="32">
        <f>SUM(R88:R90)</f>
        <v>3331487151</v>
      </c>
      <c r="S91" s="32">
        <f>SUM(S88:S90)</f>
        <v>2375313376</v>
      </c>
      <c r="T91" s="37">
        <f t="shared" si="22"/>
        <v>0.71298890505611323</v>
      </c>
      <c r="U91" s="37">
        <f t="shared" si="23"/>
        <v>0.36966433804508525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67150620</v>
      </c>
      <c r="E92" s="31">
        <v>66340040</v>
      </c>
      <c r="F92" s="31">
        <v>13286382</v>
      </c>
      <c r="G92" s="36">
        <f t="shared" si="16"/>
        <v>0.19785940919086079</v>
      </c>
      <c r="H92" s="31">
        <v>20818760</v>
      </c>
      <c r="I92" s="36">
        <f t="shared" si="17"/>
        <v>0.31003079346102835</v>
      </c>
      <c r="J92" s="31">
        <v>14149914</v>
      </c>
      <c r="K92" s="36">
        <f t="shared" si="18"/>
        <v>0.21329372125793111</v>
      </c>
      <c r="L92" s="31">
        <v>0</v>
      </c>
      <c r="M92" s="36">
        <f t="shared" si="19"/>
        <v>0</v>
      </c>
      <c r="N92" s="31">
        <f t="shared" si="20"/>
        <v>48255056</v>
      </c>
      <c r="O92" s="36">
        <f t="shared" si="21"/>
        <v>0.72738961266830715</v>
      </c>
      <c r="P92" s="31">
        <v>13294528</v>
      </c>
      <c r="Q92" s="31">
        <v>47975943</v>
      </c>
      <c r="R92" s="31">
        <v>64625188</v>
      </c>
      <c r="S92" s="31">
        <v>40041361</v>
      </c>
      <c r="T92" s="36">
        <f t="shared" si="22"/>
        <v>0.61959372559194725</v>
      </c>
      <c r="U92" s="36">
        <f t="shared" si="23"/>
        <v>6.434120865366566E-2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9592587</v>
      </c>
      <c r="E94" s="31">
        <v>8574282</v>
      </c>
      <c r="F94" s="31">
        <v>1569403</v>
      </c>
      <c r="G94" s="36">
        <f t="shared" si="16"/>
        <v>0.16360581353080247</v>
      </c>
      <c r="H94" s="31">
        <v>1719510</v>
      </c>
      <c r="I94" s="36">
        <f t="shared" si="17"/>
        <v>0.17925404273112144</v>
      </c>
      <c r="J94" s="31">
        <v>2132866</v>
      </c>
      <c r="K94" s="36">
        <f t="shared" si="18"/>
        <v>0.24875155727325041</v>
      </c>
      <c r="L94" s="31">
        <v>0</v>
      </c>
      <c r="M94" s="36">
        <f t="shared" si="19"/>
        <v>0</v>
      </c>
      <c r="N94" s="31">
        <f t="shared" si="20"/>
        <v>5421779</v>
      </c>
      <c r="O94" s="36">
        <f t="shared" si="21"/>
        <v>0.63233038054964841</v>
      </c>
      <c r="P94" s="31">
        <v>1379465</v>
      </c>
      <c r="Q94" s="31">
        <v>9755080</v>
      </c>
      <c r="R94" s="31">
        <v>8777080</v>
      </c>
      <c r="S94" s="31">
        <v>4575918</v>
      </c>
      <c r="T94" s="36">
        <f t="shared" si="22"/>
        <v>0.52134855783472411</v>
      </c>
      <c r="U94" s="36">
        <f t="shared" si="23"/>
        <v>0.54615448742809702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1920782</v>
      </c>
      <c r="E95" s="31">
        <v>2147664</v>
      </c>
      <c r="F95" s="31">
        <v>437305</v>
      </c>
      <c r="G95" s="36">
        <f t="shared" si="16"/>
        <v>0.22767029262040148</v>
      </c>
      <c r="H95" s="31">
        <v>698799</v>
      </c>
      <c r="I95" s="36">
        <f t="shared" si="17"/>
        <v>0.36380963586705833</v>
      </c>
      <c r="J95" s="31">
        <v>373255</v>
      </c>
      <c r="K95" s="36">
        <f t="shared" si="18"/>
        <v>0.17379580791036214</v>
      </c>
      <c r="L95" s="31">
        <v>0</v>
      </c>
      <c r="M95" s="36">
        <f t="shared" si="19"/>
        <v>0</v>
      </c>
      <c r="N95" s="31">
        <f t="shared" si="20"/>
        <v>1509359</v>
      </c>
      <c r="O95" s="36">
        <f t="shared" si="21"/>
        <v>0.70279103248925345</v>
      </c>
      <c r="P95" s="31">
        <v>490321</v>
      </c>
      <c r="Q95" s="31">
        <v>1842262</v>
      </c>
      <c r="R95" s="31">
        <v>1844079</v>
      </c>
      <c r="S95" s="31">
        <v>1404660</v>
      </c>
      <c r="T95" s="36">
        <f t="shared" si="22"/>
        <v>0.76171357083942715</v>
      </c>
      <c r="U95" s="36">
        <f t="shared" si="23"/>
        <v>-0.2387537959826318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78663989</v>
      </c>
      <c r="E96" s="32">
        <f>SUM(E92:E95)</f>
        <v>77061986</v>
      </c>
      <c r="F96" s="32">
        <f>SUM(F92:F95)</f>
        <v>15293090</v>
      </c>
      <c r="G96" s="37">
        <f t="shared" si="16"/>
        <v>0.19441030380495961</v>
      </c>
      <c r="H96" s="32">
        <f>SUM(H92:H95)</f>
        <v>23237069</v>
      </c>
      <c r="I96" s="37">
        <f t="shared" si="17"/>
        <v>0.29539652508595771</v>
      </c>
      <c r="J96" s="32">
        <f>SUM(J92:J95)</f>
        <v>16656035</v>
      </c>
      <c r="K96" s="37">
        <f t="shared" si="18"/>
        <v>0.21613814884033744</v>
      </c>
      <c r="L96" s="32">
        <f>SUM(L92:L95)</f>
        <v>0</v>
      </c>
      <c r="M96" s="37">
        <f t="shared" si="19"/>
        <v>0</v>
      </c>
      <c r="N96" s="32">
        <f t="shared" si="20"/>
        <v>55186194</v>
      </c>
      <c r="O96" s="37">
        <f t="shared" si="21"/>
        <v>0.71612732638372445</v>
      </c>
      <c r="P96" s="32">
        <f>SUM(P92:P95)</f>
        <v>15164314</v>
      </c>
      <c r="Q96" s="32">
        <f>SUM(Q92:Q95)</f>
        <v>59573285</v>
      </c>
      <c r="R96" s="32">
        <f>SUM(R92:R95)</f>
        <v>75246347</v>
      </c>
      <c r="S96" s="32">
        <f>SUM(S92:S95)</f>
        <v>46021939</v>
      </c>
      <c r="T96" s="37">
        <f t="shared" si="22"/>
        <v>0.61161692008782831</v>
      </c>
      <c r="U96" s="37">
        <f t="shared" si="23"/>
        <v>9.8370490086132412E-2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40836174</v>
      </c>
      <c r="E97" s="31">
        <v>26195971</v>
      </c>
      <c r="F97" s="31">
        <v>3221776</v>
      </c>
      <c r="G97" s="36">
        <f t="shared" si="16"/>
        <v>7.8895148208546664E-2</v>
      </c>
      <c r="H97" s="31">
        <v>7956697</v>
      </c>
      <c r="I97" s="36">
        <f t="shared" si="17"/>
        <v>0.19484433091111816</v>
      </c>
      <c r="J97" s="31">
        <v>5657942</v>
      </c>
      <c r="K97" s="36">
        <f t="shared" si="18"/>
        <v>0.21598519863989771</v>
      </c>
      <c r="L97" s="31">
        <v>0</v>
      </c>
      <c r="M97" s="36">
        <f t="shared" si="19"/>
        <v>0</v>
      </c>
      <c r="N97" s="31">
        <f t="shared" si="20"/>
        <v>16836415</v>
      </c>
      <c r="O97" s="36">
        <f t="shared" si="21"/>
        <v>0.64271009461722184</v>
      </c>
      <c r="P97" s="31">
        <v>2797744</v>
      </c>
      <c r="Q97" s="31">
        <v>41758526</v>
      </c>
      <c r="R97" s="31">
        <v>19977012</v>
      </c>
      <c r="S97" s="31">
        <v>11550762</v>
      </c>
      <c r="T97" s="36">
        <f t="shared" si="22"/>
        <v>0.57820268616748094</v>
      </c>
      <c r="U97" s="36">
        <f t="shared" si="23"/>
        <v>1.0223229859486787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5816666</v>
      </c>
      <c r="E98" s="31">
        <v>12789110</v>
      </c>
      <c r="F98" s="31">
        <v>1978047</v>
      </c>
      <c r="G98" s="36">
        <f t="shared" si="16"/>
        <v>0.34006542579546428</v>
      </c>
      <c r="H98" s="31">
        <v>1355879</v>
      </c>
      <c r="I98" s="36">
        <f t="shared" si="17"/>
        <v>0.23310243359340213</v>
      </c>
      <c r="J98" s="31">
        <v>4052957</v>
      </c>
      <c r="K98" s="36">
        <f t="shared" si="18"/>
        <v>0.31690688405995415</v>
      </c>
      <c r="L98" s="31">
        <v>0</v>
      </c>
      <c r="M98" s="36">
        <f t="shared" si="19"/>
        <v>0</v>
      </c>
      <c r="N98" s="31">
        <f t="shared" si="20"/>
        <v>7386883</v>
      </c>
      <c r="O98" s="36">
        <f t="shared" si="21"/>
        <v>0.5775916385112021</v>
      </c>
      <c r="P98" s="31">
        <v>0</v>
      </c>
      <c r="Q98" s="31">
        <v>5866916</v>
      </c>
      <c r="R98" s="31">
        <v>5816666</v>
      </c>
      <c r="S98" s="31">
        <v>2785418</v>
      </c>
      <c r="T98" s="36">
        <f t="shared" si="22"/>
        <v>0.47886847895340734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2425827</v>
      </c>
      <c r="E99" s="31">
        <v>2425827</v>
      </c>
      <c r="F99" s="31">
        <v>686708</v>
      </c>
      <c r="G99" s="36">
        <f t="shared" si="16"/>
        <v>0.28308201697812746</v>
      </c>
      <c r="H99" s="31">
        <v>573355</v>
      </c>
      <c r="I99" s="36">
        <f t="shared" si="17"/>
        <v>0.23635444736990724</v>
      </c>
      <c r="J99" s="31">
        <v>698259</v>
      </c>
      <c r="K99" s="36">
        <f t="shared" si="18"/>
        <v>0.28784369206872545</v>
      </c>
      <c r="L99" s="31">
        <v>0</v>
      </c>
      <c r="M99" s="36">
        <f t="shared" si="19"/>
        <v>0</v>
      </c>
      <c r="N99" s="31">
        <f t="shared" si="20"/>
        <v>1958322</v>
      </c>
      <c r="O99" s="36">
        <f t="shared" si="21"/>
        <v>0.8072801564167601</v>
      </c>
      <c r="P99" s="31">
        <v>343891</v>
      </c>
      <c r="Q99" s="31">
        <v>3480122</v>
      </c>
      <c r="R99" s="31">
        <v>3480122</v>
      </c>
      <c r="S99" s="31">
        <v>976332</v>
      </c>
      <c r="T99" s="36">
        <f t="shared" si="22"/>
        <v>0.28054533720369573</v>
      </c>
      <c r="U99" s="36">
        <f t="shared" si="23"/>
        <v>1.0304660488352413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49078667</v>
      </c>
      <c r="E101" s="32">
        <f>SUM(E97:E100)</f>
        <v>41410908</v>
      </c>
      <c r="F101" s="32">
        <f>SUM(F97:F100)</f>
        <v>5886531</v>
      </c>
      <c r="G101" s="37">
        <f>IF(($D101     =0),0,($F101     /$D101     ))</f>
        <v>0.11994072699651766</v>
      </c>
      <c r="H101" s="32">
        <f>SUM(H97:H100)</f>
        <v>9885931</v>
      </c>
      <c r="I101" s="37">
        <f>IF(($D101     =0),0,($H101     /$D101     ))</f>
        <v>0.20143030779544197</v>
      </c>
      <c r="J101" s="32">
        <f>SUM(J97:J100)</f>
        <v>10409158</v>
      </c>
      <c r="K101" s="37">
        <f>IF(($E101     =0),0,($J101     /$E101     ))</f>
        <v>0.2513627085887612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26181620</v>
      </c>
      <c r="O101" s="37">
        <f>IF(($E101     =0),0,($N101     /$E101     ))</f>
        <v>0.6322396987769503</v>
      </c>
      <c r="P101" s="32">
        <f>SUM(P97:P100)</f>
        <v>3141635</v>
      </c>
      <c r="Q101" s="32">
        <f>SUM(Q97:Q100)</f>
        <v>51105564</v>
      </c>
      <c r="R101" s="32">
        <f>SUM(R97:R100)</f>
        <v>29273800</v>
      </c>
      <c r="S101" s="32">
        <f>SUM(S97:S100)</f>
        <v>15312512</v>
      </c>
      <c r="T101" s="37">
        <f>IF(($R101     =0),0,($S101     /$R101     ))</f>
        <v>0.52307906728883846</v>
      </c>
      <c r="U101" s="37">
        <f>IF(($P101     =0),0,(($J101     /$P101     )-1))</f>
        <v>2.3132932374384674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3485361298</v>
      </c>
      <c r="E102" s="32">
        <f>SUM(E88:E90,E92:E95,E97:E100)</f>
        <v>3698211301</v>
      </c>
      <c r="F102" s="32">
        <f>SUM(F88:F90,F92:F95,F97:F100)</f>
        <v>967749254</v>
      </c>
      <c r="G102" s="37">
        <f>IF(($D102     =0),0,($F102     /$D102     ))</f>
        <v>0.27766110060248911</v>
      </c>
      <c r="H102" s="32">
        <f>SUM(H88:H90,H92:H95,H97:H100)</f>
        <v>863908578</v>
      </c>
      <c r="I102" s="37">
        <f>IF(($D102     =0),0,($H102     /$D102     ))</f>
        <v>0.24786772564891205</v>
      </c>
      <c r="J102" s="32">
        <f>SUM(J88:J90,J92:J95,J97:J100)</f>
        <v>971906022</v>
      </c>
      <c r="K102" s="37">
        <f>IF(($E102     =0),0,($J102     /$E102     ))</f>
        <v>0.26280435131902702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2803563854</v>
      </c>
      <c r="O102" s="37">
        <f>IF(($E102     =0),0,($N102     /$E102     ))</f>
        <v>0.75808644390922542</v>
      </c>
      <c r="P102" s="32">
        <f>SUM(P88:P90,P92:P95,P97:P100)</f>
        <v>708139803</v>
      </c>
      <c r="Q102" s="32">
        <f>SUM(Q88:Q90,Q92:Q95,Q97:Q100)</f>
        <v>3502866554</v>
      </c>
      <c r="R102" s="32">
        <f>SUM(R88:R90,R92:R95,R97:R100)</f>
        <v>3436007298</v>
      </c>
      <c r="S102" s="32">
        <f>SUM(S88:S90,S92:S95,S97:S100)</f>
        <v>2436647827</v>
      </c>
      <c r="T102" s="37">
        <f>IF(($R102     =0),0,($S102     /$R102     ))</f>
        <v>0.70915094633771647</v>
      </c>
      <c r="U102" s="37">
        <f>IF(($P102     =0),0,(($J102     /$P102     )-1))</f>
        <v>0.3724776066570008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634779230</v>
      </c>
      <c r="E105" s="31">
        <v>672773230</v>
      </c>
      <c r="F105" s="31">
        <v>104743494</v>
      </c>
      <c r="G105" s="36">
        <f t="shared" ref="G105:G136" si="24">IF(($D105     =0),0,($F105     /$D105     ))</f>
        <v>0.16500775238030393</v>
      </c>
      <c r="H105" s="31">
        <v>133961089</v>
      </c>
      <c r="I105" s="36">
        <f t="shared" ref="I105:I136" si="25">IF(($D105     =0),0,($H105     /$D105     ))</f>
        <v>0.21103571551955158</v>
      </c>
      <c r="J105" s="31">
        <v>116751162</v>
      </c>
      <c r="K105" s="36">
        <f t="shared" ref="K105:K136" si="26">IF(($E105     =0),0,($J105     /$E105     ))</f>
        <v>0.1735371694263162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355455745</v>
      </c>
      <c r="O105" s="36">
        <f t="shared" ref="O105:O136" si="29">IF(($E105     =0),0,($N105     /$E105     ))</f>
        <v>0.52834406773289722</v>
      </c>
      <c r="P105" s="31">
        <v>150888044</v>
      </c>
      <c r="Q105" s="31">
        <v>661740840</v>
      </c>
      <c r="R105" s="31">
        <v>762758931</v>
      </c>
      <c r="S105" s="31">
        <v>417017452</v>
      </c>
      <c r="T105" s="36">
        <f t="shared" ref="T105:T136" si="30">IF(($R105     =0),0,($S105     /$R105     ))</f>
        <v>0.54672247685553488</v>
      </c>
      <c r="U105" s="36">
        <f t="shared" ref="U105:U136" si="31">IF(($P105     =0),0,(($J105     /$P105     )-1))</f>
        <v>-0.22623980731037907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634779230</v>
      </c>
      <c r="E106" s="32">
        <f>E105</f>
        <v>672773230</v>
      </c>
      <c r="F106" s="32">
        <f>F105</f>
        <v>104743494</v>
      </c>
      <c r="G106" s="37">
        <f t="shared" si="24"/>
        <v>0.16500775238030393</v>
      </c>
      <c r="H106" s="32">
        <f>H105</f>
        <v>133961089</v>
      </c>
      <c r="I106" s="37">
        <f t="shared" si="25"/>
        <v>0.21103571551955158</v>
      </c>
      <c r="J106" s="32">
        <f>J105</f>
        <v>116751162</v>
      </c>
      <c r="K106" s="37">
        <f t="shared" si="26"/>
        <v>0.1735371694263162</v>
      </c>
      <c r="L106" s="32">
        <f>L105</f>
        <v>0</v>
      </c>
      <c r="M106" s="37">
        <f t="shared" si="27"/>
        <v>0</v>
      </c>
      <c r="N106" s="32">
        <f t="shared" si="28"/>
        <v>355455745</v>
      </c>
      <c r="O106" s="37">
        <f t="shared" si="29"/>
        <v>0.52834406773289722</v>
      </c>
      <c r="P106" s="32">
        <f>P105</f>
        <v>150888044</v>
      </c>
      <c r="Q106" s="32">
        <f>Q105</f>
        <v>661740840</v>
      </c>
      <c r="R106" s="32">
        <f>R105</f>
        <v>762758931</v>
      </c>
      <c r="S106" s="32">
        <f>S105</f>
        <v>417017452</v>
      </c>
      <c r="T106" s="37">
        <f t="shared" si="30"/>
        <v>0.54672247685553488</v>
      </c>
      <c r="U106" s="37">
        <f t="shared" si="31"/>
        <v>-0.22623980731037907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4525879</v>
      </c>
      <c r="E107" s="31">
        <v>4590137</v>
      </c>
      <c r="F107" s="31">
        <v>197007</v>
      </c>
      <c r="G107" s="36">
        <f t="shared" si="24"/>
        <v>4.352900287435877E-2</v>
      </c>
      <c r="H107" s="31">
        <v>1187196</v>
      </c>
      <c r="I107" s="36">
        <f t="shared" si="25"/>
        <v>0.2623128015574433</v>
      </c>
      <c r="J107" s="31">
        <v>488121</v>
      </c>
      <c r="K107" s="36">
        <f t="shared" si="26"/>
        <v>0.10634127042395466</v>
      </c>
      <c r="L107" s="31">
        <v>0</v>
      </c>
      <c r="M107" s="36">
        <f t="shared" si="27"/>
        <v>0</v>
      </c>
      <c r="N107" s="31">
        <f t="shared" si="28"/>
        <v>1872324</v>
      </c>
      <c r="O107" s="36">
        <f t="shared" si="29"/>
        <v>0.40790155065088474</v>
      </c>
      <c r="P107" s="31">
        <v>394213</v>
      </c>
      <c r="Q107" s="31">
        <v>3063824</v>
      </c>
      <c r="R107" s="31">
        <v>3725716</v>
      </c>
      <c r="S107" s="31">
        <v>2290614</v>
      </c>
      <c r="T107" s="36">
        <f t="shared" si="30"/>
        <v>0.61481175698845536</v>
      </c>
      <c r="U107" s="36">
        <f t="shared" si="31"/>
        <v>0.23821639570485997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999109</v>
      </c>
      <c r="E108" s="31">
        <v>991465</v>
      </c>
      <c r="F108" s="31">
        <v>236468</v>
      </c>
      <c r="G108" s="36">
        <f t="shared" si="24"/>
        <v>0.23667888088286662</v>
      </c>
      <c r="H108" s="31">
        <v>342137</v>
      </c>
      <c r="I108" s="36">
        <f t="shared" si="25"/>
        <v>0.34244211592528945</v>
      </c>
      <c r="J108" s="31">
        <v>230771</v>
      </c>
      <c r="K108" s="36">
        <f t="shared" si="26"/>
        <v>0.23275758599647994</v>
      </c>
      <c r="L108" s="31">
        <v>0</v>
      </c>
      <c r="M108" s="36">
        <f t="shared" si="27"/>
        <v>0</v>
      </c>
      <c r="N108" s="31">
        <f t="shared" si="28"/>
        <v>809376</v>
      </c>
      <c r="O108" s="36">
        <f t="shared" si="29"/>
        <v>0.81634349170167375</v>
      </c>
      <c r="P108" s="31">
        <v>292683</v>
      </c>
      <c r="Q108" s="31">
        <v>911550</v>
      </c>
      <c r="R108" s="31">
        <v>911550</v>
      </c>
      <c r="S108" s="31">
        <v>732710</v>
      </c>
      <c r="T108" s="36">
        <f t="shared" si="30"/>
        <v>0.80380670286874001</v>
      </c>
      <c r="U108" s="36">
        <f t="shared" si="31"/>
        <v>-0.21153261378351318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534108</v>
      </c>
      <c r="E109" s="31">
        <v>534108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560544</v>
      </c>
      <c r="R109" s="31">
        <v>497544</v>
      </c>
      <c r="S109" s="31">
        <v>6398</v>
      </c>
      <c r="T109" s="36">
        <f t="shared" si="30"/>
        <v>1.2859164214622224E-2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13395235</v>
      </c>
      <c r="E110" s="31">
        <v>14406870</v>
      </c>
      <c r="F110" s="31">
        <v>3500254</v>
      </c>
      <c r="G110" s="36">
        <f t="shared" si="24"/>
        <v>0.26130590467431142</v>
      </c>
      <c r="H110" s="31">
        <v>3327680</v>
      </c>
      <c r="I110" s="36">
        <f t="shared" si="25"/>
        <v>0.2484226667169333</v>
      </c>
      <c r="J110" s="31">
        <v>4533756</v>
      </c>
      <c r="K110" s="36">
        <f t="shared" si="26"/>
        <v>0.31469403138919139</v>
      </c>
      <c r="L110" s="31">
        <v>0</v>
      </c>
      <c r="M110" s="36">
        <f t="shared" si="27"/>
        <v>0</v>
      </c>
      <c r="N110" s="31">
        <f t="shared" si="28"/>
        <v>11361690</v>
      </c>
      <c r="O110" s="36">
        <f t="shared" si="29"/>
        <v>0.78863000776712777</v>
      </c>
      <c r="P110" s="31">
        <v>4446246</v>
      </c>
      <c r="Q110" s="31">
        <v>18074500</v>
      </c>
      <c r="R110" s="31">
        <v>46464496</v>
      </c>
      <c r="S110" s="31">
        <v>17319786</v>
      </c>
      <c r="T110" s="36">
        <f t="shared" si="30"/>
        <v>0.37275312315880926</v>
      </c>
      <c r="U110" s="36">
        <f t="shared" si="31"/>
        <v>1.9681771993722341E-2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19454331</v>
      </c>
      <c r="E112" s="32">
        <f>SUM(E107:E111)</f>
        <v>20522580</v>
      </c>
      <c r="F112" s="32">
        <f>SUM(F107:F111)</f>
        <v>3933729</v>
      </c>
      <c r="G112" s="37">
        <f t="shared" si="24"/>
        <v>0.2022032523246366</v>
      </c>
      <c r="H112" s="32">
        <f>SUM(H107:H111)</f>
        <v>4857013</v>
      </c>
      <c r="I112" s="37">
        <f t="shared" si="25"/>
        <v>0.24966229884749055</v>
      </c>
      <c r="J112" s="32">
        <f>SUM(J107:J111)</f>
        <v>5252648</v>
      </c>
      <c r="K112" s="37">
        <f t="shared" si="26"/>
        <v>0.25594481785428536</v>
      </c>
      <c r="L112" s="32">
        <f>SUM(L107:L111)</f>
        <v>0</v>
      </c>
      <c r="M112" s="37">
        <f t="shared" si="27"/>
        <v>0</v>
      </c>
      <c r="N112" s="32">
        <f t="shared" si="28"/>
        <v>14043390</v>
      </c>
      <c r="O112" s="37">
        <f t="shared" si="29"/>
        <v>0.68428969457056565</v>
      </c>
      <c r="P112" s="32">
        <f>SUM(P107:P111)</f>
        <v>5133142</v>
      </c>
      <c r="Q112" s="32">
        <f>SUM(Q107:Q111)</f>
        <v>22610418</v>
      </c>
      <c r="R112" s="32">
        <f>SUM(R107:R111)</f>
        <v>51599306</v>
      </c>
      <c r="S112" s="32">
        <f>SUM(S107:S111)</f>
        <v>20349508</v>
      </c>
      <c r="T112" s="37">
        <f t="shared" si="30"/>
        <v>0.39437561427667261</v>
      </c>
      <c r="U112" s="37">
        <f t="shared" si="31"/>
        <v>2.3281257366345898E-2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12000</v>
      </c>
      <c r="E113" s="31">
        <v>12000</v>
      </c>
      <c r="F113" s="31">
        <v>0</v>
      </c>
      <c r="G113" s="36">
        <f t="shared" si="24"/>
        <v>0</v>
      </c>
      <c r="H113" s="31">
        <v>1780</v>
      </c>
      <c r="I113" s="36">
        <f t="shared" si="25"/>
        <v>0.14833333333333334</v>
      </c>
      <c r="J113" s="31">
        <v>10151</v>
      </c>
      <c r="K113" s="36">
        <f t="shared" si="26"/>
        <v>0.84591666666666665</v>
      </c>
      <c r="L113" s="31">
        <v>0</v>
      </c>
      <c r="M113" s="36">
        <f t="shared" si="27"/>
        <v>0</v>
      </c>
      <c r="N113" s="31">
        <f t="shared" si="28"/>
        <v>11931</v>
      </c>
      <c r="O113" s="36">
        <f t="shared" si="29"/>
        <v>0.99424999999999997</v>
      </c>
      <c r="P113" s="31">
        <v>1205</v>
      </c>
      <c r="Q113" s="31">
        <v>312000</v>
      </c>
      <c r="R113" s="31">
        <v>212000</v>
      </c>
      <c r="S113" s="31">
        <v>201205</v>
      </c>
      <c r="T113" s="36">
        <f t="shared" si="30"/>
        <v>0.94908018867924526</v>
      </c>
      <c r="U113" s="36">
        <f t="shared" si="31"/>
        <v>7.424066390041494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2365166</v>
      </c>
      <c r="E114" s="31">
        <v>1851923</v>
      </c>
      <c r="F114" s="31">
        <v>200443</v>
      </c>
      <c r="G114" s="36">
        <f t="shared" si="24"/>
        <v>8.4747962722278261E-2</v>
      </c>
      <c r="H114" s="31">
        <v>204234</v>
      </c>
      <c r="I114" s="36">
        <f t="shared" si="25"/>
        <v>8.6350810048850687E-2</v>
      </c>
      <c r="J114" s="31">
        <v>201164</v>
      </c>
      <c r="K114" s="36">
        <f t="shared" si="26"/>
        <v>0.10862438665106487</v>
      </c>
      <c r="L114" s="31">
        <v>0</v>
      </c>
      <c r="M114" s="36">
        <f t="shared" si="27"/>
        <v>0</v>
      </c>
      <c r="N114" s="31">
        <f t="shared" si="28"/>
        <v>605841</v>
      </c>
      <c r="O114" s="36">
        <f t="shared" si="29"/>
        <v>0.3271415712208337</v>
      </c>
      <c r="P114" s="31">
        <v>493930</v>
      </c>
      <c r="Q114" s="31">
        <v>1743957</v>
      </c>
      <c r="R114" s="31">
        <v>2080305</v>
      </c>
      <c r="S114" s="31">
        <v>1217008</v>
      </c>
      <c r="T114" s="36">
        <f t="shared" si="30"/>
        <v>0.5850142166653447</v>
      </c>
      <c r="U114" s="36">
        <f t="shared" si="31"/>
        <v>-0.59272771445346506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477624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75079442</v>
      </c>
      <c r="E117" s="31">
        <v>102330105</v>
      </c>
      <c r="F117" s="31">
        <v>11626508</v>
      </c>
      <c r="G117" s="36">
        <f t="shared" si="24"/>
        <v>0.15485607897831738</v>
      </c>
      <c r="H117" s="31">
        <v>18948932</v>
      </c>
      <c r="I117" s="36">
        <f t="shared" si="25"/>
        <v>0.2523850936452085</v>
      </c>
      <c r="J117" s="31">
        <v>8677845</v>
      </c>
      <c r="K117" s="36">
        <f t="shared" si="26"/>
        <v>8.4802463556545749E-2</v>
      </c>
      <c r="L117" s="31">
        <v>0</v>
      </c>
      <c r="M117" s="36">
        <f t="shared" si="27"/>
        <v>0</v>
      </c>
      <c r="N117" s="31">
        <f t="shared" si="28"/>
        <v>39253285</v>
      </c>
      <c r="O117" s="36">
        <f t="shared" si="29"/>
        <v>0.38359469092697601</v>
      </c>
      <c r="P117" s="31">
        <v>12737517</v>
      </c>
      <c r="Q117" s="31">
        <v>37157546</v>
      </c>
      <c r="R117" s="31">
        <v>85757788</v>
      </c>
      <c r="S117" s="31">
        <v>43301905</v>
      </c>
      <c r="T117" s="36">
        <f t="shared" si="30"/>
        <v>0.50493262489466262</v>
      </c>
      <c r="U117" s="36">
        <f t="shared" si="31"/>
        <v>-0.31871769042584985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495540</v>
      </c>
      <c r="E119" s="31">
        <v>495540</v>
      </c>
      <c r="F119" s="31">
        <v>123132</v>
      </c>
      <c r="G119" s="36">
        <f t="shared" si="24"/>
        <v>0.24848044557452476</v>
      </c>
      <c r="H119" s="31">
        <v>158355</v>
      </c>
      <c r="I119" s="36">
        <f t="shared" si="25"/>
        <v>0.31956047947693428</v>
      </c>
      <c r="J119" s="31">
        <v>117671</v>
      </c>
      <c r="K119" s="36">
        <f t="shared" si="26"/>
        <v>0.23746014448884045</v>
      </c>
      <c r="L119" s="31">
        <v>0</v>
      </c>
      <c r="M119" s="36">
        <f t="shared" si="27"/>
        <v>0</v>
      </c>
      <c r="N119" s="31">
        <f t="shared" si="28"/>
        <v>399158</v>
      </c>
      <c r="O119" s="36">
        <f t="shared" si="29"/>
        <v>0.80550106954029943</v>
      </c>
      <c r="P119" s="31">
        <v>107976</v>
      </c>
      <c r="Q119" s="31">
        <v>412596</v>
      </c>
      <c r="R119" s="31">
        <v>412596</v>
      </c>
      <c r="S119" s="31">
        <v>359130</v>
      </c>
      <c r="T119" s="36">
        <f t="shared" si="30"/>
        <v>0.8704156123665765</v>
      </c>
      <c r="U119" s="36">
        <f t="shared" si="31"/>
        <v>8.978847151218794E-2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77952148</v>
      </c>
      <c r="E121" s="32">
        <f>SUM(E113:E120)</f>
        <v>104689568</v>
      </c>
      <c r="F121" s="32">
        <f>SUM(F113:F120)</f>
        <v>11950083</v>
      </c>
      <c r="G121" s="37">
        <f t="shared" si="24"/>
        <v>0.15330024003956888</v>
      </c>
      <c r="H121" s="32">
        <f>SUM(H113:H120)</f>
        <v>19313301</v>
      </c>
      <c r="I121" s="37">
        <f t="shared" si="25"/>
        <v>0.2477584196910135</v>
      </c>
      <c r="J121" s="32">
        <f>SUM(J113:J120)</f>
        <v>9006831</v>
      </c>
      <c r="K121" s="37">
        <f t="shared" si="26"/>
        <v>8.603370108471553E-2</v>
      </c>
      <c r="L121" s="32">
        <f>SUM(L113:L120)</f>
        <v>0</v>
      </c>
      <c r="M121" s="37">
        <f t="shared" si="27"/>
        <v>0</v>
      </c>
      <c r="N121" s="32">
        <f t="shared" si="28"/>
        <v>40270215</v>
      </c>
      <c r="O121" s="37">
        <f t="shared" si="29"/>
        <v>0.38466311180116819</v>
      </c>
      <c r="P121" s="32">
        <f>SUM(P113:P120)</f>
        <v>13340628</v>
      </c>
      <c r="Q121" s="32">
        <f>SUM(Q113:Q120)</f>
        <v>40103723</v>
      </c>
      <c r="R121" s="32">
        <f>SUM(R113:R120)</f>
        <v>88462689</v>
      </c>
      <c r="S121" s="32">
        <f>SUM(S113:S120)</f>
        <v>45079248</v>
      </c>
      <c r="T121" s="37">
        <f t="shared" si="30"/>
        <v>0.5095848714252853</v>
      </c>
      <c r="U121" s="37">
        <f t="shared" si="31"/>
        <v>-0.32485704571029195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3999749</v>
      </c>
      <c r="E122" s="31">
        <v>4158173</v>
      </c>
      <c r="F122" s="31">
        <v>930073</v>
      </c>
      <c r="G122" s="36">
        <f t="shared" si="24"/>
        <v>0.23253284143580011</v>
      </c>
      <c r="H122" s="31">
        <v>1271130</v>
      </c>
      <c r="I122" s="36">
        <f t="shared" si="25"/>
        <v>0.31780244210324199</v>
      </c>
      <c r="J122" s="31">
        <v>1047711</v>
      </c>
      <c r="K122" s="36">
        <f t="shared" si="26"/>
        <v>0.25196426411310929</v>
      </c>
      <c r="L122" s="31">
        <v>0</v>
      </c>
      <c r="M122" s="36">
        <f t="shared" si="27"/>
        <v>0</v>
      </c>
      <c r="N122" s="31">
        <f t="shared" si="28"/>
        <v>3248914</v>
      </c>
      <c r="O122" s="36">
        <f t="shared" si="29"/>
        <v>0.781332089838494</v>
      </c>
      <c r="P122" s="31">
        <v>915657</v>
      </c>
      <c r="Q122" s="31">
        <v>3842140</v>
      </c>
      <c r="R122" s="31">
        <v>3827689</v>
      </c>
      <c r="S122" s="31">
        <v>2950700</v>
      </c>
      <c r="T122" s="36">
        <f t="shared" si="30"/>
        <v>0.77088290088353573</v>
      </c>
      <c r="U122" s="36">
        <f t="shared" si="31"/>
        <v>0.14421775839643014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2401746</v>
      </c>
      <c r="E123" s="31">
        <v>2401746</v>
      </c>
      <c r="F123" s="31">
        <v>648345</v>
      </c>
      <c r="G123" s="36">
        <f t="shared" si="24"/>
        <v>0.26994736329320418</v>
      </c>
      <c r="H123" s="31">
        <v>991973</v>
      </c>
      <c r="I123" s="36">
        <f t="shared" si="25"/>
        <v>0.41302161011197686</v>
      </c>
      <c r="J123" s="31">
        <v>100474</v>
      </c>
      <c r="K123" s="36">
        <f t="shared" si="26"/>
        <v>4.1833732626181119E-2</v>
      </c>
      <c r="L123" s="31">
        <v>0</v>
      </c>
      <c r="M123" s="36">
        <f t="shared" si="27"/>
        <v>0</v>
      </c>
      <c r="N123" s="31">
        <f t="shared" si="28"/>
        <v>1740792</v>
      </c>
      <c r="O123" s="36">
        <f t="shared" si="29"/>
        <v>0.72480270603136221</v>
      </c>
      <c r="P123" s="31">
        <v>483318</v>
      </c>
      <c r="Q123" s="31">
        <v>1606476</v>
      </c>
      <c r="R123" s="31">
        <v>2287380</v>
      </c>
      <c r="S123" s="31">
        <v>1702576</v>
      </c>
      <c r="T123" s="36">
        <f t="shared" si="30"/>
        <v>0.7443345661848928</v>
      </c>
      <c r="U123" s="36">
        <f t="shared" si="31"/>
        <v>-0.79211616368519278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6687188</v>
      </c>
      <c r="E124" s="31">
        <v>10559051</v>
      </c>
      <c r="F124" s="31">
        <v>1870505</v>
      </c>
      <c r="G124" s="36">
        <f t="shared" si="24"/>
        <v>0.27971473211161402</v>
      </c>
      <c r="H124" s="31">
        <v>1862658</v>
      </c>
      <c r="I124" s="36">
        <f t="shared" si="25"/>
        <v>0.27854129418822982</v>
      </c>
      <c r="J124" s="31">
        <v>2524897</v>
      </c>
      <c r="K124" s="36">
        <f t="shared" si="26"/>
        <v>0.23912158393779895</v>
      </c>
      <c r="L124" s="31">
        <v>0</v>
      </c>
      <c r="M124" s="36">
        <f t="shared" si="27"/>
        <v>0</v>
      </c>
      <c r="N124" s="31">
        <f t="shared" si="28"/>
        <v>6258060</v>
      </c>
      <c r="O124" s="36">
        <f t="shared" si="29"/>
        <v>0.59267258014001445</v>
      </c>
      <c r="P124" s="31">
        <v>1779286</v>
      </c>
      <c r="Q124" s="31">
        <v>9804048</v>
      </c>
      <c r="R124" s="31">
        <v>7011087</v>
      </c>
      <c r="S124" s="31">
        <v>4666216</v>
      </c>
      <c r="T124" s="36">
        <f t="shared" si="30"/>
        <v>0.66554815251900312</v>
      </c>
      <c r="U124" s="36">
        <f t="shared" si="31"/>
        <v>0.41905067538327168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13088683</v>
      </c>
      <c r="E126" s="32">
        <f>SUM(E122:E125)</f>
        <v>17118970</v>
      </c>
      <c r="F126" s="32">
        <f>SUM(F122:F125)</f>
        <v>3448923</v>
      </c>
      <c r="G126" s="37">
        <f t="shared" si="24"/>
        <v>0.2635042043573062</v>
      </c>
      <c r="H126" s="32">
        <f>SUM(H122:H125)</f>
        <v>4125761</v>
      </c>
      <c r="I126" s="37">
        <f t="shared" si="25"/>
        <v>0.31521590063721461</v>
      </c>
      <c r="J126" s="32">
        <f>SUM(J122:J125)</f>
        <v>3673082</v>
      </c>
      <c r="K126" s="37">
        <f t="shared" si="26"/>
        <v>0.21456209106038507</v>
      </c>
      <c r="L126" s="32">
        <f>SUM(L122:L125)</f>
        <v>0</v>
      </c>
      <c r="M126" s="37">
        <f t="shared" si="27"/>
        <v>0</v>
      </c>
      <c r="N126" s="32">
        <f t="shared" si="28"/>
        <v>11247766</v>
      </c>
      <c r="O126" s="37">
        <f t="shared" si="29"/>
        <v>0.65703520714155117</v>
      </c>
      <c r="P126" s="32">
        <f>SUM(P122:P125)</f>
        <v>3178261</v>
      </c>
      <c r="Q126" s="32">
        <f>SUM(Q122:Q125)</f>
        <v>15252664</v>
      </c>
      <c r="R126" s="32">
        <f>SUM(R122:R125)</f>
        <v>13126156</v>
      </c>
      <c r="S126" s="32">
        <f>SUM(S122:S125)</f>
        <v>9319492</v>
      </c>
      <c r="T126" s="37">
        <f t="shared" si="30"/>
        <v>0.70999399976657296</v>
      </c>
      <c r="U126" s="37">
        <f t="shared" si="31"/>
        <v>0.1556892275366939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458880</v>
      </c>
      <c r="E127" s="31">
        <v>750641</v>
      </c>
      <c r="F127" s="31">
        <v>-27473</v>
      </c>
      <c r="G127" s="36">
        <f t="shared" si="24"/>
        <v>-5.9869682705718269E-2</v>
      </c>
      <c r="H127" s="31">
        <v>-13707</v>
      </c>
      <c r="I127" s="36">
        <f t="shared" si="25"/>
        <v>-2.9870554393305441E-2</v>
      </c>
      <c r="J127" s="31">
        <v>49859</v>
      </c>
      <c r="K127" s="36">
        <f t="shared" si="26"/>
        <v>6.6421898084437173E-2</v>
      </c>
      <c r="L127" s="31">
        <v>0</v>
      </c>
      <c r="M127" s="36">
        <f t="shared" si="27"/>
        <v>0</v>
      </c>
      <c r="N127" s="31">
        <f t="shared" si="28"/>
        <v>8679</v>
      </c>
      <c r="O127" s="36">
        <f t="shared" si="29"/>
        <v>1.1562118242941699E-2</v>
      </c>
      <c r="P127" s="31">
        <v>-16269</v>
      </c>
      <c r="Q127" s="31">
        <v>807055</v>
      </c>
      <c r="R127" s="31">
        <v>660056</v>
      </c>
      <c r="S127" s="31">
        <v>-67568</v>
      </c>
      <c r="T127" s="36">
        <f t="shared" si="30"/>
        <v>-0.10236707188480977</v>
      </c>
      <c r="U127" s="36">
        <f t="shared" si="31"/>
        <v>-4.0646628557379065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2468000</v>
      </c>
      <c r="E129" s="31">
        <v>904788</v>
      </c>
      <c r="F129" s="31">
        <v>43188</v>
      </c>
      <c r="G129" s="36">
        <f t="shared" si="24"/>
        <v>1.7499189627228524E-2</v>
      </c>
      <c r="H129" s="31">
        <v>155883</v>
      </c>
      <c r="I129" s="36">
        <f t="shared" si="25"/>
        <v>6.3161669367909234E-2</v>
      </c>
      <c r="J129" s="31">
        <v>134066</v>
      </c>
      <c r="K129" s="36">
        <f t="shared" si="26"/>
        <v>0.1481739368780311</v>
      </c>
      <c r="L129" s="31">
        <v>0</v>
      </c>
      <c r="M129" s="36">
        <f t="shared" si="27"/>
        <v>0</v>
      </c>
      <c r="N129" s="31">
        <f t="shared" si="28"/>
        <v>333137</v>
      </c>
      <c r="O129" s="36">
        <f t="shared" si="29"/>
        <v>0.3681934331578226</v>
      </c>
      <c r="P129" s="31">
        <v>1047082</v>
      </c>
      <c r="Q129" s="31">
        <v>399984</v>
      </c>
      <c r="R129" s="31">
        <v>399984</v>
      </c>
      <c r="S129" s="31">
        <v>2701159</v>
      </c>
      <c r="T129" s="36">
        <f t="shared" si="30"/>
        <v>6.7531676267050678</v>
      </c>
      <c r="U129" s="36">
        <f t="shared" si="31"/>
        <v>-0.8719622722957705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100000</v>
      </c>
      <c r="E130" s="31">
        <v>130000</v>
      </c>
      <c r="F130" s="31">
        <v>19418</v>
      </c>
      <c r="G130" s="36">
        <f t="shared" si="24"/>
        <v>0.19417999999999999</v>
      </c>
      <c r="H130" s="31">
        <v>41906</v>
      </c>
      <c r="I130" s="36">
        <f t="shared" si="25"/>
        <v>0.41905999999999999</v>
      </c>
      <c r="J130" s="31">
        <v>19617</v>
      </c>
      <c r="K130" s="36">
        <f t="shared" si="26"/>
        <v>0.15090000000000001</v>
      </c>
      <c r="L130" s="31">
        <v>0</v>
      </c>
      <c r="M130" s="36">
        <f t="shared" si="27"/>
        <v>0</v>
      </c>
      <c r="N130" s="31">
        <f t="shared" si="28"/>
        <v>80941</v>
      </c>
      <c r="O130" s="36">
        <f t="shared" si="29"/>
        <v>0.62262307692307695</v>
      </c>
      <c r="P130" s="31">
        <v>6428</v>
      </c>
      <c r="Q130" s="31">
        <v>100000</v>
      </c>
      <c r="R130" s="31">
        <v>100000</v>
      </c>
      <c r="S130" s="31">
        <v>27732</v>
      </c>
      <c r="T130" s="36">
        <f t="shared" si="30"/>
        <v>0.27732000000000001</v>
      </c>
      <c r="U130" s="36">
        <f t="shared" si="31"/>
        <v>2.0518046048537646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3026880</v>
      </c>
      <c r="E132" s="32">
        <f>SUM(E127:E131)</f>
        <v>1785429</v>
      </c>
      <c r="F132" s="32">
        <f>SUM(F127:F131)</f>
        <v>35133</v>
      </c>
      <c r="G132" s="37">
        <f t="shared" si="24"/>
        <v>1.1607001268633049E-2</v>
      </c>
      <c r="H132" s="32">
        <f>SUM(H127:H131)</f>
        <v>184082</v>
      </c>
      <c r="I132" s="37">
        <f t="shared" si="25"/>
        <v>6.0815757479649013E-2</v>
      </c>
      <c r="J132" s="32">
        <f>SUM(J127:J131)</f>
        <v>203542</v>
      </c>
      <c r="K132" s="37">
        <f t="shared" si="26"/>
        <v>0.1140017329168508</v>
      </c>
      <c r="L132" s="32">
        <f>SUM(L127:L131)</f>
        <v>0</v>
      </c>
      <c r="M132" s="37">
        <f t="shared" si="27"/>
        <v>0</v>
      </c>
      <c r="N132" s="32">
        <f t="shared" si="28"/>
        <v>422757</v>
      </c>
      <c r="O132" s="37">
        <f t="shared" si="29"/>
        <v>0.23678174825210074</v>
      </c>
      <c r="P132" s="32">
        <f>SUM(P127:P131)</f>
        <v>1037241</v>
      </c>
      <c r="Q132" s="32">
        <f>SUM(Q127:Q131)</f>
        <v>1307039</v>
      </c>
      <c r="R132" s="32">
        <f>SUM(R127:R131)</f>
        <v>1160040</v>
      </c>
      <c r="S132" s="32">
        <f>SUM(S127:S131)</f>
        <v>2661323</v>
      </c>
      <c r="T132" s="37">
        <f t="shared" si="30"/>
        <v>2.2941648563842625</v>
      </c>
      <c r="U132" s="37">
        <f t="shared" si="31"/>
        <v>-0.80376595217504898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37157184</v>
      </c>
      <c r="E133" s="31">
        <v>47365671</v>
      </c>
      <c r="F133" s="31">
        <v>6665193</v>
      </c>
      <c r="G133" s="36">
        <f t="shared" si="24"/>
        <v>0.17937831349114078</v>
      </c>
      <c r="H133" s="31">
        <v>8856465</v>
      </c>
      <c r="I133" s="36">
        <f t="shared" si="25"/>
        <v>0.23835135084510173</v>
      </c>
      <c r="J133" s="31">
        <v>4442459</v>
      </c>
      <c r="K133" s="36">
        <f t="shared" si="26"/>
        <v>9.3790690730423731E-2</v>
      </c>
      <c r="L133" s="31">
        <v>0</v>
      </c>
      <c r="M133" s="36">
        <f t="shared" si="27"/>
        <v>0</v>
      </c>
      <c r="N133" s="31">
        <f t="shared" si="28"/>
        <v>19964117</v>
      </c>
      <c r="O133" s="36">
        <f t="shared" si="29"/>
        <v>0.42148916247803181</v>
      </c>
      <c r="P133" s="31">
        <v>6138791</v>
      </c>
      <c r="Q133" s="31">
        <v>72571874</v>
      </c>
      <c r="R133" s="31">
        <v>73933168</v>
      </c>
      <c r="S133" s="31">
        <v>42208647</v>
      </c>
      <c r="T133" s="36">
        <f t="shared" si="30"/>
        <v>0.57090272393034747</v>
      </c>
      <c r="U133" s="36">
        <f t="shared" si="31"/>
        <v>-0.2763299809359856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37157184</v>
      </c>
      <c r="E137" s="32">
        <f>SUM(E133:E136)</f>
        <v>47365671</v>
      </c>
      <c r="F137" s="32">
        <f>SUM(F133:F136)</f>
        <v>6665193</v>
      </c>
      <c r="G137" s="37">
        <f t="shared" ref="G137:G170" si="32">IF(($D137     =0),0,($F137     /$D137     ))</f>
        <v>0.17937831349114078</v>
      </c>
      <c r="H137" s="32">
        <f>SUM(H133:H136)</f>
        <v>8856465</v>
      </c>
      <c r="I137" s="37">
        <f t="shared" ref="I137:I170" si="33">IF(($D137     =0),0,($H137     /$D137     ))</f>
        <v>0.23835135084510173</v>
      </c>
      <c r="J137" s="32">
        <f>SUM(J133:J136)</f>
        <v>4442459</v>
      </c>
      <c r="K137" s="37">
        <f t="shared" ref="K137:K170" si="34">IF(($E137     =0),0,($J137     /$E137     ))</f>
        <v>9.3790690730423731E-2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19964117</v>
      </c>
      <c r="O137" s="37">
        <f t="shared" ref="O137:O170" si="37">IF(($E137     =0),0,($N137     /$E137     ))</f>
        <v>0.42148916247803181</v>
      </c>
      <c r="P137" s="32">
        <f>SUM(P133:P136)</f>
        <v>6138791</v>
      </c>
      <c r="Q137" s="32">
        <f>SUM(Q133:Q136)</f>
        <v>72571874</v>
      </c>
      <c r="R137" s="32">
        <f>SUM(R133:R136)</f>
        <v>73933168</v>
      </c>
      <c r="S137" s="32">
        <f>SUM(S133:S136)</f>
        <v>42208647</v>
      </c>
      <c r="T137" s="37">
        <f t="shared" ref="T137:T170" si="38">IF(($R137     =0),0,($S137     /$R137     ))</f>
        <v>0.57090272393034747</v>
      </c>
      <c r="U137" s="37">
        <f t="shared" ref="U137:U170" si="39">IF(($P137     =0),0,(($J137     /$P137     )-1))</f>
        <v>-0.2763299809359856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2827570</v>
      </c>
      <c r="E140" s="31">
        <v>3014584</v>
      </c>
      <c r="F140" s="31">
        <v>959811</v>
      </c>
      <c r="G140" s="36">
        <f t="shared" si="32"/>
        <v>0.33944729927110556</v>
      </c>
      <c r="H140" s="31">
        <v>861015</v>
      </c>
      <c r="I140" s="36">
        <f t="shared" si="33"/>
        <v>0.30450705022333663</v>
      </c>
      <c r="J140" s="31">
        <v>869667</v>
      </c>
      <c r="K140" s="36">
        <f t="shared" si="34"/>
        <v>0.28848657061803551</v>
      </c>
      <c r="L140" s="31">
        <v>0</v>
      </c>
      <c r="M140" s="36">
        <f t="shared" si="35"/>
        <v>0</v>
      </c>
      <c r="N140" s="31">
        <f t="shared" si="36"/>
        <v>2690493</v>
      </c>
      <c r="O140" s="36">
        <f t="shared" si="37"/>
        <v>0.89249229744468883</v>
      </c>
      <c r="P140" s="31">
        <v>477947</v>
      </c>
      <c r="Q140" s="31">
        <v>2637202</v>
      </c>
      <c r="R140" s="31">
        <v>2631032</v>
      </c>
      <c r="S140" s="31">
        <v>1861648</v>
      </c>
      <c r="T140" s="36">
        <f t="shared" si="38"/>
        <v>0.70757330203509494</v>
      </c>
      <c r="U140" s="36">
        <f t="shared" si="39"/>
        <v>0.81958878285667658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691549</v>
      </c>
      <c r="E141" s="31">
        <v>691549</v>
      </c>
      <c r="F141" s="31">
        <v>210019</v>
      </c>
      <c r="G141" s="36">
        <f t="shared" si="32"/>
        <v>0.3036935922111087</v>
      </c>
      <c r="H141" s="31">
        <v>210443</v>
      </c>
      <c r="I141" s="36">
        <f t="shared" si="33"/>
        <v>0.30430670856295072</v>
      </c>
      <c r="J141" s="31">
        <v>234601</v>
      </c>
      <c r="K141" s="36">
        <f t="shared" si="34"/>
        <v>0.33923988032662905</v>
      </c>
      <c r="L141" s="31">
        <v>0</v>
      </c>
      <c r="M141" s="36">
        <f t="shared" si="35"/>
        <v>0</v>
      </c>
      <c r="N141" s="31">
        <f t="shared" si="36"/>
        <v>655063</v>
      </c>
      <c r="O141" s="36">
        <f t="shared" si="37"/>
        <v>0.94724018110068842</v>
      </c>
      <c r="P141" s="31">
        <v>219169</v>
      </c>
      <c r="Q141" s="31">
        <v>517473</v>
      </c>
      <c r="R141" s="31">
        <v>609746</v>
      </c>
      <c r="S141" s="31">
        <v>524410</v>
      </c>
      <c r="T141" s="36">
        <f t="shared" si="38"/>
        <v>0.8600466423723977</v>
      </c>
      <c r="U141" s="36">
        <f t="shared" si="39"/>
        <v>7.0411417673119869E-2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440870</v>
      </c>
      <c r="E142" s="31">
        <v>286957</v>
      </c>
      <c r="F142" s="31">
        <v>14232</v>
      </c>
      <c r="G142" s="36">
        <f t="shared" si="32"/>
        <v>3.2281624968811665E-2</v>
      </c>
      <c r="H142" s="31">
        <v>4800</v>
      </c>
      <c r="I142" s="36">
        <f t="shared" si="33"/>
        <v>1.08875632272552E-2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19032</v>
      </c>
      <c r="O142" s="36">
        <f t="shared" si="37"/>
        <v>6.632352582442666E-2</v>
      </c>
      <c r="P142" s="31">
        <v>31269</v>
      </c>
      <c r="Q142" s="31">
        <v>756871</v>
      </c>
      <c r="R142" s="31">
        <v>506871</v>
      </c>
      <c r="S142" s="31">
        <v>60024</v>
      </c>
      <c r="T142" s="36">
        <f t="shared" si="38"/>
        <v>0.11842066324567789</v>
      </c>
      <c r="U142" s="36">
        <f t="shared" si="39"/>
        <v>-1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3959989</v>
      </c>
      <c r="E144" s="32">
        <f>SUM(E138:E143)</f>
        <v>3993090</v>
      </c>
      <c r="F144" s="32">
        <f>SUM(F138:F143)</f>
        <v>1184062</v>
      </c>
      <c r="G144" s="37">
        <f t="shared" si="32"/>
        <v>0.29900638612885033</v>
      </c>
      <c r="H144" s="32">
        <f>SUM(H138:H143)</f>
        <v>1076258</v>
      </c>
      <c r="I144" s="37">
        <f t="shared" si="33"/>
        <v>0.27178307818531822</v>
      </c>
      <c r="J144" s="32">
        <f>SUM(J138:J143)</f>
        <v>1104268</v>
      </c>
      <c r="K144" s="37">
        <f t="shared" si="34"/>
        <v>0.27654473102284194</v>
      </c>
      <c r="L144" s="32">
        <f>SUM(L138:L143)</f>
        <v>0</v>
      </c>
      <c r="M144" s="37">
        <f t="shared" si="35"/>
        <v>0</v>
      </c>
      <c r="N144" s="32">
        <f t="shared" si="36"/>
        <v>3364588</v>
      </c>
      <c r="O144" s="37">
        <f t="shared" si="37"/>
        <v>0.84260259598456333</v>
      </c>
      <c r="P144" s="32">
        <f>SUM(P138:P143)</f>
        <v>728385</v>
      </c>
      <c r="Q144" s="32">
        <f>SUM(Q138:Q143)</f>
        <v>3911546</v>
      </c>
      <c r="R144" s="32">
        <f>SUM(R138:R143)</f>
        <v>3747649</v>
      </c>
      <c r="S144" s="32">
        <f>SUM(S138:S143)</f>
        <v>2446082</v>
      </c>
      <c r="T144" s="37">
        <f t="shared" si="38"/>
        <v>0.65269773129767494</v>
      </c>
      <c r="U144" s="37">
        <f t="shared" si="39"/>
        <v>0.51604989119764966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4554924</v>
      </c>
      <c r="E146" s="31">
        <v>5669287</v>
      </c>
      <c r="F146" s="31">
        <v>363683</v>
      </c>
      <c r="G146" s="36">
        <f t="shared" si="32"/>
        <v>7.9843922752607946E-2</v>
      </c>
      <c r="H146" s="31">
        <v>418028</v>
      </c>
      <c r="I146" s="36">
        <f t="shared" si="33"/>
        <v>9.1774967046651057E-2</v>
      </c>
      <c r="J146" s="31">
        <v>386607</v>
      </c>
      <c r="K146" s="36">
        <f t="shared" si="34"/>
        <v>6.8193231353431222E-2</v>
      </c>
      <c r="L146" s="31">
        <v>0</v>
      </c>
      <c r="M146" s="36">
        <f t="shared" si="35"/>
        <v>0</v>
      </c>
      <c r="N146" s="31">
        <f t="shared" si="36"/>
        <v>1168318</v>
      </c>
      <c r="O146" s="36">
        <f t="shared" si="37"/>
        <v>0.20607847159616369</v>
      </c>
      <c r="P146" s="31">
        <v>345064</v>
      </c>
      <c r="Q146" s="31">
        <v>1208543</v>
      </c>
      <c r="R146" s="31">
        <v>1361492</v>
      </c>
      <c r="S146" s="31">
        <v>1025804</v>
      </c>
      <c r="T146" s="36">
        <f t="shared" si="38"/>
        <v>0.75344107787632975</v>
      </c>
      <c r="U146" s="36">
        <f t="shared" si="39"/>
        <v>0.12039215913569667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4554924</v>
      </c>
      <c r="E150" s="32">
        <f>SUM(E145:E149)</f>
        <v>5669287</v>
      </c>
      <c r="F150" s="32">
        <f>SUM(F145:F149)</f>
        <v>363683</v>
      </c>
      <c r="G150" s="37">
        <f t="shared" si="32"/>
        <v>7.9843922752607946E-2</v>
      </c>
      <c r="H150" s="32">
        <f>SUM(H145:H149)</f>
        <v>418028</v>
      </c>
      <c r="I150" s="37">
        <f t="shared" si="33"/>
        <v>9.1774967046651057E-2</v>
      </c>
      <c r="J150" s="32">
        <f>SUM(J145:J149)</f>
        <v>386607</v>
      </c>
      <c r="K150" s="37">
        <f t="shared" si="34"/>
        <v>6.8193231353431222E-2</v>
      </c>
      <c r="L150" s="32">
        <f>SUM(L145:L149)</f>
        <v>0</v>
      </c>
      <c r="M150" s="37">
        <f t="shared" si="35"/>
        <v>0</v>
      </c>
      <c r="N150" s="32">
        <f t="shared" si="36"/>
        <v>1168318</v>
      </c>
      <c r="O150" s="37">
        <f t="shared" si="37"/>
        <v>0.20607847159616369</v>
      </c>
      <c r="P150" s="32">
        <f>SUM(P145:P149)</f>
        <v>345064</v>
      </c>
      <c r="Q150" s="32">
        <f>SUM(Q145:Q149)</f>
        <v>1208543</v>
      </c>
      <c r="R150" s="32">
        <f>SUM(R145:R149)</f>
        <v>1361492</v>
      </c>
      <c r="S150" s="32">
        <f>SUM(S145:S149)</f>
        <v>1025804</v>
      </c>
      <c r="T150" s="37">
        <f t="shared" si="38"/>
        <v>0.75344107787632975</v>
      </c>
      <c r="U150" s="37">
        <f t="shared" si="39"/>
        <v>0.12039215913569667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87762600</v>
      </c>
      <c r="E152" s="31">
        <v>89203670</v>
      </c>
      <c r="F152" s="31">
        <v>18115835</v>
      </c>
      <c r="G152" s="36">
        <f t="shared" si="32"/>
        <v>0.20641862251118359</v>
      </c>
      <c r="H152" s="31">
        <v>6026597</v>
      </c>
      <c r="I152" s="36">
        <f t="shared" si="33"/>
        <v>6.8669307882856703E-2</v>
      </c>
      <c r="J152" s="31">
        <v>5610199</v>
      </c>
      <c r="K152" s="36">
        <f t="shared" si="34"/>
        <v>6.2892020025633474E-2</v>
      </c>
      <c r="L152" s="31">
        <v>0</v>
      </c>
      <c r="M152" s="36">
        <f t="shared" si="35"/>
        <v>0</v>
      </c>
      <c r="N152" s="31">
        <f t="shared" si="36"/>
        <v>29752631</v>
      </c>
      <c r="O152" s="36">
        <f t="shared" si="37"/>
        <v>0.33353595205219694</v>
      </c>
      <c r="P152" s="31">
        <v>24873435</v>
      </c>
      <c r="Q152" s="31">
        <v>22675800</v>
      </c>
      <c r="R152" s="31">
        <v>106289600</v>
      </c>
      <c r="S152" s="31">
        <v>115724618</v>
      </c>
      <c r="T152" s="36">
        <f t="shared" si="38"/>
        <v>1.0887670853968781</v>
      </c>
      <c r="U152" s="36">
        <f t="shared" si="39"/>
        <v>-0.77445017143792161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2490290</v>
      </c>
      <c r="E153" s="31">
        <v>3457000</v>
      </c>
      <c r="F153" s="31">
        <v>436253</v>
      </c>
      <c r="G153" s="36">
        <f t="shared" si="32"/>
        <v>0.17518160535519958</v>
      </c>
      <c r="H153" s="31">
        <v>436311</v>
      </c>
      <c r="I153" s="36">
        <f t="shared" si="33"/>
        <v>0.17520489581534682</v>
      </c>
      <c r="J153" s="31">
        <v>642043</v>
      </c>
      <c r="K153" s="36">
        <f t="shared" si="34"/>
        <v>0.18572259184263812</v>
      </c>
      <c r="L153" s="31">
        <v>0</v>
      </c>
      <c r="M153" s="36">
        <f t="shared" si="35"/>
        <v>0</v>
      </c>
      <c r="N153" s="31">
        <f t="shared" si="36"/>
        <v>1514607</v>
      </c>
      <c r="O153" s="36">
        <f t="shared" si="37"/>
        <v>0.43812756725484525</v>
      </c>
      <c r="P153" s="31">
        <v>522912</v>
      </c>
      <c r="Q153" s="31">
        <v>2473670</v>
      </c>
      <c r="R153" s="31">
        <v>2611510</v>
      </c>
      <c r="S153" s="31">
        <v>1665813</v>
      </c>
      <c r="T153" s="36">
        <f t="shared" si="38"/>
        <v>0.63787349081565836</v>
      </c>
      <c r="U153" s="36">
        <f t="shared" si="39"/>
        <v>0.22782227219876394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130435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100000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90383325</v>
      </c>
      <c r="E157" s="32">
        <f>SUM(E151:E156)</f>
        <v>92660670</v>
      </c>
      <c r="F157" s="32">
        <f>SUM(F151:F156)</f>
        <v>18552088</v>
      </c>
      <c r="G157" s="37">
        <f t="shared" si="32"/>
        <v>0.20526007424488976</v>
      </c>
      <c r="H157" s="32">
        <f>SUM(H151:H156)</f>
        <v>6462908</v>
      </c>
      <c r="I157" s="37">
        <f t="shared" si="33"/>
        <v>7.1505534898168438E-2</v>
      </c>
      <c r="J157" s="32">
        <f>SUM(J151:J156)</f>
        <v>6252242</v>
      </c>
      <c r="K157" s="37">
        <f t="shared" si="34"/>
        <v>6.7474603842169495E-2</v>
      </c>
      <c r="L157" s="32">
        <f>SUM(L151:L156)</f>
        <v>0</v>
      </c>
      <c r="M157" s="37">
        <f t="shared" si="35"/>
        <v>0</v>
      </c>
      <c r="N157" s="32">
        <f t="shared" si="36"/>
        <v>31267238</v>
      </c>
      <c r="O157" s="37">
        <f t="shared" si="37"/>
        <v>0.33743807378038598</v>
      </c>
      <c r="P157" s="32">
        <f>SUM(P151:P156)</f>
        <v>25396347</v>
      </c>
      <c r="Q157" s="32">
        <f>SUM(Q151:Q156)</f>
        <v>25249470</v>
      </c>
      <c r="R157" s="32">
        <f>SUM(R151:R156)</f>
        <v>108901110</v>
      </c>
      <c r="S157" s="32">
        <f>SUM(S151:S156)</f>
        <v>117390431</v>
      </c>
      <c r="T157" s="37">
        <f t="shared" si="38"/>
        <v>1.0779544028522758</v>
      </c>
      <c r="U157" s="37">
        <f t="shared" si="39"/>
        <v>-0.75381333386254323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30000</v>
      </c>
      <c r="E158" s="31">
        <v>269078</v>
      </c>
      <c r="F158" s="31">
        <v>15050</v>
      </c>
      <c r="G158" s="36">
        <f t="shared" si="32"/>
        <v>0.50166666666666671</v>
      </c>
      <c r="H158" s="31">
        <v>13950</v>
      </c>
      <c r="I158" s="36">
        <f t="shared" si="33"/>
        <v>0.46500000000000002</v>
      </c>
      <c r="J158" s="31">
        <v>8050</v>
      </c>
      <c r="K158" s="36">
        <f t="shared" si="34"/>
        <v>2.9916975746809474E-2</v>
      </c>
      <c r="L158" s="31">
        <v>0</v>
      </c>
      <c r="M158" s="36">
        <f t="shared" si="35"/>
        <v>0</v>
      </c>
      <c r="N158" s="31">
        <f t="shared" si="36"/>
        <v>37050</v>
      </c>
      <c r="O158" s="36">
        <f t="shared" si="37"/>
        <v>0.13769241632537776</v>
      </c>
      <c r="P158" s="31">
        <v>0</v>
      </c>
      <c r="Q158" s="31">
        <v>20000</v>
      </c>
      <c r="R158" s="31">
        <v>40000</v>
      </c>
      <c r="S158" s="31">
        <v>19950</v>
      </c>
      <c r="T158" s="36">
        <f t="shared" si="38"/>
        <v>0.49875000000000003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28578372</v>
      </c>
      <c r="E159" s="31">
        <v>23817514</v>
      </c>
      <c r="F159" s="31">
        <v>3957808</v>
      </c>
      <c r="G159" s="36">
        <f t="shared" si="32"/>
        <v>0.1384896242515144</v>
      </c>
      <c r="H159" s="31">
        <v>3874970</v>
      </c>
      <c r="I159" s="36">
        <f t="shared" si="33"/>
        <v>0.13559099867550187</v>
      </c>
      <c r="J159" s="31">
        <v>4202808</v>
      </c>
      <c r="K159" s="36">
        <f t="shared" si="34"/>
        <v>0.17645871857155201</v>
      </c>
      <c r="L159" s="31">
        <v>0</v>
      </c>
      <c r="M159" s="36">
        <f t="shared" si="35"/>
        <v>0</v>
      </c>
      <c r="N159" s="31">
        <f t="shared" si="36"/>
        <v>12035586</v>
      </c>
      <c r="O159" s="36">
        <f t="shared" si="37"/>
        <v>0.50532503098350234</v>
      </c>
      <c r="P159" s="31">
        <v>3200761</v>
      </c>
      <c r="Q159" s="31">
        <v>77588087</v>
      </c>
      <c r="R159" s="31">
        <v>28755409</v>
      </c>
      <c r="S159" s="31">
        <v>13886426</v>
      </c>
      <c r="T159" s="36">
        <f t="shared" si="38"/>
        <v>0.48291526648082106</v>
      </c>
      <c r="U159" s="36">
        <f t="shared" si="39"/>
        <v>0.31306523667340369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9240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28608372</v>
      </c>
      <c r="E163" s="32">
        <f>SUM(E158:E162)</f>
        <v>24086592</v>
      </c>
      <c r="F163" s="32">
        <f>SUM(F158:F162)</f>
        <v>3972858</v>
      </c>
      <c r="G163" s="37">
        <f t="shared" si="32"/>
        <v>0.13887046770784439</v>
      </c>
      <c r="H163" s="32">
        <f>SUM(H158:H162)</f>
        <v>3888920</v>
      </c>
      <c r="I163" s="37">
        <f t="shared" si="33"/>
        <v>0.13593643147537371</v>
      </c>
      <c r="J163" s="32">
        <f>SUM(J158:J162)</f>
        <v>4210858</v>
      </c>
      <c r="K163" s="37">
        <f t="shared" si="34"/>
        <v>0.17482166011696465</v>
      </c>
      <c r="L163" s="32">
        <f>SUM(L158:L162)</f>
        <v>0</v>
      </c>
      <c r="M163" s="37">
        <f t="shared" si="35"/>
        <v>0</v>
      </c>
      <c r="N163" s="32">
        <f t="shared" si="36"/>
        <v>12072636</v>
      </c>
      <c r="O163" s="37">
        <f t="shared" si="37"/>
        <v>0.50121810507688258</v>
      </c>
      <c r="P163" s="32">
        <f>SUM(P158:P162)</f>
        <v>3200761</v>
      </c>
      <c r="Q163" s="32">
        <f>SUM(Q158:Q162)</f>
        <v>77617327</v>
      </c>
      <c r="R163" s="32">
        <f>SUM(R158:R162)</f>
        <v>28795409</v>
      </c>
      <c r="S163" s="32">
        <f>SUM(S158:S162)</f>
        <v>13906376</v>
      </c>
      <c r="T163" s="37">
        <f t="shared" si="38"/>
        <v>0.48293726267267117</v>
      </c>
      <c r="U163" s="37">
        <f t="shared" si="39"/>
        <v>0.31558026356857005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2599223</v>
      </c>
      <c r="E165" s="31">
        <v>3246457</v>
      </c>
      <c r="F165" s="31">
        <v>2158195</v>
      </c>
      <c r="G165" s="36">
        <f t="shared" si="32"/>
        <v>0.83032313887650266</v>
      </c>
      <c r="H165" s="31">
        <v>2519992</v>
      </c>
      <c r="I165" s="36">
        <f t="shared" si="33"/>
        <v>0.96951742886239467</v>
      </c>
      <c r="J165" s="31">
        <v>2250491</v>
      </c>
      <c r="K165" s="36">
        <f t="shared" si="34"/>
        <v>0.69321447966198224</v>
      </c>
      <c r="L165" s="31">
        <v>0</v>
      </c>
      <c r="M165" s="36">
        <f t="shared" si="35"/>
        <v>0</v>
      </c>
      <c r="N165" s="31">
        <f t="shared" si="36"/>
        <v>6928678</v>
      </c>
      <c r="O165" s="36">
        <f t="shared" si="37"/>
        <v>2.1342275594594353</v>
      </c>
      <c r="P165" s="31">
        <v>11912100</v>
      </c>
      <c r="Q165" s="31">
        <v>2332272</v>
      </c>
      <c r="R165" s="31">
        <v>2348272</v>
      </c>
      <c r="S165" s="31">
        <v>23411177</v>
      </c>
      <c r="T165" s="36">
        <f t="shared" si="38"/>
        <v>9.9695337678088407</v>
      </c>
      <c r="U165" s="36">
        <f t="shared" si="39"/>
        <v>-0.81107520924102383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1038786</v>
      </c>
      <c r="E167" s="31">
        <v>6623266</v>
      </c>
      <c r="F167" s="31">
        <v>78480</v>
      </c>
      <c r="G167" s="36">
        <f t="shared" si="32"/>
        <v>7.5549728240465311E-2</v>
      </c>
      <c r="H167" s="31">
        <v>1171638</v>
      </c>
      <c r="I167" s="36">
        <f t="shared" si="33"/>
        <v>1.1278915965367264</v>
      </c>
      <c r="J167" s="31">
        <v>337672</v>
      </c>
      <c r="K167" s="36">
        <f t="shared" si="34"/>
        <v>5.0982702491489847E-2</v>
      </c>
      <c r="L167" s="31">
        <v>0</v>
      </c>
      <c r="M167" s="36">
        <f t="shared" si="35"/>
        <v>0</v>
      </c>
      <c r="N167" s="31">
        <f t="shared" si="36"/>
        <v>1587790</v>
      </c>
      <c r="O167" s="36">
        <f t="shared" si="37"/>
        <v>0.23972916080978779</v>
      </c>
      <c r="P167" s="31">
        <v>120943</v>
      </c>
      <c r="Q167" s="31">
        <v>970623</v>
      </c>
      <c r="R167" s="31">
        <v>620623</v>
      </c>
      <c r="S167" s="31">
        <v>174471</v>
      </c>
      <c r="T167" s="36">
        <f t="shared" si="38"/>
        <v>0.28112235608412839</v>
      </c>
      <c r="U167" s="36">
        <f t="shared" si="39"/>
        <v>1.7919929222857047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3638009</v>
      </c>
      <c r="E169" s="32">
        <f>SUM(E164:E168)</f>
        <v>9869723</v>
      </c>
      <c r="F169" s="32">
        <f>SUM(F164:F168)</f>
        <v>2236675</v>
      </c>
      <c r="G169" s="37">
        <f t="shared" si="32"/>
        <v>0.61480744000358434</v>
      </c>
      <c r="H169" s="32">
        <f>SUM(H164:H168)</f>
        <v>3691630</v>
      </c>
      <c r="I169" s="37">
        <f t="shared" si="33"/>
        <v>1.0147391059230475</v>
      </c>
      <c r="J169" s="32">
        <f>SUM(J164:J168)</f>
        <v>2588163</v>
      </c>
      <c r="K169" s="37">
        <f t="shared" si="34"/>
        <v>0.26223258747991207</v>
      </c>
      <c r="L169" s="32">
        <f>SUM(L164:L168)</f>
        <v>0</v>
      </c>
      <c r="M169" s="37">
        <f t="shared" si="35"/>
        <v>0</v>
      </c>
      <c r="N169" s="32">
        <f t="shared" si="36"/>
        <v>8516468</v>
      </c>
      <c r="O169" s="37">
        <f t="shared" si="37"/>
        <v>0.86288824924468499</v>
      </c>
      <c r="P169" s="32">
        <f>SUM(P164:P168)</f>
        <v>12033043</v>
      </c>
      <c r="Q169" s="32">
        <f>SUM(Q164:Q168)</f>
        <v>3302895</v>
      </c>
      <c r="R169" s="32">
        <f>SUM(R164:R168)</f>
        <v>2968895</v>
      </c>
      <c r="S169" s="32">
        <f>SUM(S164:S168)</f>
        <v>23585648</v>
      </c>
      <c r="T169" s="37">
        <f t="shared" si="38"/>
        <v>7.944251312356954</v>
      </c>
      <c r="U169" s="37">
        <f t="shared" si="39"/>
        <v>-0.7849120126970377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916603075</v>
      </c>
      <c r="E170" s="32">
        <f>SUM(E105,E107:E111,E113:E120,E122:E125,E127:E131,E133:E136,E138:E143,E145:E149,E151:E156,E158:E162,E164:E168)</f>
        <v>1000534810</v>
      </c>
      <c r="F170" s="32">
        <f>SUM(F105,F107:F111,F113:F120,F122:F125,F127:F131,F133:F136,F138:F143,F145:F149,F151:F156,F158:F162,F164:F168)</f>
        <v>157085921</v>
      </c>
      <c r="G170" s="37">
        <f t="shared" si="32"/>
        <v>0.17137834825614129</v>
      </c>
      <c r="H170" s="32">
        <f>SUM(H105,H107:H111,H113:H120,H122:H125,H127:H131,H133:H136,H138:H143,H145:H149,H151:H156,H158:H162,H164:H168)</f>
        <v>186835455</v>
      </c>
      <c r="I170" s="37">
        <f t="shared" si="33"/>
        <v>0.20383463692831272</v>
      </c>
      <c r="J170" s="32">
        <f>SUM(J105,J107:J111,J113:J120,J122:J125,J127:J131,J133:J136,J138:J143,J145:J149,J151:J156,J158:J162,J164:J168)</f>
        <v>153871862</v>
      </c>
      <c r="K170" s="37">
        <f t="shared" si="34"/>
        <v>0.15378961377665612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497793238</v>
      </c>
      <c r="O170" s="37">
        <f t="shared" si="37"/>
        <v>0.49752715550196597</v>
      </c>
      <c r="P170" s="32">
        <f>SUM(P105,P107:P111,P113:P120,P122:P125,P127:P131,P133:P136,P138:P143,P145:P149,P151:P156,P158:P162,P164:P168)</f>
        <v>221419707</v>
      </c>
      <c r="Q170" s="32">
        <f>SUM(Q105,Q107:Q111,Q113:Q120,Q122:Q125,Q127:Q131,Q133:Q136,Q138:Q143,Q145:Q149,Q151:Q156,Q158:Q162,Q164:Q168)</f>
        <v>924876339</v>
      </c>
      <c r="R170" s="32">
        <f>SUM(R105,R107:R111,R113:R120,R122:R125,R127:R131,R133:R136,R138:R143,R145:R149,R151:R156,R158:R162,R164:R168)</f>
        <v>1136814845</v>
      </c>
      <c r="S170" s="32">
        <f>SUM(S105,S107:S111,S113:S120,S122:S125,S127:S131,S133:S136,S138:S143,S145:S149,S151:S156,S158:S162,S164:S168)</f>
        <v>694990011</v>
      </c>
      <c r="T170" s="37">
        <f t="shared" si="38"/>
        <v>0.61134846545745103</v>
      </c>
      <c r="U170" s="37">
        <f t="shared" si="39"/>
        <v>-0.30506699658851955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1694846</v>
      </c>
      <c r="E173" s="31">
        <v>1761097</v>
      </c>
      <c r="F173" s="31">
        <v>345527</v>
      </c>
      <c r="G173" s="36">
        <f t="shared" ref="G173:G205" si="40">IF(($D173     =0),0,($F173     /$D173     ))</f>
        <v>0.2038692600979676</v>
      </c>
      <c r="H173" s="31">
        <v>353555</v>
      </c>
      <c r="I173" s="36">
        <f t="shared" ref="I173:I205" si="41">IF(($D173     =0),0,($H173     /$D173     ))</f>
        <v>0.20860597364008293</v>
      </c>
      <c r="J173" s="31">
        <v>446451</v>
      </c>
      <c r="K173" s="36">
        <f t="shared" ref="K173:K205" si="42">IF(($E173     =0),0,($J173     /$E173     ))</f>
        <v>0.25350733094202077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1145533</v>
      </c>
      <c r="O173" s="36">
        <f t="shared" ref="O173:O205" si="45">IF(($E173     =0),0,($N173     /$E173     ))</f>
        <v>0.65046559048138741</v>
      </c>
      <c r="P173" s="31">
        <v>396360</v>
      </c>
      <c r="Q173" s="31">
        <v>1547126</v>
      </c>
      <c r="R173" s="31">
        <v>1553047</v>
      </c>
      <c r="S173" s="31">
        <v>1076423</v>
      </c>
      <c r="T173" s="36">
        <f t="shared" ref="T173:T205" si="46">IF(($R173     =0),0,($S173     /$R173     ))</f>
        <v>0.69310394340931081</v>
      </c>
      <c r="U173" s="36">
        <f t="shared" ref="U173:U205" si="47">IF(($P173     =0),0,(($J173     /$P173     )-1))</f>
        <v>0.12637753557372089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1431220</v>
      </c>
      <c r="E174" s="31">
        <v>726220</v>
      </c>
      <c r="F174" s="31">
        <v>110978</v>
      </c>
      <c r="G174" s="36">
        <f t="shared" si="40"/>
        <v>7.754083928396753E-2</v>
      </c>
      <c r="H174" s="31">
        <v>141376</v>
      </c>
      <c r="I174" s="36">
        <f t="shared" si="41"/>
        <v>9.8780061765486787E-2</v>
      </c>
      <c r="J174" s="31">
        <v>112030</v>
      </c>
      <c r="K174" s="36">
        <f t="shared" si="42"/>
        <v>0.15426454793313321</v>
      </c>
      <c r="L174" s="31">
        <v>0</v>
      </c>
      <c r="M174" s="36">
        <f t="shared" si="43"/>
        <v>0</v>
      </c>
      <c r="N174" s="31">
        <f t="shared" si="44"/>
        <v>364384</v>
      </c>
      <c r="O174" s="36">
        <f t="shared" si="45"/>
        <v>0.50175428933381072</v>
      </c>
      <c r="P174" s="31">
        <v>106715</v>
      </c>
      <c r="Q174" s="31">
        <v>1429364</v>
      </c>
      <c r="R174" s="31">
        <v>1364364</v>
      </c>
      <c r="S174" s="31">
        <v>839198</v>
      </c>
      <c r="T174" s="36">
        <f t="shared" si="46"/>
        <v>0.61508365802674358</v>
      </c>
      <c r="U174" s="36">
        <f t="shared" si="47"/>
        <v>4.9805556857049238E-2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15898110</v>
      </c>
      <c r="E175" s="31">
        <v>15898110</v>
      </c>
      <c r="F175" s="31">
        <v>3407074</v>
      </c>
      <c r="G175" s="36">
        <f t="shared" si="40"/>
        <v>0.21430685785920464</v>
      </c>
      <c r="H175" s="31">
        <v>4273078</v>
      </c>
      <c r="I175" s="36">
        <f t="shared" si="41"/>
        <v>0.26877899322623883</v>
      </c>
      <c r="J175" s="31">
        <v>3885070</v>
      </c>
      <c r="K175" s="36">
        <f t="shared" si="42"/>
        <v>0.24437307327726376</v>
      </c>
      <c r="L175" s="31">
        <v>0</v>
      </c>
      <c r="M175" s="36">
        <f t="shared" si="43"/>
        <v>0</v>
      </c>
      <c r="N175" s="31">
        <f t="shared" si="44"/>
        <v>11565222</v>
      </c>
      <c r="O175" s="36">
        <f t="shared" si="45"/>
        <v>0.72745892436270732</v>
      </c>
      <c r="P175" s="31">
        <v>3487694</v>
      </c>
      <c r="Q175" s="31">
        <v>25568362</v>
      </c>
      <c r="R175" s="31">
        <v>25558362</v>
      </c>
      <c r="S175" s="31">
        <v>9679960</v>
      </c>
      <c r="T175" s="36">
        <f t="shared" si="46"/>
        <v>0.37873945129973507</v>
      </c>
      <c r="U175" s="36">
        <f t="shared" si="47"/>
        <v>0.11393660108943049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19024176</v>
      </c>
      <c r="E179" s="32">
        <f>SUM(E173:E178)</f>
        <v>18385427</v>
      </c>
      <c r="F179" s="32">
        <f>SUM(F173:F178)</f>
        <v>3863579</v>
      </c>
      <c r="G179" s="37">
        <f t="shared" si="40"/>
        <v>0.20308784990214557</v>
      </c>
      <c r="H179" s="32">
        <f>SUM(H173:H178)</f>
        <v>4768009</v>
      </c>
      <c r="I179" s="37">
        <f t="shared" si="41"/>
        <v>0.25062893656997287</v>
      </c>
      <c r="J179" s="32">
        <f>SUM(J173:J178)</f>
        <v>4443551</v>
      </c>
      <c r="K179" s="37">
        <f t="shared" si="42"/>
        <v>0.24168875707918017</v>
      </c>
      <c r="L179" s="32">
        <f>SUM(L173:L178)</f>
        <v>0</v>
      </c>
      <c r="M179" s="37">
        <f t="shared" si="43"/>
        <v>0</v>
      </c>
      <c r="N179" s="32">
        <f t="shared" si="44"/>
        <v>13075139</v>
      </c>
      <c r="O179" s="37">
        <f t="shared" si="45"/>
        <v>0.71116863372278494</v>
      </c>
      <c r="P179" s="32">
        <f>SUM(P173:P178)</f>
        <v>3990769</v>
      </c>
      <c r="Q179" s="32">
        <f>SUM(Q173:Q178)</f>
        <v>28544852</v>
      </c>
      <c r="R179" s="32">
        <f>SUM(R173:R178)</f>
        <v>28475773</v>
      </c>
      <c r="S179" s="32">
        <f>SUM(S173:S178)</f>
        <v>11595581</v>
      </c>
      <c r="T179" s="37">
        <f t="shared" si="46"/>
        <v>0.40720864715419663</v>
      </c>
      <c r="U179" s="37">
        <f t="shared" si="47"/>
        <v>0.11345733115597523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2570418</v>
      </c>
      <c r="E180" s="31">
        <v>2577018</v>
      </c>
      <c r="F180" s="31">
        <v>5039</v>
      </c>
      <c r="G180" s="36">
        <f t="shared" si="40"/>
        <v>1.9603815410567465E-3</v>
      </c>
      <c r="H180" s="31">
        <v>597</v>
      </c>
      <c r="I180" s="36">
        <f t="shared" si="41"/>
        <v>2.3225794403867388E-4</v>
      </c>
      <c r="J180" s="31">
        <v>625</v>
      </c>
      <c r="K180" s="36">
        <f t="shared" si="42"/>
        <v>2.4252837970087908E-4</v>
      </c>
      <c r="L180" s="31">
        <v>0</v>
      </c>
      <c r="M180" s="36">
        <f t="shared" si="43"/>
        <v>0</v>
      </c>
      <c r="N180" s="31">
        <f t="shared" si="44"/>
        <v>6261</v>
      </c>
      <c r="O180" s="36">
        <f t="shared" si="45"/>
        <v>2.4295522964915264E-3</v>
      </c>
      <c r="P180" s="31">
        <v>474676</v>
      </c>
      <c r="Q180" s="31">
        <v>2611759</v>
      </c>
      <c r="R180" s="31">
        <v>2611759</v>
      </c>
      <c r="S180" s="31">
        <v>1211007</v>
      </c>
      <c r="T180" s="36">
        <f t="shared" si="46"/>
        <v>0.46367486433472616</v>
      </c>
      <c r="U180" s="36">
        <f t="shared" si="47"/>
        <v>-0.99868331240677854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77139396</v>
      </c>
      <c r="E181" s="31">
        <v>68076193</v>
      </c>
      <c r="F181" s="31">
        <v>8445150</v>
      </c>
      <c r="G181" s="36">
        <f t="shared" si="40"/>
        <v>0.10947907862799444</v>
      </c>
      <c r="H181" s="31">
        <v>16670592</v>
      </c>
      <c r="I181" s="36">
        <f t="shared" si="41"/>
        <v>0.21610996280033098</v>
      </c>
      <c r="J181" s="31">
        <v>18481087</v>
      </c>
      <c r="K181" s="36">
        <f t="shared" si="42"/>
        <v>0.27147650574408588</v>
      </c>
      <c r="L181" s="31">
        <v>0</v>
      </c>
      <c r="M181" s="36">
        <f t="shared" si="43"/>
        <v>0</v>
      </c>
      <c r="N181" s="31">
        <f t="shared" si="44"/>
        <v>43596829</v>
      </c>
      <c r="O181" s="36">
        <f t="shared" si="45"/>
        <v>0.64041226570939414</v>
      </c>
      <c r="P181" s="31">
        <v>15913858</v>
      </c>
      <c r="Q181" s="31">
        <v>95332695</v>
      </c>
      <c r="R181" s="31">
        <v>89694153</v>
      </c>
      <c r="S181" s="31">
        <v>52217971</v>
      </c>
      <c r="T181" s="36">
        <f t="shared" si="46"/>
        <v>0.58217809359323569</v>
      </c>
      <c r="U181" s="36">
        <f t="shared" si="47"/>
        <v>0.16132034105117699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79709814</v>
      </c>
      <c r="E185" s="32">
        <f>SUM(E180:E184)</f>
        <v>70653211</v>
      </c>
      <c r="F185" s="32">
        <f>SUM(F180:F184)</f>
        <v>8450189</v>
      </c>
      <c r="G185" s="37">
        <f t="shared" si="40"/>
        <v>0.10601190212286783</v>
      </c>
      <c r="H185" s="32">
        <f>SUM(H180:H184)</f>
        <v>16671189</v>
      </c>
      <c r="I185" s="37">
        <f t="shared" si="41"/>
        <v>0.20914851212675017</v>
      </c>
      <c r="J185" s="32">
        <f>SUM(J180:J184)</f>
        <v>18481712</v>
      </c>
      <c r="K185" s="37">
        <f t="shared" si="42"/>
        <v>0.26158346858432235</v>
      </c>
      <c r="L185" s="32">
        <f>SUM(L180:L184)</f>
        <v>0</v>
      </c>
      <c r="M185" s="37">
        <f t="shared" si="43"/>
        <v>0</v>
      </c>
      <c r="N185" s="32">
        <f t="shared" si="44"/>
        <v>43603090</v>
      </c>
      <c r="O185" s="37">
        <f t="shared" si="45"/>
        <v>0.61714236880189355</v>
      </c>
      <c r="P185" s="32">
        <f>SUM(P180:P184)</f>
        <v>16388534</v>
      </c>
      <c r="Q185" s="32">
        <f>SUM(Q180:Q184)</f>
        <v>97944454</v>
      </c>
      <c r="R185" s="32">
        <f>SUM(R180:R184)</f>
        <v>92305912</v>
      </c>
      <c r="S185" s="32">
        <f>SUM(S180:S184)</f>
        <v>53428978</v>
      </c>
      <c r="T185" s="37">
        <f t="shared" si="46"/>
        <v>0.57882509193993992</v>
      </c>
      <c r="U185" s="37">
        <f t="shared" si="47"/>
        <v>0.12772210131790929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26788894</v>
      </c>
      <c r="E188" s="31">
        <v>83699524</v>
      </c>
      <c r="F188" s="31">
        <v>3405148</v>
      </c>
      <c r="G188" s="36">
        <f t="shared" si="40"/>
        <v>0.12711043613819967</v>
      </c>
      <c r="H188" s="31">
        <v>3407033</v>
      </c>
      <c r="I188" s="36">
        <f t="shared" si="41"/>
        <v>0.12718080111855309</v>
      </c>
      <c r="J188" s="31">
        <v>2621930</v>
      </c>
      <c r="K188" s="36">
        <f t="shared" si="42"/>
        <v>3.1325506701806331E-2</v>
      </c>
      <c r="L188" s="31">
        <v>0</v>
      </c>
      <c r="M188" s="36">
        <f t="shared" si="43"/>
        <v>0</v>
      </c>
      <c r="N188" s="31">
        <f t="shared" si="44"/>
        <v>9434111</v>
      </c>
      <c r="O188" s="36">
        <f t="shared" si="45"/>
        <v>0.11271403407264299</v>
      </c>
      <c r="P188" s="31">
        <v>4362247</v>
      </c>
      <c r="Q188" s="31">
        <v>22207113</v>
      </c>
      <c r="R188" s="31">
        <v>21578497</v>
      </c>
      <c r="S188" s="31">
        <v>15918347</v>
      </c>
      <c r="T188" s="36">
        <f t="shared" si="46"/>
        <v>0.73769489135411048</v>
      </c>
      <c r="U188" s="36">
        <f t="shared" si="47"/>
        <v>-0.39894966974589008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26788894</v>
      </c>
      <c r="E191" s="32">
        <f>SUM(E186:E190)</f>
        <v>83699524</v>
      </c>
      <c r="F191" s="32">
        <f>SUM(F186:F190)</f>
        <v>3405148</v>
      </c>
      <c r="G191" s="37">
        <f t="shared" si="40"/>
        <v>0.12711043613819967</v>
      </c>
      <c r="H191" s="32">
        <f>SUM(H186:H190)</f>
        <v>3407033</v>
      </c>
      <c r="I191" s="37">
        <f t="shared" si="41"/>
        <v>0.12718080111855309</v>
      </c>
      <c r="J191" s="32">
        <f>SUM(J186:J190)</f>
        <v>2621930</v>
      </c>
      <c r="K191" s="37">
        <f t="shared" si="42"/>
        <v>3.1325506701806331E-2</v>
      </c>
      <c r="L191" s="32">
        <f>SUM(L186:L190)</f>
        <v>0</v>
      </c>
      <c r="M191" s="37">
        <f t="shared" si="43"/>
        <v>0</v>
      </c>
      <c r="N191" s="32">
        <f t="shared" si="44"/>
        <v>9434111</v>
      </c>
      <c r="O191" s="37">
        <f t="shared" si="45"/>
        <v>0.11271403407264299</v>
      </c>
      <c r="P191" s="32">
        <f>SUM(P186:P190)</f>
        <v>4362247</v>
      </c>
      <c r="Q191" s="32">
        <f>SUM(Q186:Q190)</f>
        <v>22207113</v>
      </c>
      <c r="R191" s="32">
        <f>SUM(R186:R190)</f>
        <v>21578497</v>
      </c>
      <c r="S191" s="32">
        <f>SUM(S186:S190)</f>
        <v>15918347</v>
      </c>
      <c r="T191" s="37">
        <f t="shared" si="46"/>
        <v>0.73769489135411048</v>
      </c>
      <c r="U191" s="37">
        <f t="shared" si="47"/>
        <v>-0.39894966974589008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4457277</v>
      </c>
      <c r="E193" s="31">
        <v>4457277</v>
      </c>
      <c r="F193" s="31">
        <v>941199</v>
      </c>
      <c r="G193" s="36">
        <f t="shared" si="40"/>
        <v>0.21116008720122173</v>
      </c>
      <c r="H193" s="31">
        <v>1147107</v>
      </c>
      <c r="I193" s="36">
        <f t="shared" si="41"/>
        <v>0.25735600457409313</v>
      </c>
      <c r="J193" s="31">
        <v>948813</v>
      </c>
      <c r="K193" s="36">
        <f t="shared" si="42"/>
        <v>0.21286830502120466</v>
      </c>
      <c r="L193" s="31">
        <v>0</v>
      </c>
      <c r="M193" s="36">
        <f t="shared" si="43"/>
        <v>0</v>
      </c>
      <c r="N193" s="31">
        <f t="shared" si="44"/>
        <v>3037119</v>
      </c>
      <c r="O193" s="36">
        <f t="shared" si="45"/>
        <v>0.68138439679651952</v>
      </c>
      <c r="P193" s="31">
        <v>875913</v>
      </c>
      <c r="Q193" s="31">
        <v>4225642</v>
      </c>
      <c r="R193" s="31">
        <v>4214536</v>
      </c>
      <c r="S193" s="31">
        <v>2678249</v>
      </c>
      <c r="T193" s="36">
        <f t="shared" si="46"/>
        <v>0.63547897087603478</v>
      </c>
      <c r="U193" s="36">
        <f t="shared" si="47"/>
        <v>8.3227443821475511E-2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1350231</v>
      </c>
      <c r="E195" s="31">
        <v>2079678</v>
      </c>
      <c r="F195" s="31">
        <v>481367</v>
      </c>
      <c r="G195" s="36">
        <f t="shared" si="40"/>
        <v>0.35650714581430881</v>
      </c>
      <c r="H195" s="31">
        <v>398808</v>
      </c>
      <c r="I195" s="36">
        <f t="shared" si="41"/>
        <v>0.2953627934775605</v>
      </c>
      <c r="J195" s="31">
        <v>396333</v>
      </c>
      <c r="K195" s="36">
        <f t="shared" si="42"/>
        <v>0.19057421389272763</v>
      </c>
      <c r="L195" s="31">
        <v>0</v>
      </c>
      <c r="M195" s="36">
        <f t="shared" si="43"/>
        <v>0</v>
      </c>
      <c r="N195" s="31">
        <f t="shared" si="44"/>
        <v>1276508</v>
      </c>
      <c r="O195" s="36">
        <f t="shared" si="45"/>
        <v>0.61380079031465451</v>
      </c>
      <c r="P195" s="31">
        <v>313424</v>
      </c>
      <c r="Q195" s="31">
        <v>1221627</v>
      </c>
      <c r="R195" s="31">
        <v>1207897</v>
      </c>
      <c r="S195" s="31">
        <v>737037</v>
      </c>
      <c r="T195" s="36">
        <f t="shared" si="46"/>
        <v>0.61018199399452111</v>
      </c>
      <c r="U195" s="36">
        <f t="shared" si="47"/>
        <v>0.26452664760835165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5807508</v>
      </c>
      <c r="E198" s="32">
        <f>SUM(E192:E197)</f>
        <v>6536955</v>
      </c>
      <c r="F198" s="32">
        <f>SUM(F192:F197)</f>
        <v>1422566</v>
      </c>
      <c r="G198" s="37">
        <f t="shared" si="40"/>
        <v>0.24495291267786459</v>
      </c>
      <c r="H198" s="32">
        <f>SUM(H192:H197)</f>
        <v>1545915</v>
      </c>
      <c r="I198" s="37">
        <f t="shared" si="41"/>
        <v>0.26619248738012929</v>
      </c>
      <c r="J198" s="32">
        <f>SUM(J192:J197)</f>
        <v>1345146</v>
      </c>
      <c r="K198" s="37">
        <f t="shared" si="42"/>
        <v>0.20577562488957013</v>
      </c>
      <c r="L198" s="32">
        <f>SUM(L192:L197)</f>
        <v>0</v>
      </c>
      <c r="M198" s="37">
        <f t="shared" si="43"/>
        <v>0</v>
      </c>
      <c r="N198" s="32">
        <f t="shared" si="44"/>
        <v>4313627</v>
      </c>
      <c r="O198" s="37">
        <f t="shared" si="45"/>
        <v>0.65988323309553143</v>
      </c>
      <c r="P198" s="32">
        <f>SUM(P192:P197)</f>
        <v>1189337</v>
      </c>
      <c r="Q198" s="32">
        <f>SUM(Q192:Q197)</f>
        <v>5447269</v>
      </c>
      <c r="R198" s="32">
        <f>SUM(R192:R197)</f>
        <v>5422433</v>
      </c>
      <c r="S198" s="32">
        <f>SUM(S192:S197)</f>
        <v>3415286</v>
      </c>
      <c r="T198" s="37">
        <f t="shared" si="46"/>
        <v>0.62984383578367864</v>
      </c>
      <c r="U198" s="37">
        <f t="shared" si="47"/>
        <v>0.13100492122922258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9705155</v>
      </c>
      <c r="E199" s="31">
        <v>6161833</v>
      </c>
      <c r="F199" s="31">
        <v>122629</v>
      </c>
      <c r="G199" s="36">
        <f t="shared" si="40"/>
        <v>1.2635449923262432E-2</v>
      </c>
      <c r="H199" s="31">
        <v>468994</v>
      </c>
      <c r="I199" s="36">
        <f t="shared" si="41"/>
        <v>4.832421532680313E-2</v>
      </c>
      <c r="J199" s="31">
        <v>393219</v>
      </c>
      <c r="K199" s="36">
        <f t="shared" si="42"/>
        <v>6.3815264061846538E-2</v>
      </c>
      <c r="L199" s="31">
        <v>0</v>
      </c>
      <c r="M199" s="36">
        <f t="shared" si="43"/>
        <v>0</v>
      </c>
      <c r="N199" s="31">
        <f t="shared" si="44"/>
        <v>984842</v>
      </c>
      <c r="O199" s="36">
        <f t="shared" si="45"/>
        <v>0.15982938843035829</v>
      </c>
      <c r="P199" s="31">
        <v>718667</v>
      </c>
      <c r="Q199" s="31">
        <v>9238366</v>
      </c>
      <c r="R199" s="31">
        <v>6024233</v>
      </c>
      <c r="S199" s="31">
        <v>1366505</v>
      </c>
      <c r="T199" s="36">
        <f t="shared" si="46"/>
        <v>0.22683468584299446</v>
      </c>
      <c r="U199" s="36">
        <f t="shared" si="47"/>
        <v>-0.45284951166534715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4000000</v>
      </c>
      <c r="F201" s="31">
        <v>998465</v>
      </c>
      <c r="G201" s="36">
        <f t="shared" si="40"/>
        <v>0.33282166666666668</v>
      </c>
      <c r="H201" s="31">
        <v>1014513</v>
      </c>
      <c r="I201" s="36">
        <f t="shared" si="41"/>
        <v>0.338171</v>
      </c>
      <c r="J201" s="31">
        <v>657330</v>
      </c>
      <c r="K201" s="36">
        <f t="shared" si="42"/>
        <v>0.16433249999999999</v>
      </c>
      <c r="L201" s="31">
        <v>0</v>
      </c>
      <c r="M201" s="36">
        <f t="shared" si="43"/>
        <v>0</v>
      </c>
      <c r="N201" s="31">
        <f t="shared" si="44"/>
        <v>2670308</v>
      </c>
      <c r="O201" s="36">
        <f t="shared" si="45"/>
        <v>0.66757699999999998</v>
      </c>
      <c r="P201" s="31">
        <v>1732157</v>
      </c>
      <c r="Q201" s="31">
        <v>2000000</v>
      </c>
      <c r="R201" s="31">
        <v>2000000</v>
      </c>
      <c r="S201" s="31">
        <v>2873263</v>
      </c>
      <c r="T201" s="36">
        <f t="shared" si="46"/>
        <v>1.4366315000000001</v>
      </c>
      <c r="U201" s="36">
        <f t="shared" si="47"/>
        <v>-0.62051361395069848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12705155</v>
      </c>
      <c r="E204" s="32">
        <f>SUM(E199:E203)</f>
        <v>10161833</v>
      </c>
      <c r="F204" s="32">
        <f>SUM(F199:F203)</f>
        <v>1121094</v>
      </c>
      <c r="G204" s="37">
        <f t="shared" si="40"/>
        <v>8.8239301291483649E-2</v>
      </c>
      <c r="H204" s="32">
        <f>SUM(H199:H203)</f>
        <v>1483507</v>
      </c>
      <c r="I204" s="37">
        <f t="shared" si="41"/>
        <v>0.11676417957907637</v>
      </c>
      <c r="J204" s="32">
        <f>SUM(J199:J203)</f>
        <v>1050549</v>
      </c>
      <c r="K204" s="37">
        <f t="shared" si="42"/>
        <v>0.10338184065807812</v>
      </c>
      <c r="L204" s="32">
        <f>SUM(L199:L203)</f>
        <v>0</v>
      </c>
      <c r="M204" s="37">
        <f t="shared" si="43"/>
        <v>0</v>
      </c>
      <c r="N204" s="32">
        <f t="shared" si="44"/>
        <v>3655150</v>
      </c>
      <c r="O204" s="37">
        <f t="shared" si="45"/>
        <v>0.35969396466169046</v>
      </c>
      <c r="P204" s="32">
        <f>SUM(P199:P203)</f>
        <v>2450824</v>
      </c>
      <c r="Q204" s="32">
        <f>SUM(Q199:Q203)</f>
        <v>11238366</v>
      </c>
      <c r="R204" s="32">
        <f>SUM(R199:R203)</f>
        <v>8024233</v>
      </c>
      <c r="S204" s="32">
        <f>SUM(S199:S203)</f>
        <v>4239768</v>
      </c>
      <c r="T204" s="37">
        <f t="shared" si="46"/>
        <v>0.52837049971006578</v>
      </c>
      <c r="U204" s="37">
        <f t="shared" si="47"/>
        <v>-0.57134865661508127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144035547</v>
      </c>
      <c r="E205" s="32">
        <f>SUM(E173:E178,E180:E184,E186:E190,E192:E197,E199:E203)</f>
        <v>189436950</v>
      </c>
      <c r="F205" s="32">
        <f>SUM(F173:F178,F180:F184,F186:F190,F192:F197,F199:F203)</f>
        <v>18262576</v>
      </c>
      <c r="G205" s="37">
        <f t="shared" si="40"/>
        <v>0.12679214527508267</v>
      </c>
      <c r="H205" s="32">
        <f>SUM(H173:H178,H180:H184,H186:H190,H192:H197,H199:H203)</f>
        <v>27875653</v>
      </c>
      <c r="I205" s="37">
        <f t="shared" si="41"/>
        <v>0.1935331491468561</v>
      </c>
      <c r="J205" s="32">
        <f>SUM(J173:J178,J180:J184,J186:J190,J192:J197,J199:J203)</f>
        <v>27942888</v>
      </c>
      <c r="K205" s="37">
        <f t="shared" si="42"/>
        <v>0.14750495085568047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74081117</v>
      </c>
      <c r="O205" s="37">
        <f t="shared" si="45"/>
        <v>0.39105948971412391</v>
      </c>
      <c r="P205" s="32">
        <f>SUM(P173:P178,P180:P184,P186:P190,P192:P197,P199:P203)</f>
        <v>28381711</v>
      </c>
      <c r="Q205" s="32">
        <f>SUM(Q173:Q178,Q180:Q184,Q186:Q190,Q192:Q197,Q199:Q203)</f>
        <v>165382054</v>
      </c>
      <c r="R205" s="32">
        <f>SUM(R173:R178,R180:R184,R186:R190,R192:R197,R199:R203)</f>
        <v>155806848</v>
      </c>
      <c r="S205" s="32">
        <f>SUM(S173:S178,S180:S184,S186:S190,S192:S197,S199:S203)</f>
        <v>88597960</v>
      </c>
      <c r="T205" s="37">
        <f t="shared" si="46"/>
        <v>0.56863970446279744</v>
      </c>
      <c r="U205" s="37">
        <f t="shared" si="47"/>
        <v>-1.5461470945144939E-2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6712108</v>
      </c>
      <c r="E209" s="31">
        <v>4938519</v>
      </c>
      <c r="F209" s="31">
        <v>1087479</v>
      </c>
      <c r="G209" s="36">
        <f t="shared" si="48"/>
        <v>0.16201750627373696</v>
      </c>
      <c r="H209" s="31">
        <v>999552</v>
      </c>
      <c r="I209" s="36">
        <f t="shared" si="49"/>
        <v>0.14891774685389447</v>
      </c>
      <c r="J209" s="31">
        <v>1126254</v>
      </c>
      <c r="K209" s="36">
        <f t="shared" si="50"/>
        <v>0.22805501001413581</v>
      </c>
      <c r="L209" s="31">
        <v>0</v>
      </c>
      <c r="M209" s="36">
        <f t="shared" si="51"/>
        <v>0</v>
      </c>
      <c r="N209" s="31">
        <f t="shared" si="52"/>
        <v>3213285</v>
      </c>
      <c r="O209" s="36">
        <f t="shared" si="53"/>
        <v>0.65065761618007345</v>
      </c>
      <c r="P209" s="31">
        <v>1291220</v>
      </c>
      <c r="Q209" s="31">
        <v>5775694</v>
      </c>
      <c r="R209" s="31">
        <v>6782528</v>
      </c>
      <c r="S209" s="31">
        <v>3681617</v>
      </c>
      <c r="T209" s="36">
        <f t="shared" si="54"/>
        <v>0.5428089644451155</v>
      </c>
      <c r="U209" s="36">
        <f t="shared" si="55"/>
        <v>-0.12775979306392404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5948697</v>
      </c>
      <c r="E212" s="31">
        <v>137860</v>
      </c>
      <c r="F212" s="31">
        <v>391</v>
      </c>
      <c r="G212" s="36">
        <f t="shared" si="48"/>
        <v>6.5728679742807538E-5</v>
      </c>
      <c r="H212" s="31">
        <v>0</v>
      </c>
      <c r="I212" s="36">
        <f t="shared" si="49"/>
        <v>0</v>
      </c>
      <c r="J212" s="31">
        <v>3313</v>
      </c>
      <c r="K212" s="36">
        <f t="shared" si="50"/>
        <v>2.4031626287538081E-2</v>
      </c>
      <c r="L212" s="31">
        <v>0</v>
      </c>
      <c r="M212" s="36">
        <f t="shared" si="51"/>
        <v>0</v>
      </c>
      <c r="N212" s="31">
        <f t="shared" si="52"/>
        <v>3704</v>
      </c>
      <c r="O212" s="36">
        <f t="shared" si="53"/>
        <v>2.6867836936022051E-2</v>
      </c>
      <c r="P212" s="31">
        <v>1943</v>
      </c>
      <c r="Q212" s="31">
        <v>5706024</v>
      </c>
      <c r="R212" s="31">
        <v>63278</v>
      </c>
      <c r="S212" s="31">
        <v>4205</v>
      </c>
      <c r="T212" s="36">
        <f t="shared" si="54"/>
        <v>6.645279560036664E-2</v>
      </c>
      <c r="U212" s="36">
        <f t="shared" si="55"/>
        <v>0.70509521358723615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10691069</v>
      </c>
      <c r="E214" s="31">
        <v>10077435</v>
      </c>
      <c r="F214" s="31">
        <v>2179945</v>
      </c>
      <c r="G214" s="36">
        <f t="shared" si="48"/>
        <v>0.20390337018683538</v>
      </c>
      <c r="H214" s="31">
        <v>2527697</v>
      </c>
      <c r="I214" s="36">
        <f t="shared" si="49"/>
        <v>0.23643070678900305</v>
      </c>
      <c r="J214" s="31">
        <v>2172995</v>
      </c>
      <c r="K214" s="36">
        <f t="shared" si="50"/>
        <v>0.21562977086927379</v>
      </c>
      <c r="L214" s="31">
        <v>0</v>
      </c>
      <c r="M214" s="36">
        <f t="shared" si="51"/>
        <v>0</v>
      </c>
      <c r="N214" s="31">
        <f t="shared" si="52"/>
        <v>6880637</v>
      </c>
      <c r="O214" s="36">
        <f t="shared" si="53"/>
        <v>0.68277661924884658</v>
      </c>
      <c r="P214" s="31">
        <v>2101761</v>
      </c>
      <c r="Q214" s="31">
        <v>12943122</v>
      </c>
      <c r="R214" s="31">
        <v>11609208</v>
      </c>
      <c r="S214" s="31">
        <v>6297335</v>
      </c>
      <c r="T214" s="36">
        <f t="shared" si="54"/>
        <v>0.54244311928944677</v>
      </c>
      <c r="U214" s="36">
        <f t="shared" si="55"/>
        <v>3.3892531072752696E-2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23351874</v>
      </c>
      <c r="E216" s="32">
        <f>SUM(E208:E215)</f>
        <v>15153814</v>
      </c>
      <c r="F216" s="32">
        <f>SUM(F208:F215)</f>
        <v>3267815</v>
      </c>
      <c r="G216" s="37">
        <f t="shared" si="48"/>
        <v>0.13993801953539145</v>
      </c>
      <c r="H216" s="32">
        <f>SUM(H208:H215)</f>
        <v>3527249</v>
      </c>
      <c r="I216" s="37">
        <f t="shared" si="49"/>
        <v>0.15104779171042118</v>
      </c>
      <c r="J216" s="32">
        <f>SUM(J208:J215)</f>
        <v>3302562</v>
      </c>
      <c r="K216" s="37">
        <f t="shared" si="50"/>
        <v>0.21793602587441024</v>
      </c>
      <c r="L216" s="32">
        <f>SUM(L208:L215)</f>
        <v>0</v>
      </c>
      <c r="M216" s="37">
        <f t="shared" si="51"/>
        <v>0</v>
      </c>
      <c r="N216" s="32">
        <f t="shared" si="52"/>
        <v>10097626</v>
      </c>
      <c r="O216" s="37">
        <f t="shared" si="53"/>
        <v>0.66634221589363574</v>
      </c>
      <c r="P216" s="32">
        <f>SUM(P208:P215)</f>
        <v>3394924</v>
      </c>
      <c r="Q216" s="32">
        <f>SUM(Q208:Q215)</f>
        <v>24424840</v>
      </c>
      <c r="R216" s="32">
        <f>SUM(R208:R215)</f>
        <v>18455014</v>
      </c>
      <c r="S216" s="32">
        <f>SUM(S208:S215)</f>
        <v>9983157</v>
      </c>
      <c r="T216" s="37">
        <f t="shared" si="54"/>
        <v>0.5409455121518737</v>
      </c>
      <c r="U216" s="37">
        <f t="shared" si="55"/>
        <v>-2.7205910942336264E-2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400000</v>
      </c>
      <c r="E217" s="31">
        <v>400000</v>
      </c>
      <c r="F217" s="31">
        <v>249776</v>
      </c>
      <c r="G217" s="36">
        <f t="shared" si="48"/>
        <v>0.62444</v>
      </c>
      <c r="H217" s="31">
        <v>442203</v>
      </c>
      <c r="I217" s="36">
        <f t="shared" si="49"/>
        <v>1.1055075000000001</v>
      </c>
      <c r="J217" s="31">
        <v>425739</v>
      </c>
      <c r="K217" s="36">
        <f t="shared" si="50"/>
        <v>1.0643475</v>
      </c>
      <c r="L217" s="31">
        <v>0</v>
      </c>
      <c r="M217" s="36">
        <f t="shared" si="51"/>
        <v>0</v>
      </c>
      <c r="N217" s="31">
        <f t="shared" si="52"/>
        <v>1117718</v>
      </c>
      <c r="O217" s="36">
        <f t="shared" si="53"/>
        <v>2.794295</v>
      </c>
      <c r="P217" s="31">
        <v>262144</v>
      </c>
      <c r="Q217" s="31">
        <v>0</v>
      </c>
      <c r="R217" s="31">
        <v>0</v>
      </c>
      <c r="S217" s="31">
        <v>647584</v>
      </c>
      <c r="T217" s="36">
        <f t="shared" si="54"/>
        <v>0</v>
      </c>
      <c r="U217" s="36">
        <f t="shared" si="55"/>
        <v>0.62406539916992188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16701739</v>
      </c>
      <c r="E218" s="31">
        <v>15831739</v>
      </c>
      <c r="F218" s="31">
        <v>3749909</v>
      </c>
      <c r="G218" s="36">
        <f t="shared" si="48"/>
        <v>0.22452206922883899</v>
      </c>
      <c r="H218" s="31">
        <v>4163486</v>
      </c>
      <c r="I218" s="36">
        <f t="shared" si="49"/>
        <v>0.2492845804859003</v>
      </c>
      <c r="J218" s="31">
        <v>3864965</v>
      </c>
      <c r="K218" s="36">
        <f t="shared" si="50"/>
        <v>0.2441276349995411</v>
      </c>
      <c r="L218" s="31">
        <v>0</v>
      </c>
      <c r="M218" s="36">
        <f t="shared" si="51"/>
        <v>0</v>
      </c>
      <c r="N218" s="31">
        <f t="shared" si="52"/>
        <v>11778360</v>
      </c>
      <c r="O218" s="36">
        <f t="shared" si="53"/>
        <v>0.74397133505043256</v>
      </c>
      <c r="P218" s="31">
        <v>3359392</v>
      </c>
      <c r="Q218" s="31">
        <v>13820967</v>
      </c>
      <c r="R218" s="31">
        <v>14195157</v>
      </c>
      <c r="S218" s="31">
        <v>8706353</v>
      </c>
      <c r="T218" s="36">
        <f t="shared" si="54"/>
        <v>0.61333263168558116</v>
      </c>
      <c r="U218" s="36">
        <f t="shared" si="55"/>
        <v>0.15049538726055189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34706983</v>
      </c>
      <c r="E219" s="31">
        <v>33432065</v>
      </c>
      <c r="F219" s="31">
        <v>7719442</v>
      </c>
      <c r="G219" s="36">
        <f t="shared" si="48"/>
        <v>0.22241754634794964</v>
      </c>
      <c r="H219" s="31">
        <v>7601246</v>
      </c>
      <c r="I219" s="36">
        <f t="shared" si="49"/>
        <v>0.21901200689210007</v>
      </c>
      <c r="J219" s="31">
        <v>7515961</v>
      </c>
      <c r="K219" s="36">
        <f t="shared" si="50"/>
        <v>0.2248129452966785</v>
      </c>
      <c r="L219" s="31">
        <v>0</v>
      </c>
      <c r="M219" s="36">
        <f t="shared" si="51"/>
        <v>0</v>
      </c>
      <c r="N219" s="31">
        <f t="shared" si="52"/>
        <v>22836649</v>
      </c>
      <c r="O219" s="36">
        <f t="shared" si="53"/>
        <v>0.68307623235358028</v>
      </c>
      <c r="P219" s="31">
        <v>6918514</v>
      </c>
      <c r="Q219" s="31">
        <v>29656953</v>
      </c>
      <c r="R219" s="31">
        <v>29541052</v>
      </c>
      <c r="S219" s="31">
        <v>19631027</v>
      </c>
      <c r="T219" s="36">
        <f t="shared" si="54"/>
        <v>0.66453378166762644</v>
      </c>
      <c r="U219" s="36">
        <f t="shared" si="55"/>
        <v>8.6354815499397608E-2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3000000</v>
      </c>
      <c r="F222" s="31">
        <v>0</v>
      </c>
      <c r="G222" s="36">
        <f t="shared" si="48"/>
        <v>0</v>
      </c>
      <c r="H222" s="31">
        <v>2949830</v>
      </c>
      <c r="I222" s="36">
        <f t="shared" si="49"/>
        <v>0.98327666666666669</v>
      </c>
      <c r="J222" s="31">
        <v>8696</v>
      </c>
      <c r="K222" s="36">
        <f t="shared" si="50"/>
        <v>2.8986666666666666E-3</v>
      </c>
      <c r="L222" s="31">
        <v>0</v>
      </c>
      <c r="M222" s="36">
        <f t="shared" si="51"/>
        <v>0</v>
      </c>
      <c r="N222" s="31">
        <f t="shared" si="52"/>
        <v>2958526</v>
      </c>
      <c r="O222" s="36">
        <f t="shared" si="53"/>
        <v>0.98617533333333329</v>
      </c>
      <c r="P222" s="31">
        <v>38296</v>
      </c>
      <c r="Q222" s="31">
        <v>3000000</v>
      </c>
      <c r="R222" s="31">
        <v>1500000</v>
      </c>
      <c r="S222" s="31">
        <v>120926</v>
      </c>
      <c r="T222" s="36">
        <f t="shared" si="54"/>
        <v>8.0617333333333333E-2</v>
      </c>
      <c r="U222" s="36">
        <f t="shared" si="55"/>
        <v>-0.77292667641529145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54808722</v>
      </c>
      <c r="E224" s="32">
        <f>SUM(E217:E223)</f>
        <v>52663804</v>
      </c>
      <c r="F224" s="32">
        <f>SUM(F217:F223)</f>
        <v>11719127</v>
      </c>
      <c r="G224" s="37">
        <f t="shared" si="48"/>
        <v>0.21381865098040417</v>
      </c>
      <c r="H224" s="32">
        <f>SUM(H217:H223)</f>
        <v>15156765</v>
      </c>
      <c r="I224" s="37">
        <f t="shared" si="49"/>
        <v>0.27653928876502537</v>
      </c>
      <c r="J224" s="32">
        <f>SUM(J217:J223)</f>
        <v>11815361</v>
      </c>
      <c r="K224" s="37">
        <f t="shared" si="50"/>
        <v>0.22435449212897723</v>
      </c>
      <c r="L224" s="32">
        <f>SUM(L217:L223)</f>
        <v>0</v>
      </c>
      <c r="M224" s="37">
        <f t="shared" si="51"/>
        <v>0</v>
      </c>
      <c r="N224" s="32">
        <f t="shared" si="52"/>
        <v>38691253</v>
      </c>
      <c r="O224" s="37">
        <f t="shared" si="53"/>
        <v>0.73468397763291082</v>
      </c>
      <c r="P224" s="32">
        <f>SUM(P217:P223)</f>
        <v>10578346</v>
      </c>
      <c r="Q224" s="32">
        <f>SUM(Q217:Q223)</f>
        <v>46477920</v>
      </c>
      <c r="R224" s="32">
        <f>SUM(R217:R223)</f>
        <v>45236209</v>
      </c>
      <c r="S224" s="32">
        <f>SUM(S217:S223)</f>
        <v>29105890</v>
      </c>
      <c r="T224" s="37">
        <f t="shared" si="54"/>
        <v>0.64342018580734739</v>
      </c>
      <c r="U224" s="37">
        <f t="shared" si="55"/>
        <v>0.11693841362345303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1500000</v>
      </c>
      <c r="E225" s="31">
        <v>1500000</v>
      </c>
      <c r="F225" s="31">
        <v>0</v>
      </c>
      <c r="G225" s="36">
        <f t="shared" si="48"/>
        <v>0</v>
      </c>
      <c r="H225" s="31">
        <v>1171654</v>
      </c>
      <c r="I225" s="36">
        <f t="shared" si="49"/>
        <v>0.78110266666666661</v>
      </c>
      <c r="J225" s="31">
        <v>1812783</v>
      </c>
      <c r="K225" s="36">
        <f t="shared" si="50"/>
        <v>1.2085220000000001</v>
      </c>
      <c r="L225" s="31">
        <v>0</v>
      </c>
      <c r="M225" s="36">
        <f t="shared" si="51"/>
        <v>0</v>
      </c>
      <c r="N225" s="31">
        <f t="shared" si="52"/>
        <v>2984437</v>
      </c>
      <c r="O225" s="36">
        <f t="shared" si="53"/>
        <v>1.9896246666666666</v>
      </c>
      <c r="P225" s="31">
        <v>0</v>
      </c>
      <c r="Q225" s="31">
        <v>3000000</v>
      </c>
      <c r="R225" s="31">
        <v>1300000</v>
      </c>
      <c r="S225" s="31">
        <v>902700</v>
      </c>
      <c r="T225" s="36">
        <f t="shared" si="54"/>
        <v>0.69438461538461538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7930520</v>
      </c>
      <c r="E226" s="31">
        <v>2703422</v>
      </c>
      <c r="F226" s="31">
        <v>192566</v>
      </c>
      <c r="G226" s="36">
        <f t="shared" si="48"/>
        <v>2.4281636008735872E-2</v>
      </c>
      <c r="H226" s="31">
        <v>762698</v>
      </c>
      <c r="I226" s="36">
        <f t="shared" si="49"/>
        <v>9.6172508234012397E-2</v>
      </c>
      <c r="J226" s="31">
        <v>273837</v>
      </c>
      <c r="K226" s="36">
        <f t="shared" si="50"/>
        <v>0.10129273195231821</v>
      </c>
      <c r="L226" s="31">
        <v>0</v>
      </c>
      <c r="M226" s="36">
        <f t="shared" si="51"/>
        <v>0</v>
      </c>
      <c r="N226" s="31">
        <f t="shared" si="52"/>
        <v>1229101</v>
      </c>
      <c r="O226" s="36">
        <f t="shared" si="53"/>
        <v>0.45464637041497774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7000000</v>
      </c>
      <c r="E227" s="31">
        <v>7000000</v>
      </c>
      <c r="F227" s="31">
        <v>378881</v>
      </c>
      <c r="G227" s="36">
        <f t="shared" si="48"/>
        <v>5.4125857142857142E-2</v>
      </c>
      <c r="H227" s="31">
        <v>1155817</v>
      </c>
      <c r="I227" s="36">
        <f t="shared" si="49"/>
        <v>0.16511671428571428</v>
      </c>
      <c r="J227" s="31">
        <v>2106589</v>
      </c>
      <c r="K227" s="36">
        <f t="shared" si="50"/>
        <v>0.30094128571428569</v>
      </c>
      <c r="L227" s="31">
        <v>0</v>
      </c>
      <c r="M227" s="36">
        <f t="shared" si="51"/>
        <v>0</v>
      </c>
      <c r="N227" s="31">
        <f t="shared" si="52"/>
        <v>3641287</v>
      </c>
      <c r="O227" s="36">
        <f t="shared" si="53"/>
        <v>0.5201838571428572</v>
      </c>
      <c r="P227" s="31">
        <v>1685988</v>
      </c>
      <c r="Q227" s="31">
        <v>8106346</v>
      </c>
      <c r="R227" s="31">
        <v>9173600</v>
      </c>
      <c r="S227" s="31">
        <v>3402424</v>
      </c>
      <c r="T227" s="36">
        <f t="shared" si="54"/>
        <v>0.3708929972965902</v>
      </c>
      <c r="U227" s="36">
        <f t="shared" si="55"/>
        <v>0.24946856086757441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11877189</v>
      </c>
      <c r="E228" s="31">
        <v>12458605</v>
      </c>
      <c r="F228" s="31">
        <v>3188578</v>
      </c>
      <c r="G228" s="36">
        <f t="shared" si="48"/>
        <v>0.26846234407821579</v>
      </c>
      <c r="H228" s="31">
        <v>3051882</v>
      </c>
      <c r="I228" s="36">
        <f t="shared" si="49"/>
        <v>0.2569532235278903</v>
      </c>
      <c r="J228" s="31">
        <v>3031919</v>
      </c>
      <c r="K228" s="36">
        <f t="shared" si="50"/>
        <v>0.24335942908535907</v>
      </c>
      <c r="L228" s="31">
        <v>0</v>
      </c>
      <c r="M228" s="36">
        <f t="shared" si="51"/>
        <v>0</v>
      </c>
      <c r="N228" s="31">
        <f t="shared" si="52"/>
        <v>9272379</v>
      </c>
      <c r="O228" s="36">
        <f t="shared" si="53"/>
        <v>0.74425499484091517</v>
      </c>
      <c r="P228" s="31">
        <v>2787300</v>
      </c>
      <c r="Q228" s="31">
        <v>10995219</v>
      </c>
      <c r="R228" s="31">
        <v>11058376</v>
      </c>
      <c r="S228" s="31">
        <v>8525056</v>
      </c>
      <c r="T228" s="36">
        <f t="shared" si="54"/>
        <v>0.77091392081441257</v>
      </c>
      <c r="U228" s="36">
        <f t="shared" si="55"/>
        <v>8.7761991891794899E-2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28307709</v>
      </c>
      <c r="E230" s="32">
        <f>SUM(E225:E229)</f>
        <v>23662027</v>
      </c>
      <c r="F230" s="32">
        <f>SUM(F225:F229)</f>
        <v>3760025</v>
      </c>
      <c r="G230" s="37">
        <f t="shared" si="48"/>
        <v>0.13282689178414261</v>
      </c>
      <c r="H230" s="32">
        <f>SUM(H225:H229)</f>
        <v>6142051</v>
      </c>
      <c r="I230" s="37">
        <f t="shared" si="49"/>
        <v>0.216974499773189</v>
      </c>
      <c r="J230" s="32">
        <f>SUM(J225:J229)</f>
        <v>7225128</v>
      </c>
      <c r="K230" s="37">
        <f t="shared" si="50"/>
        <v>0.30534695949759505</v>
      </c>
      <c r="L230" s="32">
        <f>SUM(L225:L229)</f>
        <v>0</v>
      </c>
      <c r="M230" s="37">
        <f t="shared" si="51"/>
        <v>0</v>
      </c>
      <c r="N230" s="32">
        <f t="shared" si="52"/>
        <v>17127204</v>
      </c>
      <c r="O230" s="37">
        <f t="shared" si="53"/>
        <v>0.72382657664958294</v>
      </c>
      <c r="P230" s="32">
        <f>SUM(P225:P229)</f>
        <v>4473288</v>
      </c>
      <c r="Q230" s="32">
        <f>SUM(Q225:Q229)</f>
        <v>22101565</v>
      </c>
      <c r="R230" s="32">
        <f>SUM(R225:R229)</f>
        <v>21531976</v>
      </c>
      <c r="S230" s="32">
        <f>SUM(S225:S229)</f>
        <v>12830180</v>
      </c>
      <c r="T230" s="37">
        <f t="shared" si="54"/>
        <v>0.5958663524425255</v>
      </c>
      <c r="U230" s="37">
        <f t="shared" si="55"/>
        <v>0.61517165896763193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106468305</v>
      </c>
      <c r="E231" s="32">
        <f>SUM(E208:E215,E217:E223,E225:E229)</f>
        <v>91479645</v>
      </c>
      <c r="F231" s="32">
        <f>SUM(F208:F215,F217:F223,F225:F229)</f>
        <v>18746967</v>
      </c>
      <c r="G231" s="37">
        <f t="shared" si="48"/>
        <v>0.17608026163279297</v>
      </c>
      <c r="H231" s="32">
        <f>SUM(H208:H215,H217:H223,H225:H229)</f>
        <v>24826065</v>
      </c>
      <c r="I231" s="37">
        <f t="shared" si="49"/>
        <v>0.2331779866317962</v>
      </c>
      <c r="J231" s="32">
        <f>SUM(J208:J215,J217:J223,J225:J229)</f>
        <v>22343051</v>
      </c>
      <c r="K231" s="37">
        <f t="shared" si="50"/>
        <v>0.24424068326893922</v>
      </c>
      <c r="L231" s="32">
        <f>SUM(L208:L215,L217:L223,L225:L229)</f>
        <v>0</v>
      </c>
      <c r="M231" s="37">
        <f t="shared" si="51"/>
        <v>0</v>
      </c>
      <c r="N231" s="32">
        <f t="shared" si="52"/>
        <v>65916083</v>
      </c>
      <c r="O231" s="37">
        <f t="shared" si="53"/>
        <v>0.72055464360404986</v>
      </c>
      <c r="P231" s="32">
        <f>SUM(P208:P215,P217:P223,P225:P229)</f>
        <v>18446558</v>
      </c>
      <c r="Q231" s="32">
        <f>SUM(Q208:Q215,Q217:Q223,Q225:Q229)</f>
        <v>93004325</v>
      </c>
      <c r="R231" s="32">
        <f>SUM(R208:R215,R217:R223,R225:R229)</f>
        <v>85223199</v>
      </c>
      <c r="S231" s="32">
        <f>SUM(S208:S215,S217:S223,S225:S229)</f>
        <v>51919227</v>
      </c>
      <c r="T231" s="37">
        <f t="shared" si="54"/>
        <v>0.60921471628869506</v>
      </c>
      <c r="U231" s="37">
        <f t="shared" si="55"/>
        <v>0.21123143949131329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6690095</v>
      </c>
      <c r="E235" s="31">
        <v>7964472</v>
      </c>
      <c r="F235" s="31">
        <v>1683744</v>
      </c>
      <c r="G235" s="36">
        <f t="shared" si="56"/>
        <v>0.25167714359811033</v>
      </c>
      <c r="H235" s="31">
        <v>2094387</v>
      </c>
      <c r="I235" s="36">
        <f t="shared" si="57"/>
        <v>0.31305788632298942</v>
      </c>
      <c r="J235" s="31">
        <v>1844348</v>
      </c>
      <c r="K235" s="36">
        <f t="shared" si="58"/>
        <v>0.23157191085611201</v>
      </c>
      <c r="L235" s="31">
        <v>0</v>
      </c>
      <c r="M235" s="36">
        <f t="shared" si="59"/>
        <v>0</v>
      </c>
      <c r="N235" s="31">
        <f t="shared" si="60"/>
        <v>5622479</v>
      </c>
      <c r="O235" s="36">
        <f t="shared" si="61"/>
        <v>0.70594497664126388</v>
      </c>
      <c r="P235" s="31">
        <v>1758047</v>
      </c>
      <c r="Q235" s="31">
        <v>5922632</v>
      </c>
      <c r="R235" s="31">
        <v>6063632</v>
      </c>
      <c r="S235" s="31">
        <v>4874279</v>
      </c>
      <c r="T235" s="36">
        <f t="shared" si="62"/>
        <v>0.80385468643215818</v>
      </c>
      <c r="U235" s="36">
        <f t="shared" si="63"/>
        <v>4.9089131291711663E-2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29084759</v>
      </c>
      <c r="E236" s="31">
        <v>29084759</v>
      </c>
      <c r="F236" s="31">
        <v>4132660</v>
      </c>
      <c r="G236" s="36">
        <f t="shared" si="56"/>
        <v>0.14209022670602153</v>
      </c>
      <c r="H236" s="31">
        <v>7072579</v>
      </c>
      <c r="I236" s="36">
        <f t="shared" si="57"/>
        <v>0.24317131182004981</v>
      </c>
      <c r="J236" s="31">
        <v>4251105</v>
      </c>
      <c r="K236" s="36">
        <f t="shared" si="58"/>
        <v>0.14616263452621353</v>
      </c>
      <c r="L236" s="31">
        <v>0</v>
      </c>
      <c r="M236" s="36">
        <f t="shared" si="59"/>
        <v>0</v>
      </c>
      <c r="N236" s="31">
        <f t="shared" si="60"/>
        <v>15456344</v>
      </c>
      <c r="O236" s="36">
        <f t="shared" si="61"/>
        <v>0.53142417305228484</v>
      </c>
      <c r="P236" s="31">
        <v>4808392</v>
      </c>
      <c r="Q236" s="31">
        <v>47337967</v>
      </c>
      <c r="R236" s="31">
        <v>32397967</v>
      </c>
      <c r="S236" s="31">
        <v>13047048</v>
      </c>
      <c r="T236" s="36">
        <f t="shared" si="62"/>
        <v>0.40271193559768736</v>
      </c>
      <c r="U236" s="36">
        <f t="shared" si="63"/>
        <v>-0.11589882854808842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35774854</v>
      </c>
      <c r="E240" s="32">
        <f>SUM(E234:E239)</f>
        <v>37049231</v>
      </c>
      <c r="F240" s="32">
        <f>SUM(F234:F239)</f>
        <v>5816404</v>
      </c>
      <c r="G240" s="37">
        <f t="shared" si="56"/>
        <v>0.1625835845479621</v>
      </c>
      <c r="H240" s="32">
        <f>SUM(H234:H239)</f>
        <v>9166966</v>
      </c>
      <c r="I240" s="37">
        <f t="shared" si="57"/>
        <v>0.25624048668374722</v>
      </c>
      <c r="J240" s="32">
        <f>SUM(J234:J239)</f>
        <v>6095453</v>
      </c>
      <c r="K240" s="37">
        <f t="shared" si="58"/>
        <v>0.16452306392000418</v>
      </c>
      <c r="L240" s="32">
        <f>SUM(L234:L239)</f>
        <v>0</v>
      </c>
      <c r="M240" s="37">
        <f t="shared" si="59"/>
        <v>0</v>
      </c>
      <c r="N240" s="32">
        <f t="shared" si="60"/>
        <v>21078823</v>
      </c>
      <c r="O240" s="37">
        <f t="shared" si="61"/>
        <v>0.56894090460339108</v>
      </c>
      <c r="P240" s="32">
        <f>SUM(P234:P239)</f>
        <v>6566439</v>
      </c>
      <c r="Q240" s="32">
        <f>SUM(Q234:Q239)</f>
        <v>53260599</v>
      </c>
      <c r="R240" s="32">
        <f>SUM(R234:R239)</f>
        <v>38461599</v>
      </c>
      <c r="S240" s="32">
        <f>SUM(S234:S239)</f>
        <v>17921327</v>
      </c>
      <c r="T240" s="37">
        <f t="shared" si="62"/>
        <v>0.46595376858876825</v>
      </c>
      <c r="U240" s="37">
        <f t="shared" si="63"/>
        <v>-7.1726243097666842E-2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9110391</v>
      </c>
      <c r="E242" s="31">
        <v>9482882</v>
      </c>
      <c r="F242" s="31">
        <v>519270</v>
      </c>
      <c r="G242" s="36">
        <f t="shared" si="56"/>
        <v>5.6997553672504288E-2</v>
      </c>
      <c r="H242" s="31">
        <v>726820</v>
      </c>
      <c r="I242" s="36">
        <f t="shared" si="57"/>
        <v>7.977923230737298E-2</v>
      </c>
      <c r="J242" s="31">
        <v>1183722</v>
      </c>
      <c r="K242" s="36">
        <f t="shared" si="58"/>
        <v>0.12482724133865633</v>
      </c>
      <c r="L242" s="31">
        <v>0</v>
      </c>
      <c r="M242" s="36">
        <f t="shared" si="59"/>
        <v>0</v>
      </c>
      <c r="N242" s="31">
        <f t="shared" si="60"/>
        <v>2429812</v>
      </c>
      <c r="O242" s="36">
        <f t="shared" si="61"/>
        <v>0.25623138619672797</v>
      </c>
      <c r="P242" s="31">
        <v>508201</v>
      </c>
      <c r="Q242" s="31">
        <v>9120930</v>
      </c>
      <c r="R242" s="31">
        <v>4746186</v>
      </c>
      <c r="S242" s="31">
        <v>1543110</v>
      </c>
      <c r="T242" s="36">
        <f t="shared" si="62"/>
        <v>0.32512632248293682</v>
      </c>
      <c r="U242" s="36">
        <f t="shared" si="63"/>
        <v>1.329239808658385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3771504</v>
      </c>
      <c r="E243" s="31">
        <v>10403307</v>
      </c>
      <c r="F243" s="31">
        <v>4320266</v>
      </c>
      <c r="G243" s="36">
        <f t="shared" si="56"/>
        <v>1.1455021657142614</v>
      </c>
      <c r="H243" s="31">
        <v>4751476</v>
      </c>
      <c r="I243" s="36">
        <f t="shared" si="57"/>
        <v>1.2598358638887828</v>
      </c>
      <c r="J243" s="31">
        <v>4649700</v>
      </c>
      <c r="K243" s="36">
        <f t="shared" si="58"/>
        <v>0.44694441873146684</v>
      </c>
      <c r="L243" s="31">
        <v>0</v>
      </c>
      <c r="M243" s="36">
        <f t="shared" si="59"/>
        <v>0</v>
      </c>
      <c r="N243" s="31">
        <f t="shared" si="60"/>
        <v>13721442</v>
      </c>
      <c r="O243" s="36">
        <f t="shared" si="61"/>
        <v>1.3189500223342443</v>
      </c>
      <c r="P243" s="31">
        <v>1889894</v>
      </c>
      <c r="Q243" s="31">
        <v>9517612</v>
      </c>
      <c r="R243" s="31">
        <v>9652612</v>
      </c>
      <c r="S243" s="31">
        <v>7208570</v>
      </c>
      <c r="T243" s="36">
        <f t="shared" si="62"/>
        <v>0.74679993353094476</v>
      </c>
      <c r="U243" s="36">
        <f t="shared" si="63"/>
        <v>1.4602967150538602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9737124</v>
      </c>
      <c r="R244" s="31">
        <v>9737124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339870</v>
      </c>
      <c r="E245" s="31">
        <v>361125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94468</v>
      </c>
      <c r="Q245" s="31">
        <v>650532</v>
      </c>
      <c r="R245" s="31">
        <v>689304</v>
      </c>
      <c r="S245" s="31">
        <v>314115</v>
      </c>
      <c r="T245" s="36">
        <f t="shared" si="62"/>
        <v>0.45569879182479717</v>
      </c>
      <c r="U245" s="36">
        <f t="shared" si="63"/>
        <v>-1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13221765</v>
      </c>
      <c r="E247" s="32">
        <f>SUM(E241:E246)</f>
        <v>20247314</v>
      </c>
      <c r="F247" s="32">
        <f>SUM(F241:F246)</f>
        <v>4839536</v>
      </c>
      <c r="G247" s="37">
        <f t="shared" si="56"/>
        <v>0.36602798491729355</v>
      </c>
      <c r="H247" s="32">
        <f>SUM(H241:H246)</f>
        <v>5478296</v>
      </c>
      <c r="I247" s="37">
        <f t="shared" si="57"/>
        <v>0.41433923534414657</v>
      </c>
      <c r="J247" s="32">
        <f>SUM(J241:J246)</f>
        <v>5833422</v>
      </c>
      <c r="K247" s="37">
        <f t="shared" si="58"/>
        <v>0.28810843749447457</v>
      </c>
      <c r="L247" s="32">
        <f>SUM(L241:L246)</f>
        <v>0</v>
      </c>
      <c r="M247" s="37">
        <f t="shared" si="59"/>
        <v>0</v>
      </c>
      <c r="N247" s="32">
        <f t="shared" si="60"/>
        <v>16151254</v>
      </c>
      <c r="O247" s="37">
        <f t="shared" si="61"/>
        <v>0.79769859844125501</v>
      </c>
      <c r="P247" s="32">
        <f>SUM(P241:P246)</f>
        <v>2492563</v>
      </c>
      <c r="Q247" s="32">
        <f>SUM(Q241:Q246)</f>
        <v>29026198</v>
      </c>
      <c r="R247" s="32">
        <f>SUM(R241:R246)</f>
        <v>24825226</v>
      </c>
      <c r="S247" s="32">
        <f>SUM(S241:S246)</f>
        <v>9065795</v>
      </c>
      <c r="T247" s="37">
        <f t="shared" si="62"/>
        <v>0.36518479227540568</v>
      </c>
      <c r="U247" s="37">
        <f t="shared" si="63"/>
        <v>1.3403308161117691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6166116</v>
      </c>
      <c r="E248" s="31">
        <v>7142495</v>
      </c>
      <c r="F248" s="31">
        <v>1692732</v>
      </c>
      <c r="G248" s="36">
        <f t="shared" si="56"/>
        <v>0.27452159511757485</v>
      </c>
      <c r="H248" s="31">
        <v>1739952</v>
      </c>
      <c r="I248" s="36">
        <f t="shared" si="57"/>
        <v>0.28217957625189016</v>
      </c>
      <c r="J248" s="31">
        <v>1551114</v>
      </c>
      <c r="K248" s="36">
        <f t="shared" si="58"/>
        <v>0.21716697036539753</v>
      </c>
      <c r="L248" s="31">
        <v>0</v>
      </c>
      <c r="M248" s="36">
        <f t="shared" si="59"/>
        <v>0</v>
      </c>
      <c r="N248" s="31">
        <f t="shared" si="60"/>
        <v>4983798</v>
      </c>
      <c r="O248" s="36">
        <f t="shared" si="61"/>
        <v>0.69776709679180737</v>
      </c>
      <c r="P248" s="31">
        <v>1459166</v>
      </c>
      <c r="Q248" s="31">
        <v>5077334</v>
      </c>
      <c r="R248" s="31">
        <v>8890022</v>
      </c>
      <c r="S248" s="31">
        <v>5102535</v>
      </c>
      <c r="T248" s="36">
        <f t="shared" si="62"/>
        <v>0.57396202169128485</v>
      </c>
      <c r="U248" s="36">
        <f t="shared" si="63"/>
        <v>6.3014077904775645E-2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1059533</v>
      </c>
      <c r="E250" s="31">
        <v>899533</v>
      </c>
      <c r="F250" s="31">
        <v>1613875</v>
      </c>
      <c r="G250" s="36">
        <f t="shared" si="56"/>
        <v>1.5231946527385178</v>
      </c>
      <c r="H250" s="31">
        <v>2300092</v>
      </c>
      <c r="I250" s="36">
        <f t="shared" si="57"/>
        <v>2.1708545179810352</v>
      </c>
      <c r="J250" s="31">
        <v>3118184</v>
      </c>
      <c r="K250" s="36">
        <f t="shared" si="58"/>
        <v>3.4664475900272698</v>
      </c>
      <c r="L250" s="31">
        <v>0</v>
      </c>
      <c r="M250" s="36">
        <f t="shared" si="59"/>
        <v>0</v>
      </c>
      <c r="N250" s="31">
        <f t="shared" si="60"/>
        <v>7032151</v>
      </c>
      <c r="O250" s="36">
        <f t="shared" si="61"/>
        <v>7.8175575548645799</v>
      </c>
      <c r="P250" s="31">
        <v>38168</v>
      </c>
      <c r="Q250" s="31">
        <v>990218</v>
      </c>
      <c r="R250" s="31">
        <v>990218</v>
      </c>
      <c r="S250" s="31">
        <v>167167</v>
      </c>
      <c r="T250" s="36">
        <f t="shared" si="62"/>
        <v>0.16881838140692251</v>
      </c>
      <c r="U250" s="36">
        <f t="shared" si="63"/>
        <v>80.696290085935857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413798</v>
      </c>
      <c r="E251" s="31">
        <v>433102</v>
      </c>
      <c r="F251" s="31">
        <v>0</v>
      </c>
      <c r="G251" s="36">
        <f t="shared" si="56"/>
        <v>0</v>
      </c>
      <c r="H251" s="31">
        <v>9919</v>
      </c>
      <c r="I251" s="36">
        <f t="shared" si="57"/>
        <v>2.3970633014175999E-2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9919</v>
      </c>
      <c r="O251" s="36">
        <f t="shared" si="61"/>
        <v>2.2902226265406302E-2</v>
      </c>
      <c r="P251" s="31">
        <v>0</v>
      </c>
      <c r="Q251" s="31">
        <v>73710</v>
      </c>
      <c r="R251" s="31">
        <v>68954</v>
      </c>
      <c r="S251" s="31">
        <v>24649</v>
      </c>
      <c r="T251" s="36">
        <f t="shared" si="62"/>
        <v>0.35747019752298637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7639447</v>
      </c>
      <c r="E254" s="32">
        <f>SUM(E248:E253)</f>
        <v>8475130</v>
      </c>
      <c r="F254" s="32">
        <f>SUM(F248:F253)</f>
        <v>3306607</v>
      </c>
      <c r="G254" s="37">
        <f t="shared" si="56"/>
        <v>0.43283329277629651</v>
      </c>
      <c r="H254" s="32">
        <f>SUM(H248:H253)</f>
        <v>4049963</v>
      </c>
      <c r="I254" s="37">
        <f t="shared" si="57"/>
        <v>0.5301382416816296</v>
      </c>
      <c r="J254" s="32">
        <f>SUM(J248:J253)</f>
        <v>4669298</v>
      </c>
      <c r="K254" s="37">
        <f t="shared" si="58"/>
        <v>0.55094116550424599</v>
      </c>
      <c r="L254" s="32">
        <f>SUM(L248:L253)</f>
        <v>0</v>
      </c>
      <c r="M254" s="37">
        <f t="shared" si="59"/>
        <v>0</v>
      </c>
      <c r="N254" s="32">
        <f t="shared" si="60"/>
        <v>12025868</v>
      </c>
      <c r="O254" s="37">
        <f t="shared" si="61"/>
        <v>1.4189597091726027</v>
      </c>
      <c r="P254" s="32">
        <f>SUM(P248:P253)</f>
        <v>1497334</v>
      </c>
      <c r="Q254" s="32">
        <f>SUM(Q248:Q253)</f>
        <v>6141262</v>
      </c>
      <c r="R254" s="32">
        <f>SUM(R248:R253)</f>
        <v>9949194</v>
      </c>
      <c r="S254" s="32">
        <f>SUM(S248:S253)</f>
        <v>5294351</v>
      </c>
      <c r="T254" s="37">
        <f t="shared" si="62"/>
        <v>0.53213868379689855</v>
      </c>
      <c r="U254" s="37">
        <f t="shared" si="63"/>
        <v>2.1184077834337565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20336660</v>
      </c>
      <c r="E255" s="31">
        <v>19990628</v>
      </c>
      <c r="F255" s="31">
        <v>1986268</v>
      </c>
      <c r="G255" s="36">
        <f t="shared" si="56"/>
        <v>9.7669332132218373E-2</v>
      </c>
      <c r="H255" s="31">
        <v>7707796</v>
      </c>
      <c r="I255" s="36">
        <f t="shared" si="57"/>
        <v>0.37900992591703847</v>
      </c>
      <c r="J255" s="31">
        <v>3147324</v>
      </c>
      <c r="K255" s="36">
        <f t="shared" si="58"/>
        <v>0.15743997637292836</v>
      </c>
      <c r="L255" s="31">
        <v>0</v>
      </c>
      <c r="M255" s="36">
        <f t="shared" si="59"/>
        <v>0</v>
      </c>
      <c r="N255" s="31">
        <f t="shared" si="60"/>
        <v>12841388</v>
      </c>
      <c r="O255" s="36">
        <f t="shared" si="61"/>
        <v>0.64237041477636425</v>
      </c>
      <c r="P255" s="31">
        <v>2704222</v>
      </c>
      <c r="Q255" s="31">
        <v>19390178</v>
      </c>
      <c r="R255" s="31">
        <v>20600314</v>
      </c>
      <c r="S255" s="31">
        <v>14115837</v>
      </c>
      <c r="T255" s="36">
        <f t="shared" si="62"/>
        <v>0.68522436114323304</v>
      </c>
      <c r="U255" s="36">
        <f t="shared" si="63"/>
        <v>0.16385563019604166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4842241</v>
      </c>
      <c r="E256" s="31">
        <v>4842241</v>
      </c>
      <c r="F256" s="31">
        <v>735720</v>
      </c>
      <c r="G256" s="36">
        <f t="shared" si="56"/>
        <v>0.15193791469693474</v>
      </c>
      <c r="H256" s="31">
        <v>705093</v>
      </c>
      <c r="I256" s="36">
        <f t="shared" si="57"/>
        <v>0.14561295069782773</v>
      </c>
      <c r="J256" s="31">
        <v>654490</v>
      </c>
      <c r="K256" s="36">
        <f t="shared" si="58"/>
        <v>0.13516262408252708</v>
      </c>
      <c r="L256" s="31">
        <v>0</v>
      </c>
      <c r="M256" s="36">
        <f t="shared" si="59"/>
        <v>0</v>
      </c>
      <c r="N256" s="31">
        <f t="shared" si="60"/>
        <v>2095303</v>
      </c>
      <c r="O256" s="36">
        <f t="shared" si="61"/>
        <v>0.43271348947728955</v>
      </c>
      <c r="P256" s="31">
        <v>607780</v>
      </c>
      <c r="Q256" s="31">
        <v>3835333</v>
      </c>
      <c r="R256" s="31">
        <v>4335333</v>
      </c>
      <c r="S256" s="31">
        <v>2026545</v>
      </c>
      <c r="T256" s="36">
        <f t="shared" si="62"/>
        <v>0.46744852125546066</v>
      </c>
      <c r="U256" s="36">
        <f t="shared" si="63"/>
        <v>7.6853466714929652E-2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25178901</v>
      </c>
      <c r="E259" s="32">
        <f>SUM(E255:E258)</f>
        <v>24832869</v>
      </c>
      <c r="F259" s="32">
        <f>SUM(F255:F258)</f>
        <v>2721988</v>
      </c>
      <c r="G259" s="37">
        <f t="shared" si="56"/>
        <v>0.10810590978533972</v>
      </c>
      <c r="H259" s="32">
        <f>SUM(H255:H258)</f>
        <v>8412889</v>
      </c>
      <c r="I259" s="37">
        <f t="shared" si="57"/>
        <v>0.33412455134558894</v>
      </c>
      <c r="J259" s="32">
        <f>SUM(J255:J258)</f>
        <v>3801814</v>
      </c>
      <c r="K259" s="37">
        <f t="shared" si="58"/>
        <v>0.15309604379582561</v>
      </c>
      <c r="L259" s="32">
        <f>SUM(L255:L258)</f>
        <v>0</v>
      </c>
      <c r="M259" s="37">
        <f t="shared" si="59"/>
        <v>0</v>
      </c>
      <c r="N259" s="32">
        <f t="shared" si="60"/>
        <v>14936691</v>
      </c>
      <c r="O259" s="37">
        <f t="shared" si="61"/>
        <v>0.60148873656120849</v>
      </c>
      <c r="P259" s="32">
        <f>SUM(P255:P258)</f>
        <v>3312002</v>
      </c>
      <c r="Q259" s="32">
        <f>SUM(Q255:Q258)</f>
        <v>23225511</v>
      </c>
      <c r="R259" s="32">
        <f>SUM(R255:R258)</f>
        <v>24935647</v>
      </c>
      <c r="S259" s="32">
        <f>SUM(S255:S258)</f>
        <v>16142382</v>
      </c>
      <c r="T259" s="37">
        <f t="shared" si="62"/>
        <v>0.64736166661326255</v>
      </c>
      <c r="U259" s="37">
        <f t="shared" si="63"/>
        <v>0.14789000731279756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81814967</v>
      </c>
      <c r="E260" s="32">
        <f>SUM(E234:E239,E241:E246,E248:E253,E255:E258)</f>
        <v>90604544</v>
      </c>
      <c r="F260" s="32">
        <f>SUM(F234:F239,F241:F246,F248:F253,F255:F258)</f>
        <v>16684535</v>
      </c>
      <c r="G260" s="37">
        <f t="shared" si="56"/>
        <v>0.20393010731153874</v>
      </c>
      <c r="H260" s="32">
        <f>SUM(H234:H239,H241:H246,H248:H253,H255:H258)</f>
        <v>27108114</v>
      </c>
      <c r="I260" s="37">
        <f t="shared" si="57"/>
        <v>0.33133441219868731</v>
      </c>
      <c r="J260" s="32">
        <f>SUM(J234:J239,J241:J246,J248:J253,J255:J258)</f>
        <v>20399987</v>
      </c>
      <c r="K260" s="37">
        <f t="shared" si="58"/>
        <v>0.22515412692767373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64192636</v>
      </c>
      <c r="O260" s="37">
        <f t="shared" si="61"/>
        <v>0.70849245706705399</v>
      </c>
      <c r="P260" s="32">
        <f>SUM(P234:P239,P241:P246,P248:P253,P255:P258)</f>
        <v>13868338</v>
      </c>
      <c r="Q260" s="32">
        <f>SUM(Q234:Q239,Q241:Q246,Q248:Q253,Q255:Q258)</f>
        <v>111653570</v>
      </c>
      <c r="R260" s="32">
        <f>SUM(R234:R239,R241:R246,R248:R253,R255:R258)</f>
        <v>98171666</v>
      </c>
      <c r="S260" s="32">
        <f>SUM(S234:S239,S241:S246,S248:S253,S255:S258)</f>
        <v>48423855</v>
      </c>
      <c r="T260" s="37">
        <f t="shared" si="62"/>
        <v>0.49325693423599432</v>
      </c>
      <c r="U260" s="37">
        <f t="shared" si="63"/>
        <v>0.4709756136604113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8323276</v>
      </c>
      <c r="E263" s="31">
        <v>2018528</v>
      </c>
      <c r="F263" s="31">
        <v>453259</v>
      </c>
      <c r="G263" s="36">
        <f t="shared" ref="G263:G299" si="64">IF(($D263     =0),0,($F263     /$D263     ))</f>
        <v>5.4456802826194875E-2</v>
      </c>
      <c r="H263" s="31">
        <v>540155</v>
      </c>
      <c r="I263" s="36">
        <f t="shared" ref="I263:I299" si="65">IF(($D263     =0),0,($H263     /$D263     ))</f>
        <v>6.4896922798186679E-2</v>
      </c>
      <c r="J263" s="31">
        <v>397160</v>
      </c>
      <c r="K263" s="36">
        <f t="shared" ref="K263:K299" si="66">IF(($E263     =0),0,($J263     /$E263     ))</f>
        <v>0.19675724092011604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1390574</v>
      </c>
      <c r="O263" s="36">
        <f t="shared" ref="O263:O299" si="69">IF(($E263     =0),0,($N263     /$E263     ))</f>
        <v>0.68890498422612911</v>
      </c>
      <c r="P263" s="31">
        <v>330036</v>
      </c>
      <c r="Q263" s="31">
        <v>14090976</v>
      </c>
      <c r="R263" s="31">
        <v>14054756</v>
      </c>
      <c r="S263" s="31">
        <v>1034582</v>
      </c>
      <c r="T263" s="36">
        <f t="shared" ref="T263:T299" si="70">IF(($R263     =0),0,($S263     /$R263     ))</f>
        <v>7.3610811884603333E-2</v>
      </c>
      <c r="U263" s="36">
        <f t="shared" ref="U263:U299" si="71">IF(($P263     =0),0,(($J263     /$P263     )-1))</f>
        <v>0.20338387327443064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1803750</v>
      </c>
      <c r="E265" s="31">
        <v>2600893</v>
      </c>
      <c r="F265" s="31">
        <v>571362</v>
      </c>
      <c r="G265" s="36">
        <f t="shared" si="64"/>
        <v>0.31676340956340954</v>
      </c>
      <c r="H265" s="31">
        <v>657655</v>
      </c>
      <c r="I265" s="36">
        <f t="shared" si="65"/>
        <v>0.36460429660429661</v>
      </c>
      <c r="J265" s="31">
        <v>621808</v>
      </c>
      <c r="K265" s="36">
        <f t="shared" si="66"/>
        <v>0.23907481007484738</v>
      </c>
      <c r="L265" s="31">
        <v>0</v>
      </c>
      <c r="M265" s="36">
        <f t="shared" si="67"/>
        <v>0</v>
      </c>
      <c r="N265" s="31">
        <f t="shared" si="68"/>
        <v>1850825</v>
      </c>
      <c r="O265" s="36">
        <f t="shared" si="69"/>
        <v>0.71161135809892984</v>
      </c>
      <c r="P265" s="31">
        <v>543311</v>
      </c>
      <c r="Q265" s="31">
        <v>3035141</v>
      </c>
      <c r="R265" s="31">
        <v>2336761</v>
      </c>
      <c r="S265" s="31">
        <v>1245902</v>
      </c>
      <c r="T265" s="36">
        <f t="shared" si="70"/>
        <v>0.53317476626835181</v>
      </c>
      <c r="U265" s="36">
        <f t="shared" si="71"/>
        <v>0.14447894484006407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6378230</v>
      </c>
      <c r="F266" s="31">
        <v>1514827</v>
      </c>
      <c r="G266" s="36">
        <f t="shared" si="64"/>
        <v>0.24098655093748905</v>
      </c>
      <c r="H266" s="31">
        <v>1807402</v>
      </c>
      <c r="I266" s="36">
        <f t="shared" si="65"/>
        <v>0.28753090229941741</v>
      </c>
      <c r="J266" s="31">
        <v>1490009</v>
      </c>
      <c r="K266" s="36">
        <f t="shared" si="66"/>
        <v>0.23360854030036546</v>
      </c>
      <c r="L266" s="31">
        <v>0</v>
      </c>
      <c r="M266" s="36">
        <f t="shared" si="67"/>
        <v>0</v>
      </c>
      <c r="N266" s="31">
        <f t="shared" si="68"/>
        <v>4812238</v>
      </c>
      <c r="O266" s="36">
        <f t="shared" si="69"/>
        <v>0.75447859359101188</v>
      </c>
      <c r="P266" s="31">
        <v>2375349</v>
      </c>
      <c r="Q266" s="31">
        <v>6738701</v>
      </c>
      <c r="R266" s="31">
        <v>7263101</v>
      </c>
      <c r="S266" s="31">
        <v>5934558</v>
      </c>
      <c r="T266" s="36">
        <f t="shared" si="70"/>
        <v>0.81708322657223131</v>
      </c>
      <c r="U266" s="36">
        <f t="shared" si="71"/>
        <v>-0.37271996662385187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16412966</v>
      </c>
      <c r="E267" s="32">
        <f>SUM(E263:E266)</f>
        <v>10997651</v>
      </c>
      <c r="F267" s="32">
        <f>SUM(F263:F266)</f>
        <v>2539448</v>
      </c>
      <c r="G267" s="37">
        <f t="shared" si="64"/>
        <v>0.15472206546945871</v>
      </c>
      <c r="H267" s="32">
        <f>SUM(H263:H266)</f>
        <v>3005212</v>
      </c>
      <c r="I267" s="37">
        <f t="shared" si="65"/>
        <v>0.18309987359993313</v>
      </c>
      <c r="J267" s="32">
        <f>SUM(J263:J266)</f>
        <v>2508977</v>
      </c>
      <c r="K267" s="37">
        <f t="shared" si="66"/>
        <v>0.22813753591562416</v>
      </c>
      <c r="L267" s="32">
        <f>SUM(L263:L266)</f>
        <v>0</v>
      </c>
      <c r="M267" s="37">
        <f t="shared" si="67"/>
        <v>0</v>
      </c>
      <c r="N267" s="32">
        <f t="shared" si="68"/>
        <v>8053637</v>
      </c>
      <c r="O267" s="37">
        <f t="shared" si="69"/>
        <v>0.73230519862832522</v>
      </c>
      <c r="P267" s="32">
        <f>SUM(P263:P266)</f>
        <v>3248696</v>
      </c>
      <c r="Q267" s="32">
        <f>SUM(Q263:Q266)</f>
        <v>23864818</v>
      </c>
      <c r="R267" s="32">
        <f>SUM(R263:R266)</f>
        <v>23654618</v>
      </c>
      <c r="S267" s="32">
        <f>SUM(S263:S266)</f>
        <v>8215042</v>
      </c>
      <c r="T267" s="37">
        <f t="shared" si="70"/>
        <v>0.3472912561936109</v>
      </c>
      <c r="U267" s="37">
        <f t="shared" si="71"/>
        <v>-0.22769720527867177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435747</v>
      </c>
      <c r="E268" s="31">
        <v>1702689</v>
      </c>
      <c r="F268" s="31">
        <v>496098</v>
      </c>
      <c r="G268" s="36">
        <f t="shared" si="64"/>
        <v>1.1385000929438414</v>
      </c>
      <c r="H268" s="31">
        <v>355246</v>
      </c>
      <c r="I268" s="36">
        <f t="shared" si="65"/>
        <v>0.81525747738940257</v>
      </c>
      <c r="J268" s="31">
        <v>44394</v>
      </c>
      <c r="K268" s="36">
        <f t="shared" si="66"/>
        <v>2.6072876491244144E-2</v>
      </c>
      <c r="L268" s="31">
        <v>0</v>
      </c>
      <c r="M268" s="36">
        <f t="shared" si="67"/>
        <v>0</v>
      </c>
      <c r="N268" s="31">
        <f t="shared" si="68"/>
        <v>895738</v>
      </c>
      <c r="O268" s="36">
        <f t="shared" si="69"/>
        <v>0.52607258283808733</v>
      </c>
      <c r="P268" s="31">
        <v>20303</v>
      </c>
      <c r="Q268" s="31">
        <v>2511940</v>
      </c>
      <c r="R268" s="31">
        <v>355393</v>
      </c>
      <c r="S268" s="31">
        <v>39633</v>
      </c>
      <c r="T268" s="36">
        <f t="shared" si="70"/>
        <v>0.11151879750023214</v>
      </c>
      <c r="U268" s="36">
        <f t="shared" si="71"/>
        <v>1.1865734127961387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884279</v>
      </c>
      <c r="E274" s="31">
        <v>871279</v>
      </c>
      <c r="F274" s="31">
        <v>250155</v>
      </c>
      <c r="G274" s="36">
        <f t="shared" si="64"/>
        <v>0.28289148560578731</v>
      </c>
      <c r="H274" s="31">
        <v>280391</v>
      </c>
      <c r="I274" s="36">
        <f t="shared" si="65"/>
        <v>0.31708431388735908</v>
      </c>
      <c r="J274" s="31">
        <v>245506</v>
      </c>
      <c r="K274" s="36">
        <f t="shared" si="66"/>
        <v>0.28177656066541257</v>
      </c>
      <c r="L274" s="31">
        <v>0</v>
      </c>
      <c r="M274" s="36">
        <f t="shared" si="67"/>
        <v>0</v>
      </c>
      <c r="N274" s="31">
        <f t="shared" si="68"/>
        <v>776052</v>
      </c>
      <c r="O274" s="36">
        <f t="shared" si="69"/>
        <v>0.89070435532131498</v>
      </c>
      <c r="P274" s="31">
        <v>187501</v>
      </c>
      <c r="Q274" s="31">
        <v>812009</v>
      </c>
      <c r="R274" s="31">
        <v>812009</v>
      </c>
      <c r="S274" s="31">
        <v>527667</v>
      </c>
      <c r="T274" s="36">
        <f t="shared" si="70"/>
        <v>0.64982900435832602</v>
      </c>
      <c r="U274" s="36">
        <f t="shared" si="71"/>
        <v>0.30935835008879953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1320026</v>
      </c>
      <c r="E275" s="32">
        <f>SUM(E268:E274)</f>
        <v>2573968</v>
      </c>
      <c r="F275" s="32">
        <f>SUM(F268:F274)</f>
        <v>746253</v>
      </c>
      <c r="G275" s="37">
        <f t="shared" si="64"/>
        <v>0.56533204648999336</v>
      </c>
      <c r="H275" s="32">
        <f>SUM(H268:H274)</f>
        <v>635637</v>
      </c>
      <c r="I275" s="37">
        <f t="shared" si="65"/>
        <v>0.48153369706354271</v>
      </c>
      <c r="J275" s="32">
        <f>SUM(J268:J274)</f>
        <v>289900</v>
      </c>
      <c r="K275" s="37">
        <f t="shared" si="66"/>
        <v>0.11262766281476692</v>
      </c>
      <c r="L275" s="32">
        <f>SUM(L268:L274)</f>
        <v>0</v>
      </c>
      <c r="M275" s="37">
        <f t="shared" si="67"/>
        <v>0</v>
      </c>
      <c r="N275" s="32">
        <f t="shared" si="68"/>
        <v>1671790</v>
      </c>
      <c r="O275" s="37">
        <f t="shared" si="69"/>
        <v>0.64949913907243606</v>
      </c>
      <c r="P275" s="32">
        <f>SUM(P268:P274)</f>
        <v>207804</v>
      </c>
      <c r="Q275" s="32">
        <f>SUM(Q268:Q274)</f>
        <v>3323949</v>
      </c>
      <c r="R275" s="32">
        <f>SUM(R268:R274)</f>
        <v>1167402</v>
      </c>
      <c r="S275" s="32">
        <f>SUM(S268:S274)</f>
        <v>567300</v>
      </c>
      <c r="T275" s="37">
        <f t="shared" si="70"/>
        <v>0.48595085497540691</v>
      </c>
      <c r="U275" s="37">
        <f t="shared" si="71"/>
        <v>0.39506458008508027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3159590</v>
      </c>
      <c r="E277" s="31">
        <v>2496832</v>
      </c>
      <c r="F277" s="31">
        <v>282263</v>
      </c>
      <c r="G277" s="36">
        <f t="shared" si="64"/>
        <v>8.9335325152947065E-2</v>
      </c>
      <c r="H277" s="31">
        <v>320552</v>
      </c>
      <c r="I277" s="36">
        <f t="shared" si="65"/>
        <v>0.10145366962169142</v>
      </c>
      <c r="J277" s="31">
        <v>299175</v>
      </c>
      <c r="K277" s="36">
        <f t="shared" si="66"/>
        <v>0.11982183823340938</v>
      </c>
      <c r="L277" s="31">
        <v>0</v>
      </c>
      <c r="M277" s="36">
        <f t="shared" si="67"/>
        <v>0</v>
      </c>
      <c r="N277" s="31">
        <f t="shared" si="68"/>
        <v>901990</v>
      </c>
      <c r="O277" s="36">
        <f t="shared" si="69"/>
        <v>0.36125378079101839</v>
      </c>
      <c r="P277" s="31">
        <v>263026</v>
      </c>
      <c r="Q277" s="31">
        <v>1864605</v>
      </c>
      <c r="R277" s="31">
        <v>1864605</v>
      </c>
      <c r="S277" s="31">
        <v>836570</v>
      </c>
      <c r="T277" s="36">
        <f t="shared" si="70"/>
        <v>0.44865802676706329</v>
      </c>
      <c r="U277" s="36">
        <f t="shared" si="71"/>
        <v>0.13743508246333058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1443579</v>
      </c>
      <c r="F278" s="31">
        <v>82745</v>
      </c>
      <c r="G278" s="36">
        <f t="shared" si="64"/>
        <v>0</v>
      </c>
      <c r="H278" s="31">
        <v>8478</v>
      </c>
      <c r="I278" s="36">
        <f t="shared" si="65"/>
        <v>0</v>
      </c>
      <c r="J278" s="31">
        <v>25046</v>
      </c>
      <c r="K278" s="36">
        <f t="shared" si="66"/>
        <v>1.7349933741069939E-2</v>
      </c>
      <c r="L278" s="31">
        <v>0</v>
      </c>
      <c r="M278" s="36">
        <f t="shared" si="67"/>
        <v>0</v>
      </c>
      <c r="N278" s="31">
        <f t="shared" si="68"/>
        <v>116269</v>
      </c>
      <c r="O278" s="36">
        <f t="shared" si="69"/>
        <v>8.054218023398789E-2</v>
      </c>
      <c r="P278" s="31">
        <v>17218</v>
      </c>
      <c r="Q278" s="31">
        <v>3272459</v>
      </c>
      <c r="R278" s="31">
        <v>3357459</v>
      </c>
      <c r="S278" s="31">
        <v>172593</v>
      </c>
      <c r="T278" s="36">
        <f t="shared" si="70"/>
        <v>5.1405839952178123E-2</v>
      </c>
      <c r="U278" s="36">
        <f t="shared" si="71"/>
        <v>0.45464049250784067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15950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15825</v>
      </c>
      <c r="R279" s="31">
        <v>15825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1525908</v>
      </c>
      <c r="E284" s="31">
        <v>2162476</v>
      </c>
      <c r="F284" s="31">
        <v>499271</v>
      </c>
      <c r="G284" s="36">
        <f t="shared" si="64"/>
        <v>0.32719600395305615</v>
      </c>
      <c r="H284" s="31">
        <v>551029</v>
      </c>
      <c r="I284" s="36">
        <f t="shared" si="65"/>
        <v>0.36111548009447492</v>
      </c>
      <c r="J284" s="31">
        <v>400532</v>
      </c>
      <c r="K284" s="36">
        <f t="shared" si="66"/>
        <v>0.18521916543813666</v>
      </c>
      <c r="L284" s="31">
        <v>0</v>
      </c>
      <c r="M284" s="36">
        <f t="shared" si="67"/>
        <v>0</v>
      </c>
      <c r="N284" s="31">
        <f t="shared" si="68"/>
        <v>1450832</v>
      </c>
      <c r="O284" s="36">
        <f t="shared" si="69"/>
        <v>0.67091241706266336</v>
      </c>
      <c r="P284" s="31">
        <v>724756</v>
      </c>
      <c r="Q284" s="31">
        <v>2076266</v>
      </c>
      <c r="R284" s="31">
        <v>2085063</v>
      </c>
      <c r="S284" s="31">
        <v>1524289</v>
      </c>
      <c r="T284" s="36">
        <f t="shared" si="70"/>
        <v>0.73105177157716572</v>
      </c>
      <c r="U284" s="36">
        <f t="shared" si="71"/>
        <v>-0.44735607569995972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4701448</v>
      </c>
      <c r="E285" s="32">
        <f>SUM(E276:E284)</f>
        <v>6102887</v>
      </c>
      <c r="F285" s="32">
        <f>SUM(F276:F284)</f>
        <v>864279</v>
      </c>
      <c r="G285" s="37">
        <f t="shared" si="64"/>
        <v>0.18383251287688387</v>
      </c>
      <c r="H285" s="32">
        <f>SUM(H276:H284)</f>
        <v>880059</v>
      </c>
      <c r="I285" s="37">
        <f t="shared" si="65"/>
        <v>0.18718892562461609</v>
      </c>
      <c r="J285" s="32">
        <f>SUM(J276:J284)</f>
        <v>724753</v>
      </c>
      <c r="K285" s="37">
        <f t="shared" si="66"/>
        <v>0.11875576264151703</v>
      </c>
      <c r="L285" s="32">
        <f>SUM(L276:L284)</f>
        <v>0</v>
      </c>
      <c r="M285" s="37">
        <f t="shared" si="67"/>
        <v>0</v>
      </c>
      <c r="N285" s="32">
        <f t="shared" si="68"/>
        <v>2469091</v>
      </c>
      <c r="O285" s="37">
        <f t="shared" si="69"/>
        <v>0.40457753846663064</v>
      </c>
      <c r="P285" s="32">
        <f>SUM(P276:P284)</f>
        <v>1005000</v>
      </c>
      <c r="Q285" s="32">
        <f>SUM(Q276:Q284)</f>
        <v>7229155</v>
      </c>
      <c r="R285" s="32">
        <f>SUM(R276:R284)</f>
        <v>7322952</v>
      </c>
      <c r="S285" s="32">
        <f>SUM(S276:S284)</f>
        <v>2533452</v>
      </c>
      <c r="T285" s="37">
        <f t="shared" si="70"/>
        <v>0.345960481510735</v>
      </c>
      <c r="U285" s="37">
        <f t="shared" si="71"/>
        <v>-0.27885273631840801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3190542</v>
      </c>
      <c r="E286" s="31">
        <v>3190542</v>
      </c>
      <c r="F286" s="31">
        <v>248843</v>
      </c>
      <c r="G286" s="36">
        <f t="shared" si="64"/>
        <v>7.7993958393276122E-2</v>
      </c>
      <c r="H286" s="31">
        <v>540902</v>
      </c>
      <c r="I286" s="36">
        <f t="shared" si="65"/>
        <v>0.16953295082779038</v>
      </c>
      <c r="J286" s="31">
        <v>267359</v>
      </c>
      <c r="K286" s="36">
        <f t="shared" si="66"/>
        <v>8.3797361075328272E-2</v>
      </c>
      <c r="L286" s="31">
        <v>0</v>
      </c>
      <c r="M286" s="36">
        <f t="shared" si="67"/>
        <v>0</v>
      </c>
      <c r="N286" s="31">
        <f t="shared" si="68"/>
        <v>1057104</v>
      </c>
      <c r="O286" s="36">
        <f t="shared" si="69"/>
        <v>0.33132427029639477</v>
      </c>
      <c r="P286" s="31">
        <v>501963</v>
      </c>
      <c r="Q286" s="31">
        <v>2995101</v>
      </c>
      <c r="R286" s="31">
        <v>2995101</v>
      </c>
      <c r="S286" s="31">
        <v>1412849</v>
      </c>
      <c r="T286" s="36">
        <f t="shared" si="70"/>
        <v>0.4717199854028295</v>
      </c>
      <c r="U286" s="36">
        <f t="shared" si="71"/>
        <v>-0.46737309323595566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2692222</v>
      </c>
      <c r="E288" s="31">
        <v>2710642</v>
      </c>
      <c r="F288" s="31">
        <v>403450</v>
      </c>
      <c r="G288" s="36">
        <f t="shared" si="64"/>
        <v>0.14985762689703896</v>
      </c>
      <c r="H288" s="31">
        <v>604402</v>
      </c>
      <c r="I288" s="36">
        <f t="shared" si="65"/>
        <v>0.22449931692111572</v>
      </c>
      <c r="J288" s="31">
        <v>309990</v>
      </c>
      <c r="K288" s="36">
        <f t="shared" si="66"/>
        <v>0.1143603618626141</v>
      </c>
      <c r="L288" s="31">
        <v>0</v>
      </c>
      <c r="M288" s="36">
        <f t="shared" si="67"/>
        <v>0</v>
      </c>
      <c r="N288" s="31">
        <f t="shared" si="68"/>
        <v>1317842</v>
      </c>
      <c r="O288" s="36">
        <f t="shared" si="69"/>
        <v>0.48617338623101097</v>
      </c>
      <c r="P288" s="31">
        <v>0</v>
      </c>
      <c r="Q288" s="31">
        <v>6364</v>
      </c>
      <c r="R288" s="31">
        <v>1261118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6021715</v>
      </c>
      <c r="E290" s="31">
        <v>6021715</v>
      </c>
      <c r="F290" s="31">
        <v>1257123</v>
      </c>
      <c r="G290" s="36">
        <f t="shared" si="64"/>
        <v>0.20876494487035671</v>
      </c>
      <c r="H290" s="31">
        <v>1256782</v>
      </c>
      <c r="I290" s="36">
        <f t="shared" si="65"/>
        <v>0.20870831648458951</v>
      </c>
      <c r="J290" s="31">
        <v>1276991</v>
      </c>
      <c r="K290" s="36">
        <f t="shared" si="66"/>
        <v>0.21206433715312001</v>
      </c>
      <c r="L290" s="31">
        <v>0</v>
      </c>
      <c r="M290" s="36">
        <f t="shared" si="67"/>
        <v>0</v>
      </c>
      <c r="N290" s="31">
        <f t="shared" si="68"/>
        <v>3790896</v>
      </c>
      <c r="O290" s="36">
        <f t="shared" si="69"/>
        <v>0.62953759850806623</v>
      </c>
      <c r="P290" s="31">
        <v>1298836</v>
      </c>
      <c r="Q290" s="31">
        <v>5297491</v>
      </c>
      <c r="R290" s="31">
        <v>5679034</v>
      </c>
      <c r="S290" s="31">
        <v>3890530</v>
      </c>
      <c r="T290" s="36">
        <f t="shared" si="70"/>
        <v>0.68506897475873541</v>
      </c>
      <c r="U290" s="36">
        <f t="shared" si="71"/>
        <v>-1.6818905543117046E-2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11904479</v>
      </c>
      <c r="E292" s="32">
        <f>SUM(E286:E291)</f>
        <v>11922899</v>
      </c>
      <c r="F292" s="32">
        <f>SUM(F286:F291)</f>
        <v>1909416</v>
      </c>
      <c r="G292" s="37">
        <f t="shared" si="64"/>
        <v>0.16039475562097258</v>
      </c>
      <c r="H292" s="32">
        <f>SUM(H286:H291)</f>
        <v>2402086</v>
      </c>
      <c r="I292" s="37">
        <f t="shared" si="65"/>
        <v>0.20178001910037391</v>
      </c>
      <c r="J292" s="32">
        <f>SUM(J286:J291)</f>
        <v>1854340</v>
      </c>
      <c r="K292" s="37">
        <f t="shared" si="66"/>
        <v>0.15552761119590128</v>
      </c>
      <c r="L292" s="32">
        <f>SUM(L286:L291)</f>
        <v>0</v>
      </c>
      <c r="M292" s="37">
        <f t="shared" si="67"/>
        <v>0</v>
      </c>
      <c r="N292" s="32">
        <f t="shared" si="68"/>
        <v>6165842</v>
      </c>
      <c r="O292" s="37">
        <f t="shared" si="69"/>
        <v>0.51714285258979376</v>
      </c>
      <c r="P292" s="32">
        <f>SUM(P286:P291)</f>
        <v>1800799</v>
      </c>
      <c r="Q292" s="32">
        <f>SUM(Q286:Q291)</f>
        <v>8298956</v>
      </c>
      <c r="R292" s="32">
        <f>SUM(R286:R291)</f>
        <v>9935253</v>
      </c>
      <c r="S292" s="32">
        <f>SUM(S286:S291)</f>
        <v>5303379</v>
      </c>
      <c r="T292" s="37">
        <f t="shared" si="70"/>
        <v>0.53379405637682298</v>
      </c>
      <c r="U292" s="37">
        <f t="shared" si="71"/>
        <v>2.973180238327533E-2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28042233</v>
      </c>
      <c r="E293" s="31">
        <v>28042233</v>
      </c>
      <c r="F293" s="31">
        <v>5100501</v>
      </c>
      <c r="G293" s="36">
        <f t="shared" si="64"/>
        <v>0.1818864068350049</v>
      </c>
      <c r="H293" s="31">
        <v>6008229</v>
      </c>
      <c r="I293" s="36">
        <f t="shared" si="65"/>
        <v>0.21425643956385357</v>
      </c>
      <c r="J293" s="31">
        <v>5644062</v>
      </c>
      <c r="K293" s="36">
        <f t="shared" si="66"/>
        <v>0.2012700629083283</v>
      </c>
      <c r="L293" s="31">
        <v>0</v>
      </c>
      <c r="M293" s="36">
        <f t="shared" si="67"/>
        <v>0</v>
      </c>
      <c r="N293" s="31">
        <f t="shared" si="68"/>
        <v>16752792</v>
      </c>
      <c r="O293" s="36">
        <f t="shared" si="69"/>
        <v>0.59741290930718682</v>
      </c>
      <c r="P293" s="31">
        <v>5295077</v>
      </c>
      <c r="Q293" s="31">
        <v>26752470</v>
      </c>
      <c r="R293" s="31">
        <v>27447870</v>
      </c>
      <c r="S293" s="31">
        <v>16464321</v>
      </c>
      <c r="T293" s="36">
        <f t="shared" si="70"/>
        <v>0.59983965968944042</v>
      </c>
      <c r="U293" s="36">
        <f t="shared" si="71"/>
        <v>6.5907445727418024E-2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3261052</v>
      </c>
      <c r="E295" s="31">
        <v>3270927</v>
      </c>
      <c r="F295" s="31">
        <v>793170</v>
      </c>
      <c r="G295" s="36">
        <f t="shared" si="64"/>
        <v>0.24322519236123802</v>
      </c>
      <c r="H295" s="31">
        <v>873655</v>
      </c>
      <c r="I295" s="36">
        <f t="shared" si="65"/>
        <v>0.26790587822579953</v>
      </c>
      <c r="J295" s="31">
        <v>802469</v>
      </c>
      <c r="K295" s="36">
        <f t="shared" si="66"/>
        <v>0.24533381515393038</v>
      </c>
      <c r="L295" s="31">
        <v>0</v>
      </c>
      <c r="M295" s="36">
        <f t="shared" si="67"/>
        <v>0</v>
      </c>
      <c r="N295" s="31">
        <f t="shared" si="68"/>
        <v>2469294</v>
      </c>
      <c r="O295" s="36">
        <f t="shared" si="69"/>
        <v>0.7549217698835835</v>
      </c>
      <c r="P295" s="31">
        <v>513628</v>
      </c>
      <c r="Q295" s="31">
        <v>1218793</v>
      </c>
      <c r="R295" s="31">
        <v>4679850</v>
      </c>
      <c r="S295" s="31">
        <v>1133632</v>
      </c>
      <c r="T295" s="36">
        <f t="shared" si="70"/>
        <v>0.24223682382982362</v>
      </c>
      <c r="U295" s="36">
        <f t="shared" si="71"/>
        <v>0.56235446665680211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3323016</v>
      </c>
      <c r="E297" s="31">
        <v>3323016</v>
      </c>
      <c r="F297" s="31">
        <v>616957</v>
      </c>
      <c r="G297" s="36">
        <f t="shared" si="64"/>
        <v>0.18566176028041995</v>
      </c>
      <c r="H297" s="31">
        <v>944532</v>
      </c>
      <c r="I297" s="36">
        <f t="shared" si="65"/>
        <v>0.28423937772192492</v>
      </c>
      <c r="J297" s="31">
        <v>790379</v>
      </c>
      <c r="K297" s="36">
        <f t="shared" si="66"/>
        <v>0.23784989298877887</v>
      </c>
      <c r="L297" s="31">
        <v>0</v>
      </c>
      <c r="M297" s="36">
        <f t="shared" si="67"/>
        <v>0</v>
      </c>
      <c r="N297" s="31">
        <f t="shared" si="68"/>
        <v>2351868</v>
      </c>
      <c r="O297" s="36">
        <f t="shared" si="69"/>
        <v>0.70775103099112369</v>
      </c>
      <c r="P297" s="31">
        <v>533478</v>
      </c>
      <c r="Q297" s="31">
        <v>4305749</v>
      </c>
      <c r="R297" s="31">
        <v>4323749</v>
      </c>
      <c r="S297" s="31">
        <v>2149239</v>
      </c>
      <c r="T297" s="36">
        <f t="shared" si="70"/>
        <v>0.49707765182483998</v>
      </c>
      <c r="U297" s="36">
        <f t="shared" si="71"/>
        <v>0.48155875218846877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34626301</v>
      </c>
      <c r="E298" s="32">
        <f>SUM(E293:E297)</f>
        <v>34636176</v>
      </c>
      <c r="F298" s="32">
        <f>SUM(F293:F297)</f>
        <v>6510628</v>
      </c>
      <c r="G298" s="37">
        <f t="shared" si="64"/>
        <v>0.18802551274535503</v>
      </c>
      <c r="H298" s="32">
        <f>SUM(H293:H297)</f>
        <v>7826416</v>
      </c>
      <c r="I298" s="37">
        <f t="shared" si="65"/>
        <v>0.22602518241841657</v>
      </c>
      <c r="J298" s="32">
        <f>SUM(J293:J297)</f>
        <v>7236910</v>
      </c>
      <c r="K298" s="37">
        <f t="shared" si="66"/>
        <v>0.20894079069236743</v>
      </c>
      <c r="L298" s="32">
        <f>SUM(L293:L297)</f>
        <v>0</v>
      </c>
      <c r="M298" s="37">
        <f t="shared" si="67"/>
        <v>0</v>
      </c>
      <c r="N298" s="32">
        <f t="shared" si="68"/>
        <v>21573954</v>
      </c>
      <c r="O298" s="37">
        <f t="shared" si="69"/>
        <v>0.62287343729862099</v>
      </c>
      <c r="P298" s="32">
        <f>SUM(P293:P297)</f>
        <v>6342183</v>
      </c>
      <c r="Q298" s="32">
        <f>SUM(Q293:Q297)</f>
        <v>32277012</v>
      </c>
      <c r="R298" s="32">
        <f>SUM(R293:R297)</f>
        <v>36451469</v>
      </c>
      <c r="S298" s="32">
        <f>SUM(S293:S297)</f>
        <v>19747192</v>
      </c>
      <c r="T298" s="37">
        <f t="shared" si="70"/>
        <v>0.54173926433527275</v>
      </c>
      <c r="U298" s="37">
        <f t="shared" si="71"/>
        <v>0.14107555710707187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68965220</v>
      </c>
      <c r="E299" s="32">
        <f>SUM(E263:E266,E268:E274,E276:E284,E286:E291,E293:E297)</f>
        <v>66233581</v>
      </c>
      <c r="F299" s="32">
        <f>SUM(F263:F266,F268:F274,F276:F284,F286:F291,F293:F297)</f>
        <v>12570024</v>
      </c>
      <c r="G299" s="37">
        <f t="shared" si="64"/>
        <v>0.18226613356703567</v>
      </c>
      <c r="H299" s="32">
        <f>SUM(H263:H266,H268:H274,H276:H284,H286:H291,H293:H297)</f>
        <v>14749410</v>
      </c>
      <c r="I299" s="37">
        <f t="shared" si="65"/>
        <v>0.21386736676835078</v>
      </c>
      <c r="J299" s="32">
        <f>SUM(J263:J266,J268:J274,J276:J284,J286:J291,J293:J297)</f>
        <v>12614880</v>
      </c>
      <c r="K299" s="37">
        <f t="shared" si="66"/>
        <v>0.19046048559566786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39934314</v>
      </c>
      <c r="O299" s="37">
        <f t="shared" si="69"/>
        <v>0.60293152502202774</v>
      </c>
      <c r="P299" s="32">
        <f>SUM(P263:P266,P268:P274,P276:P284,P286:P291,P293:P297)</f>
        <v>12604482</v>
      </c>
      <c r="Q299" s="32">
        <f>SUM(Q263:Q266,Q268:Q274,Q276:Q284,Q286:Q291,Q293:Q297)</f>
        <v>74993890</v>
      </c>
      <c r="R299" s="32">
        <f>SUM(R263:R266,R268:R274,R276:R284,R286:R291,R293:R297)</f>
        <v>78531694</v>
      </c>
      <c r="S299" s="32">
        <f>SUM(S263:S266,S268:S274,S276:S284,S286:S291,S293:S297)</f>
        <v>36366365</v>
      </c>
      <c r="T299" s="37">
        <f t="shared" si="70"/>
        <v>0.4630788303127652</v>
      </c>
      <c r="U299" s="37">
        <f t="shared" si="71"/>
        <v>8.2494465064097966E-4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1656764435</v>
      </c>
      <c r="E302" s="31">
        <v>1750191880</v>
      </c>
      <c r="F302" s="31">
        <v>318691733</v>
      </c>
      <c r="G302" s="36">
        <f t="shared" ref="G302:G339" si="72">IF(($D302     =0),0,($F302     /$D302     ))</f>
        <v>0.19235790331291122</v>
      </c>
      <c r="H302" s="31">
        <v>468908819</v>
      </c>
      <c r="I302" s="36">
        <f t="shared" ref="I302:I339" si="73">IF(($D302     =0),0,($H302     /$D302     ))</f>
        <v>0.28302684986112708</v>
      </c>
      <c r="J302" s="31">
        <v>360662135</v>
      </c>
      <c r="K302" s="36">
        <f t="shared" ref="K302:K339" si="74">IF(($E302     =0),0,($J302     /$E302     ))</f>
        <v>0.20607005387317875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1148262687</v>
      </c>
      <c r="O302" s="36">
        <f t="shared" ref="O302:O339" si="77">IF(($E302     =0),0,($N302     /$E302     ))</f>
        <v>0.65607817069748942</v>
      </c>
      <c r="P302" s="31">
        <v>302625031</v>
      </c>
      <c r="Q302" s="31">
        <v>1618494920</v>
      </c>
      <c r="R302" s="31">
        <v>1592302412</v>
      </c>
      <c r="S302" s="31">
        <v>1065855923</v>
      </c>
      <c r="T302" s="36">
        <f t="shared" ref="T302:T339" si="78">IF(($R302     =0),0,($S302     /$R302     ))</f>
        <v>0.66938033564945698</v>
      </c>
      <c r="U302" s="36">
        <f t="shared" ref="U302:U339" si="79">IF(($P302     =0),0,(($J302     /$P302     )-1))</f>
        <v>0.19177892789707807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1656764435</v>
      </c>
      <c r="E303" s="32">
        <f>E302</f>
        <v>1750191880</v>
      </c>
      <c r="F303" s="32">
        <f>F302</f>
        <v>318691733</v>
      </c>
      <c r="G303" s="37">
        <f t="shared" si="72"/>
        <v>0.19235790331291122</v>
      </c>
      <c r="H303" s="32">
        <f>H302</f>
        <v>468908819</v>
      </c>
      <c r="I303" s="37">
        <f t="shared" si="73"/>
        <v>0.28302684986112708</v>
      </c>
      <c r="J303" s="32">
        <f>J302</f>
        <v>360662135</v>
      </c>
      <c r="K303" s="37">
        <f t="shared" si="74"/>
        <v>0.20607005387317875</v>
      </c>
      <c r="L303" s="32">
        <f>L302</f>
        <v>0</v>
      </c>
      <c r="M303" s="37">
        <f t="shared" si="75"/>
        <v>0</v>
      </c>
      <c r="N303" s="32">
        <f t="shared" si="76"/>
        <v>1148262687</v>
      </c>
      <c r="O303" s="37">
        <f t="shared" si="77"/>
        <v>0.65607817069748942</v>
      </c>
      <c r="P303" s="32">
        <f>P302</f>
        <v>302625031</v>
      </c>
      <c r="Q303" s="32">
        <f>Q302</f>
        <v>1618494920</v>
      </c>
      <c r="R303" s="32">
        <f>R302</f>
        <v>1592302412</v>
      </c>
      <c r="S303" s="32">
        <f>S302</f>
        <v>1065855923</v>
      </c>
      <c r="T303" s="37">
        <f t="shared" si="78"/>
        <v>0.66938033564945698</v>
      </c>
      <c r="U303" s="37">
        <f t="shared" si="79"/>
        <v>0.19177892789707807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2503769</v>
      </c>
      <c r="E304" s="31">
        <v>2884133</v>
      </c>
      <c r="F304" s="31">
        <v>275361</v>
      </c>
      <c r="G304" s="36">
        <f t="shared" si="72"/>
        <v>0.10997859626826596</v>
      </c>
      <c r="H304" s="31">
        <v>345603</v>
      </c>
      <c r="I304" s="36">
        <f t="shared" si="73"/>
        <v>0.13803310129648541</v>
      </c>
      <c r="J304" s="31">
        <v>713488</v>
      </c>
      <c r="K304" s="36">
        <f t="shared" si="74"/>
        <v>0.24738387584761173</v>
      </c>
      <c r="L304" s="31">
        <v>0</v>
      </c>
      <c r="M304" s="36">
        <f t="shared" si="75"/>
        <v>0</v>
      </c>
      <c r="N304" s="31">
        <f t="shared" si="76"/>
        <v>1334452</v>
      </c>
      <c r="O304" s="36">
        <f t="shared" si="77"/>
        <v>0.46268740033833389</v>
      </c>
      <c r="P304" s="31">
        <v>260709</v>
      </c>
      <c r="Q304" s="31">
        <v>2295419</v>
      </c>
      <c r="R304" s="31">
        <v>2201078</v>
      </c>
      <c r="S304" s="31">
        <v>1395433</v>
      </c>
      <c r="T304" s="36">
        <f t="shared" si="78"/>
        <v>0.63397707850426022</v>
      </c>
      <c r="U304" s="36">
        <f t="shared" si="79"/>
        <v>1.7367217855923656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6456570</v>
      </c>
      <c r="E305" s="31">
        <v>6030320</v>
      </c>
      <c r="F305" s="31">
        <v>3347731</v>
      </c>
      <c r="G305" s="36">
        <f t="shared" si="72"/>
        <v>0.51849991558985653</v>
      </c>
      <c r="H305" s="31">
        <v>639217</v>
      </c>
      <c r="I305" s="36">
        <f t="shared" si="73"/>
        <v>9.9002566378123366E-2</v>
      </c>
      <c r="J305" s="31">
        <v>489505</v>
      </c>
      <c r="K305" s="36">
        <f t="shared" si="74"/>
        <v>8.1173967550644072E-2</v>
      </c>
      <c r="L305" s="31">
        <v>0</v>
      </c>
      <c r="M305" s="36">
        <f t="shared" si="75"/>
        <v>0</v>
      </c>
      <c r="N305" s="31">
        <f t="shared" si="76"/>
        <v>4476453</v>
      </c>
      <c r="O305" s="36">
        <f t="shared" si="77"/>
        <v>0.74232428793165206</v>
      </c>
      <c r="P305" s="31">
        <v>573733</v>
      </c>
      <c r="Q305" s="31">
        <v>3631275</v>
      </c>
      <c r="R305" s="31">
        <v>9311095</v>
      </c>
      <c r="S305" s="31">
        <v>2028393</v>
      </c>
      <c r="T305" s="36">
        <f t="shared" si="78"/>
        <v>0.21784688052264531</v>
      </c>
      <c r="U305" s="36">
        <f t="shared" si="79"/>
        <v>-0.14680696421506167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28792152</v>
      </c>
      <c r="E306" s="31">
        <v>29207399</v>
      </c>
      <c r="F306" s="31">
        <v>395925</v>
      </c>
      <c r="G306" s="36">
        <f t="shared" si="72"/>
        <v>1.375114301980623E-2</v>
      </c>
      <c r="H306" s="31">
        <v>1856380</v>
      </c>
      <c r="I306" s="36">
        <f t="shared" si="73"/>
        <v>6.4475208383173305E-2</v>
      </c>
      <c r="J306" s="31">
        <v>15358428</v>
      </c>
      <c r="K306" s="36">
        <f t="shared" si="74"/>
        <v>0.52584031874936898</v>
      </c>
      <c r="L306" s="31">
        <v>0</v>
      </c>
      <c r="M306" s="36">
        <f t="shared" si="75"/>
        <v>0</v>
      </c>
      <c r="N306" s="31">
        <f t="shared" si="76"/>
        <v>17610733</v>
      </c>
      <c r="O306" s="36">
        <f t="shared" si="77"/>
        <v>0.60295451162905678</v>
      </c>
      <c r="P306" s="31">
        <v>557432</v>
      </c>
      <c r="Q306" s="31">
        <v>12689641</v>
      </c>
      <c r="R306" s="31">
        <v>2747309</v>
      </c>
      <c r="S306" s="31">
        <v>1554978</v>
      </c>
      <c r="T306" s="36">
        <f t="shared" si="78"/>
        <v>0.5660004025757569</v>
      </c>
      <c r="U306" s="36">
        <f t="shared" si="79"/>
        <v>26.552110391940182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62179443</v>
      </c>
      <c r="E307" s="31">
        <v>33305385</v>
      </c>
      <c r="F307" s="31">
        <v>2803947</v>
      </c>
      <c r="G307" s="36">
        <f t="shared" si="72"/>
        <v>4.5094437401119854E-2</v>
      </c>
      <c r="H307" s="31">
        <v>2775037</v>
      </c>
      <c r="I307" s="36">
        <f t="shared" si="73"/>
        <v>4.4629492740872571E-2</v>
      </c>
      <c r="J307" s="31">
        <v>2979115</v>
      </c>
      <c r="K307" s="36">
        <f t="shared" si="74"/>
        <v>8.9448448051268586E-2</v>
      </c>
      <c r="L307" s="31">
        <v>0</v>
      </c>
      <c r="M307" s="36">
        <f t="shared" si="75"/>
        <v>0</v>
      </c>
      <c r="N307" s="31">
        <f t="shared" si="76"/>
        <v>8558099</v>
      </c>
      <c r="O307" s="36">
        <f t="shared" si="77"/>
        <v>0.256958416784553</v>
      </c>
      <c r="P307" s="31">
        <v>2516182</v>
      </c>
      <c r="Q307" s="31">
        <v>39009342</v>
      </c>
      <c r="R307" s="31">
        <v>31698265</v>
      </c>
      <c r="S307" s="31">
        <v>7802055</v>
      </c>
      <c r="T307" s="36">
        <f t="shared" si="78"/>
        <v>0.24613508026385672</v>
      </c>
      <c r="U307" s="36">
        <f t="shared" si="79"/>
        <v>0.18398231924399755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22192024</v>
      </c>
      <c r="E308" s="31">
        <v>13385218</v>
      </c>
      <c r="F308" s="31">
        <v>879865</v>
      </c>
      <c r="G308" s="36">
        <f t="shared" si="72"/>
        <v>3.9647803192714645E-2</v>
      </c>
      <c r="H308" s="31">
        <v>1159242</v>
      </c>
      <c r="I308" s="36">
        <f t="shared" si="73"/>
        <v>5.2236875735174042E-2</v>
      </c>
      <c r="J308" s="31">
        <v>955411</v>
      </c>
      <c r="K308" s="36">
        <f t="shared" si="74"/>
        <v>7.1378067955262289E-2</v>
      </c>
      <c r="L308" s="31">
        <v>0</v>
      </c>
      <c r="M308" s="36">
        <f t="shared" si="75"/>
        <v>0</v>
      </c>
      <c r="N308" s="31">
        <f t="shared" si="76"/>
        <v>2994518</v>
      </c>
      <c r="O308" s="36">
        <f t="shared" si="77"/>
        <v>0.2237182838561165</v>
      </c>
      <c r="P308" s="31">
        <v>932666</v>
      </c>
      <c r="Q308" s="31">
        <v>4700823</v>
      </c>
      <c r="R308" s="31">
        <v>4764453</v>
      </c>
      <c r="S308" s="31">
        <v>3148710</v>
      </c>
      <c r="T308" s="36">
        <f t="shared" si="78"/>
        <v>0.66087544572273038</v>
      </c>
      <c r="U308" s="36">
        <f t="shared" si="79"/>
        <v>2.4387079619070384E-2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122123958</v>
      </c>
      <c r="E310" s="32">
        <f>SUM(E304:E309)</f>
        <v>84812455</v>
      </c>
      <c r="F310" s="32">
        <f>SUM(F304:F309)</f>
        <v>7702829</v>
      </c>
      <c r="G310" s="37">
        <f t="shared" si="72"/>
        <v>6.3073856482771376E-2</v>
      </c>
      <c r="H310" s="32">
        <f>SUM(H304:H309)</f>
        <v>6775479</v>
      </c>
      <c r="I310" s="37">
        <f t="shared" si="73"/>
        <v>5.548034235837656E-2</v>
      </c>
      <c r="J310" s="32">
        <f>SUM(J304:J309)</f>
        <v>20495947</v>
      </c>
      <c r="K310" s="37">
        <f t="shared" si="74"/>
        <v>0.24166199410216341</v>
      </c>
      <c r="L310" s="32">
        <f>SUM(L304:L309)</f>
        <v>0</v>
      </c>
      <c r="M310" s="37">
        <f t="shared" si="75"/>
        <v>0</v>
      </c>
      <c r="N310" s="32">
        <f t="shared" si="76"/>
        <v>34974255</v>
      </c>
      <c r="O310" s="37">
        <f t="shared" si="77"/>
        <v>0.41237168526721696</v>
      </c>
      <c r="P310" s="32">
        <f>SUM(P304:P309)</f>
        <v>4840722</v>
      </c>
      <c r="Q310" s="32">
        <f>SUM(Q304:Q309)</f>
        <v>62326500</v>
      </c>
      <c r="R310" s="32">
        <f>SUM(R304:R309)</f>
        <v>50722200</v>
      </c>
      <c r="S310" s="32">
        <f>SUM(S304:S309)</f>
        <v>15929569</v>
      </c>
      <c r="T310" s="37">
        <f t="shared" si="78"/>
        <v>0.31405516716546206</v>
      </c>
      <c r="U310" s="37">
        <f t="shared" si="79"/>
        <v>3.234068182390974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40899306</v>
      </c>
      <c r="E311" s="31">
        <v>36821180</v>
      </c>
      <c r="F311" s="31">
        <v>6381070</v>
      </c>
      <c r="G311" s="36">
        <f t="shared" si="72"/>
        <v>0.15601902878254217</v>
      </c>
      <c r="H311" s="31">
        <v>1363756</v>
      </c>
      <c r="I311" s="36">
        <f t="shared" si="73"/>
        <v>3.3344233273787091E-2</v>
      </c>
      <c r="J311" s="31">
        <v>9593358</v>
      </c>
      <c r="K311" s="36">
        <f t="shared" si="74"/>
        <v>0.26053912449302274</v>
      </c>
      <c r="L311" s="31">
        <v>0</v>
      </c>
      <c r="M311" s="36">
        <f t="shared" si="75"/>
        <v>0</v>
      </c>
      <c r="N311" s="31">
        <f t="shared" si="76"/>
        <v>17338184</v>
      </c>
      <c r="O311" s="36">
        <f t="shared" si="77"/>
        <v>0.4708752951426326</v>
      </c>
      <c r="P311" s="31">
        <v>4202569</v>
      </c>
      <c r="Q311" s="31">
        <v>11667065</v>
      </c>
      <c r="R311" s="31">
        <v>35867365</v>
      </c>
      <c r="S311" s="31">
        <v>6543727</v>
      </c>
      <c r="T311" s="36">
        <f t="shared" si="78"/>
        <v>0.18244236787397122</v>
      </c>
      <c r="U311" s="36">
        <f t="shared" si="79"/>
        <v>1.2827365832660926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95595706</v>
      </c>
      <c r="E312" s="31">
        <v>100089631</v>
      </c>
      <c r="F312" s="31">
        <v>18767202</v>
      </c>
      <c r="G312" s="36">
        <f t="shared" si="72"/>
        <v>0.19631846225394267</v>
      </c>
      <c r="H312" s="31">
        <v>24443828</v>
      </c>
      <c r="I312" s="36">
        <f t="shared" si="73"/>
        <v>0.255700062511176</v>
      </c>
      <c r="J312" s="31">
        <v>16524557</v>
      </c>
      <c r="K312" s="36">
        <f t="shared" si="74"/>
        <v>0.16509759137787211</v>
      </c>
      <c r="L312" s="31">
        <v>0</v>
      </c>
      <c r="M312" s="36">
        <f t="shared" si="75"/>
        <v>0</v>
      </c>
      <c r="N312" s="31">
        <f t="shared" si="76"/>
        <v>59735587</v>
      </c>
      <c r="O312" s="36">
        <f t="shared" si="77"/>
        <v>0.5968209334291581</v>
      </c>
      <c r="P312" s="31">
        <v>8497333</v>
      </c>
      <c r="Q312" s="31">
        <v>115550206</v>
      </c>
      <c r="R312" s="31">
        <v>102344810</v>
      </c>
      <c r="S312" s="31">
        <v>47088124</v>
      </c>
      <c r="T312" s="36">
        <f t="shared" si="78"/>
        <v>0.46009293485424418</v>
      </c>
      <c r="U312" s="36">
        <f t="shared" si="79"/>
        <v>0.94467570001081524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42610599</v>
      </c>
      <c r="E313" s="31">
        <v>54352453</v>
      </c>
      <c r="F313" s="31">
        <v>4125429</v>
      </c>
      <c r="G313" s="36">
        <f t="shared" si="72"/>
        <v>9.6816968003665002E-2</v>
      </c>
      <c r="H313" s="31">
        <v>4755227</v>
      </c>
      <c r="I313" s="36">
        <f t="shared" si="73"/>
        <v>0.11159728123042814</v>
      </c>
      <c r="J313" s="31">
        <v>19139451</v>
      </c>
      <c r="K313" s="36">
        <f t="shared" si="74"/>
        <v>0.35213591923808846</v>
      </c>
      <c r="L313" s="31">
        <v>0</v>
      </c>
      <c r="M313" s="36">
        <f t="shared" si="75"/>
        <v>0</v>
      </c>
      <c r="N313" s="31">
        <f t="shared" si="76"/>
        <v>28020107</v>
      </c>
      <c r="O313" s="36">
        <f t="shared" si="77"/>
        <v>0.51552607938412642</v>
      </c>
      <c r="P313" s="31">
        <v>13673044</v>
      </c>
      <c r="Q313" s="31">
        <v>31096155</v>
      </c>
      <c r="R313" s="31">
        <v>45844722</v>
      </c>
      <c r="S313" s="31">
        <v>24167840</v>
      </c>
      <c r="T313" s="36">
        <f t="shared" si="78"/>
        <v>0.52716733673289584</v>
      </c>
      <c r="U313" s="36">
        <f t="shared" si="79"/>
        <v>0.39979444226172323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31122947</v>
      </c>
      <c r="E314" s="31">
        <v>27497227</v>
      </c>
      <c r="F314" s="31">
        <v>4517136</v>
      </c>
      <c r="G314" s="36">
        <f t="shared" si="72"/>
        <v>0.14513844077811783</v>
      </c>
      <c r="H314" s="31">
        <v>4445231</v>
      </c>
      <c r="I314" s="36">
        <f t="shared" si="73"/>
        <v>0.14282808758437945</v>
      </c>
      <c r="J314" s="31">
        <v>6439626</v>
      </c>
      <c r="K314" s="36">
        <f t="shared" si="74"/>
        <v>0.23419183323467491</v>
      </c>
      <c r="L314" s="31">
        <v>0</v>
      </c>
      <c r="M314" s="36">
        <f t="shared" si="75"/>
        <v>0</v>
      </c>
      <c r="N314" s="31">
        <f t="shared" si="76"/>
        <v>15401993</v>
      </c>
      <c r="O314" s="36">
        <f t="shared" si="77"/>
        <v>0.56012895409417107</v>
      </c>
      <c r="P314" s="31">
        <v>3713455</v>
      </c>
      <c r="Q314" s="31">
        <v>28497691</v>
      </c>
      <c r="R314" s="31">
        <v>34152309</v>
      </c>
      <c r="S314" s="31">
        <v>10132394</v>
      </c>
      <c r="T314" s="36">
        <f t="shared" si="78"/>
        <v>0.2966825464128941</v>
      </c>
      <c r="U314" s="36">
        <f t="shared" si="79"/>
        <v>0.73413330712234304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47881693</v>
      </c>
      <c r="E315" s="31">
        <v>50673114</v>
      </c>
      <c r="F315" s="31">
        <v>772689</v>
      </c>
      <c r="G315" s="36">
        <f t="shared" si="72"/>
        <v>1.6137461973201324E-2</v>
      </c>
      <c r="H315" s="31">
        <v>14471814</v>
      </c>
      <c r="I315" s="36">
        <f t="shared" si="73"/>
        <v>0.30224106737412149</v>
      </c>
      <c r="J315" s="31">
        <v>17815875</v>
      </c>
      <c r="K315" s="36">
        <f t="shared" si="74"/>
        <v>0.35158437273067528</v>
      </c>
      <c r="L315" s="31">
        <v>0</v>
      </c>
      <c r="M315" s="36">
        <f t="shared" si="75"/>
        <v>0</v>
      </c>
      <c r="N315" s="31">
        <f t="shared" si="76"/>
        <v>33060378</v>
      </c>
      <c r="O315" s="36">
        <f t="shared" si="77"/>
        <v>0.65242443951638729</v>
      </c>
      <c r="P315" s="31">
        <v>11291935</v>
      </c>
      <c r="Q315" s="31">
        <v>26110649</v>
      </c>
      <c r="R315" s="31">
        <v>40823908</v>
      </c>
      <c r="S315" s="31">
        <v>14117624</v>
      </c>
      <c r="T315" s="36">
        <f t="shared" si="78"/>
        <v>0.34581755377265694</v>
      </c>
      <c r="U315" s="36">
        <f t="shared" si="79"/>
        <v>0.57775217445017168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258110251</v>
      </c>
      <c r="E317" s="32">
        <f>SUM(E311:E316)</f>
        <v>269433605</v>
      </c>
      <c r="F317" s="32">
        <f>SUM(F311:F316)</f>
        <v>34563526</v>
      </c>
      <c r="G317" s="37">
        <f t="shared" si="72"/>
        <v>0.13390993138044718</v>
      </c>
      <c r="H317" s="32">
        <f>SUM(H311:H316)</f>
        <v>49479856</v>
      </c>
      <c r="I317" s="37">
        <f t="shared" si="73"/>
        <v>0.1917004683397871</v>
      </c>
      <c r="J317" s="32">
        <f>SUM(J311:J316)</f>
        <v>69512867</v>
      </c>
      <c r="K317" s="37">
        <f t="shared" si="74"/>
        <v>0.25799627704198219</v>
      </c>
      <c r="L317" s="32">
        <f>SUM(L311:L316)</f>
        <v>0</v>
      </c>
      <c r="M317" s="37">
        <f t="shared" si="75"/>
        <v>0</v>
      </c>
      <c r="N317" s="32">
        <f t="shared" si="76"/>
        <v>153556249</v>
      </c>
      <c r="O317" s="37">
        <f t="shared" si="77"/>
        <v>0.56992240815691864</v>
      </c>
      <c r="P317" s="32">
        <f>SUM(P311:P316)</f>
        <v>41378336</v>
      </c>
      <c r="Q317" s="32">
        <f>SUM(Q311:Q316)</f>
        <v>212921766</v>
      </c>
      <c r="R317" s="32">
        <f>SUM(R311:R316)</f>
        <v>259033114</v>
      </c>
      <c r="S317" s="32">
        <f>SUM(S311:S316)</f>
        <v>102049709</v>
      </c>
      <c r="T317" s="37">
        <f t="shared" si="78"/>
        <v>0.39396395087926867</v>
      </c>
      <c r="U317" s="37">
        <f t="shared" si="79"/>
        <v>0.67993384267554879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20643266</v>
      </c>
      <c r="E318" s="31">
        <v>24382439</v>
      </c>
      <c r="F318" s="31">
        <v>5284445</v>
      </c>
      <c r="G318" s="36">
        <f t="shared" si="72"/>
        <v>0.25598880525978784</v>
      </c>
      <c r="H318" s="31">
        <v>4034406</v>
      </c>
      <c r="I318" s="36">
        <f t="shared" si="73"/>
        <v>0.19543448212119149</v>
      </c>
      <c r="J318" s="31">
        <v>8255528</v>
      </c>
      <c r="K318" s="36">
        <f t="shared" si="74"/>
        <v>0.33858499553715687</v>
      </c>
      <c r="L318" s="31">
        <v>0</v>
      </c>
      <c r="M318" s="36">
        <f t="shared" si="75"/>
        <v>0</v>
      </c>
      <c r="N318" s="31">
        <f t="shared" si="76"/>
        <v>17574379</v>
      </c>
      <c r="O318" s="36">
        <f t="shared" si="77"/>
        <v>0.72078018938138222</v>
      </c>
      <c r="P318" s="31">
        <v>13443939</v>
      </c>
      <c r="Q318" s="31">
        <v>20713756</v>
      </c>
      <c r="R318" s="31">
        <v>22016305</v>
      </c>
      <c r="S318" s="31">
        <v>21805436</v>
      </c>
      <c r="T318" s="36">
        <f t="shared" si="78"/>
        <v>0.99042214395194839</v>
      </c>
      <c r="U318" s="36">
        <f t="shared" si="79"/>
        <v>-0.38592937679946326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91482468</v>
      </c>
      <c r="E319" s="31">
        <v>86823606</v>
      </c>
      <c r="F319" s="31">
        <v>26202105</v>
      </c>
      <c r="G319" s="36">
        <f t="shared" si="72"/>
        <v>0.28641668259321557</v>
      </c>
      <c r="H319" s="31">
        <v>33309795</v>
      </c>
      <c r="I319" s="36">
        <f t="shared" si="73"/>
        <v>0.36411124151132435</v>
      </c>
      <c r="J319" s="31">
        <v>11455274</v>
      </c>
      <c r="K319" s="36">
        <f t="shared" si="74"/>
        <v>0.13193732128564206</v>
      </c>
      <c r="L319" s="31">
        <v>0</v>
      </c>
      <c r="M319" s="36">
        <f t="shared" si="75"/>
        <v>0</v>
      </c>
      <c r="N319" s="31">
        <f t="shared" si="76"/>
        <v>70967174</v>
      </c>
      <c r="O319" s="36">
        <f t="shared" si="77"/>
        <v>0.81737187925597099</v>
      </c>
      <c r="P319" s="31">
        <v>26310224</v>
      </c>
      <c r="Q319" s="31">
        <v>77620297</v>
      </c>
      <c r="R319" s="31">
        <v>111520245</v>
      </c>
      <c r="S319" s="31">
        <v>78001939</v>
      </c>
      <c r="T319" s="36">
        <f t="shared" si="78"/>
        <v>0.69944196230917532</v>
      </c>
      <c r="U319" s="36">
        <f t="shared" si="79"/>
        <v>-0.56460750771259116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8096041</v>
      </c>
      <c r="E320" s="31">
        <v>10122326</v>
      </c>
      <c r="F320" s="31">
        <v>763329</v>
      </c>
      <c r="G320" s="36">
        <f t="shared" si="72"/>
        <v>9.4284231021063258E-2</v>
      </c>
      <c r="H320" s="31">
        <v>936247</v>
      </c>
      <c r="I320" s="36">
        <f t="shared" si="73"/>
        <v>0.11564257147413162</v>
      </c>
      <c r="J320" s="31">
        <v>838506</v>
      </c>
      <c r="K320" s="36">
        <f t="shared" si="74"/>
        <v>8.2837284632010469E-2</v>
      </c>
      <c r="L320" s="31">
        <v>0</v>
      </c>
      <c r="M320" s="36">
        <f t="shared" si="75"/>
        <v>0</v>
      </c>
      <c r="N320" s="31">
        <f t="shared" si="76"/>
        <v>2538082</v>
      </c>
      <c r="O320" s="36">
        <f t="shared" si="77"/>
        <v>0.25074098581689624</v>
      </c>
      <c r="P320" s="31">
        <v>1029192</v>
      </c>
      <c r="Q320" s="31">
        <v>7637900</v>
      </c>
      <c r="R320" s="31">
        <v>8438900</v>
      </c>
      <c r="S320" s="31">
        <v>2786775</v>
      </c>
      <c r="T320" s="36">
        <f t="shared" si="78"/>
        <v>0.33022965078386995</v>
      </c>
      <c r="U320" s="36">
        <f t="shared" si="79"/>
        <v>-0.18527738264580373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101225352</v>
      </c>
      <c r="E321" s="31">
        <v>131727508</v>
      </c>
      <c r="F321" s="31">
        <v>202781</v>
      </c>
      <c r="G321" s="36">
        <f t="shared" si="72"/>
        <v>2.0032629770455131E-3</v>
      </c>
      <c r="H321" s="31">
        <v>48508183</v>
      </c>
      <c r="I321" s="36">
        <f t="shared" si="73"/>
        <v>0.47920982285149277</v>
      </c>
      <c r="J321" s="31">
        <v>38142290</v>
      </c>
      <c r="K321" s="36">
        <f t="shared" si="74"/>
        <v>0.28955447938785878</v>
      </c>
      <c r="L321" s="31">
        <v>0</v>
      </c>
      <c r="M321" s="36">
        <f t="shared" si="75"/>
        <v>0</v>
      </c>
      <c r="N321" s="31">
        <f t="shared" si="76"/>
        <v>86853254</v>
      </c>
      <c r="O321" s="36">
        <f t="shared" si="77"/>
        <v>0.65934029511892078</v>
      </c>
      <c r="P321" s="31">
        <v>18265750</v>
      </c>
      <c r="Q321" s="31">
        <v>62957344</v>
      </c>
      <c r="R321" s="31">
        <v>79526456</v>
      </c>
      <c r="S321" s="31">
        <v>34723304</v>
      </c>
      <c r="T321" s="36">
        <f t="shared" si="78"/>
        <v>0.43662581921165955</v>
      </c>
      <c r="U321" s="36">
        <f t="shared" si="79"/>
        <v>1.0881863597169565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221447127</v>
      </c>
      <c r="E323" s="32">
        <f>SUM(E318:E322)</f>
        <v>253055879</v>
      </c>
      <c r="F323" s="32">
        <f>SUM(F318:F322)</f>
        <v>32452660</v>
      </c>
      <c r="G323" s="37">
        <f t="shared" si="72"/>
        <v>0.14654811936214462</v>
      </c>
      <c r="H323" s="32">
        <f>SUM(H318:H322)</f>
        <v>86788631</v>
      </c>
      <c r="I323" s="37">
        <f t="shared" si="73"/>
        <v>0.39191581383668167</v>
      </c>
      <c r="J323" s="32">
        <f>SUM(J318:J322)</f>
        <v>58691598</v>
      </c>
      <c r="K323" s="37">
        <f t="shared" si="74"/>
        <v>0.23193137512525444</v>
      </c>
      <c r="L323" s="32">
        <f>SUM(L318:L322)</f>
        <v>0</v>
      </c>
      <c r="M323" s="37">
        <f t="shared" si="75"/>
        <v>0</v>
      </c>
      <c r="N323" s="32">
        <f t="shared" si="76"/>
        <v>177932889</v>
      </c>
      <c r="O323" s="37">
        <f t="shared" si="77"/>
        <v>0.70313675265374886</v>
      </c>
      <c r="P323" s="32">
        <f>SUM(P318:P322)</f>
        <v>59049105</v>
      </c>
      <c r="Q323" s="32">
        <f>SUM(Q318:Q322)</f>
        <v>168929297</v>
      </c>
      <c r="R323" s="32">
        <f>SUM(R318:R322)</f>
        <v>221501906</v>
      </c>
      <c r="S323" s="32">
        <f>SUM(S318:S322)</f>
        <v>137317454</v>
      </c>
      <c r="T323" s="37">
        <f t="shared" si="78"/>
        <v>0.61993802437076995</v>
      </c>
      <c r="U323" s="37">
        <f t="shared" si="79"/>
        <v>-6.054401671287013E-3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21107307</v>
      </c>
      <c r="E324" s="31">
        <v>21107307</v>
      </c>
      <c r="F324" s="31">
        <v>191297</v>
      </c>
      <c r="G324" s="36">
        <f t="shared" si="72"/>
        <v>9.0630699596116176E-3</v>
      </c>
      <c r="H324" s="31">
        <v>6533570</v>
      </c>
      <c r="I324" s="36">
        <f t="shared" si="73"/>
        <v>0.30954067233683574</v>
      </c>
      <c r="J324" s="31">
        <v>1337515</v>
      </c>
      <c r="K324" s="36">
        <f t="shared" si="74"/>
        <v>6.3367392154764224E-2</v>
      </c>
      <c r="L324" s="31">
        <v>0</v>
      </c>
      <c r="M324" s="36">
        <f t="shared" si="75"/>
        <v>0</v>
      </c>
      <c r="N324" s="31">
        <f t="shared" si="76"/>
        <v>8062382</v>
      </c>
      <c r="O324" s="36">
        <f t="shared" si="77"/>
        <v>0.38197113445121161</v>
      </c>
      <c r="P324" s="31">
        <v>272299</v>
      </c>
      <c r="Q324" s="31">
        <v>21469410</v>
      </c>
      <c r="R324" s="31">
        <v>27215910</v>
      </c>
      <c r="S324" s="31">
        <v>888350</v>
      </c>
      <c r="T324" s="36">
        <f t="shared" si="78"/>
        <v>3.2640833982769638E-2</v>
      </c>
      <c r="U324" s="36">
        <f t="shared" si="79"/>
        <v>3.911935041994278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14712043</v>
      </c>
      <c r="E325" s="31">
        <v>28813076</v>
      </c>
      <c r="F325" s="31">
        <v>5841914</v>
      </c>
      <c r="G325" s="36">
        <f t="shared" si="72"/>
        <v>0.39708380406446608</v>
      </c>
      <c r="H325" s="31">
        <v>3028832</v>
      </c>
      <c r="I325" s="36">
        <f t="shared" si="73"/>
        <v>0.20587433030205254</v>
      </c>
      <c r="J325" s="31">
        <v>4758524</v>
      </c>
      <c r="K325" s="36">
        <f t="shared" si="74"/>
        <v>0.16515154438908222</v>
      </c>
      <c r="L325" s="31">
        <v>0</v>
      </c>
      <c r="M325" s="36">
        <f t="shared" si="75"/>
        <v>0</v>
      </c>
      <c r="N325" s="31">
        <f t="shared" si="76"/>
        <v>13629270</v>
      </c>
      <c r="O325" s="36">
        <f t="shared" si="77"/>
        <v>0.47302377573293458</v>
      </c>
      <c r="P325" s="31">
        <v>1123302</v>
      </c>
      <c r="Q325" s="31">
        <v>32914263</v>
      </c>
      <c r="R325" s="31">
        <v>34810322</v>
      </c>
      <c r="S325" s="31">
        <v>11428534</v>
      </c>
      <c r="T325" s="36">
        <f t="shared" si="78"/>
        <v>0.32830877002516667</v>
      </c>
      <c r="U325" s="36">
        <f t="shared" si="79"/>
        <v>3.2361929383193475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53173364</v>
      </c>
      <c r="E326" s="31">
        <v>40627600</v>
      </c>
      <c r="F326" s="31">
        <v>14692306</v>
      </c>
      <c r="G326" s="36">
        <f t="shared" si="72"/>
        <v>0.27630950714346381</v>
      </c>
      <c r="H326" s="31">
        <v>4227046</v>
      </c>
      <c r="I326" s="36">
        <f t="shared" si="73"/>
        <v>7.9495553450407985E-2</v>
      </c>
      <c r="J326" s="31">
        <v>4835174</v>
      </c>
      <c r="K326" s="36">
        <f t="shared" si="74"/>
        <v>0.11901205092104875</v>
      </c>
      <c r="L326" s="31">
        <v>0</v>
      </c>
      <c r="M326" s="36">
        <f t="shared" si="75"/>
        <v>0</v>
      </c>
      <c r="N326" s="31">
        <f t="shared" si="76"/>
        <v>23754526</v>
      </c>
      <c r="O326" s="36">
        <f t="shared" si="77"/>
        <v>0.58468937372623542</v>
      </c>
      <c r="P326" s="31">
        <v>2230156</v>
      </c>
      <c r="Q326" s="31">
        <v>68473751</v>
      </c>
      <c r="R326" s="31">
        <v>37753592</v>
      </c>
      <c r="S326" s="31">
        <v>6634729</v>
      </c>
      <c r="T326" s="36">
        <f t="shared" si="78"/>
        <v>0.17573768874760315</v>
      </c>
      <c r="U326" s="36">
        <f t="shared" si="79"/>
        <v>1.1680877929615687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48470763</v>
      </c>
      <c r="E327" s="31">
        <v>48593263</v>
      </c>
      <c r="F327" s="31">
        <v>7055149</v>
      </c>
      <c r="G327" s="36">
        <f t="shared" si="72"/>
        <v>0.14555473368554153</v>
      </c>
      <c r="H327" s="31">
        <v>9201640</v>
      </c>
      <c r="I327" s="36">
        <f t="shared" si="73"/>
        <v>0.18983897571408151</v>
      </c>
      <c r="J327" s="31">
        <v>7627802</v>
      </c>
      <c r="K327" s="36">
        <f t="shared" si="74"/>
        <v>0.15697241817245325</v>
      </c>
      <c r="L327" s="31">
        <v>0</v>
      </c>
      <c r="M327" s="36">
        <f t="shared" si="75"/>
        <v>0</v>
      </c>
      <c r="N327" s="31">
        <f t="shared" si="76"/>
        <v>23884591</v>
      </c>
      <c r="O327" s="36">
        <f t="shared" si="77"/>
        <v>0.49152062498869442</v>
      </c>
      <c r="P327" s="31">
        <v>11203510</v>
      </c>
      <c r="Q327" s="31">
        <v>54256010</v>
      </c>
      <c r="R327" s="31">
        <v>61330926</v>
      </c>
      <c r="S327" s="31">
        <v>26670983</v>
      </c>
      <c r="T327" s="36">
        <f t="shared" si="78"/>
        <v>0.4348700523452067</v>
      </c>
      <c r="U327" s="36">
        <f t="shared" si="79"/>
        <v>-0.31915962051178604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15427000</v>
      </c>
      <c r="E328" s="31">
        <v>15425200</v>
      </c>
      <c r="F328" s="31">
        <v>2440601</v>
      </c>
      <c r="G328" s="36">
        <f t="shared" si="72"/>
        <v>0.158203215142283</v>
      </c>
      <c r="H328" s="31">
        <v>3630286</v>
      </c>
      <c r="I328" s="36">
        <f t="shared" si="73"/>
        <v>0.23532028262137811</v>
      </c>
      <c r="J328" s="31">
        <v>3268834</v>
      </c>
      <c r="K328" s="36">
        <f t="shared" si="74"/>
        <v>0.2119151777610663</v>
      </c>
      <c r="L328" s="31">
        <v>0</v>
      </c>
      <c r="M328" s="36">
        <f t="shared" si="75"/>
        <v>0</v>
      </c>
      <c r="N328" s="31">
        <f t="shared" si="76"/>
        <v>9339721</v>
      </c>
      <c r="O328" s="36">
        <f t="shared" si="77"/>
        <v>0.60548459663407928</v>
      </c>
      <c r="P328" s="31">
        <v>3326270</v>
      </c>
      <c r="Q328" s="31">
        <v>15090500</v>
      </c>
      <c r="R328" s="31">
        <v>17124900</v>
      </c>
      <c r="S328" s="31">
        <v>9190614</v>
      </c>
      <c r="T328" s="36">
        <f t="shared" si="78"/>
        <v>0.53668132368656163</v>
      </c>
      <c r="U328" s="36">
        <f t="shared" si="79"/>
        <v>-1.7267389598559335E-2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13583973</v>
      </c>
      <c r="E329" s="31">
        <v>22937501</v>
      </c>
      <c r="F329" s="31">
        <v>3903661</v>
      </c>
      <c r="G329" s="36">
        <f t="shared" si="72"/>
        <v>0.28737255293425568</v>
      </c>
      <c r="H329" s="31">
        <v>1194211</v>
      </c>
      <c r="I329" s="36">
        <f t="shared" si="73"/>
        <v>8.7913234220945519E-2</v>
      </c>
      <c r="J329" s="31">
        <v>2111665</v>
      </c>
      <c r="K329" s="36">
        <f t="shared" si="74"/>
        <v>9.2061685359708545E-2</v>
      </c>
      <c r="L329" s="31">
        <v>0</v>
      </c>
      <c r="M329" s="36">
        <f t="shared" si="75"/>
        <v>0</v>
      </c>
      <c r="N329" s="31">
        <f t="shared" si="76"/>
        <v>7209537</v>
      </c>
      <c r="O329" s="36">
        <f t="shared" si="77"/>
        <v>0.31431222607903103</v>
      </c>
      <c r="P329" s="31">
        <v>3636694</v>
      </c>
      <c r="Q329" s="31">
        <v>9539212</v>
      </c>
      <c r="R329" s="31">
        <v>19004112</v>
      </c>
      <c r="S329" s="31">
        <v>7689938</v>
      </c>
      <c r="T329" s="36">
        <f t="shared" si="78"/>
        <v>0.40464600503301601</v>
      </c>
      <c r="U329" s="36">
        <f t="shared" si="79"/>
        <v>-0.41934487751787752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40441637</v>
      </c>
      <c r="E330" s="31">
        <v>42782419</v>
      </c>
      <c r="F330" s="31">
        <v>6240001</v>
      </c>
      <c r="G330" s="36">
        <f t="shared" si="72"/>
        <v>0.15429644947359575</v>
      </c>
      <c r="H330" s="31">
        <v>12733345</v>
      </c>
      <c r="I330" s="36">
        <f t="shared" si="73"/>
        <v>0.31485730906491249</v>
      </c>
      <c r="J330" s="31">
        <v>9111084</v>
      </c>
      <c r="K330" s="36">
        <f t="shared" si="74"/>
        <v>0.21296327353532768</v>
      </c>
      <c r="L330" s="31">
        <v>0</v>
      </c>
      <c r="M330" s="36">
        <f t="shared" si="75"/>
        <v>0</v>
      </c>
      <c r="N330" s="31">
        <f t="shared" si="76"/>
        <v>28084430</v>
      </c>
      <c r="O330" s="36">
        <f t="shared" si="77"/>
        <v>0.65644792081532366</v>
      </c>
      <c r="P330" s="31">
        <v>8326524</v>
      </c>
      <c r="Q330" s="31">
        <v>48326728</v>
      </c>
      <c r="R330" s="31">
        <v>49563425</v>
      </c>
      <c r="S330" s="31">
        <v>31951803</v>
      </c>
      <c r="T330" s="36">
        <f t="shared" si="78"/>
        <v>0.64466495202863805</v>
      </c>
      <c r="U330" s="36">
        <f t="shared" si="79"/>
        <v>9.4224192472152746E-2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206916087</v>
      </c>
      <c r="E332" s="32">
        <f>SUM(E324:E331)</f>
        <v>220286366</v>
      </c>
      <c r="F332" s="32">
        <f>SUM(F324:F331)</f>
        <v>40364929</v>
      </c>
      <c r="G332" s="37">
        <f t="shared" si="72"/>
        <v>0.19507873740140852</v>
      </c>
      <c r="H332" s="32">
        <f>SUM(H324:H331)</f>
        <v>40548930</v>
      </c>
      <c r="I332" s="37">
        <f t="shared" si="73"/>
        <v>0.19596799160424874</v>
      </c>
      <c r="J332" s="32">
        <f>SUM(J324:J331)</f>
        <v>33050598</v>
      </c>
      <c r="K332" s="37">
        <f t="shared" si="74"/>
        <v>0.15003469620085338</v>
      </c>
      <c r="L332" s="32">
        <f>SUM(L324:L331)</f>
        <v>0</v>
      </c>
      <c r="M332" s="37">
        <f t="shared" si="75"/>
        <v>0</v>
      </c>
      <c r="N332" s="32">
        <f t="shared" si="76"/>
        <v>113964457</v>
      </c>
      <c r="O332" s="37">
        <f t="shared" si="77"/>
        <v>0.51734684751211524</v>
      </c>
      <c r="P332" s="32">
        <f>SUM(P324:P331)</f>
        <v>30118755</v>
      </c>
      <c r="Q332" s="32">
        <f>SUM(Q324:Q331)</f>
        <v>250069874</v>
      </c>
      <c r="R332" s="32">
        <f>SUM(R324:R331)</f>
        <v>246803187</v>
      </c>
      <c r="S332" s="32">
        <f>SUM(S324:S331)</f>
        <v>94454951</v>
      </c>
      <c r="T332" s="37">
        <f t="shared" si="78"/>
        <v>0.38271366001444707</v>
      </c>
      <c r="U332" s="37">
        <f t="shared" si="79"/>
        <v>9.7342768650297895E-2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7785</v>
      </c>
      <c r="E333" s="31">
        <v>6500</v>
      </c>
      <c r="F333" s="31">
        <v>1617</v>
      </c>
      <c r="G333" s="36">
        <f t="shared" si="72"/>
        <v>0.20770712909441233</v>
      </c>
      <c r="H333" s="31">
        <v>1617</v>
      </c>
      <c r="I333" s="36">
        <f t="shared" si="73"/>
        <v>0.20770712909441233</v>
      </c>
      <c r="J333" s="31">
        <v>1617</v>
      </c>
      <c r="K333" s="36">
        <f t="shared" si="74"/>
        <v>0.24876923076923077</v>
      </c>
      <c r="L333" s="31">
        <v>0</v>
      </c>
      <c r="M333" s="36">
        <f t="shared" si="75"/>
        <v>0</v>
      </c>
      <c r="N333" s="31">
        <f t="shared" si="76"/>
        <v>4851</v>
      </c>
      <c r="O333" s="36">
        <f t="shared" si="77"/>
        <v>0.74630769230769234</v>
      </c>
      <c r="P333" s="31">
        <v>1488</v>
      </c>
      <c r="Q333" s="31">
        <v>7968</v>
      </c>
      <c r="R333" s="31">
        <v>7428</v>
      </c>
      <c r="S333" s="31">
        <v>4590</v>
      </c>
      <c r="T333" s="36">
        <f t="shared" si="78"/>
        <v>0.61793214862681745</v>
      </c>
      <c r="U333" s="36">
        <f t="shared" si="79"/>
        <v>8.6693548387096753E-2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60000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2935708</v>
      </c>
      <c r="E335" s="31">
        <v>1371434</v>
      </c>
      <c r="F335" s="31">
        <v>326638</v>
      </c>
      <c r="G335" s="36">
        <f t="shared" si="72"/>
        <v>0.1112637905404761</v>
      </c>
      <c r="H335" s="31">
        <v>401454</v>
      </c>
      <c r="I335" s="36">
        <f t="shared" si="73"/>
        <v>0.13674861396296906</v>
      </c>
      <c r="J335" s="31">
        <v>342399</v>
      </c>
      <c r="K335" s="36">
        <f t="shared" si="74"/>
        <v>0.24966494924290925</v>
      </c>
      <c r="L335" s="31">
        <v>0</v>
      </c>
      <c r="M335" s="36">
        <f t="shared" si="75"/>
        <v>0</v>
      </c>
      <c r="N335" s="31">
        <f t="shared" si="76"/>
        <v>1070491</v>
      </c>
      <c r="O335" s="36">
        <f t="shared" si="77"/>
        <v>0.78056326443707824</v>
      </c>
      <c r="P335" s="31">
        <v>333267</v>
      </c>
      <c r="Q335" s="31">
        <v>2521698</v>
      </c>
      <c r="R335" s="31">
        <v>2604383</v>
      </c>
      <c r="S335" s="31">
        <v>982693</v>
      </c>
      <c r="T335" s="36">
        <f t="shared" si="78"/>
        <v>0.3773227670430962</v>
      </c>
      <c r="U335" s="36">
        <f t="shared" si="79"/>
        <v>2.7401452889124878E-2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3225493</v>
      </c>
      <c r="E337" s="32">
        <f>SUM(E333:E336)</f>
        <v>1437934</v>
      </c>
      <c r="F337" s="32">
        <f>SUM(F333:F336)</f>
        <v>328255</v>
      </c>
      <c r="G337" s="37">
        <f t="shared" si="72"/>
        <v>0.10176893888779173</v>
      </c>
      <c r="H337" s="32">
        <f>SUM(H333:H336)</f>
        <v>403071</v>
      </c>
      <c r="I337" s="37">
        <f t="shared" si="73"/>
        <v>0.12496415276672435</v>
      </c>
      <c r="J337" s="32">
        <f>SUM(J333:J336)</f>
        <v>344016</v>
      </c>
      <c r="K337" s="37">
        <f t="shared" si="74"/>
        <v>0.23924324760385388</v>
      </c>
      <c r="L337" s="32">
        <f>SUM(L333:L336)</f>
        <v>0</v>
      </c>
      <c r="M337" s="37">
        <f t="shared" si="75"/>
        <v>0</v>
      </c>
      <c r="N337" s="32">
        <f t="shared" si="76"/>
        <v>1075342</v>
      </c>
      <c r="O337" s="37">
        <f t="shared" si="77"/>
        <v>0.74783821788760818</v>
      </c>
      <c r="P337" s="32">
        <f>SUM(P333:P336)</f>
        <v>334755</v>
      </c>
      <c r="Q337" s="32">
        <f>SUM(Q333:Q336)</f>
        <v>2709666</v>
      </c>
      <c r="R337" s="32">
        <f>SUM(R333:R336)</f>
        <v>2791811</v>
      </c>
      <c r="S337" s="32">
        <f>SUM(S333:S336)</f>
        <v>987283</v>
      </c>
      <c r="T337" s="37">
        <f t="shared" si="78"/>
        <v>0.35363532846600287</v>
      </c>
      <c r="U337" s="37">
        <f t="shared" si="79"/>
        <v>2.7665008737733476E-2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2468587351</v>
      </c>
      <c r="E338" s="32">
        <f>SUM(E302,E304:E309,E311:E316,E318:E322,E324:E331,E333:E336)</f>
        <v>2579218119</v>
      </c>
      <c r="F338" s="32">
        <f>SUM(F302,F304:F309,F311:F316,F318:F322,F324:F331,F333:F336)</f>
        <v>434103932</v>
      </c>
      <c r="G338" s="37">
        <f t="shared" si="72"/>
        <v>0.17585115301840498</v>
      </c>
      <c r="H338" s="32">
        <f>SUM(H302,H304:H309,H311:H316,H318:H322,H324:H331,H333:H336)</f>
        <v>652904786</v>
      </c>
      <c r="I338" s="37">
        <f t="shared" si="73"/>
        <v>0.26448518653209285</v>
      </c>
      <c r="J338" s="32">
        <f>SUM(J302,J304:J309,J311:J316,J318:J322,J324:J331,J333:J336)</f>
        <v>542757161</v>
      </c>
      <c r="K338" s="37">
        <f t="shared" si="74"/>
        <v>0.21043476587022225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1629765879</v>
      </c>
      <c r="O338" s="37">
        <f t="shared" si="77"/>
        <v>0.63188369645599562</v>
      </c>
      <c r="P338" s="32">
        <f>SUM(P302,P304:P309,P311:P316,P318:P322,P324:P331,P333:P336)</f>
        <v>438346704</v>
      </c>
      <c r="Q338" s="32">
        <f>SUM(Q302,Q304:Q309,Q311:Q316,Q318:Q322,Q324:Q331,Q333:Q336)</f>
        <v>2315452023</v>
      </c>
      <c r="R338" s="32">
        <f>SUM(R302,R304:R309,R311:R316,R318:R322,R324:R331,R333:R336)</f>
        <v>2373154630</v>
      </c>
      <c r="S338" s="32">
        <f>SUM(S302,S304:S309,S311:S316,S318:S322,S324:S331,S333:S336)</f>
        <v>1416594889</v>
      </c>
      <c r="T338" s="37">
        <f t="shared" si="78"/>
        <v>0.5969248152194786</v>
      </c>
      <c r="U338" s="37">
        <f t="shared" si="79"/>
        <v>0.23819149556101138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8300038427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8912468693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1784508710</v>
      </c>
      <c r="G339" s="39">
        <f t="shared" si="72"/>
        <v>0.21500005399914759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1978326813</v>
      </c>
      <c r="I339" s="39">
        <f t="shared" si="73"/>
        <v>0.23835152456216455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1969081505</v>
      </c>
      <c r="K339" s="39">
        <f t="shared" si="74"/>
        <v>0.22093558730215221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5731917028</v>
      </c>
      <c r="O339" s="39">
        <f t="shared" si="77"/>
        <v>0.6431346045009888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1623989738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8026532729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8469429045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5280242884</v>
      </c>
      <c r="T339" s="39">
        <f t="shared" si="78"/>
        <v>0.62344732519097457</v>
      </c>
      <c r="U339" s="39">
        <f t="shared" si="79"/>
        <v>0.21249627317534192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56311092</v>
      </c>
      <c r="E8" s="31">
        <v>52261189</v>
      </c>
      <c r="F8" s="31">
        <v>11657428</v>
      </c>
      <c r="G8" s="36">
        <f>IF(($D8       =0),0,($F8       /$D8       ))</f>
        <v>0.20701832598096304</v>
      </c>
      <c r="H8" s="31">
        <v>16058625</v>
      </c>
      <c r="I8" s="36">
        <f>IF(($D8       =0),0,($H8       /$D8       ))</f>
        <v>0.28517694169383184</v>
      </c>
      <c r="J8" s="31">
        <v>16978231</v>
      </c>
      <c r="K8" s="36">
        <f>IF(($E8       =0),0,($J8       /$E8       ))</f>
        <v>0.32487265071600263</v>
      </c>
      <c r="L8" s="31">
        <v>0</v>
      </c>
      <c r="M8" s="36">
        <f>IF(($E8       =0),0,($L8       /$E8       ))</f>
        <v>0</v>
      </c>
      <c r="N8" s="31">
        <f>$F8       +$H8       +$J8</f>
        <v>44694284</v>
      </c>
      <c r="O8" s="36">
        <f>IF(($E8       =0),0,($N8       /$E8       ))</f>
        <v>0.85520985754839984</v>
      </c>
      <c r="P8" s="31">
        <v>11925312</v>
      </c>
      <c r="Q8" s="31">
        <v>46248752</v>
      </c>
      <c r="R8" s="31">
        <v>48319833</v>
      </c>
      <c r="S8" s="31">
        <v>35872631</v>
      </c>
      <c r="T8" s="36">
        <f>IF(($R8       =0),0,($S8       /$R8       ))</f>
        <v>0.74239973056198272</v>
      </c>
      <c r="U8" s="36">
        <f>IF(($P8       =0),0,(($J8       /$P8       )-1))</f>
        <v>0.42371377788690134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244302140</v>
      </c>
      <c r="E9" s="31">
        <v>238586870</v>
      </c>
      <c r="F9" s="31">
        <v>26716972</v>
      </c>
      <c r="G9" s="36">
        <f>IF(($D9       =0),0,($F9       /$D9       ))</f>
        <v>0.10936036827184567</v>
      </c>
      <c r="H9" s="31">
        <v>31868295</v>
      </c>
      <c r="I9" s="36">
        <f>IF(($D9       =0),0,($H9       /$D9       ))</f>
        <v>0.13044623759742752</v>
      </c>
      <c r="J9" s="31">
        <v>36931681</v>
      </c>
      <c r="K9" s="36">
        <f>IF(($E9       =0),0,($J9       /$E9       ))</f>
        <v>0.15479343435789236</v>
      </c>
      <c r="L9" s="31">
        <v>0</v>
      </c>
      <c r="M9" s="36">
        <f>IF(($E9       =0),0,($L9       /$E9       ))</f>
        <v>0</v>
      </c>
      <c r="N9" s="31">
        <f>$F9       +$H9       +$J9</f>
        <v>95516948</v>
      </c>
      <c r="O9" s="36">
        <f>IF(($E9       =0),0,($N9       /$E9       ))</f>
        <v>0.40034452859874475</v>
      </c>
      <c r="P9" s="31">
        <v>71887298</v>
      </c>
      <c r="Q9" s="31">
        <v>222396610</v>
      </c>
      <c r="R9" s="31">
        <v>218814670</v>
      </c>
      <c r="S9" s="31">
        <v>117846419</v>
      </c>
      <c r="T9" s="36">
        <f>IF(($R9       =0),0,($S9       /$R9       ))</f>
        <v>0.53856726790758591</v>
      </c>
      <c r="U9" s="36">
        <f>IF(($P9       =0),0,(($J9       /$P9       )-1))</f>
        <v>-0.48625581949122643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300613232</v>
      </c>
      <c r="E10" s="32">
        <f>SUM(E8:E9)</f>
        <v>290848059</v>
      </c>
      <c r="F10" s="32">
        <f>SUM(F8:F9)</f>
        <v>38374400</v>
      </c>
      <c r="G10" s="37">
        <f t="shared" ref="G10:G54" si="0">IF(($D10      =0),0,($F10      /$D10      ))</f>
        <v>0.12765372882854339</v>
      </c>
      <c r="H10" s="32">
        <f>SUM(H8:H9)</f>
        <v>47926920</v>
      </c>
      <c r="I10" s="37">
        <f t="shared" ref="I10:I54" si="1">IF(($D10      =0),0,($H10      /$D10      ))</f>
        <v>0.15943050703769421</v>
      </c>
      <c r="J10" s="32">
        <f>SUM(J8:J9)</f>
        <v>53909912</v>
      </c>
      <c r="K10" s="37">
        <f t="shared" ref="K10:K54" si="2">IF(($E10      =0),0,($J10      /$E10      ))</f>
        <v>0.18535420929180071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140211232</v>
      </c>
      <c r="O10" s="37">
        <f t="shared" ref="O10:O54" si="5">IF(($E10      =0),0,($N10      /$E10      ))</f>
        <v>0.48207724845088273</v>
      </c>
      <c r="P10" s="32">
        <f>SUM(P8:P9)</f>
        <v>83812610</v>
      </c>
      <c r="Q10" s="32">
        <f>SUM(Q8:Q9)</f>
        <v>268645362</v>
      </c>
      <c r="R10" s="32">
        <f>SUM(R8:R9)</f>
        <v>267134503</v>
      </c>
      <c r="S10" s="32">
        <f>SUM(S8:S9)</f>
        <v>153719050</v>
      </c>
      <c r="T10" s="37">
        <f t="shared" ref="T10:T54" si="6">IF(($R10      =0),0,($S10      /$R10      ))</f>
        <v>0.57543689891679772</v>
      </c>
      <c r="U10" s="37">
        <f t="shared" ref="U10:U54" si="7">IF(($P10      =0),0,(($J10      /$P10      )-1))</f>
        <v>-0.35678041764837054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2878734</v>
      </c>
      <c r="E11" s="31">
        <v>3045734</v>
      </c>
      <c r="F11" s="31">
        <v>280048</v>
      </c>
      <c r="G11" s="36">
        <f t="shared" si="0"/>
        <v>9.7281652281871134E-2</v>
      </c>
      <c r="H11" s="31">
        <v>206736</v>
      </c>
      <c r="I11" s="36">
        <f t="shared" si="1"/>
        <v>7.1814901967323139E-2</v>
      </c>
      <c r="J11" s="31">
        <v>178950</v>
      </c>
      <c r="K11" s="36">
        <f t="shared" si="2"/>
        <v>5.8754310126885673E-2</v>
      </c>
      <c r="L11" s="31">
        <v>0</v>
      </c>
      <c r="M11" s="36">
        <f t="shared" si="3"/>
        <v>0</v>
      </c>
      <c r="N11" s="31">
        <f t="shared" si="4"/>
        <v>665734</v>
      </c>
      <c r="O11" s="36">
        <f t="shared" si="5"/>
        <v>0.21857916679526182</v>
      </c>
      <c r="P11" s="31">
        <v>270039</v>
      </c>
      <c r="Q11" s="31">
        <v>3535089</v>
      </c>
      <c r="R11" s="31">
        <v>2614733</v>
      </c>
      <c r="S11" s="31">
        <v>1242927</v>
      </c>
      <c r="T11" s="36">
        <f t="shared" si="6"/>
        <v>0.47535522747446873</v>
      </c>
      <c r="U11" s="36">
        <f t="shared" si="7"/>
        <v>-0.33731794296379414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528148</v>
      </c>
      <c r="E12" s="31">
        <v>523148</v>
      </c>
      <c r="F12" s="31">
        <v>273104</v>
      </c>
      <c r="G12" s="36">
        <f t="shared" si="0"/>
        <v>0.51709748025174762</v>
      </c>
      <c r="H12" s="31">
        <v>0</v>
      </c>
      <c r="I12" s="36">
        <f t="shared" si="1"/>
        <v>0</v>
      </c>
      <c r="J12" s="31">
        <v>26625</v>
      </c>
      <c r="K12" s="36">
        <f t="shared" si="2"/>
        <v>5.0893819722143636E-2</v>
      </c>
      <c r="L12" s="31">
        <v>0</v>
      </c>
      <c r="M12" s="36">
        <f t="shared" si="3"/>
        <v>0</v>
      </c>
      <c r="N12" s="31">
        <f t="shared" si="4"/>
        <v>299729</v>
      </c>
      <c r="O12" s="36">
        <f t="shared" si="5"/>
        <v>0.57293347198116018</v>
      </c>
      <c r="P12" s="31">
        <v>0</v>
      </c>
      <c r="Q12" s="31">
        <v>0</v>
      </c>
      <c r="R12" s="31">
        <v>503478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241404</v>
      </c>
      <c r="E13" s="31">
        <v>241404</v>
      </c>
      <c r="F13" s="31">
        <v>90607</v>
      </c>
      <c r="G13" s="36">
        <f t="shared" si="0"/>
        <v>0.37533346589120314</v>
      </c>
      <c r="H13" s="31">
        <v>210956</v>
      </c>
      <c r="I13" s="36">
        <f t="shared" si="1"/>
        <v>0.87387118689002663</v>
      </c>
      <c r="J13" s="31">
        <v>241015</v>
      </c>
      <c r="K13" s="36">
        <f t="shared" si="2"/>
        <v>0.99838859339530417</v>
      </c>
      <c r="L13" s="31">
        <v>0</v>
      </c>
      <c r="M13" s="36">
        <f t="shared" si="3"/>
        <v>0</v>
      </c>
      <c r="N13" s="31">
        <f t="shared" si="4"/>
        <v>542578</v>
      </c>
      <c r="O13" s="36">
        <f t="shared" si="5"/>
        <v>2.247593246176534</v>
      </c>
      <c r="P13" s="31">
        <v>3905527</v>
      </c>
      <c r="Q13" s="31">
        <v>6517099</v>
      </c>
      <c r="R13" s="31">
        <v>1534972</v>
      </c>
      <c r="S13" s="31">
        <v>5617606</v>
      </c>
      <c r="T13" s="36">
        <f t="shared" si="6"/>
        <v>3.6597449334580694</v>
      </c>
      <c r="U13" s="36">
        <f t="shared" si="7"/>
        <v>-0.93828873798593637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2739321</v>
      </c>
      <c r="E14" s="31">
        <v>2580021</v>
      </c>
      <c r="F14" s="31">
        <v>546808</v>
      </c>
      <c r="G14" s="36">
        <f t="shared" si="0"/>
        <v>0.19961442999925894</v>
      </c>
      <c r="H14" s="31">
        <v>585176</v>
      </c>
      <c r="I14" s="36">
        <f t="shared" si="1"/>
        <v>0.21362082063401844</v>
      </c>
      <c r="J14" s="31">
        <v>697793</v>
      </c>
      <c r="K14" s="36">
        <f t="shared" si="2"/>
        <v>0.27046020168052898</v>
      </c>
      <c r="L14" s="31">
        <v>0</v>
      </c>
      <c r="M14" s="36">
        <f t="shared" si="3"/>
        <v>0</v>
      </c>
      <c r="N14" s="31">
        <f t="shared" si="4"/>
        <v>1829777</v>
      </c>
      <c r="O14" s="36">
        <f t="shared" si="5"/>
        <v>0.70921011883236607</v>
      </c>
      <c r="P14" s="31">
        <v>504397</v>
      </c>
      <c r="Q14" s="31">
        <v>2586116</v>
      </c>
      <c r="R14" s="31">
        <v>2438545</v>
      </c>
      <c r="S14" s="31">
        <v>1485352</v>
      </c>
      <c r="T14" s="36">
        <f t="shared" si="6"/>
        <v>0.60911404136483027</v>
      </c>
      <c r="U14" s="36">
        <f t="shared" si="7"/>
        <v>0.38342020273712962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7990672</v>
      </c>
      <c r="E16" s="31">
        <v>7862773</v>
      </c>
      <c r="F16" s="31">
        <v>1752787</v>
      </c>
      <c r="G16" s="36">
        <f t="shared" si="0"/>
        <v>0.21935414192948979</v>
      </c>
      <c r="H16" s="31">
        <v>2112042</v>
      </c>
      <c r="I16" s="36">
        <f t="shared" si="1"/>
        <v>0.26431343947042252</v>
      </c>
      <c r="J16" s="31">
        <v>1751036</v>
      </c>
      <c r="K16" s="36">
        <f t="shared" si="2"/>
        <v>0.22269954887416946</v>
      </c>
      <c r="L16" s="31">
        <v>0</v>
      </c>
      <c r="M16" s="36">
        <f t="shared" si="3"/>
        <v>0</v>
      </c>
      <c r="N16" s="31">
        <f t="shared" si="4"/>
        <v>5615865</v>
      </c>
      <c r="O16" s="36">
        <f t="shared" si="5"/>
        <v>0.71423465996029645</v>
      </c>
      <c r="P16" s="31">
        <v>1848628</v>
      </c>
      <c r="Q16" s="31">
        <v>7823783</v>
      </c>
      <c r="R16" s="31">
        <v>7832180</v>
      </c>
      <c r="S16" s="31">
        <v>5518582</v>
      </c>
      <c r="T16" s="36">
        <f t="shared" si="6"/>
        <v>0.70460357141945151</v>
      </c>
      <c r="U16" s="36">
        <f t="shared" si="7"/>
        <v>-5.2791583812427434E-2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132473</v>
      </c>
      <c r="E17" s="31">
        <v>132473</v>
      </c>
      <c r="F17" s="31">
        <v>0</v>
      </c>
      <c r="G17" s="36">
        <f t="shared" si="0"/>
        <v>0</v>
      </c>
      <c r="H17" s="31">
        <v>66238</v>
      </c>
      <c r="I17" s="36">
        <f t="shared" si="1"/>
        <v>0.50001132306205798</v>
      </c>
      <c r="J17" s="31">
        <v>33117</v>
      </c>
      <c r="K17" s="36">
        <f t="shared" si="2"/>
        <v>0.24999056411495171</v>
      </c>
      <c r="L17" s="31">
        <v>0</v>
      </c>
      <c r="M17" s="36">
        <f t="shared" si="3"/>
        <v>0</v>
      </c>
      <c r="N17" s="31">
        <f t="shared" si="4"/>
        <v>99355</v>
      </c>
      <c r="O17" s="36">
        <f t="shared" si="5"/>
        <v>0.75000188717700966</v>
      </c>
      <c r="P17" s="31">
        <v>10563</v>
      </c>
      <c r="Q17" s="31">
        <v>126768</v>
      </c>
      <c r="R17" s="31">
        <v>126768</v>
      </c>
      <c r="S17" s="31">
        <v>31692</v>
      </c>
      <c r="T17" s="36">
        <f t="shared" si="6"/>
        <v>0.25</v>
      </c>
      <c r="U17" s="36">
        <f t="shared" si="7"/>
        <v>2.1351888667992047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18205654</v>
      </c>
      <c r="E18" s="31">
        <v>19423002</v>
      </c>
      <c r="F18" s="31">
        <v>2514500</v>
      </c>
      <c r="G18" s="36">
        <f t="shared" si="0"/>
        <v>0.13811643349917557</v>
      </c>
      <c r="H18" s="31">
        <v>7204056</v>
      </c>
      <c r="I18" s="36">
        <f t="shared" si="1"/>
        <v>0.39570432350301726</v>
      </c>
      <c r="J18" s="31">
        <v>4855336</v>
      </c>
      <c r="K18" s="36">
        <f t="shared" si="2"/>
        <v>0.24997865932362051</v>
      </c>
      <c r="L18" s="31">
        <v>0</v>
      </c>
      <c r="M18" s="36">
        <f t="shared" si="3"/>
        <v>0</v>
      </c>
      <c r="N18" s="31">
        <f t="shared" si="4"/>
        <v>14573892</v>
      </c>
      <c r="O18" s="36">
        <f t="shared" si="5"/>
        <v>0.75034188844752214</v>
      </c>
      <c r="P18" s="31">
        <v>4893874</v>
      </c>
      <c r="Q18" s="31">
        <v>15609318</v>
      </c>
      <c r="R18" s="31">
        <v>18980038</v>
      </c>
      <c r="S18" s="31">
        <v>10655126</v>
      </c>
      <c r="T18" s="36">
        <f t="shared" si="6"/>
        <v>0.56138591503346835</v>
      </c>
      <c r="U18" s="36">
        <f t="shared" si="7"/>
        <v>-7.8747429950178915E-3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32716406</v>
      </c>
      <c r="E19" s="32">
        <f>SUM(E11:E18)</f>
        <v>33808555</v>
      </c>
      <c r="F19" s="32">
        <f>SUM(F11:F18)</f>
        <v>5457854</v>
      </c>
      <c r="G19" s="37">
        <f t="shared" si="0"/>
        <v>0.16682315288543614</v>
      </c>
      <c r="H19" s="32">
        <f>SUM(H11:H18)</f>
        <v>10385204</v>
      </c>
      <c r="I19" s="37">
        <f t="shared" si="1"/>
        <v>0.31743107723996333</v>
      </c>
      <c r="J19" s="32">
        <f>SUM(J11:J18)</f>
        <v>7783872</v>
      </c>
      <c r="K19" s="37">
        <f t="shared" si="2"/>
        <v>0.23023379733324895</v>
      </c>
      <c r="L19" s="32">
        <f>SUM(L11:L18)</f>
        <v>0</v>
      </c>
      <c r="M19" s="37">
        <f t="shared" si="3"/>
        <v>0</v>
      </c>
      <c r="N19" s="32">
        <f t="shared" si="4"/>
        <v>23626930</v>
      </c>
      <c r="O19" s="37">
        <f t="shared" si="5"/>
        <v>0.69884471548695293</v>
      </c>
      <c r="P19" s="32">
        <f>SUM(P11:P18)</f>
        <v>11433028</v>
      </c>
      <c r="Q19" s="32">
        <f>SUM(Q11:Q18)</f>
        <v>36198173</v>
      </c>
      <c r="R19" s="32">
        <f>SUM(R11:R18)</f>
        <v>34030714</v>
      </c>
      <c r="S19" s="32">
        <f>SUM(S11:S18)</f>
        <v>24551285</v>
      </c>
      <c r="T19" s="37">
        <f t="shared" si="6"/>
        <v>0.7214448982763042</v>
      </c>
      <c r="U19" s="37">
        <f t="shared" si="7"/>
        <v>-0.31917668705088453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352174</v>
      </c>
      <c r="E20" s="31">
        <v>428000</v>
      </c>
      <c r="F20" s="31">
        <v>82070</v>
      </c>
      <c r="G20" s="36">
        <f t="shared" si="0"/>
        <v>0.23303821406463851</v>
      </c>
      <c r="H20" s="31">
        <v>223386</v>
      </c>
      <c r="I20" s="36">
        <f t="shared" si="1"/>
        <v>0.63430576930721749</v>
      </c>
      <c r="J20" s="31">
        <v>40556</v>
      </c>
      <c r="K20" s="36">
        <f t="shared" si="2"/>
        <v>9.4757009345794396E-2</v>
      </c>
      <c r="L20" s="31">
        <v>0</v>
      </c>
      <c r="M20" s="36">
        <f t="shared" si="3"/>
        <v>0</v>
      </c>
      <c r="N20" s="31">
        <f t="shared" si="4"/>
        <v>346012</v>
      </c>
      <c r="O20" s="36">
        <f t="shared" si="5"/>
        <v>0.80843925233644864</v>
      </c>
      <c r="P20" s="31">
        <v>2185</v>
      </c>
      <c r="Q20" s="31">
        <v>515000</v>
      </c>
      <c r="R20" s="31">
        <v>320600</v>
      </c>
      <c r="S20" s="31">
        <v>211258</v>
      </c>
      <c r="T20" s="36">
        <f t="shared" si="6"/>
        <v>0.65894572676232066</v>
      </c>
      <c r="U20" s="36">
        <f t="shared" si="7"/>
        <v>17.561098398169335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48017436</v>
      </c>
      <c r="E26" s="31">
        <v>45494939</v>
      </c>
      <c r="F26" s="31">
        <v>9579254</v>
      </c>
      <c r="G26" s="36">
        <f t="shared" si="0"/>
        <v>0.19949532498986411</v>
      </c>
      <c r="H26" s="31">
        <v>10683543</v>
      </c>
      <c r="I26" s="36">
        <f t="shared" si="1"/>
        <v>0.22249299192068481</v>
      </c>
      <c r="J26" s="31">
        <v>11089445</v>
      </c>
      <c r="K26" s="36">
        <f t="shared" si="2"/>
        <v>0.24375117856515865</v>
      </c>
      <c r="L26" s="31">
        <v>0</v>
      </c>
      <c r="M26" s="36">
        <f t="shared" si="3"/>
        <v>0</v>
      </c>
      <c r="N26" s="31">
        <f t="shared" si="4"/>
        <v>31352242</v>
      </c>
      <c r="O26" s="36">
        <f t="shared" si="5"/>
        <v>0.68913691696564316</v>
      </c>
      <c r="P26" s="31">
        <v>6685927</v>
      </c>
      <c r="Q26" s="31">
        <v>43198474</v>
      </c>
      <c r="R26" s="31">
        <v>47654376</v>
      </c>
      <c r="S26" s="31">
        <v>22324216</v>
      </c>
      <c r="T26" s="36">
        <f t="shared" si="6"/>
        <v>0.46846098666783509</v>
      </c>
      <c r="U26" s="36">
        <f t="shared" si="7"/>
        <v>0.6586248997334252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48369610</v>
      </c>
      <c r="E27" s="32">
        <f>SUM(E20:E26)</f>
        <v>45922939</v>
      </c>
      <c r="F27" s="32">
        <f>SUM(F20:F26)</f>
        <v>9661324</v>
      </c>
      <c r="G27" s="37">
        <f t="shared" si="0"/>
        <v>0.19973954720743045</v>
      </c>
      <c r="H27" s="32">
        <f>SUM(H20:H26)</f>
        <v>10906929</v>
      </c>
      <c r="I27" s="37">
        <f t="shared" si="1"/>
        <v>0.22549135707317053</v>
      </c>
      <c r="J27" s="32">
        <f>SUM(J20:J26)</f>
        <v>11130001</v>
      </c>
      <c r="K27" s="37">
        <f t="shared" si="2"/>
        <v>0.24236255872038154</v>
      </c>
      <c r="L27" s="32">
        <f>SUM(L20:L26)</f>
        <v>0</v>
      </c>
      <c r="M27" s="37">
        <f t="shared" si="3"/>
        <v>0</v>
      </c>
      <c r="N27" s="32">
        <f t="shared" si="4"/>
        <v>31698254</v>
      </c>
      <c r="O27" s="37">
        <f t="shared" si="5"/>
        <v>0.69024881007724703</v>
      </c>
      <c r="P27" s="32">
        <f>SUM(P20:P26)</f>
        <v>6688112</v>
      </c>
      <c r="Q27" s="32">
        <f>SUM(Q20:Q26)</f>
        <v>43713474</v>
      </c>
      <c r="R27" s="32">
        <f>SUM(R20:R26)</f>
        <v>47974976</v>
      </c>
      <c r="S27" s="32">
        <f>SUM(S20:S26)</f>
        <v>22535474</v>
      </c>
      <c r="T27" s="37">
        <f t="shared" si="6"/>
        <v>0.46973392962197624</v>
      </c>
      <c r="U27" s="37">
        <f t="shared" si="7"/>
        <v>0.66414692218072902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94</v>
      </c>
      <c r="R28" s="31">
        <v>94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178261</v>
      </c>
      <c r="E29" s="31">
        <v>178261</v>
      </c>
      <c r="F29" s="31">
        <v>28640</v>
      </c>
      <c r="G29" s="36">
        <f t="shared" si="0"/>
        <v>0.16066329707563629</v>
      </c>
      <c r="H29" s="31">
        <v>60491</v>
      </c>
      <c r="I29" s="36">
        <f t="shared" si="1"/>
        <v>0.33933950780036015</v>
      </c>
      <c r="J29" s="31">
        <v>66144</v>
      </c>
      <c r="K29" s="36">
        <f t="shared" si="2"/>
        <v>0.37105143581602257</v>
      </c>
      <c r="L29" s="31">
        <v>0</v>
      </c>
      <c r="M29" s="36">
        <f t="shared" si="3"/>
        <v>0</v>
      </c>
      <c r="N29" s="31">
        <f t="shared" si="4"/>
        <v>155275</v>
      </c>
      <c r="O29" s="36">
        <f t="shared" si="5"/>
        <v>0.87105424069201898</v>
      </c>
      <c r="P29" s="31">
        <v>0</v>
      </c>
      <c r="Q29" s="31">
        <v>0</v>
      </c>
      <c r="R29" s="31">
        <v>121000</v>
      </c>
      <c r="S29" s="31">
        <v>109851</v>
      </c>
      <c r="T29" s="36">
        <f t="shared" si="6"/>
        <v>0.90785950413223138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3359752</v>
      </c>
      <c r="E34" s="31">
        <v>3340752</v>
      </c>
      <c r="F34" s="31">
        <v>234111</v>
      </c>
      <c r="G34" s="36">
        <f t="shared" si="0"/>
        <v>6.9681035981227185E-2</v>
      </c>
      <c r="H34" s="31">
        <v>342323</v>
      </c>
      <c r="I34" s="36">
        <f t="shared" si="1"/>
        <v>0.10188936564365465</v>
      </c>
      <c r="J34" s="31">
        <v>805654</v>
      </c>
      <c r="K34" s="36">
        <f t="shared" si="2"/>
        <v>0.24115947547139088</v>
      </c>
      <c r="L34" s="31">
        <v>0</v>
      </c>
      <c r="M34" s="36">
        <f t="shared" si="3"/>
        <v>0</v>
      </c>
      <c r="N34" s="31">
        <f t="shared" si="4"/>
        <v>1382088</v>
      </c>
      <c r="O34" s="36">
        <f t="shared" si="5"/>
        <v>0.41370565669046971</v>
      </c>
      <c r="P34" s="31">
        <v>235431</v>
      </c>
      <c r="Q34" s="31">
        <v>2868477</v>
      </c>
      <c r="R34" s="31">
        <v>2658250</v>
      </c>
      <c r="S34" s="31">
        <v>785960</v>
      </c>
      <c r="T34" s="36">
        <f t="shared" si="6"/>
        <v>0.29566820276497696</v>
      </c>
      <c r="U34" s="36">
        <f t="shared" si="7"/>
        <v>2.4220387289694219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3538013</v>
      </c>
      <c r="E35" s="32">
        <f>SUM(E28:E34)</f>
        <v>3519013</v>
      </c>
      <c r="F35" s="32">
        <f>SUM(F28:F34)</f>
        <v>262751</v>
      </c>
      <c r="G35" s="37">
        <f t="shared" si="0"/>
        <v>7.4265131303926812E-2</v>
      </c>
      <c r="H35" s="32">
        <f>SUM(H28:H34)</f>
        <v>402814</v>
      </c>
      <c r="I35" s="37">
        <f t="shared" si="1"/>
        <v>0.11385317125742613</v>
      </c>
      <c r="J35" s="32">
        <f>SUM(J28:J34)</f>
        <v>871798</v>
      </c>
      <c r="K35" s="37">
        <f t="shared" si="2"/>
        <v>0.24773935191486932</v>
      </c>
      <c r="L35" s="32">
        <f>SUM(L28:L34)</f>
        <v>0</v>
      </c>
      <c r="M35" s="37">
        <f t="shared" si="3"/>
        <v>0</v>
      </c>
      <c r="N35" s="32">
        <f t="shared" si="4"/>
        <v>1537363</v>
      </c>
      <c r="O35" s="37">
        <f t="shared" si="5"/>
        <v>0.4368733505673324</v>
      </c>
      <c r="P35" s="32">
        <f>SUM(P28:P34)</f>
        <v>235431</v>
      </c>
      <c r="Q35" s="32">
        <f>SUM(Q28:Q34)</f>
        <v>2868571</v>
      </c>
      <c r="R35" s="32">
        <f>SUM(R28:R34)</f>
        <v>2779344</v>
      </c>
      <c r="S35" s="32">
        <f>SUM(S28:S34)</f>
        <v>895811</v>
      </c>
      <c r="T35" s="37">
        <f t="shared" si="6"/>
        <v>0.32231022860070579</v>
      </c>
      <c r="U35" s="37">
        <f t="shared" si="7"/>
        <v>2.702987287145703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23586218</v>
      </c>
      <c r="E39" s="31">
        <v>22140778</v>
      </c>
      <c r="F39" s="31">
        <v>4977433</v>
      </c>
      <c r="G39" s="36">
        <f t="shared" si="0"/>
        <v>0.21103141673667225</v>
      </c>
      <c r="H39" s="31">
        <v>5505592</v>
      </c>
      <c r="I39" s="36">
        <f t="shared" si="1"/>
        <v>0.2334241123354325</v>
      </c>
      <c r="J39" s="31">
        <v>5398443</v>
      </c>
      <c r="K39" s="36">
        <f t="shared" si="2"/>
        <v>0.24382354585733165</v>
      </c>
      <c r="L39" s="31">
        <v>0</v>
      </c>
      <c r="M39" s="36">
        <f t="shared" si="3"/>
        <v>0</v>
      </c>
      <c r="N39" s="31">
        <f t="shared" si="4"/>
        <v>15881468</v>
      </c>
      <c r="O39" s="36">
        <f t="shared" si="5"/>
        <v>0.71729493877767081</v>
      </c>
      <c r="P39" s="31">
        <v>4970449</v>
      </c>
      <c r="Q39" s="31">
        <v>23313865</v>
      </c>
      <c r="R39" s="31">
        <v>20163269</v>
      </c>
      <c r="S39" s="31">
        <v>14331300</v>
      </c>
      <c r="T39" s="36">
        <f t="shared" si="6"/>
        <v>0.71076272404043217</v>
      </c>
      <c r="U39" s="36">
        <f t="shared" si="7"/>
        <v>8.6107713810160913E-2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23586218</v>
      </c>
      <c r="E40" s="32">
        <f>SUM(E36:E39)</f>
        <v>22140778</v>
      </c>
      <c r="F40" s="32">
        <f>SUM(F36:F39)</f>
        <v>4977433</v>
      </c>
      <c r="G40" s="37">
        <f t="shared" si="0"/>
        <v>0.21103141673667225</v>
      </c>
      <c r="H40" s="32">
        <f>SUM(H36:H39)</f>
        <v>5505592</v>
      </c>
      <c r="I40" s="37">
        <f t="shared" si="1"/>
        <v>0.2334241123354325</v>
      </c>
      <c r="J40" s="32">
        <f>SUM(J36:J39)</f>
        <v>5398443</v>
      </c>
      <c r="K40" s="37">
        <f t="shared" si="2"/>
        <v>0.24382354585733165</v>
      </c>
      <c r="L40" s="32">
        <f>SUM(L36:L39)</f>
        <v>0</v>
      </c>
      <c r="M40" s="37">
        <f t="shared" si="3"/>
        <v>0</v>
      </c>
      <c r="N40" s="32">
        <f t="shared" si="4"/>
        <v>15881468</v>
      </c>
      <c r="O40" s="37">
        <f t="shared" si="5"/>
        <v>0.71729493877767081</v>
      </c>
      <c r="P40" s="32">
        <f>SUM(P36:P39)</f>
        <v>4970449</v>
      </c>
      <c r="Q40" s="32">
        <f>SUM(Q36:Q39)</f>
        <v>23313865</v>
      </c>
      <c r="R40" s="32">
        <f>SUM(R36:R39)</f>
        <v>20163269</v>
      </c>
      <c r="S40" s="32">
        <f>SUM(S36:S39)</f>
        <v>14331300</v>
      </c>
      <c r="T40" s="37">
        <f t="shared" si="6"/>
        <v>0.71076272404043217</v>
      </c>
      <c r="U40" s="37">
        <f t="shared" si="7"/>
        <v>8.6107713810160913E-2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231491</v>
      </c>
      <c r="E43" s="31">
        <v>1016390</v>
      </c>
      <c r="F43" s="31">
        <v>108879</v>
      </c>
      <c r="G43" s="36">
        <f t="shared" si="0"/>
        <v>0.47033793970391935</v>
      </c>
      <c r="H43" s="31">
        <v>221115</v>
      </c>
      <c r="I43" s="36">
        <f t="shared" si="1"/>
        <v>0.95517752310025017</v>
      </c>
      <c r="J43" s="31">
        <v>36804</v>
      </c>
      <c r="K43" s="36">
        <f t="shared" si="2"/>
        <v>3.6210509745274941E-2</v>
      </c>
      <c r="L43" s="31">
        <v>0</v>
      </c>
      <c r="M43" s="36">
        <f t="shared" si="3"/>
        <v>0</v>
      </c>
      <c r="N43" s="31">
        <f t="shared" si="4"/>
        <v>366798</v>
      </c>
      <c r="O43" s="36">
        <f t="shared" si="5"/>
        <v>0.36088312557187696</v>
      </c>
      <c r="P43" s="31">
        <v>119384</v>
      </c>
      <c r="Q43" s="31">
        <v>1106387</v>
      </c>
      <c r="R43" s="31">
        <v>1069396</v>
      </c>
      <c r="S43" s="31">
        <v>509694</v>
      </c>
      <c r="T43" s="36">
        <f t="shared" si="6"/>
        <v>0.47661857721554973</v>
      </c>
      <c r="U43" s="36">
        <f t="shared" si="7"/>
        <v>-0.69171748307980963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29706392</v>
      </c>
      <c r="F46" s="31">
        <v>5507118</v>
      </c>
      <c r="G46" s="36">
        <f t="shared" si="0"/>
        <v>0.19068643290425938</v>
      </c>
      <c r="H46" s="31">
        <v>6109973</v>
      </c>
      <c r="I46" s="36">
        <f t="shared" si="1"/>
        <v>0.21156055790185291</v>
      </c>
      <c r="J46" s="31">
        <v>5669155</v>
      </c>
      <c r="K46" s="36">
        <f t="shared" si="2"/>
        <v>0.19083956745740108</v>
      </c>
      <c r="L46" s="31">
        <v>0</v>
      </c>
      <c r="M46" s="36">
        <f t="shared" si="3"/>
        <v>0</v>
      </c>
      <c r="N46" s="31">
        <f t="shared" si="4"/>
        <v>17286246</v>
      </c>
      <c r="O46" s="36">
        <f t="shared" si="5"/>
        <v>0.58190324829753814</v>
      </c>
      <c r="P46" s="31">
        <v>6033184</v>
      </c>
      <c r="Q46" s="31">
        <v>27027863</v>
      </c>
      <c r="R46" s="31">
        <v>26814398</v>
      </c>
      <c r="S46" s="31">
        <v>17848170</v>
      </c>
      <c r="T46" s="36">
        <f t="shared" si="6"/>
        <v>0.66561889623626824</v>
      </c>
      <c r="U46" s="36">
        <f t="shared" si="7"/>
        <v>-6.0337791786227668E-2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29111983</v>
      </c>
      <c r="E47" s="32">
        <f>SUM(E41:E46)</f>
        <v>30722782</v>
      </c>
      <c r="F47" s="32">
        <f>SUM(F41:F46)</f>
        <v>5615997</v>
      </c>
      <c r="G47" s="37">
        <f t="shared" si="0"/>
        <v>0.19291014974830123</v>
      </c>
      <c r="H47" s="32">
        <f>SUM(H41:H46)</f>
        <v>6331088</v>
      </c>
      <c r="I47" s="37">
        <f t="shared" si="1"/>
        <v>0.21747360871981822</v>
      </c>
      <c r="J47" s="32">
        <f>SUM(J41:J46)</f>
        <v>5705959</v>
      </c>
      <c r="K47" s="37">
        <f t="shared" si="2"/>
        <v>0.1857240337154363</v>
      </c>
      <c r="L47" s="32">
        <f>SUM(L41:L46)</f>
        <v>0</v>
      </c>
      <c r="M47" s="37">
        <f t="shared" si="3"/>
        <v>0</v>
      </c>
      <c r="N47" s="32">
        <f t="shared" si="4"/>
        <v>17653044</v>
      </c>
      <c r="O47" s="37">
        <f t="shared" si="5"/>
        <v>0.57459132444451155</v>
      </c>
      <c r="P47" s="32">
        <f>SUM(P41:P46)</f>
        <v>6152568</v>
      </c>
      <c r="Q47" s="32">
        <f>SUM(Q41:Q46)</f>
        <v>28134250</v>
      </c>
      <c r="R47" s="32">
        <f>SUM(R41:R46)</f>
        <v>27883794</v>
      </c>
      <c r="S47" s="32">
        <f>SUM(S41:S46)</f>
        <v>18357864</v>
      </c>
      <c r="T47" s="37">
        <f t="shared" si="6"/>
        <v>0.65837037814868382</v>
      </c>
      <c r="U47" s="37">
        <f t="shared" si="7"/>
        <v>-7.2589039243450837E-2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34657848</v>
      </c>
      <c r="E52" s="31">
        <v>34957850</v>
      </c>
      <c r="F52" s="31">
        <v>8127106</v>
      </c>
      <c r="G52" s="36">
        <f t="shared" si="0"/>
        <v>0.23449540202265298</v>
      </c>
      <c r="H52" s="31">
        <v>8163632</v>
      </c>
      <c r="I52" s="36">
        <f t="shared" si="1"/>
        <v>0.23554930473467367</v>
      </c>
      <c r="J52" s="31">
        <v>8092531</v>
      </c>
      <c r="K52" s="36">
        <f t="shared" si="2"/>
        <v>0.23149395629307867</v>
      </c>
      <c r="L52" s="31">
        <v>0</v>
      </c>
      <c r="M52" s="36">
        <f t="shared" si="3"/>
        <v>0</v>
      </c>
      <c r="N52" s="31">
        <f t="shared" si="4"/>
        <v>24383269</v>
      </c>
      <c r="O52" s="36">
        <f t="shared" si="5"/>
        <v>0.69750482366621513</v>
      </c>
      <c r="P52" s="31">
        <v>6984941</v>
      </c>
      <c r="Q52" s="31">
        <v>30119344</v>
      </c>
      <c r="R52" s="31">
        <v>30819344</v>
      </c>
      <c r="S52" s="31">
        <v>21414897</v>
      </c>
      <c r="T52" s="36">
        <f t="shared" si="6"/>
        <v>0.69485246019512936</v>
      </c>
      <c r="U52" s="36">
        <f t="shared" si="7"/>
        <v>0.15856826850792305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34657848</v>
      </c>
      <c r="E53" s="32">
        <f>SUM(E48:E52)</f>
        <v>34957850</v>
      </c>
      <c r="F53" s="32">
        <f>SUM(F48:F52)</f>
        <v>8127106</v>
      </c>
      <c r="G53" s="37">
        <f t="shared" si="0"/>
        <v>0.23449540202265298</v>
      </c>
      <c r="H53" s="32">
        <f>SUM(H48:H52)</f>
        <v>8163632</v>
      </c>
      <c r="I53" s="37">
        <f t="shared" si="1"/>
        <v>0.23554930473467367</v>
      </c>
      <c r="J53" s="32">
        <f>SUM(J48:J52)</f>
        <v>8092531</v>
      </c>
      <c r="K53" s="37">
        <f t="shared" si="2"/>
        <v>0.23149395629307867</v>
      </c>
      <c r="L53" s="32">
        <f>SUM(L48:L52)</f>
        <v>0</v>
      </c>
      <c r="M53" s="37">
        <f t="shared" si="3"/>
        <v>0</v>
      </c>
      <c r="N53" s="32">
        <f t="shared" si="4"/>
        <v>24383269</v>
      </c>
      <c r="O53" s="37">
        <f t="shared" si="5"/>
        <v>0.69750482366621513</v>
      </c>
      <c r="P53" s="32">
        <f>SUM(P48:P52)</f>
        <v>6984941</v>
      </c>
      <c r="Q53" s="32">
        <f>SUM(Q48:Q52)</f>
        <v>30119344</v>
      </c>
      <c r="R53" s="32">
        <f>SUM(R48:R52)</f>
        <v>30819344</v>
      </c>
      <c r="S53" s="32">
        <f>SUM(S48:S52)</f>
        <v>21414897</v>
      </c>
      <c r="T53" s="37">
        <f t="shared" si="6"/>
        <v>0.69485246019512936</v>
      </c>
      <c r="U53" s="37">
        <f t="shared" si="7"/>
        <v>0.15856826850792305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472593310</v>
      </c>
      <c r="E54" s="32">
        <f>SUM(E8:E9,E11:E18,E20:E26,E28:E34,E36:E39,E41:E46,E48:E52)</f>
        <v>461919976</v>
      </c>
      <c r="F54" s="32">
        <f>SUM(F8:F9,F11:F18,F20:F26,F28:F34,F36:F39,F41:F46,F48:F52)</f>
        <v>72476865</v>
      </c>
      <c r="G54" s="37">
        <f t="shared" si="0"/>
        <v>0.15335990473500355</v>
      </c>
      <c r="H54" s="32">
        <f>SUM(H8:H9,H11:H18,H20:H26,H28:H34,H36:H39,H41:H46,H48:H52)</f>
        <v>89622179</v>
      </c>
      <c r="I54" s="37">
        <f t="shared" si="1"/>
        <v>0.18963911909798301</v>
      </c>
      <c r="J54" s="32">
        <f>SUM(J8:J9,J11:J18,J20:J26,J28:J34,J36:J39,J41:J46,J48:J52)</f>
        <v>92892516</v>
      </c>
      <c r="K54" s="37">
        <f t="shared" si="2"/>
        <v>0.20110088505893065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254991560</v>
      </c>
      <c r="O54" s="37">
        <f t="shared" si="5"/>
        <v>0.55202540104046072</v>
      </c>
      <c r="P54" s="32">
        <f>SUM(P8:P9,P11:P18,P20:P26,P28:P34,P36:P39,P41:P46,P48:P52)</f>
        <v>120277139</v>
      </c>
      <c r="Q54" s="32">
        <f>SUM(Q8:Q9,Q11:Q18,Q20:Q26,Q28:Q34,Q36:Q39,Q41:Q46,Q48:Q52)</f>
        <v>432993039</v>
      </c>
      <c r="R54" s="32">
        <f>SUM(R8:R9,R11:R18,R20:R26,R28:R34,R36:R39,R41:R46,R48:R52)</f>
        <v>430785944</v>
      </c>
      <c r="S54" s="32">
        <f>SUM(S8:S9,S11:S18,S20:S26,S28:S34,S36:S39,S41:S46,S48:S52)</f>
        <v>255805681</v>
      </c>
      <c r="T54" s="37">
        <f t="shared" si="6"/>
        <v>0.59381157756623559</v>
      </c>
      <c r="U54" s="37">
        <f t="shared" si="7"/>
        <v>-0.22767936806345224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16977269</v>
      </c>
      <c r="E57" s="31">
        <v>16546382</v>
      </c>
      <c r="F57" s="31">
        <v>4187883</v>
      </c>
      <c r="G57" s="36">
        <f t="shared" ref="G57:G85" si="8">IF(($D57      =0),0,($F57      /$D57      ))</f>
        <v>0.24667589351385077</v>
      </c>
      <c r="H57" s="31">
        <v>4163200</v>
      </c>
      <c r="I57" s="36">
        <f t="shared" ref="I57:I85" si="9">IF(($D57      =0),0,($H57      /$D57      ))</f>
        <v>0.24522200832183316</v>
      </c>
      <c r="J57" s="31">
        <v>3967866</v>
      </c>
      <c r="K57" s="36">
        <f t="shared" ref="K57:K85" si="10">IF(($E57      =0),0,($J57      /$E57      ))</f>
        <v>0.23980263479955921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12318949</v>
      </c>
      <c r="O57" s="36">
        <f t="shared" ref="O57:O85" si="13">IF(($E57      =0),0,($N57      /$E57      ))</f>
        <v>0.74451012916297954</v>
      </c>
      <c r="P57" s="31">
        <v>3789414</v>
      </c>
      <c r="Q57" s="31">
        <v>17103910</v>
      </c>
      <c r="R57" s="31">
        <v>16453746</v>
      </c>
      <c r="S57" s="31">
        <v>12079939</v>
      </c>
      <c r="T57" s="36">
        <f t="shared" ref="T57:T85" si="14">IF(($R57      =0),0,($S57      /$R57      ))</f>
        <v>0.73417560961497763</v>
      </c>
      <c r="U57" s="36">
        <f t="shared" ref="U57:U85" si="15">IF(($P57      =0),0,(($J57      /$P57      )-1))</f>
        <v>4.7092241702806792E-2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16977269</v>
      </c>
      <c r="E58" s="32">
        <f>E57</f>
        <v>16546382</v>
      </c>
      <c r="F58" s="32">
        <f>F57</f>
        <v>4187883</v>
      </c>
      <c r="G58" s="37">
        <f t="shared" si="8"/>
        <v>0.24667589351385077</v>
      </c>
      <c r="H58" s="32">
        <f>H57</f>
        <v>4163200</v>
      </c>
      <c r="I58" s="37">
        <f t="shared" si="9"/>
        <v>0.24522200832183316</v>
      </c>
      <c r="J58" s="32">
        <f>J57</f>
        <v>3967866</v>
      </c>
      <c r="K58" s="37">
        <f t="shared" si="10"/>
        <v>0.23980263479955921</v>
      </c>
      <c r="L58" s="32">
        <f>L57</f>
        <v>0</v>
      </c>
      <c r="M58" s="37">
        <f t="shared" si="11"/>
        <v>0</v>
      </c>
      <c r="N58" s="32">
        <f t="shared" si="12"/>
        <v>12318949</v>
      </c>
      <c r="O58" s="37">
        <f t="shared" si="13"/>
        <v>0.74451012916297954</v>
      </c>
      <c r="P58" s="32">
        <f>P57</f>
        <v>3789414</v>
      </c>
      <c r="Q58" s="32">
        <f>Q57</f>
        <v>17103910</v>
      </c>
      <c r="R58" s="32">
        <f>R57</f>
        <v>16453746</v>
      </c>
      <c r="S58" s="32">
        <f>S57</f>
        <v>12079939</v>
      </c>
      <c r="T58" s="37">
        <f t="shared" si="14"/>
        <v>0.73417560961497763</v>
      </c>
      <c r="U58" s="37">
        <f t="shared" si="15"/>
        <v>4.7092241702806792E-2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167840</v>
      </c>
      <c r="E59" s="31">
        <v>250000</v>
      </c>
      <c r="F59" s="31">
        <v>232584</v>
      </c>
      <c r="G59" s="36">
        <f t="shared" si="8"/>
        <v>1.3857483317445185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232584</v>
      </c>
      <c r="O59" s="36">
        <f t="shared" si="13"/>
        <v>0.93033600000000005</v>
      </c>
      <c r="P59" s="31">
        <v>0</v>
      </c>
      <c r="Q59" s="31">
        <v>160000</v>
      </c>
      <c r="R59" s="31">
        <v>2000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167840</v>
      </c>
      <c r="E63" s="32">
        <f>SUM(E59:E62)</f>
        <v>250000</v>
      </c>
      <c r="F63" s="32">
        <f>SUM(F59:F62)</f>
        <v>232584</v>
      </c>
      <c r="G63" s="37">
        <f t="shared" si="8"/>
        <v>1.3857483317445185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232584</v>
      </c>
      <c r="O63" s="37">
        <f t="shared" si="13"/>
        <v>0.93033600000000005</v>
      </c>
      <c r="P63" s="32">
        <f>SUM(P59:P62)</f>
        <v>0</v>
      </c>
      <c r="Q63" s="32">
        <f>SUM(Q59:Q62)</f>
        <v>160000</v>
      </c>
      <c r="R63" s="32">
        <f>SUM(R59:R62)</f>
        <v>2000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891304</v>
      </c>
      <c r="E64" s="31">
        <v>891304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365000</v>
      </c>
      <c r="R64" s="31">
        <v>450000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18545775</v>
      </c>
      <c r="E67" s="31">
        <v>18545775</v>
      </c>
      <c r="F67" s="31">
        <v>2806526</v>
      </c>
      <c r="G67" s="36">
        <f t="shared" si="8"/>
        <v>0.15132966942605527</v>
      </c>
      <c r="H67" s="31">
        <v>2623856</v>
      </c>
      <c r="I67" s="36">
        <f t="shared" si="9"/>
        <v>0.14147998668160269</v>
      </c>
      <c r="J67" s="31">
        <v>2460214</v>
      </c>
      <c r="K67" s="36">
        <f t="shared" si="10"/>
        <v>0.13265630581628429</v>
      </c>
      <c r="L67" s="31">
        <v>0</v>
      </c>
      <c r="M67" s="36">
        <f t="shared" si="11"/>
        <v>0</v>
      </c>
      <c r="N67" s="31">
        <f t="shared" si="12"/>
        <v>7890596</v>
      </c>
      <c r="O67" s="36">
        <f t="shared" si="13"/>
        <v>0.42546596192394226</v>
      </c>
      <c r="P67" s="31">
        <v>2854020</v>
      </c>
      <c r="Q67" s="31">
        <v>17665737</v>
      </c>
      <c r="R67" s="31">
        <v>17568147</v>
      </c>
      <c r="S67" s="31">
        <v>8007552</v>
      </c>
      <c r="T67" s="36">
        <f t="shared" si="14"/>
        <v>0.4557994647927297</v>
      </c>
      <c r="U67" s="36">
        <f t="shared" si="15"/>
        <v>-0.13798291532645179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27226069</v>
      </c>
      <c r="E69" s="31">
        <v>27226069</v>
      </c>
      <c r="F69" s="31">
        <v>7471279</v>
      </c>
      <c r="G69" s="36">
        <f t="shared" si="8"/>
        <v>0.27441636910565387</v>
      </c>
      <c r="H69" s="31">
        <v>3986518</v>
      </c>
      <c r="I69" s="36">
        <f t="shared" si="9"/>
        <v>0.14642282732773504</v>
      </c>
      <c r="J69" s="31">
        <v>4049147</v>
      </c>
      <c r="K69" s="36">
        <f t="shared" si="10"/>
        <v>0.14872315941019615</v>
      </c>
      <c r="L69" s="31">
        <v>0</v>
      </c>
      <c r="M69" s="36">
        <f t="shared" si="11"/>
        <v>0</v>
      </c>
      <c r="N69" s="31">
        <f t="shared" si="12"/>
        <v>15506944</v>
      </c>
      <c r="O69" s="36">
        <f t="shared" si="13"/>
        <v>0.56956235584358506</v>
      </c>
      <c r="P69" s="31">
        <v>5994347</v>
      </c>
      <c r="Q69" s="31">
        <v>25299514</v>
      </c>
      <c r="R69" s="31">
        <v>24067596</v>
      </c>
      <c r="S69" s="31">
        <v>17625129</v>
      </c>
      <c r="T69" s="36">
        <f t="shared" si="14"/>
        <v>0.73231780191091789</v>
      </c>
      <c r="U69" s="36">
        <f t="shared" si="15"/>
        <v>-0.32450573848994724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46663148</v>
      </c>
      <c r="E70" s="32">
        <f>SUM(E64:E69)</f>
        <v>46663148</v>
      </c>
      <c r="F70" s="32">
        <f>SUM(F64:F69)</f>
        <v>10277805</v>
      </c>
      <c r="G70" s="37">
        <f t="shared" si="8"/>
        <v>0.22025528581997939</v>
      </c>
      <c r="H70" s="32">
        <f>SUM(H64:H69)</f>
        <v>6610374</v>
      </c>
      <c r="I70" s="37">
        <f t="shared" si="9"/>
        <v>0.14166155270964573</v>
      </c>
      <c r="J70" s="32">
        <f>SUM(J64:J69)</f>
        <v>6509361</v>
      </c>
      <c r="K70" s="37">
        <f t="shared" si="10"/>
        <v>0.13949682520347748</v>
      </c>
      <c r="L70" s="32">
        <f>SUM(L64:L69)</f>
        <v>0</v>
      </c>
      <c r="M70" s="37">
        <f t="shared" si="11"/>
        <v>0</v>
      </c>
      <c r="N70" s="32">
        <f t="shared" si="12"/>
        <v>23397540</v>
      </c>
      <c r="O70" s="37">
        <f t="shared" si="13"/>
        <v>0.50141366373310259</v>
      </c>
      <c r="P70" s="32">
        <f>SUM(P64:P69)</f>
        <v>8848367</v>
      </c>
      <c r="Q70" s="32">
        <f>SUM(Q64:Q69)</f>
        <v>43330251</v>
      </c>
      <c r="R70" s="32">
        <f>SUM(R64:R69)</f>
        <v>42085743</v>
      </c>
      <c r="S70" s="32">
        <f>SUM(S64:S69)</f>
        <v>25632681</v>
      </c>
      <c r="T70" s="37">
        <f t="shared" si="14"/>
        <v>0.60905853557106027</v>
      </c>
      <c r="U70" s="37">
        <f t="shared" si="15"/>
        <v>-0.26434323983171137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6600408</v>
      </c>
      <c r="E77" s="31">
        <v>6175776</v>
      </c>
      <c r="F77" s="31">
        <v>767048</v>
      </c>
      <c r="G77" s="36">
        <f t="shared" si="8"/>
        <v>0.11621220991187212</v>
      </c>
      <c r="H77" s="31">
        <v>1642965</v>
      </c>
      <c r="I77" s="36">
        <f t="shared" si="9"/>
        <v>0.24891870320743809</v>
      </c>
      <c r="J77" s="31">
        <v>2733228</v>
      </c>
      <c r="K77" s="36">
        <f t="shared" si="10"/>
        <v>0.44257239899892742</v>
      </c>
      <c r="L77" s="31">
        <v>0</v>
      </c>
      <c r="M77" s="36">
        <f t="shared" si="11"/>
        <v>0</v>
      </c>
      <c r="N77" s="31">
        <f t="shared" si="12"/>
        <v>5143241</v>
      </c>
      <c r="O77" s="36">
        <f t="shared" si="13"/>
        <v>0.83280886482929428</v>
      </c>
      <c r="P77" s="31">
        <v>114556</v>
      </c>
      <c r="Q77" s="31">
        <v>7481448</v>
      </c>
      <c r="R77" s="31">
        <v>8021232</v>
      </c>
      <c r="S77" s="31">
        <v>213997</v>
      </c>
      <c r="T77" s="36">
        <f t="shared" si="14"/>
        <v>2.6678819413277162E-2</v>
      </c>
      <c r="U77" s="36">
        <f t="shared" si="15"/>
        <v>22.859317713607318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6600408</v>
      </c>
      <c r="E78" s="32">
        <f>SUM(E71:E77)</f>
        <v>6175776</v>
      </c>
      <c r="F78" s="32">
        <f>SUM(F71:F77)</f>
        <v>767048</v>
      </c>
      <c r="G78" s="37">
        <f t="shared" si="8"/>
        <v>0.11621220991187212</v>
      </c>
      <c r="H78" s="32">
        <f>SUM(H71:H77)</f>
        <v>1642965</v>
      </c>
      <c r="I78" s="37">
        <f t="shared" si="9"/>
        <v>0.24891870320743809</v>
      </c>
      <c r="J78" s="32">
        <f>SUM(J71:J77)</f>
        <v>2733228</v>
      </c>
      <c r="K78" s="37">
        <f t="shared" si="10"/>
        <v>0.44257239899892742</v>
      </c>
      <c r="L78" s="32">
        <f>SUM(L71:L77)</f>
        <v>0</v>
      </c>
      <c r="M78" s="37">
        <f t="shared" si="11"/>
        <v>0</v>
      </c>
      <c r="N78" s="32">
        <f t="shared" si="12"/>
        <v>5143241</v>
      </c>
      <c r="O78" s="37">
        <f t="shared" si="13"/>
        <v>0.83280886482929428</v>
      </c>
      <c r="P78" s="32">
        <f>SUM(P71:P77)</f>
        <v>114556</v>
      </c>
      <c r="Q78" s="32">
        <f>SUM(Q71:Q77)</f>
        <v>7481448</v>
      </c>
      <c r="R78" s="32">
        <f>SUM(R71:R77)</f>
        <v>8021232</v>
      </c>
      <c r="S78" s="32">
        <f>SUM(S71:S77)</f>
        <v>213997</v>
      </c>
      <c r="T78" s="37">
        <f t="shared" si="14"/>
        <v>2.6678819413277162E-2</v>
      </c>
      <c r="U78" s="37">
        <f t="shared" si="15"/>
        <v>22.859317713607318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2142000</v>
      </c>
      <c r="E83" s="31">
        <v>2302000</v>
      </c>
      <c r="F83" s="31">
        <v>459392</v>
      </c>
      <c r="G83" s="36">
        <f t="shared" si="8"/>
        <v>0.21446872082166199</v>
      </c>
      <c r="H83" s="31">
        <v>466990</v>
      </c>
      <c r="I83" s="36">
        <f t="shared" si="9"/>
        <v>0.21801587301587302</v>
      </c>
      <c r="J83" s="31">
        <v>461925</v>
      </c>
      <c r="K83" s="36">
        <f t="shared" si="10"/>
        <v>0.20066246741963509</v>
      </c>
      <c r="L83" s="31">
        <v>0</v>
      </c>
      <c r="M83" s="36">
        <f t="shared" si="11"/>
        <v>0</v>
      </c>
      <c r="N83" s="31">
        <f t="shared" si="12"/>
        <v>1388307</v>
      </c>
      <c r="O83" s="36">
        <f t="shared" si="13"/>
        <v>0.60308731537793225</v>
      </c>
      <c r="P83" s="31">
        <v>486110</v>
      </c>
      <c r="Q83" s="31">
        <v>2121000</v>
      </c>
      <c r="R83" s="31">
        <v>1783000</v>
      </c>
      <c r="S83" s="31">
        <v>1085378</v>
      </c>
      <c r="T83" s="36">
        <f t="shared" si="14"/>
        <v>0.60873696017947276</v>
      </c>
      <c r="U83" s="36">
        <f t="shared" si="15"/>
        <v>-4.975211371911703E-2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2142000</v>
      </c>
      <c r="E84" s="32">
        <f>SUM(E79:E83)</f>
        <v>2302000</v>
      </c>
      <c r="F84" s="32">
        <f>SUM(F79:F83)</f>
        <v>459392</v>
      </c>
      <c r="G84" s="37">
        <f t="shared" si="8"/>
        <v>0.21446872082166199</v>
      </c>
      <c r="H84" s="32">
        <f>SUM(H79:H83)</f>
        <v>466990</v>
      </c>
      <c r="I84" s="37">
        <f t="shared" si="9"/>
        <v>0.21801587301587302</v>
      </c>
      <c r="J84" s="32">
        <f>SUM(J79:J83)</f>
        <v>461925</v>
      </c>
      <c r="K84" s="37">
        <f t="shared" si="10"/>
        <v>0.20066246741963509</v>
      </c>
      <c r="L84" s="32">
        <f>SUM(L79:L83)</f>
        <v>0</v>
      </c>
      <c r="M84" s="37">
        <f t="shared" si="11"/>
        <v>0</v>
      </c>
      <c r="N84" s="32">
        <f t="shared" si="12"/>
        <v>1388307</v>
      </c>
      <c r="O84" s="37">
        <f t="shared" si="13"/>
        <v>0.60308731537793225</v>
      </c>
      <c r="P84" s="32">
        <f>SUM(P79:P83)</f>
        <v>486110</v>
      </c>
      <c r="Q84" s="32">
        <f>SUM(Q79:Q83)</f>
        <v>2121000</v>
      </c>
      <c r="R84" s="32">
        <f>SUM(R79:R83)</f>
        <v>1783000</v>
      </c>
      <c r="S84" s="32">
        <f>SUM(S79:S83)</f>
        <v>1085378</v>
      </c>
      <c r="T84" s="37">
        <f t="shared" si="14"/>
        <v>0.60873696017947276</v>
      </c>
      <c r="U84" s="37">
        <f t="shared" si="15"/>
        <v>-4.975211371911703E-2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72550665</v>
      </c>
      <c r="E85" s="32">
        <f>SUM(E57,E59:E62,E64:E69,E71:E77,E79:E83)</f>
        <v>71937306</v>
      </c>
      <c r="F85" s="32">
        <f>SUM(F57,F59:F62,F64:F69,F71:F77,F79:F83)</f>
        <v>15924712</v>
      </c>
      <c r="G85" s="37">
        <f t="shared" si="8"/>
        <v>0.21949780887604545</v>
      </c>
      <c r="H85" s="32">
        <f>SUM(H57,H59:H62,H64:H69,H71:H77,H79:H83)</f>
        <v>12883529</v>
      </c>
      <c r="I85" s="37">
        <f t="shared" si="9"/>
        <v>0.17757975064735795</v>
      </c>
      <c r="J85" s="32">
        <f>SUM(J57,J59:J62,J64:J69,J71:J77,J79:J83)</f>
        <v>13672380</v>
      </c>
      <c r="K85" s="37">
        <f t="shared" si="10"/>
        <v>0.19005966111658393</v>
      </c>
      <c r="L85" s="32">
        <f>SUM(L57,L59:L62,L64:L69,L71:L77,L79:L83)</f>
        <v>0</v>
      </c>
      <c r="M85" s="37">
        <f t="shared" si="11"/>
        <v>0</v>
      </c>
      <c r="N85" s="32">
        <f t="shared" si="12"/>
        <v>42480621</v>
      </c>
      <c r="O85" s="37">
        <f t="shared" si="13"/>
        <v>0.59052282274790779</v>
      </c>
      <c r="P85" s="32">
        <f>SUM(P57,P59:P62,P64:P69,P71:P77,P79:P83)</f>
        <v>13238447</v>
      </c>
      <c r="Q85" s="32">
        <f>SUM(Q57,Q59:Q62,Q64:Q69,Q71:Q77,Q79:Q83)</f>
        <v>70196609</v>
      </c>
      <c r="R85" s="32">
        <f>SUM(R57,R59:R62,R64:R69,R71:R77,R79:R83)</f>
        <v>68345721</v>
      </c>
      <c r="S85" s="32">
        <f>SUM(S57,S59:S62,S64:S69,S71:S77,S79:S83)</f>
        <v>39011995</v>
      </c>
      <c r="T85" s="37">
        <f t="shared" si="14"/>
        <v>0.57080376692492574</v>
      </c>
      <c r="U85" s="37">
        <f t="shared" si="15"/>
        <v>3.2778240529270475E-2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1523380764</v>
      </c>
      <c r="E88" s="31">
        <v>1399316318</v>
      </c>
      <c r="F88" s="31">
        <v>290355162</v>
      </c>
      <c r="G88" s="36">
        <f t="shared" ref="G88:G99" si="16">IF(($D88      =0),0,($F88      /$D88      ))</f>
        <v>0.19059920465163493</v>
      </c>
      <c r="H88" s="31">
        <v>314357258</v>
      </c>
      <c r="I88" s="36">
        <f t="shared" ref="I88:I99" si="17">IF(($D88      =0),0,($H88      /$D88      ))</f>
        <v>0.20635501342066309</v>
      </c>
      <c r="J88" s="31">
        <v>297894784</v>
      </c>
      <c r="K88" s="36">
        <f t="shared" ref="K88:K99" si="18">IF(($E88      =0),0,($J88      /$E88      ))</f>
        <v>0.21288595020872186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902607204</v>
      </c>
      <c r="O88" s="36">
        <f t="shared" ref="O88:O99" si="21">IF(($E88      =0),0,($N88      /$E88      ))</f>
        <v>0.64503443030670071</v>
      </c>
      <c r="P88" s="31">
        <v>288830510</v>
      </c>
      <c r="Q88" s="31">
        <v>1488158054</v>
      </c>
      <c r="R88" s="31">
        <v>1226737587</v>
      </c>
      <c r="S88" s="31">
        <v>865966988</v>
      </c>
      <c r="T88" s="36">
        <f t="shared" ref="T88:T99" si="22">IF(($R88      =0),0,($S88      /$R88      ))</f>
        <v>0.70591053635010204</v>
      </c>
      <c r="U88" s="36">
        <f t="shared" ref="U88:U99" si="23">IF(($P88      =0),0,(($J88      /$P88      )-1))</f>
        <v>3.1382674912009856E-2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1148547000</v>
      </c>
      <c r="E89" s="31">
        <v>1159570000</v>
      </c>
      <c r="F89" s="31">
        <v>260401245</v>
      </c>
      <c r="G89" s="36">
        <f t="shared" si="16"/>
        <v>0.22672232394494957</v>
      </c>
      <c r="H89" s="31">
        <v>342236413</v>
      </c>
      <c r="I89" s="36">
        <f t="shared" si="17"/>
        <v>0.29797336373696504</v>
      </c>
      <c r="J89" s="31">
        <v>278922032</v>
      </c>
      <c r="K89" s="36">
        <f t="shared" si="18"/>
        <v>0.24053919297670689</v>
      </c>
      <c r="L89" s="31">
        <v>0</v>
      </c>
      <c r="M89" s="36">
        <f t="shared" si="19"/>
        <v>0</v>
      </c>
      <c r="N89" s="31">
        <f t="shared" si="20"/>
        <v>881559690</v>
      </c>
      <c r="O89" s="36">
        <f t="shared" si="21"/>
        <v>0.76024706572263856</v>
      </c>
      <c r="P89" s="31">
        <v>250131900</v>
      </c>
      <c r="Q89" s="31">
        <v>1140592000</v>
      </c>
      <c r="R89" s="31">
        <v>1096681000</v>
      </c>
      <c r="S89" s="31">
        <v>867861473</v>
      </c>
      <c r="T89" s="36">
        <f t="shared" si="22"/>
        <v>0.79135270238109345</v>
      </c>
      <c r="U89" s="36">
        <f t="shared" si="23"/>
        <v>0.11509980134481057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1057151052</v>
      </c>
      <c r="E90" s="31">
        <v>1004390704</v>
      </c>
      <c r="F90" s="31">
        <v>195894867</v>
      </c>
      <c r="G90" s="36">
        <f t="shared" si="16"/>
        <v>0.18530451880967339</v>
      </c>
      <c r="H90" s="31">
        <v>191944950</v>
      </c>
      <c r="I90" s="36">
        <f t="shared" si="17"/>
        <v>0.18156813980070655</v>
      </c>
      <c r="J90" s="31">
        <v>189717539</v>
      </c>
      <c r="K90" s="36">
        <f t="shared" si="18"/>
        <v>0.18888818688230313</v>
      </c>
      <c r="L90" s="31">
        <v>0</v>
      </c>
      <c r="M90" s="36">
        <f t="shared" si="19"/>
        <v>0</v>
      </c>
      <c r="N90" s="31">
        <f t="shared" si="20"/>
        <v>577557356</v>
      </c>
      <c r="O90" s="36">
        <f t="shared" si="21"/>
        <v>0.57503255824637745</v>
      </c>
      <c r="P90" s="31">
        <v>192518079</v>
      </c>
      <c r="Q90" s="31">
        <v>1127202861</v>
      </c>
      <c r="R90" s="31">
        <v>1116665106</v>
      </c>
      <c r="S90" s="31">
        <v>686866902</v>
      </c>
      <c r="T90" s="36">
        <f t="shared" si="22"/>
        <v>0.61510554803706741</v>
      </c>
      <c r="U90" s="36">
        <f t="shared" si="23"/>
        <v>-1.4546893541359296E-2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3729078816</v>
      </c>
      <c r="E91" s="32">
        <f>SUM(E88:E90)</f>
        <v>3563277022</v>
      </c>
      <c r="F91" s="32">
        <f>SUM(F88:F90)</f>
        <v>746651274</v>
      </c>
      <c r="G91" s="37">
        <f t="shared" si="16"/>
        <v>0.20022405286700168</v>
      </c>
      <c r="H91" s="32">
        <f>SUM(H88:H90)</f>
        <v>848538621</v>
      </c>
      <c r="I91" s="37">
        <f t="shared" si="17"/>
        <v>0.22754644320180548</v>
      </c>
      <c r="J91" s="32">
        <f>SUM(J88:J90)</f>
        <v>766534355</v>
      </c>
      <c r="K91" s="37">
        <f t="shared" si="18"/>
        <v>0.21512061797815504</v>
      </c>
      <c r="L91" s="32">
        <f>SUM(L88:L90)</f>
        <v>0</v>
      </c>
      <c r="M91" s="37">
        <f t="shared" si="19"/>
        <v>0</v>
      </c>
      <c r="N91" s="32">
        <f t="shared" si="20"/>
        <v>2361724250</v>
      </c>
      <c r="O91" s="37">
        <f t="shared" si="21"/>
        <v>0.66279557705407055</v>
      </c>
      <c r="P91" s="32">
        <f>SUM(P88:P90)</f>
        <v>731480489</v>
      </c>
      <c r="Q91" s="32">
        <f>SUM(Q88:Q90)</f>
        <v>3755952915</v>
      </c>
      <c r="R91" s="32">
        <f>SUM(R88:R90)</f>
        <v>3440083693</v>
      </c>
      <c r="S91" s="32">
        <f>SUM(S88:S90)</f>
        <v>2420695363</v>
      </c>
      <c r="T91" s="37">
        <f t="shared" si="22"/>
        <v>0.70367339257638228</v>
      </c>
      <c r="U91" s="37">
        <f t="shared" si="23"/>
        <v>4.7921805881550927E-2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93487442</v>
      </c>
      <c r="E92" s="31">
        <v>95815249</v>
      </c>
      <c r="F92" s="31">
        <v>18904795</v>
      </c>
      <c r="G92" s="36">
        <f t="shared" si="16"/>
        <v>0.2022174807178915</v>
      </c>
      <c r="H92" s="31">
        <v>21344076</v>
      </c>
      <c r="I92" s="36">
        <f t="shared" si="17"/>
        <v>0.22830955199309017</v>
      </c>
      <c r="J92" s="31">
        <v>16717118</v>
      </c>
      <c r="K92" s="36">
        <f t="shared" si="18"/>
        <v>0.17447241618085238</v>
      </c>
      <c r="L92" s="31">
        <v>0</v>
      </c>
      <c r="M92" s="36">
        <f t="shared" si="19"/>
        <v>0</v>
      </c>
      <c r="N92" s="31">
        <f t="shared" si="20"/>
        <v>56965989</v>
      </c>
      <c r="O92" s="36">
        <f t="shared" si="21"/>
        <v>0.59453990460328499</v>
      </c>
      <c r="P92" s="31">
        <v>17069437</v>
      </c>
      <c r="Q92" s="31">
        <v>75315087</v>
      </c>
      <c r="R92" s="31">
        <v>77462582</v>
      </c>
      <c r="S92" s="31">
        <v>52641118</v>
      </c>
      <c r="T92" s="36">
        <f t="shared" si="22"/>
        <v>0.67956833661960814</v>
      </c>
      <c r="U92" s="36">
        <f t="shared" si="23"/>
        <v>-2.0640340979025895E-2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5455696</v>
      </c>
      <c r="E93" s="31">
        <v>5588124</v>
      </c>
      <c r="F93" s="31">
        <v>888137</v>
      </c>
      <c r="G93" s="36">
        <f t="shared" si="16"/>
        <v>0.1627907786650869</v>
      </c>
      <c r="H93" s="31">
        <v>1204942</v>
      </c>
      <c r="I93" s="36">
        <f t="shared" si="17"/>
        <v>0.22085944671403979</v>
      </c>
      <c r="J93" s="31">
        <v>1077289</v>
      </c>
      <c r="K93" s="36">
        <f t="shared" si="18"/>
        <v>0.1927818709821042</v>
      </c>
      <c r="L93" s="31">
        <v>0</v>
      </c>
      <c r="M93" s="36">
        <f t="shared" si="19"/>
        <v>0</v>
      </c>
      <c r="N93" s="31">
        <f t="shared" si="20"/>
        <v>3170368</v>
      </c>
      <c r="O93" s="36">
        <f t="shared" si="21"/>
        <v>0.56734030955648085</v>
      </c>
      <c r="P93" s="31">
        <v>1044008</v>
      </c>
      <c r="Q93" s="31">
        <v>5701362</v>
      </c>
      <c r="R93" s="31">
        <v>5127516</v>
      </c>
      <c r="S93" s="31">
        <v>2957648</v>
      </c>
      <c r="T93" s="36">
        <f t="shared" si="22"/>
        <v>0.576818872920143</v>
      </c>
      <c r="U93" s="36">
        <f t="shared" si="23"/>
        <v>3.1878108213730272E-2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8622919</v>
      </c>
      <c r="E94" s="31">
        <v>7344019</v>
      </c>
      <c r="F94" s="31">
        <v>1365128</v>
      </c>
      <c r="G94" s="36">
        <f t="shared" si="16"/>
        <v>0.15831390739029325</v>
      </c>
      <c r="H94" s="31">
        <v>1672233</v>
      </c>
      <c r="I94" s="36">
        <f t="shared" si="17"/>
        <v>0.19392887721663626</v>
      </c>
      <c r="J94" s="31">
        <v>1465251</v>
      </c>
      <c r="K94" s="36">
        <f t="shared" si="18"/>
        <v>0.19951623218839712</v>
      </c>
      <c r="L94" s="31">
        <v>0</v>
      </c>
      <c r="M94" s="36">
        <f t="shared" si="19"/>
        <v>0</v>
      </c>
      <c r="N94" s="31">
        <f t="shared" si="20"/>
        <v>4502612</v>
      </c>
      <c r="O94" s="36">
        <f t="shared" si="21"/>
        <v>0.61309917635017008</v>
      </c>
      <c r="P94" s="31">
        <v>1299130</v>
      </c>
      <c r="Q94" s="31">
        <v>6930081</v>
      </c>
      <c r="R94" s="31">
        <v>6887108</v>
      </c>
      <c r="S94" s="31">
        <v>4297290</v>
      </c>
      <c r="T94" s="36">
        <f t="shared" si="22"/>
        <v>0.62396146539302133</v>
      </c>
      <c r="U94" s="36">
        <f t="shared" si="23"/>
        <v>0.12787095979617136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26809779</v>
      </c>
      <c r="E95" s="31">
        <v>23536688</v>
      </c>
      <c r="F95" s="31">
        <v>703548</v>
      </c>
      <c r="G95" s="36">
        <f t="shared" si="16"/>
        <v>2.624221557365318E-2</v>
      </c>
      <c r="H95" s="31">
        <v>5526520</v>
      </c>
      <c r="I95" s="36">
        <f t="shared" si="17"/>
        <v>0.2061382154623505</v>
      </c>
      <c r="J95" s="31">
        <v>1003981</v>
      </c>
      <c r="K95" s="36">
        <f t="shared" si="18"/>
        <v>4.265600155807818E-2</v>
      </c>
      <c r="L95" s="31">
        <v>0</v>
      </c>
      <c r="M95" s="36">
        <f t="shared" si="19"/>
        <v>0</v>
      </c>
      <c r="N95" s="31">
        <f t="shared" si="20"/>
        <v>7234049</v>
      </c>
      <c r="O95" s="36">
        <f t="shared" si="21"/>
        <v>0.3073520369560917</v>
      </c>
      <c r="P95" s="31">
        <v>4429663</v>
      </c>
      <c r="Q95" s="31">
        <v>26351060</v>
      </c>
      <c r="R95" s="31">
        <v>25188997</v>
      </c>
      <c r="S95" s="31">
        <v>10454489</v>
      </c>
      <c r="T95" s="36">
        <f t="shared" si="22"/>
        <v>0.41504189309324224</v>
      </c>
      <c r="U95" s="36">
        <f t="shared" si="23"/>
        <v>-0.77335047835467396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134375836</v>
      </c>
      <c r="E96" s="32">
        <f>SUM(E92:E95)</f>
        <v>132284080</v>
      </c>
      <c r="F96" s="32">
        <f>SUM(F92:F95)</f>
        <v>21861608</v>
      </c>
      <c r="G96" s="37">
        <f t="shared" si="16"/>
        <v>0.16269002412011041</v>
      </c>
      <c r="H96" s="32">
        <f>SUM(H92:H95)</f>
        <v>29747771</v>
      </c>
      <c r="I96" s="37">
        <f t="shared" si="17"/>
        <v>0.22137738365400755</v>
      </c>
      <c r="J96" s="32">
        <f>SUM(J92:J95)</f>
        <v>20263639</v>
      </c>
      <c r="K96" s="37">
        <f t="shared" si="18"/>
        <v>0.15318274882359237</v>
      </c>
      <c r="L96" s="32">
        <f>SUM(L92:L95)</f>
        <v>0</v>
      </c>
      <c r="M96" s="37">
        <f t="shared" si="19"/>
        <v>0</v>
      </c>
      <c r="N96" s="32">
        <f t="shared" si="20"/>
        <v>71873018</v>
      </c>
      <c r="O96" s="37">
        <f t="shared" si="21"/>
        <v>0.54332326308653311</v>
      </c>
      <c r="P96" s="32">
        <f>SUM(P92:P95)</f>
        <v>23842238</v>
      </c>
      <c r="Q96" s="32">
        <f>SUM(Q92:Q95)</f>
        <v>114297590</v>
      </c>
      <c r="R96" s="32">
        <f>SUM(R92:R95)</f>
        <v>114666203</v>
      </c>
      <c r="S96" s="32">
        <f>SUM(S92:S95)</f>
        <v>70350545</v>
      </c>
      <c r="T96" s="37">
        <f t="shared" si="22"/>
        <v>0.61352467561867374</v>
      </c>
      <c r="U96" s="37">
        <f t="shared" si="23"/>
        <v>-0.15009492816907544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6187080</v>
      </c>
      <c r="Q97" s="31">
        <v>41301752</v>
      </c>
      <c r="R97" s="31">
        <v>0</v>
      </c>
      <c r="S97" s="31">
        <v>24226117</v>
      </c>
      <c r="T97" s="36">
        <f t="shared" si="22"/>
        <v>0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3000000</v>
      </c>
      <c r="E98" s="31">
        <v>3000000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3000000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11308320</v>
      </c>
      <c r="E99" s="31">
        <v>11626303</v>
      </c>
      <c r="F99" s="31">
        <v>2285691</v>
      </c>
      <c r="G99" s="36">
        <f t="shared" si="16"/>
        <v>0.20212471879112018</v>
      </c>
      <c r="H99" s="31">
        <v>1370570</v>
      </c>
      <c r="I99" s="36">
        <f t="shared" si="17"/>
        <v>0.12120014290363201</v>
      </c>
      <c r="J99" s="31">
        <v>1701894</v>
      </c>
      <c r="K99" s="36">
        <f t="shared" si="18"/>
        <v>0.14638307637432121</v>
      </c>
      <c r="L99" s="31">
        <v>0</v>
      </c>
      <c r="M99" s="36">
        <f t="shared" si="19"/>
        <v>0</v>
      </c>
      <c r="N99" s="31">
        <f t="shared" si="20"/>
        <v>5358155</v>
      </c>
      <c r="O99" s="36">
        <f t="shared" si="21"/>
        <v>0.46086490262639807</v>
      </c>
      <c r="P99" s="31">
        <v>2584988</v>
      </c>
      <c r="Q99" s="31">
        <v>11611674</v>
      </c>
      <c r="R99" s="31">
        <v>11611674</v>
      </c>
      <c r="S99" s="31">
        <v>7821528</v>
      </c>
      <c r="T99" s="36">
        <f t="shared" si="22"/>
        <v>0.6735917663551354</v>
      </c>
      <c r="U99" s="36">
        <f t="shared" si="23"/>
        <v>-0.34162402301287276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51534996</v>
      </c>
      <c r="E100" s="31">
        <v>51518296</v>
      </c>
      <c r="F100" s="31">
        <v>16066180</v>
      </c>
      <c r="G100" s="36">
        <f>IF(($D100     =0),0,($F100     /$D100     ))</f>
        <v>0.31175281356381596</v>
      </c>
      <c r="H100" s="31">
        <v>9575327</v>
      </c>
      <c r="I100" s="36">
        <f>IF(($D100     =0),0,($H100     /$D100     ))</f>
        <v>0.18580242055321008</v>
      </c>
      <c r="J100" s="31">
        <v>13977865</v>
      </c>
      <c r="K100" s="36">
        <f>IF(($E100     =0),0,($J100     /$E100     ))</f>
        <v>0.27131846519147296</v>
      </c>
      <c r="L100" s="31">
        <v>0</v>
      </c>
      <c r="M100" s="36">
        <f>IF(($E100     =0),0,($L100     /$E100     ))</f>
        <v>0</v>
      </c>
      <c r="N100" s="31">
        <f>$F100     +$H100     +$J100</f>
        <v>39619372</v>
      </c>
      <c r="O100" s="36">
        <f>IF(($E100     =0),0,($N100     /$E100     ))</f>
        <v>0.76903498516332913</v>
      </c>
      <c r="P100" s="31">
        <v>8861990</v>
      </c>
      <c r="Q100" s="31">
        <v>49513576</v>
      </c>
      <c r="R100" s="31">
        <v>62185583</v>
      </c>
      <c r="S100" s="31">
        <v>38504655</v>
      </c>
      <c r="T100" s="36">
        <f>IF(($R100     =0),0,($S100     /$R100     ))</f>
        <v>0.61918941887221668</v>
      </c>
      <c r="U100" s="36">
        <f>IF(($P100     =0),0,(($J100     /$P100     )-1))</f>
        <v>0.57728286761776992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65843316</v>
      </c>
      <c r="E101" s="32">
        <f>SUM(E97:E100)</f>
        <v>66144599</v>
      </c>
      <c r="F101" s="32">
        <f>SUM(F97:F100)</f>
        <v>18351871</v>
      </c>
      <c r="G101" s="37">
        <f>IF(($D101     =0),0,($F101     /$D101     ))</f>
        <v>0.27872033358708725</v>
      </c>
      <c r="H101" s="32">
        <f>SUM(H97:H100)</f>
        <v>10945897</v>
      </c>
      <c r="I101" s="37">
        <f>IF(($D101     =0),0,($H101     /$D101     ))</f>
        <v>0.16624158175751658</v>
      </c>
      <c r="J101" s="32">
        <f>SUM(J97:J100)</f>
        <v>15679759</v>
      </c>
      <c r="K101" s="37">
        <f>IF(($E101     =0),0,($J101     /$E101     ))</f>
        <v>0.23705274863031522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44977527</v>
      </c>
      <c r="O101" s="37">
        <f>IF(($E101     =0),0,($N101     /$E101     ))</f>
        <v>0.67998790044822854</v>
      </c>
      <c r="P101" s="32">
        <f>SUM(P97:P100)</f>
        <v>17634058</v>
      </c>
      <c r="Q101" s="32">
        <f>SUM(Q97:Q100)</f>
        <v>102427002</v>
      </c>
      <c r="R101" s="32">
        <f>SUM(R97:R100)</f>
        <v>76797257</v>
      </c>
      <c r="S101" s="32">
        <f>SUM(S97:S100)</f>
        <v>70552300</v>
      </c>
      <c r="T101" s="37">
        <f>IF(($R101     =0),0,($S101     /$R101     ))</f>
        <v>0.91868255138331312</v>
      </c>
      <c r="U101" s="37">
        <f>IF(($P101     =0),0,(($J101     /$P101     )-1))</f>
        <v>-0.11082525644409247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3929297968</v>
      </c>
      <c r="E102" s="32">
        <f>SUM(E88:E90,E92:E95,E97:E100)</f>
        <v>3761705701</v>
      </c>
      <c r="F102" s="32">
        <f>SUM(F88:F90,F92:F95,F97:F100)</f>
        <v>786864753</v>
      </c>
      <c r="G102" s="37">
        <f>IF(($D102     =0),0,($F102     /$D102     ))</f>
        <v>0.20025581144728294</v>
      </c>
      <c r="H102" s="32">
        <f>SUM(H88:H90,H92:H95,H97:H100)</f>
        <v>889232289</v>
      </c>
      <c r="I102" s="37">
        <f>IF(($D102     =0),0,($H102     /$D102     ))</f>
        <v>0.22630818437335673</v>
      </c>
      <c r="J102" s="32">
        <f>SUM(J88:J90,J92:J95,J97:J100)</f>
        <v>802477753</v>
      </c>
      <c r="K102" s="37">
        <f>IF(($E102     =0),0,($J102     /$E102     ))</f>
        <v>0.2133281592939798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2478574795</v>
      </c>
      <c r="O102" s="37">
        <f>IF(($E102     =0),0,($N102     /$E102     ))</f>
        <v>0.65889651982639241</v>
      </c>
      <c r="P102" s="32">
        <f>SUM(P88:P90,P92:P95,P97:P100)</f>
        <v>772956785</v>
      </c>
      <c r="Q102" s="32">
        <f>SUM(Q88:Q90,Q92:Q95,Q97:Q100)</f>
        <v>3972677507</v>
      </c>
      <c r="R102" s="32">
        <f>SUM(R88:R90,R92:R95,R97:R100)</f>
        <v>3631547153</v>
      </c>
      <c r="S102" s="32">
        <f>SUM(S88:S90,S92:S95,S97:S100)</f>
        <v>2561598208</v>
      </c>
      <c r="T102" s="37">
        <f>IF(($R102     =0),0,($S102     /$R102     ))</f>
        <v>0.70537379801990963</v>
      </c>
      <c r="U102" s="37">
        <f>IF(($P102     =0),0,(($J102     /$P102     )-1))</f>
        <v>3.8192261938680083E-2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724426250</v>
      </c>
      <c r="E105" s="31">
        <v>726419840</v>
      </c>
      <c r="F105" s="31">
        <v>142702491</v>
      </c>
      <c r="G105" s="36">
        <f t="shared" ref="G105:G136" si="24">IF(($D105     =0),0,($F105     /$D105     ))</f>
        <v>0.19698691343666799</v>
      </c>
      <c r="H105" s="31">
        <v>192600162</v>
      </c>
      <c r="I105" s="36">
        <f t="shared" ref="I105:I136" si="25">IF(($D105     =0),0,($H105     /$D105     ))</f>
        <v>0.26586579655278919</v>
      </c>
      <c r="J105" s="31">
        <v>152965114</v>
      </c>
      <c r="K105" s="36">
        <f t="shared" ref="K105:K136" si="26">IF(($E105     =0),0,($J105     /$E105     ))</f>
        <v>0.21057397606320885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488267767</v>
      </c>
      <c r="O105" s="36">
        <f t="shared" ref="O105:O136" si="29">IF(($E105     =0),0,($N105     /$E105     ))</f>
        <v>0.67215643091466226</v>
      </c>
      <c r="P105" s="31">
        <v>143065701</v>
      </c>
      <c r="Q105" s="31">
        <v>685519460</v>
      </c>
      <c r="R105" s="31">
        <v>659851055</v>
      </c>
      <c r="S105" s="31">
        <v>457543013</v>
      </c>
      <c r="T105" s="36">
        <f t="shared" ref="T105:T136" si="30">IF(($R105     =0),0,($S105     /$R105     ))</f>
        <v>0.69340347269733471</v>
      </c>
      <c r="U105" s="36">
        <f t="shared" ref="U105:U136" si="31">IF(($P105     =0),0,(($J105     /$P105     )-1))</f>
        <v>6.9194872920659067E-2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724426250</v>
      </c>
      <c r="E106" s="32">
        <f>E105</f>
        <v>726419840</v>
      </c>
      <c r="F106" s="32">
        <f>F105</f>
        <v>142702491</v>
      </c>
      <c r="G106" s="37">
        <f t="shared" si="24"/>
        <v>0.19698691343666799</v>
      </c>
      <c r="H106" s="32">
        <f>H105</f>
        <v>192600162</v>
      </c>
      <c r="I106" s="37">
        <f t="shared" si="25"/>
        <v>0.26586579655278919</v>
      </c>
      <c r="J106" s="32">
        <f>J105</f>
        <v>152965114</v>
      </c>
      <c r="K106" s="37">
        <f t="shared" si="26"/>
        <v>0.21057397606320885</v>
      </c>
      <c r="L106" s="32">
        <f>L105</f>
        <v>0</v>
      </c>
      <c r="M106" s="37">
        <f t="shared" si="27"/>
        <v>0</v>
      </c>
      <c r="N106" s="32">
        <f t="shared" si="28"/>
        <v>488267767</v>
      </c>
      <c r="O106" s="37">
        <f t="shared" si="29"/>
        <v>0.67215643091466226</v>
      </c>
      <c r="P106" s="32">
        <f>P105</f>
        <v>143065701</v>
      </c>
      <c r="Q106" s="32">
        <f>Q105</f>
        <v>685519460</v>
      </c>
      <c r="R106" s="32">
        <f>R105</f>
        <v>659851055</v>
      </c>
      <c r="S106" s="32">
        <f>S105</f>
        <v>457543013</v>
      </c>
      <c r="T106" s="37">
        <f t="shared" si="30"/>
        <v>0.69340347269733471</v>
      </c>
      <c r="U106" s="37">
        <f t="shared" si="31"/>
        <v>6.9194872920659067E-2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587440</v>
      </c>
      <c r="E111" s="31">
        <v>534162</v>
      </c>
      <c r="F111" s="31">
        <v>71499</v>
      </c>
      <c r="G111" s="36">
        <f t="shared" si="24"/>
        <v>0.12171285578101593</v>
      </c>
      <c r="H111" s="31">
        <v>18655</v>
      </c>
      <c r="I111" s="36">
        <f t="shared" si="25"/>
        <v>3.1756434699714016E-2</v>
      </c>
      <c r="J111" s="31">
        <v>36309</v>
      </c>
      <c r="K111" s="36">
        <f t="shared" si="26"/>
        <v>6.7973760769204847E-2</v>
      </c>
      <c r="L111" s="31">
        <v>0</v>
      </c>
      <c r="M111" s="36">
        <f t="shared" si="27"/>
        <v>0</v>
      </c>
      <c r="N111" s="31">
        <f t="shared" si="28"/>
        <v>126463</v>
      </c>
      <c r="O111" s="36">
        <f t="shared" si="29"/>
        <v>0.23675027426136641</v>
      </c>
      <c r="P111" s="31">
        <v>0</v>
      </c>
      <c r="Q111" s="31">
        <v>700000</v>
      </c>
      <c r="R111" s="31">
        <v>560000</v>
      </c>
      <c r="S111" s="31">
        <v>2058415</v>
      </c>
      <c r="T111" s="36">
        <f t="shared" si="30"/>
        <v>3.6757410714285714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587440</v>
      </c>
      <c r="E112" s="32">
        <f>SUM(E107:E111)</f>
        <v>534162</v>
      </c>
      <c r="F112" s="32">
        <f>SUM(F107:F111)</f>
        <v>71499</v>
      </c>
      <c r="G112" s="37">
        <f t="shared" si="24"/>
        <v>0.12171285578101593</v>
      </c>
      <c r="H112" s="32">
        <f>SUM(H107:H111)</f>
        <v>18655</v>
      </c>
      <c r="I112" s="37">
        <f t="shared" si="25"/>
        <v>3.1756434699714016E-2</v>
      </c>
      <c r="J112" s="32">
        <f>SUM(J107:J111)</f>
        <v>36309</v>
      </c>
      <c r="K112" s="37">
        <f t="shared" si="26"/>
        <v>6.7973760769204847E-2</v>
      </c>
      <c r="L112" s="32">
        <f>SUM(L107:L111)</f>
        <v>0</v>
      </c>
      <c r="M112" s="37">
        <f t="shared" si="27"/>
        <v>0</v>
      </c>
      <c r="N112" s="32">
        <f t="shared" si="28"/>
        <v>126463</v>
      </c>
      <c r="O112" s="37">
        <f t="shared" si="29"/>
        <v>0.23675027426136641</v>
      </c>
      <c r="P112" s="32">
        <f>SUM(P107:P111)</f>
        <v>0</v>
      </c>
      <c r="Q112" s="32">
        <f>SUM(Q107:Q111)</f>
        <v>700000</v>
      </c>
      <c r="R112" s="32">
        <f>SUM(R107:R111)</f>
        <v>560000</v>
      </c>
      <c r="S112" s="32">
        <f>SUM(S107:S111)</f>
        <v>2058415</v>
      </c>
      <c r="T112" s="37">
        <f t="shared" si="30"/>
        <v>3.6757410714285714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1340000</v>
      </c>
      <c r="E113" s="31">
        <v>1240000</v>
      </c>
      <c r="F113" s="31">
        <v>97547</v>
      </c>
      <c r="G113" s="36">
        <f t="shared" si="24"/>
        <v>7.2796268656716415E-2</v>
      </c>
      <c r="H113" s="31">
        <v>304630</v>
      </c>
      <c r="I113" s="36">
        <f t="shared" si="25"/>
        <v>0.2273358208955224</v>
      </c>
      <c r="J113" s="31">
        <v>242753</v>
      </c>
      <c r="K113" s="36">
        <f t="shared" si="26"/>
        <v>0.19576854838709679</v>
      </c>
      <c r="L113" s="31">
        <v>0</v>
      </c>
      <c r="M113" s="36">
        <f t="shared" si="27"/>
        <v>0</v>
      </c>
      <c r="N113" s="31">
        <f t="shared" si="28"/>
        <v>644930</v>
      </c>
      <c r="O113" s="36">
        <f t="shared" si="29"/>
        <v>0.52010483870967739</v>
      </c>
      <c r="P113" s="31">
        <v>163350</v>
      </c>
      <c r="Q113" s="31">
        <v>460000</v>
      </c>
      <c r="R113" s="31">
        <v>600100</v>
      </c>
      <c r="S113" s="31">
        <v>366296</v>
      </c>
      <c r="T113" s="36">
        <f t="shared" si="30"/>
        <v>0.61039160139976667</v>
      </c>
      <c r="U113" s="36">
        <f t="shared" si="31"/>
        <v>0.48609121518212417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30000</v>
      </c>
      <c r="E116" s="31">
        <v>30000</v>
      </c>
      <c r="F116" s="31">
        <v>47504</v>
      </c>
      <c r="G116" s="36">
        <f t="shared" si="24"/>
        <v>1.5834666666666666</v>
      </c>
      <c r="H116" s="31">
        <v>8228</v>
      </c>
      <c r="I116" s="36">
        <f t="shared" si="25"/>
        <v>0.27426666666666666</v>
      </c>
      <c r="J116" s="31">
        <v>8984</v>
      </c>
      <c r="K116" s="36">
        <f t="shared" si="26"/>
        <v>0.29946666666666666</v>
      </c>
      <c r="L116" s="31">
        <v>0</v>
      </c>
      <c r="M116" s="36">
        <f t="shared" si="27"/>
        <v>0</v>
      </c>
      <c r="N116" s="31">
        <f t="shared" si="28"/>
        <v>64716</v>
      </c>
      <c r="O116" s="36">
        <f t="shared" si="29"/>
        <v>2.1572</v>
      </c>
      <c r="P116" s="31">
        <v>0</v>
      </c>
      <c r="Q116" s="31">
        <v>20000</v>
      </c>
      <c r="R116" s="31">
        <v>7659</v>
      </c>
      <c r="S116" s="31">
        <v>7563</v>
      </c>
      <c r="T116" s="36">
        <f t="shared" si="30"/>
        <v>0.98746572659616139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8682686</v>
      </c>
      <c r="F117" s="31">
        <v>2110715</v>
      </c>
      <c r="G117" s="36">
        <f t="shared" si="24"/>
        <v>0</v>
      </c>
      <c r="H117" s="31">
        <v>2248428</v>
      </c>
      <c r="I117" s="36">
        <f t="shared" si="25"/>
        <v>0</v>
      </c>
      <c r="J117" s="31">
        <v>1892715</v>
      </c>
      <c r="K117" s="36">
        <f t="shared" si="26"/>
        <v>0.21798726799518028</v>
      </c>
      <c r="L117" s="31">
        <v>0</v>
      </c>
      <c r="M117" s="36">
        <f t="shared" si="27"/>
        <v>0</v>
      </c>
      <c r="N117" s="31">
        <f t="shared" si="28"/>
        <v>6251858</v>
      </c>
      <c r="O117" s="36">
        <f t="shared" si="29"/>
        <v>0.72003732485546523</v>
      </c>
      <c r="P117" s="31">
        <v>2618174</v>
      </c>
      <c r="Q117" s="31">
        <v>0</v>
      </c>
      <c r="R117" s="31">
        <v>0</v>
      </c>
      <c r="S117" s="31">
        <v>8009155</v>
      </c>
      <c r="T117" s="36">
        <f t="shared" si="30"/>
        <v>0</v>
      </c>
      <c r="U117" s="36">
        <f t="shared" si="31"/>
        <v>-0.27708586213139386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308880</v>
      </c>
      <c r="E118" s="31">
        <v>264000</v>
      </c>
      <c r="F118" s="31">
        <v>87616</v>
      </c>
      <c r="G118" s="36">
        <f t="shared" si="24"/>
        <v>0.28365708365708364</v>
      </c>
      <c r="H118" s="31">
        <v>151332</v>
      </c>
      <c r="I118" s="36">
        <f t="shared" si="25"/>
        <v>0.48993783993783996</v>
      </c>
      <c r="J118" s="31">
        <v>5550</v>
      </c>
      <c r="K118" s="36">
        <f t="shared" si="26"/>
        <v>2.1022727272727273E-2</v>
      </c>
      <c r="L118" s="31">
        <v>0</v>
      </c>
      <c r="M118" s="36">
        <f t="shared" si="27"/>
        <v>0</v>
      </c>
      <c r="N118" s="31">
        <f t="shared" si="28"/>
        <v>244498</v>
      </c>
      <c r="O118" s="36">
        <f t="shared" si="29"/>
        <v>0.92612878787878783</v>
      </c>
      <c r="P118" s="31">
        <v>6600</v>
      </c>
      <c r="Q118" s="31">
        <v>325000</v>
      </c>
      <c r="R118" s="31">
        <v>307000</v>
      </c>
      <c r="S118" s="31">
        <v>72200</v>
      </c>
      <c r="T118" s="36">
        <f t="shared" si="30"/>
        <v>0.23517915309446255</v>
      </c>
      <c r="U118" s="36">
        <f t="shared" si="31"/>
        <v>-0.15909090909090906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1678880</v>
      </c>
      <c r="E121" s="32">
        <f>SUM(E113:E120)</f>
        <v>10216686</v>
      </c>
      <c r="F121" s="32">
        <f>SUM(F113:F120)</f>
        <v>2343382</v>
      </c>
      <c r="G121" s="37">
        <f t="shared" si="24"/>
        <v>1.3958007719432002</v>
      </c>
      <c r="H121" s="32">
        <f>SUM(H113:H120)</f>
        <v>2712618</v>
      </c>
      <c r="I121" s="37">
        <f t="shared" si="25"/>
        <v>1.6157307252454016</v>
      </c>
      <c r="J121" s="32">
        <f>SUM(J113:J120)</f>
        <v>2150002</v>
      </c>
      <c r="K121" s="37">
        <f t="shared" si="26"/>
        <v>0.21044025430555466</v>
      </c>
      <c r="L121" s="32">
        <f>SUM(L113:L120)</f>
        <v>0</v>
      </c>
      <c r="M121" s="37">
        <f t="shared" si="27"/>
        <v>0</v>
      </c>
      <c r="N121" s="32">
        <f t="shared" si="28"/>
        <v>7206002</v>
      </c>
      <c r="O121" s="37">
        <f t="shared" si="29"/>
        <v>0.70531696873134786</v>
      </c>
      <c r="P121" s="32">
        <f>SUM(P113:P120)</f>
        <v>2788124</v>
      </c>
      <c r="Q121" s="32">
        <f>SUM(Q113:Q120)</f>
        <v>805000</v>
      </c>
      <c r="R121" s="32">
        <f>SUM(R113:R120)</f>
        <v>914759</v>
      </c>
      <c r="S121" s="32">
        <f>SUM(S113:S120)</f>
        <v>8455214</v>
      </c>
      <c r="T121" s="37">
        <f t="shared" si="30"/>
        <v>9.2431055611368684</v>
      </c>
      <c r="U121" s="37">
        <f t="shared" si="31"/>
        <v>-0.22887145621930727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50304624</v>
      </c>
      <c r="E125" s="31">
        <v>41918019</v>
      </c>
      <c r="F125" s="31">
        <v>6042147</v>
      </c>
      <c r="G125" s="36">
        <f t="shared" si="24"/>
        <v>0.12011116512867684</v>
      </c>
      <c r="H125" s="31">
        <v>14705475</v>
      </c>
      <c r="I125" s="36">
        <f t="shared" si="25"/>
        <v>0.292328494493866</v>
      </c>
      <c r="J125" s="31">
        <v>6762132</v>
      </c>
      <c r="K125" s="36">
        <f t="shared" si="26"/>
        <v>0.16131802411750421</v>
      </c>
      <c r="L125" s="31">
        <v>0</v>
      </c>
      <c r="M125" s="36">
        <f t="shared" si="27"/>
        <v>0</v>
      </c>
      <c r="N125" s="31">
        <f t="shared" si="28"/>
        <v>27509754</v>
      </c>
      <c r="O125" s="36">
        <f t="shared" si="29"/>
        <v>0.6562751450635107</v>
      </c>
      <c r="P125" s="31">
        <v>3595709</v>
      </c>
      <c r="Q125" s="31">
        <v>39727056</v>
      </c>
      <c r="R125" s="31">
        <v>39560621</v>
      </c>
      <c r="S125" s="31">
        <v>24388460</v>
      </c>
      <c r="T125" s="36">
        <f t="shared" si="30"/>
        <v>0.61648324479031813</v>
      </c>
      <c r="U125" s="36">
        <f t="shared" si="31"/>
        <v>0.88061158453033883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50304624</v>
      </c>
      <c r="E126" s="32">
        <f>SUM(E122:E125)</f>
        <v>41918019</v>
      </c>
      <c r="F126" s="32">
        <f>SUM(F122:F125)</f>
        <v>6042147</v>
      </c>
      <c r="G126" s="37">
        <f t="shared" si="24"/>
        <v>0.12011116512867684</v>
      </c>
      <c r="H126" s="32">
        <f>SUM(H122:H125)</f>
        <v>14705475</v>
      </c>
      <c r="I126" s="37">
        <f t="shared" si="25"/>
        <v>0.292328494493866</v>
      </c>
      <c r="J126" s="32">
        <f>SUM(J122:J125)</f>
        <v>6762132</v>
      </c>
      <c r="K126" s="37">
        <f t="shared" si="26"/>
        <v>0.16131802411750421</v>
      </c>
      <c r="L126" s="32">
        <f>SUM(L122:L125)</f>
        <v>0</v>
      </c>
      <c r="M126" s="37">
        <f t="shared" si="27"/>
        <v>0</v>
      </c>
      <c r="N126" s="32">
        <f t="shared" si="28"/>
        <v>27509754</v>
      </c>
      <c r="O126" s="37">
        <f t="shared" si="29"/>
        <v>0.6562751450635107</v>
      </c>
      <c r="P126" s="32">
        <f>SUM(P122:P125)</f>
        <v>3595709</v>
      </c>
      <c r="Q126" s="32">
        <f>SUM(Q122:Q125)</f>
        <v>39727056</v>
      </c>
      <c r="R126" s="32">
        <f>SUM(R122:R125)</f>
        <v>39560621</v>
      </c>
      <c r="S126" s="32">
        <f>SUM(S122:S125)</f>
        <v>24388460</v>
      </c>
      <c r="T126" s="37">
        <f t="shared" si="30"/>
        <v>0.61648324479031813</v>
      </c>
      <c r="U126" s="37">
        <f t="shared" si="31"/>
        <v>0.88061158453033883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10669663</v>
      </c>
      <c r="E133" s="31">
        <v>10579663</v>
      </c>
      <c r="F133" s="31">
        <v>2298623</v>
      </c>
      <c r="G133" s="36">
        <f t="shared" si="24"/>
        <v>0.21543538910272986</v>
      </c>
      <c r="H133" s="31">
        <v>2452365</v>
      </c>
      <c r="I133" s="36">
        <f t="shared" si="25"/>
        <v>0.22984465395017631</v>
      </c>
      <c r="J133" s="31">
        <v>2550367</v>
      </c>
      <c r="K133" s="36">
        <f t="shared" si="26"/>
        <v>0.24106316051843996</v>
      </c>
      <c r="L133" s="31">
        <v>0</v>
      </c>
      <c r="M133" s="36">
        <f t="shared" si="27"/>
        <v>0</v>
      </c>
      <c r="N133" s="31">
        <f t="shared" si="28"/>
        <v>7301355</v>
      </c>
      <c r="O133" s="36">
        <f t="shared" si="29"/>
        <v>0.69013115068031938</v>
      </c>
      <c r="P133" s="31">
        <v>2280966</v>
      </c>
      <c r="Q133" s="31">
        <v>10297555</v>
      </c>
      <c r="R133" s="31">
        <v>10120835</v>
      </c>
      <c r="S133" s="31">
        <v>6506222</v>
      </c>
      <c r="T133" s="36">
        <f t="shared" si="30"/>
        <v>0.64285427042333954</v>
      </c>
      <c r="U133" s="36">
        <f t="shared" si="31"/>
        <v>0.11810829271457801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5852059</v>
      </c>
      <c r="E136" s="31">
        <v>6506619</v>
      </c>
      <c r="F136" s="31">
        <v>1549896</v>
      </c>
      <c r="G136" s="36">
        <f t="shared" si="24"/>
        <v>0.26484627034689839</v>
      </c>
      <c r="H136" s="31">
        <v>1668883</v>
      </c>
      <c r="I136" s="36">
        <f t="shared" si="25"/>
        <v>0.2851787721210603</v>
      </c>
      <c r="J136" s="31">
        <v>1539370</v>
      </c>
      <c r="K136" s="36">
        <f t="shared" si="26"/>
        <v>0.23658523727914604</v>
      </c>
      <c r="L136" s="31">
        <v>0</v>
      </c>
      <c r="M136" s="36">
        <f t="shared" si="27"/>
        <v>0</v>
      </c>
      <c r="N136" s="31">
        <f t="shared" si="28"/>
        <v>4758149</v>
      </c>
      <c r="O136" s="36">
        <f t="shared" si="29"/>
        <v>0.73127825680280345</v>
      </c>
      <c r="P136" s="31">
        <v>1291682</v>
      </c>
      <c r="Q136" s="31">
        <v>5402312</v>
      </c>
      <c r="R136" s="31">
        <v>5557826</v>
      </c>
      <c r="S136" s="31">
        <v>4039100</v>
      </c>
      <c r="T136" s="36">
        <f t="shared" si="30"/>
        <v>0.72674099548996318</v>
      </c>
      <c r="U136" s="36">
        <f t="shared" si="31"/>
        <v>0.19175617528153222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16521722</v>
      </c>
      <c r="E137" s="32">
        <f>SUM(E133:E136)</f>
        <v>17086282</v>
      </c>
      <c r="F137" s="32">
        <f>SUM(F133:F136)</f>
        <v>3848519</v>
      </c>
      <c r="G137" s="37">
        <f t="shared" ref="G137:G170" si="32">IF(($D137     =0),0,($F137     /$D137     ))</f>
        <v>0.23293691783459375</v>
      </c>
      <c r="H137" s="32">
        <f>SUM(H133:H136)</f>
        <v>4121248</v>
      </c>
      <c r="I137" s="37">
        <f t="shared" ref="I137:I170" si="33">IF(($D137     =0),0,($H137     /$D137     ))</f>
        <v>0.24944421652900345</v>
      </c>
      <c r="J137" s="32">
        <f>SUM(J133:J136)</f>
        <v>4089737</v>
      </c>
      <c r="K137" s="37">
        <f t="shared" ref="K137:K170" si="34">IF(($E137     =0),0,($J137     /$E137     ))</f>
        <v>0.23935792467899103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12059504</v>
      </c>
      <c r="O137" s="37">
        <f t="shared" ref="O137:O170" si="37">IF(($E137     =0),0,($N137     /$E137     ))</f>
        <v>0.70580036078065433</v>
      </c>
      <c r="P137" s="32">
        <f>SUM(P133:P136)</f>
        <v>3572648</v>
      </c>
      <c r="Q137" s="32">
        <f>SUM(Q133:Q136)</f>
        <v>15699867</v>
      </c>
      <c r="R137" s="32">
        <f>SUM(R133:R136)</f>
        <v>15678661</v>
      </c>
      <c r="S137" s="32">
        <f>SUM(S133:S136)</f>
        <v>10545322</v>
      </c>
      <c r="T137" s="37">
        <f t="shared" ref="T137:T170" si="38">IF(($R137     =0),0,($S137     /$R137     ))</f>
        <v>0.67259072697598343</v>
      </c>
      <c r="U137" s="37">
        <f t="shared" ref="U137:U170" si="39">IF(($P137     =0),0,(($J137     /$P137     )-1))</f>
        <v>0.14473550151036441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52174</v>
      </c>
      <c r="R141" s="31">
        <v>52174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26087</v>
      </c>
      <c r="E142" s="31">
        <v>26087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45000</v>
      </c>
      <c r="R142" s="31">
        <v>45000</v>
      </c>
      <c r="S142" s="31">
        <v>37334</v>
      </c>
      <c r="T142" s="36">
        <f t="shared" si="38"/>
        <v>0.82964444444444441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12673759</v>
      </c>
      <c r="E143" s="31">
        <v>12234616</v>
      </c>
      <c r="F143" s="31">
        <v>2572893</v>
      </c>
      <c r="G143" s="36">
        <f t="shared" si="32"/>
        <v>0.20300946230711819</v>
      </c>
      <c r="H143" s="31">
        <v>2491706</v>
      </c>
      <c r="I143" s="36">
        <f t="shared" si="33"/>
        <v>0.19660354911277703</v>
      </c>
      <c r="J143" s="31">
        <v>2500519</v>
      </c>
      <c r="K143" s="36">
        <f t="shared" si="34"/>
        <v>0.20438066875167965</v>
      </c>
      <c r="L143" s="31">
        <v>0</v>
      </c>
      <c r="M143" s="36">
        <f t="shared" si="35"/>
        <v>0</v>
      </c>
      <c r="N143" s="31">
        <f t="shared" si="36"/>
        <v>7565118</v>
      </c>
      <c r="O143" s="36">
        <f t="shared" si="37"/>
        <v>0.61833718361083012</v>
      </c>
      <c r="P143" s="31">
        <v>2258293</v>
      </c>
      <c r="Q143" s="31">
        <v>14733555</v>
      </c>
      <c r="R143" s="31">
        <v>12273999</v>
      </c>
      <c r="S143" s="31">
        <v>7921274</v>
      </c>
      <c r="T143" s="36">
        <f t="shared" si="38"/>
        <v>0.64537026603961756</v>
      </c>
      <c r="U143" s="36">
        <f t="shared" si="39"/>
        <v>0.10726066103911225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12699846</v>
      </c>
      <c r="E144" s="32">
        <f>SUM(E138:E143)</f>
        <v>12260703</v>
      </c>
      <c r="F144" s="32">
        <f>SUM(F138:F143)</f>
        <v>2572893</v>
      </c>
      <c r="G144" s="37">
        <f t="shared" si="32"/>
        <v>0.20259245663293871</v>
      </c>
      <c r="H144" s="32">
        <f>SUM(H138:H143)</f>
        <v>2491706</v>
      </c>
      <c r="I144" s="37">
        <f t="shared" si="33"/>
        <v>0.19619970194914174</v>
      </c>
      <c r="J144" s="32">
        <f>SUM(J138:J143)</f>
        <v>2500519</v>
      </c>
      <c r="K144" s="37">
        <f t="shared" si="34"/>
        <v>0.20394580963261241</v>
      </c>
      <c r="L144" s="32">
        <f>SUM(L138:L143)</f>
        <v>0</v>
      </c>
      <c r="M144" s="37">
        <f t="shared" si="35"/>
        <v>0</v>
      </c>
      <c r="N144" s="32">
        <f t="shared" si="36"/>
        <v>7565118</v>
      </c>
      <c r="O144" s="37">
        <f t="shared" si="37"/>
        <v>0.6170215525161975</v>
      </c>
      <c r="P144" s="32">
        <f>SUM(P138:P143)</f>
        <v>2258293</v>
      </c>
      <c r="Q144" s="32">
        <f>SUM(Q138:Q143)</f>
        <v>14830729</v>
      </c>
      <c r="R144" s="32">
        <f>SUM(R138:R143)</f>
        <v>12371173</v>
      </c>
      <c r="S144" s="32">
        <f>SUM(S138:S143)</f>
        <v>7958608</v>
      </c>
      <c r="T144" s="37">
        <f t="shared" si="38"/>
        <v>0.64331878634305739</v>
      </c>
      <c r="U144" s="37">
        <f t="shared" si="39"/>
        <v>0.10726066103911225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201416</v>
      </c>
      <c r="E145" s="31">
        <v>201416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279677</v>
      </c>
      <c r="R145" s="31">
        <v>105764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506957</v>
      </c>
      <c r="E146" s="31">
        <v>7945</v>
      </c>
      <c r="F146" s="31">
        <v>4700</v>
      </c>
      <c r="G146" s="36">
        <f t="shared" si="32"/>
        <v>9.2710032606315718E-3</v>
      </c>
      <c r="H146" s="31">
        <v>3245</v>
      </c>
      <c r="I146" s="36">
        <f t="shared" si="33"/>
        <v>6.4009373576062664E-3</v>
      </c>
      <c r="J146" s="31">
        <v>8043</v>
      </c>
      <c r="K146" s="36">
        <f t="shared" si="34"/>
        <v>1.0123348017621145</v>
      </c>
      <c r="L146" s="31">
        <v>0</v>
      </c>
      <c r="M146" s="36">
        <f t="shared" si="35"/>
        <v>0</v>
      </c>
      <c r="N146" s="31">
        <f t="shared" si="36"/>
        <v>15988</v>
      </c>
      <c r="O146" s="36">
        <f t="shared" si="37"/>
        <v>2.0123348017621145</v>
      </c>
      <c r="P146" s="31">
        <v>0</v>
      </c>
      <c r="Q146" s="31">
        <v>630435</v>
      </c>
      <c r="R146" s="31">
        <v>98300</v>
      </c>
      <c r="S146" s="31">
        <v>98300</v>
      </c>
      <c r="T146" s="36">
        <f t="shared" si="38"/>
        <v>1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1550000</v>
      </c>
      <c r="E149" s="31">
        <v>650000</v>
      </c>
      <c r="F149" s="31">
        <v>146756</v>
      </c>
      <c r="G149" s="36">
        <f t="shared" si="32"/>
        <v>9.4681290322580644E-2</v>
      </c>
      <c r="H149" s="31">
        <v>145321</v>
      </c>
      <c r="I149" s="36">
        <f t="shared" si="33"/>
        <v>9.3755483870967743E-2</v>
      </c>
      <c r="J149" s="31">
        <v>14369</v>
      </c>
      <c r="K149" s="36">
        <f t="shared" si="34"/>
        <v>2.2106153846153845E-2</v>
      </c>
      <c r="L149" s="31">
        <v>0</v>
      </c>
      <c r="M149" s="36">
        <f t="shared" si="35"/>
        <v>0</v>
      </c>
      <c r="N149" s="31">
        <f t="shared" si="36"/>
        <v>306446</v>
      </c>
      <c r="O149" s="36">
        <f t="shared" si="37"/>
        <v>0.47145538461538461</v>
      </c>
      <c r="P149" s="31">
        <v>30000</v>
      </c>
      <c r="Q149" s="31">
        <v>1402006</v>
      </c>
      <c r="R149" s="31">
        <v>1139485</v>
      </c>
      <c r="S149" s="31">
        <v>53785</v>
      </c>
      <c r="T149" s="36">
        <f t="shared" si="38"/>
        <v>4.7201147886984034E-2</v>
      </c>
      <c r="U149" s="36">
        <f t="shared" si="39"/>
        <v>-0.52103333333333335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2258373</v>
      </c>
      <c r="E150" s="32">
        <f>SUM(E145:E149)</f>
        <v>859361</v>
      </c>
      <c r="F150" s="32">
        <f>SUM(F145:F149)</f>
        <v>151456</v>
      </c>
      <c r="G150" s="37">
        <f t="shared" si="32"/>
        <v>6.7064209499493668E-2</v>
      </c>
      <c r="H150" s="32">
        <f>SUM(H145:H149)</f>
        <v>148566</v>
      </c>
      <c r="I150" s="37">
        <f t="shared" si="33"/>
        <v>6.5784527179522601E-2</v>
      </c>
      <c r="J150" s="32">
        <f>SUM(J145:J149)</f>
        <v>22412</v>
      </c>
      <c r="K150" s="37">
        <f t="shared" si="34"/>
        <v>2.6079843046170351E-2</v>
      </c>
      <c r="L150" s="32">
        <f>SUM(L145:L149)</f>
        <v>0</v>
      </c>
      <c r="M150" s="37">
        <f t="shared" si="35"/>
        <v>0</v>
      </c>
      <c r="N150" s="32">
        <f t="shared" si="36"/>
        <v>322434</v>
      </c>
      <c r="O150" s="37">
        <f t="shared" si="37"/>
        <v>0.375202039655046</v>
      </c>
      <c r="P150" s="32">
        <f>SUM(P145:P149)</f>
        <v>30000</v>
      </c>
      <c r="Q150" s="32">
        <f>SUM(Q145:Q149)</f>
        <v>2312118</v>
      </c>
      <c r="R150" s="32">
        <f>SUM(R145:R149)</f>
        <v>1343549</v>
      </c>
      <c r="S150" s="32">
        <f>SUM(S145:S149)</f>
        <v>152085</v>
      </c>
      <c r="T150" s="37">
        <f t="shared" si="38"/>
        <v>0.11319646696919874</v>
      </c>
      <c r="U150" s="37">
        <f t="shared" si="39"/>
        <v>-0.25293333333333334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55000</v>
      </c>
      <c r="E151" s="31">
        <v>55000</v>
      </c>
      <c r="F151" s="31">
        <v>30753</v>
      </c>
      <c r="G151" s="36">
        <f t="shared" si="32"/>
        <v>0.5591454545454545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30753</v>
      </c>
      <c r="O151" s="36">
        <f t="shared" si="37"/>
        <v>0.5591454545454545</v>
      </c>
      <c r="P151" s="31">
        <v>5700</v>
      </c>
      <c r="Q151" s="31">
        <v>50000</v>
      </c>
      <c r="R151" s="31">
        <v>61881</v>
      </c>
      <c r="S151" s="31">
        <v>67581</v>
      </c>
      <c r="T151" s="36">
        <f t="shared" si="38"/>
        <v>1.0921122800213312</v>
      </c>
      <c r="U151" s="36">
        <f t="shared" si="39"/>
        <v>-1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6026500</v>
      </c>
      <c r="E152" s="31">
        <v>5907405</v>
      </c>
      <c r="F152" s="31">
        <v>1629018</v>
      </c>
      <c r="G152" s="36">
        <f t="shared" si="32"/>
        <v>0.27030913465527256</v>
      </c>
      <c r="H152" s="31">
        <v>1524962</v>
      </c>
      <c r="I152" s="36">
        <f t="shared" si="33"/>
        <v>0.25304272795154731</v>
      </c>
      <c r="J152" s="31">
        <v>1388724</v>
      </c>
      <c r="K152" s="36">
        <f t="shared" si="34"/>
        <v>0.23508190144403507</v>
      </c>
      <c r="L152" s="31">
        <v>0</v>
      </c>
      <c r="M152" s="36">
        <f t="shared" si="35"/>
        <v>0</v>
      </c>
      <c r="N152" s="31">
        <f t="shared" si="36"/>
        <v>4542704</v>
      </c>
      <c r="O152" s="36">
        <f t="shared" si="37"/>
        <v>0.76898468955488919</v>
      </c>
      <c r="P152" s="31">
        <v>1309635</v>
      </c>
      <c r="Q152" s="31">
        <v>4880400</v>
      </c>
      <c r="R152" s="31">
        <v>5603100</v>
      </c>
      <c r="S152" s="31">
        <v>4169247</v>
      </c>
      <c r="T152" s="36">
        <f t="shared" si="38"/>
        <v>0.74409648230443859</v>
      </c>
      <c r="U152" s="36">
        <f t="shared" si="39"/>
        <v>6.0390108694407196E-2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6081500</v>
      </c>
      <c r="E157" s="32">
        <f>SUM(E151:E156)</f>
        <v>5962405</v>
      </c>
      <c r="F157" s="32">
        <f>SUM(F151:F156)</f>
        <v>1659771</v>
      </c>
      <c r="G157" s="37">
        <f t="shared" si="32"/>
        <v>0.27292131875359699</v>
      </c>
      <c r="H157" s="32">
        <f>SUM(H151:H156)</f>
        <v>1524962</v>
      </c>
      <c r="I157" s="37">
        <f t="shared" si="33"/>
        <v>0.25075425470689799</v>
      </c>
      <c r="J157" s="32">
        <f>SUM(J151:J156)</f>
        <v>1388724</v>
      </c>
      <c r="K157" s="37">
        <f t="shared" si="34"/>
        <v>0.2329133965237182</v>
      </c>
      <c r="L157" s="32">
        <f>SUM(L151:L156)</f>
        <v>0</v>
      </c>
      <c r="M157" s="37">
        <f t="shared" si="35"/>
        <v>0</v>
      </c>
      <c r="N157" s="32">
        <f t="shared" si="36"/>
        <v>4573457</v>
      </c>
      <c r="O157" s="37">
        <f t="shared" si="37"/>
        <v>0.76704903474353048</v>
      </c>
      <c r="P157" s="32">
        <f>SUM(P151:P156)</f>
        <v>1315335</v>
      </c>
      <c r="Q157" s="32">
        <f>SUM(Q151:Q156)</f>
        <v>4930400</v>
      </c>
      <c r="R157" s="32">
        <f>SUM(R151:R156)</f>
        <v>5664981</v>
      </c>
      <c r="S157" s="32">
        <f>SUM(S151:S156)</f>
        <v>4236828</v>
      </c>
      <c r="T157" s="37">
        <f t="shared" si="38"/>
        <v>0.74789800707186838</v>
      </c>
      <c r="U157" s="37">
        <f t="shared" si="39"/>
        <v>5.5794911562453642E-2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19411831</v>
      </c>
      <c r="E162" s="31">
        <v>19674230</v>
      </c>
      <c r="F162" s="31">
        <v>4113710</v>
      </c>
      <c r="G162" s="36">
        <f t="shared" si="32"/>
        <v>0.21191767020844143</v>
      </c>
      <c r="H162" s="31">
        <v>4633496</v>
      </c>
      <c r="I162" s="36">
        <f t="shared" si="33"/>
        <v>0.23869443330719292</v>
      </c>
      <c r="J162" s="31">
        <v>4838330</v>
      </c>
      <c r="K162" s="36">
        <f t="shared" si="34"/>
        <v>0.2459222038168711</v>
      </c>
      <c r="L162" s="31">
        <v>0</v>
      </c>
      <c r="M162" s="36">
        <f t="shared" si="35"/>
        <v>0</v>
      </c>
      <c r="N162" s="31">
        <f t="shared" si="36"/>
        <v>13585536</v>
      </c>
      <c r="O162" s="36">
        <f t="shared" si="37"/>
        <v>0.69052440680016447</v>
      </c>
      <c r="P162" s="31">
        <v>3724646</v>
      </c>
      <c r="Q162" s="31">
        <v>18737375</v>
      </c>
      <c r="R162" s="31">
        <v>18050450</v>
      </c>
      <c r="S162" s="31">
        <v>11328332</v>
      </c>
      <c r="T162" s="36">
        <f t="shared" si="38"/>
        <v>0.62759277469536767</v>
      </c>
      <c r="U162" s="36">
        <f t="shared" si="39"/>
        <v>0.29900398588214827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19411831</v>
      </c>
      <c r="E163" s="32">
        <f>SUM(E158:E162)</f>
        <v>19674230</v>
      </c>
      <c r="F163" s="32">
        <f>SUM(F158:F162)</f>
        <v>4113710</v>
      </c>
      <c r="G163" s="37">
        <f t="shared" si="32"/>
        <v>0.21191767020844143</v>
      </c>
      <c r="H163" s="32">
        <f>SUM(H158:H162)</f>
        <v>4633496</v>
      </c>
      <c r="I163" s="37">
        <f t="shared" si="33"/>
        <v>0.23869443330719292</v>
      </c>
      <c r="J163" s="32">
        <f>SUM(J158:J162)</f>
        <v>4838330</v>
      </c>
      <c r="K163" s="37">
        <f t="shared" si="34"/>
        <v>0.2459222038168711</v>
      </c>
      <c r="L163" s="32">
        <f>SUM(L158:L162)</f>
        <v>0</v>
      </c>
      <c r="M163" s="37">
        <f t="shared" si="35"/>
        <v>0</v>
      </c>
      <c r="N163" s="32">
        <f t="shared" si="36"/>
        <v>13585536</v>
      </c>
      <c r="O163" s="37">
        <f t="shared" si="37"/>
        <v>0.69052440680016447</v>
      </c>
      <c r="P163" s="32">
        <f>SUM(P158:P162)</f>
        <v>3724646</v>
      </c>
      <c r="Q163" s="32">
        <f>SUM(Q158:Q162)</f>
        <v>18737375</v>
      </c>
      <c r="R163" s="32">
        <f>SUM(R158:R162)</f>
        <v>18050450</v>
      </c>
      <c r="S163" s="32">
        <f>SUM(S158:S162)</f>
        <v>11328332</v>
      </c>
      <c r="T163" s="37">
        <f t="shared" si="38"/>
        <v>0.62759277469536767</v>
      </c>
      <c r="U163" s="37">
        <f t="shared" si="39"/>
        <v>0.29900398588214827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833970466</v>
      </c>
      <c r="E170" s="32">
        <f>SUM(E105,E107:E111,E113:E120,E122:E125,E127:E131,E133:E136,E138:E143,E145:E149,E151:E156,E158:E162,E164:E168)</f>
        <v>834931688</v>
      </c>
      <c r="F170" s="32">
        <f>SUM(F105,F107:F111,F113:F120,F122:F125,F127:F131,F133:F136,F138:F143,F145:F149,F151:F156,F158:F162,F164:F168)</f>
        <v>163505868</v>
      </c>
      <c r="G170" s="37">
        <f t="shared" si="32"/>
        <v>0.19605714430659466</v>
      </c>
      <c r="H170" s="32">
        <f>SUM(H105,H107:H111,H113:H120,H122:H125,H127:H131,H133:H136,H138:H143,H145:H149,H151:H156,H158:H162,H164:H168)</f>
        <v>222956888</v>
      </c>
      <c r="I170" s="37">
        <f t="shared" si="33"/>
        <v>0.26734386538815391</v>
      </c>
      <c r="J170" s="32">
        <f>SUM(J105,J107:J111,J113:J120,J122:J125,J127:J131,J133:J136,J138:J143,J145:J149,J151:J156,J158:J162,J164:J168)</f>
        <v>174753279</v>
      </c>
      <c r="K170" s="37">
        <f t="shared" si="34"/>
        <v>0.20930248727127004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561216035</v>
      </c>
      <c r="O170" s="37">
        <f t="shared" si="37"/>
        <v>0.67217000272721716</v>
      </c>
      <c r="P170" s="32">
        <f>SUM(P105,P107:P111,P113:P120,P122:P125,P127:P131,P133:P136,P138:P143,P145:P149,P151:P156,P158:P162,P164:P168)</f>
        <v>160350456</v>
      </c>
      <c r="Q170" s="32">
        <f>SUM(Q105,Q107:Q111,Q113:Q120,Q122:Q125,Q127:Q131,Q133:Q136,Q138:Q143,Q145:Q149,Q151:Q156,Q158:Q162,Q164:Q168)</f>
        <v>783262005</v>
      </c>
      <c r="R170" s="32">
        <f>SUM(R105,R107:R111,R113:R120,R122:R125,R127:R131,R133:R136,R138:R143,R145:R149,R151:R156,R158:R162,R164:R168)</f>
        <v>753995249</v>
      </c>
      <c r="S170" s="32">
        <f>SUM(S105,S107:S111,S113:S120,S122:S125,S127:S131,S133:S136,S138:S143,S145:S149,S151:S156,S158:S162,S164:S168)</f>
        <v>526666277</v>
      </c>
      <c r="T170" s="37">
        <f t="shared" si="38"/>
        <v>0.69850078989025566</v>
      </c>
      <c r="U170" s="37">
        <f t="shared" si="39"/>
        <v>8.9820904531758838E-2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9637926</v>
      </c>
      <c r="E175" s="31">
        <v>9637926</v>
      </c>
      <c r="F175" s="31">
        <v>2644976</v>
      </c>
      <c r="G175" s="36">
        <f t="shared" si="40"/>
        <v>0.27443414693161161</v>
      </c>
      <c r="H175" s="31">
        <v>2610642</v>
      </c>
      <c r="I175" s="36">
        <f t="shared" si="41"/>
        <v>0.27087176224428366</v>
      </c>
      <c r="J175" s="31">
        <v>2436703</v>
      </c>
      <c r="K175" s="36">
        <f t="shared" si="42"/>
        <v>0.25282441471328998</v>
      </c>
      <c r="L175" s="31">
        <v>0</v>
      </c>
      <c r="M175" s="36">
        <f t="shared" si="43"/>
        <v>0</v>
      </c>
      <c r="N175" s="31">
        <f t="shared" si="44"/>
        <v>7692321</v>
      </c>
      <c r="O175" s="36">
        <f t="shared" si="45"/>
        <v>0.79813032388918526</v>
      </c>
      <c r="P175" s="31">
        <v>2235686</v>
      </c>
      <c r="Q175" s="31">
        <v>9255811</v>
      </c>
      <c r="R175" s="31">
        <v>9255811</v>
      </c>
      <c r="S175" s="31">
        <v>6212952</v>
      </c>
      <c r="T175" s="36">
        <f t="shared" si="46"/>
        <v>0.67124879710702823</v>
      </c>
      <c r="U175" s="36">
        <f t="shared" si="47"/>
        <v>8.9912894744610838E-2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20745428</v>
      </c>
      <c r="E176" s="31">
        <v>18375428</v>
      </c>
      <c r="F176" s="31">
        <v>3246679</v>
      </c>
      <c r="G176" s="36">
        <f t="shared" si="40"/>
        <v>0.15650094083380686</v>
      </c>
      <c r="H176" s="31">
        <v>3581111</v>
      </c>
      <c r="I176" s="36">
        <f t="shared" si="41"/>
        <v>0.17262169765791285</v>
      </c>
      <c r="J176" s="31">
        <v>3822875</v>
      </c>
      <c r="K176" s="36">
        <f t="shared" si="42"/>
        <v>0.20804277320778597</v>
      </c>
      <c r="L176" s="31">
        <v>0</v>
      </c>
      <c r="M176" s="36">
        <f t="shared" si="43"/>
        <v>0</v>
      </c>
      <c r="N176" s="31">
        <f t="shared" si="44"/>
        <v>10650665</v>
      </c>
      <c r="O176" s="36">
        <f t="shared" si="45"/>
        <v>0.57961452652966772</v>
      </c>
      <c r="P176" s="31">
        <v>3798962</v>
      </c>
      <c r="Q176" s="31">
        <v>15016759</v>
      </c>
      <c r="R176" s="31">
        <v>15081199</v>
      </c>
      <c r="S176" s="31">
        <v>10076332</v>
      </c>
      <c r="T176" s="36">
        <f t="shared" si="46"/>
        <v>0.66813865396246019</v>
      </c>
      <c r="U176" s="36">
        <f t="shared" si="47"/>
        <v>6.2946141603943406E-3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29064972</v>
      </c>
      <c r="E178" s="31">
        <v>36814972</v>
      </c>
      <c r="F178" s="31">
        <v>10809324</v>
      </c>
      <c r="G178" s="36">
        <f t="shared" si="40"/>
        <v>0.37190209575980326</v>
      </c>
      <c r="H178" s="31">
        <v>9307330</v>
      </c>
      <c r="I178" s="36">
        <f t="shared" si="41"/>
        <v>0.32022497733698141</v>
      </c>
      <c r="J178" s="31">
        <v>10462002</v>
      </c>
      <c r="K178" s="36">
        <f t="shared" si="42"/>
        <v>0.28417791544157633</v>
      </c>
      <c r="L178" s="31">
        <v>0</v>
      </c>
      <c r="M178" s="36">
        <f t="shared" si="43"/>
        <v>0</v>
      </c>
      <c r="N178" s="31">
        <f t="shared" si="44"/>
        <v>30578656</v>
      </c>
      <c r="O178" s="36">
        <f t="shared" si="45"/>
        <v>0.83060380977608783</v>
      </c>
      <c r="P178" s="31">
        <v>9295907</v>
      </c>
      <c r="Q178" s="31">
        <v>33008913</v>
      </c>
      <c r="R178" s="31">
        <v>34578913</v>
      </c>
      <c r="S178" s="31">
        <v>29628065</v>
      </c>
      <c r="T178" s="36">
        <f t="shared" si="46"/>
        <v>0.8568246491727487</v>
      </c>
      <c r="U178" s="36">
        <f t="shared" si="47"/>
        <v>0.12544176700562937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59448326</v>
      </c>
      <c r="E179" s="32">
        <f>SUM(E173:E178)</f>
        <v>64828326</v>
      </c>
      <c r="F179" s="32">
        <f>SUM(F173:F178)</f>
        <v>16700979</v>
      </c>
      <c r="G179" s="37">
        <f t="shared" si="40"/>
        <v>0.28093270448019009</v>
      </c>
      <c r="H179" s="32">
        <f>SUM(H173:H178)</f>
        <v>15499083</v>
      </c>
      <c r="I179" s="37">
        <f t="shared" si="41"/>
        <v>0.26071521341071907</v>
      </c>
      <c r="J179" s="32">
        <f>SUM(J173:J178)</f>
        <v>16721580</v>
      </c>
      <c r="K179" s="37">
        <f t="shared" si="42"/>
        <v>0.25793632246496695</v>
      </c>
      <c r="L179" s="32">
        <f>SUM(L173:L178)</f>
        <v>0</v>
      </c>
      <c r="M179" s="37">
        <f t="shared" si="43"/>
        <v>0</v>
      </c>
      <c r="N179" s="32">
        <f t="shared" si="44"/>
        <v>48921642</v>
      </c>
      <c r="O179" s="37">
        <f t="shared" si="45"/>
        <v>0.75463373834456249</v>
      </c>
      <c r="P179" s="32">
        <f>SUM(P173:P178)</f>
        <v>15330555</v>
      </c>
      <c r="Q179" s="32">
        <f>SUM(Q173:Q178)</f>
        <v>57281483</v>
      </c>
      <c r="R179" s="32">
        <f>SUM(R173:R178)</f>
        <v>58915923</v>
      </c>
      <c r="S179" s="32">
        <f>SUM(S173:S178)</f>
        <v>45917349</v>
      </c>
      <c r="T179" s="37">
        <f t="shared" si="46"/>
        <v>0.77937078232653678</v>
      </c>
      <c r="U179" s="37">
        <f t="shared" si="47"/>
        <v>9.073546261045351E-2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3386742</v>
      </c>
      <c r="E182" s="31">
        <v>526811</v>
      </c>
      <c r="F182" s="31">
        <v>6122</v>
      </c>
      <c r="G182" s="36">
        <f t="shared" si="40"/>
        <v>1.8076369561070788E-3</v>
      </c>
      <c r="H182" s="31">
        <v>293406</v>
      </c>
      <c r="I182" s="36">
        <f t="shared" si="41"/>
        <v>8.6633702832988158E-2</v>
      </c>
      <c r="J182" s="31">
        <v>28411</v>
      </c>
      <c r="K182" s="36">
        <f t="shared" si="42"/>
        <v>5.3930157115170338E-2</v>
      </c>
      <c r="L182" s="31">
        <v>0</v>
      </c>
      <c r="M182" s="36">
        <f t="shared" si="43"/>
        <v>0</v>
      </c>
      <c r="N182" s="31">
        <f t="shared" si="44"/>
        <v>327939</v>
      </c>
      <c r="O182" s="36">
        <f t="shared" si="45"/>
        <v>0.62249839126366002</v>
      </c>
      <c r="P182" s="31">
        <v>16299</v>
      </c>
      <c r="Q182" s="31">
        <v>3643320</v>
      </c>
      <c r="R182" s="31">
        <v>3693320</v>
      </c>
      <c r="S182" s="31">
        <v>533328</v>
      </c>
      <c r="T182" s="36">
        <f t="shared" si="46"/>
        <v>0.14440340939858989</v>
      </c>
      <c r="U182" s="36">
        <f t="shared" si="47"/>
        <v>0.74311307442174357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2483994</v>
      </c>
      <c r="E184" s="31">
        <v>2151624</v>
      </c>
      <c r="F184" s="31">
        <v>583443</v>
      </c>
      <c r="G184" s="36">
        <f t="shared" si="40"/>
        <v>0.23488100212802446</v>
      </c>
      <c r="H184" s="31">
        <v>203496</v>
      </c>
      <c r="I184" s="36">
        <f t="shared" si="41"/>
        <v>8.192290319541834E-2</v>
      </c>
      <c r="J184" s="31">
        <v>139028</v>
      </c>
      <c r="K184" s="36">
        <f t="shared" si="42"/>
        <v>6.4615378895197306E-2</v>
      </c>
      <c r="L184" s="31">
        <v>0</v>
      </c>
      <c r="M184" s="36">
        <f t="shared" si="43"/>
        <v>0</v>
      </c>
      <c r="N184" s="31">
        <f t="shared" si="44"/>
        <v>925967</v>
      </c>
      <c r="O184" s="36">
        <f t="shared" si="45"/>
        <v>0.4303572557286961</v>
      </c>
      <c r="P184" s="31">
        <v>320232</v>
      </c>
      <c r="Q184" s="31">
        <v>3167763</v>
      </c>
      <c r="R184" s="31">
        <v>2805023</v>
      </c>
      <c r="S184" s="31">
        <v>579870</v>
      </c>
      <c r="T184" s="36">
        <f t="shared" si="46"/>
        <v>0.20672557765123495</v>
      </c>
      <c r="U184" s="36">
        <f t="shared" si="47"/>
        <v>-0.56585225711359266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5870736</v>
      </c>
      <c r="E185" s="32">
        <f>SUM(E180:E184)</f>
        <v>2678435</v>
      </c>
      <c r="F185" s="32">
        <f>SUM(F180:F184)</f>
        <v>589565</v>
      </c>
      <c r="G185" s="37">
        <f t="shared" si="40"/>
        <v>0.10042437609185628</v>
      </c>
      <c r="H185" s="32">
        <f>SUM(H180:H184)</f>
        <v>496902</v>
      </c>
      <c r="I185" s="37">
        <f t="shared" si="41"/>
        <v>8.464049482041093E-2</v>
      </c>
      <c r="J185" s="32">
        <f>SUM(J180:J184)</f>
        <v>167439</v>
      </c>
      <c r="K185" s="37">
        <f t="shared" si="42"/>
        <v>6.2513744033362767E-2</v>
      </c>
      <c r="L185" s="32">
        <f>SUM(L180:L184)</f>
        <v>0</v>
      </c>
      <c r="M185" s="37">
        <f t="shared" si="43"/>
        <v>0</v>
      </c>
      <c r="N185" s="32">
        <f t="shared" si="44"/>
        <v>1253906</v>
      </c>
      <c r="O185" s="37">
        <f t="shared" si="45"/>
        <v>0.46814875104305315</v>
      </c>
      <c r="P185" s="32">
        <f>SUM(P180:P184)</f>
        <v>336531</v>
      </c>
      <c r="Q185" s="32">
        <f>SUM(Q180:Q184)</f>
        <v>6811083</v>
      </c>
      <c r="R185" s="32">
        <f>SUM(R180:R184)</f>
        <v>6498343</v>
      </c>
      <c r="S185" s="32">
        <f>SUM(S180:S184)</f>
        <v>1113198</v>
      </c>
      <c r="T185" s="37">
        <f t="shared" si="46"/>
        <v>0.17130490034151782</v>
      </c>
      <c r="U185" s="37">
        <f t="shared" si="47"/>
        <v>-0.5024559401659876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8547937</v>
      </c>
      <c r="E188" s="31">
        <v>8815482</v>
      </c>
      <c r="F188" s="31">
        <v>2299324</v>
      </c>
      <c r="G188" s="36">
        <f t="shared" si="40"/>
        <v>0.26899168770195664</v>
      </c>
      <c r="H188" s="31">
        <v>1773771</v>
      </c>
      <c r="I188" s="36">
        <f t="shared" si="41"/>
        <v>0.20750866554117092</v>
      </c>
      <c r="J188" s="31">
        <v>1750029</v>
      </c>
      <c r="K188" s="36">
        <f t="shared" si="42"/>
        <v>0.19851767606127493</v>
      </c>
      <c r="L188" s="31">
        <v>0</v>
      </c>
      <c r="M188" s="36">
        <f t="shared" si="43"/>
        <v>0</v>
      </c>
      <c r="N188" s="31">
        <f t="shared" si="44"/>
        <v>5823124</v>
      </c>
      <c r="O188" s="36">
        <f t="shared" si="45"/>
        <v>0.66055650729024229</v>
      </c>
      <c r="P188" s="31">
        <v>2028253</v>
      </c>
      <c r="Q188" s="31">
        <v>8017348</v>
      </c>
      <c r="R188" s="31">
        <v>8072838</v>
      </c>
      <c r="S188" s="31">
        <v>8301912</v>
      </c>
      <c r="T188" s="36">
        <f t="shared" si="46"/>
        <v>1.0283758945738786</v>
      </c>
      <c r="U188" s="36">
        <f t="shared" si="47"/>
        <v>-0.1371742085430171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23844000</v>
      </c>
      <c r="F190" s="31">
        <v>4761423</v>
      </c>
      <c r="G190" s="36">
        <f t="shared" si="40"/>
        <v>0.19995057321631041</v>
      </c>
      <c r="H190" s="31">
        <v>4683645</v>
      </c>
      <c r="I190" s="36">
        <f t="shared" si="41"/>
        <v>0.19668437408138412</v>
      </c>
      <c r="J190" s="31">
        <v>4604026</v>
      </c>
      <c r="K190" s="36">
        <f t="shared" si="42"/>
        <v>0.19308949840630768</v>
      </c>
      <c r="L190" s="31">
        <v>0</v>
      </c>
      <c r="M190" s="36">
        <f t="shared" si="43"/>
        <v>0</v>
      </c>
      <c r="N190" s="31">
        <f t="shared" si="44"/>
        <v>14049094</v>
      </c>
      <c r="O190" s="36">
        <f t="shared" si="45"/>
        <v>0.58920877369568869</v>
      </c>
      <c r="P190" s="31">
        <v>4821391</v>
      </c>
      <c r="Q190" s="31">
        <v>23449000</v>
      </c>
      <c r="R190" s="31">
        <v>21239000</v>
      </c>
      <c r="S190" s="31">
        <v>14497016</v>
      </c>
      <c r="T190" s="36">
        <f t="shared" si="46"/>
        <v>0.68256584584961633</v>
      </c>
      <c r="U190" s="36">
        <f t="shared" si="47"/>
        <v>-4.5083462428166521E-2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32360937</v>
      </c>
      <c r="E191" s="32">
        <f>SUM(E186:E190)</f>
        <v>32659482</v>
      </c>
      <c r="F191" s="32">
        <f>SUM(F186:F190)</f>
        <v>7060747</v>
      </c>
      <c r="G191" s="37">
        <f t="shared" si="40"/>
        <v>0.21818734729467196</v>
      </c>
      <c r="H191" s="32">
        <f>SUM(H186:H190)</f>
        <v>6457416</v>
      </c>
      <c r="I191" s="37">
        <f t="shared" si="41"/>
        <v>0.19954354226516988</v>
      </c>
      <c r="J191" s="32">
        <f>SUM(J186:J190)</f>
        <v>6354055</v>
      </c>
      <c r="K191" s="37">
        <f t="shared" si="42"/>
        <v>0.19455467787272315</v>
      </c>
      <c r="L191" s="32">
        <f>SUM(L186:L190)</f>
        <v>0</v>
      </c>
      <c r="M191" s="37">
        <f t="shared" si="43"/>
        <v>0</v>
      </c>
      <c r="N191" s="32">
        <f t="shared" si="44"/>
        <v>19872218</v>
      </c>
      <c r="O191" s="37">
        <f t="shared" si="45"/>
        <v>0.60846702957505572</v>
      </c>
      <c r="P191" s="32">
        <f>SUM(P186:P190)</f>
        <v>6849644</v>
      </c>
      <c r="Q191" s="32">
        <f>SUM(Q186:Q190)</f>
        <v>31466348</v>
      </c>
      <c r="R191" s="32">
        <f>SUM(R186:R190)</f>
        <v>29311838</v>
      </c>
      <c r="S191" s="32">
        <f>SUM(S186:S190)</f>
        <v>22798928</v>
      </c>
      <c r="T191" s="37">
        <f t="shared" si="46"/>
        <v>0.77780615463281422</v>
      </c>
      <c r="U191" s="37">
        <f t="shared" si="47"/>
        <v>-7.235251934261111E-2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24997700</v>
      </c>
      <c r="E197" s="31">
        <v>26536874</v>
      </c>
      <c r="F197" s="31">
        <v>6470112</v>
      </c>
      <c r="G197" s="36">
        <f t="shared" si="40"/>
        <v>0.25882829220288267</v>
      </c>
      <c r="H197" s="31">
        <v>6676856</v>
      </c>
      <c r="I197" s="36">
        <f t="shared" si="41"/>
        <v>0.26709881309080435</v>
      </c>
      <c r="J197" s="31">
        <v>6232334</v>
      </c>
      <c r="K197" s="36">
        <f t="shared" si="42"/>
        <v>0.23485562014576397</v>
      </c>
      <c r="L197" s="31">
        <v>0</v>
      </c>
      <c r="M197" s="36">
        <f t="shared" si="43"/>
        <v>0</v>
      </c>
      <c r="N197" s="31">
        <f t="shared" si="44"/>
        <v>19379302</v>
      </c>
      <c r="O197" s="36">
        <f t="shared" si="45"/>
        <v>0.73027825357274556</v>
      </c>
      <c r="P197" s="31">
        <v>5679180</v>
      </c>
      <c r="Q197" s="31">
        <v>25545527</v>
      </c>
      <c r="R197" s="31">
        <v>23885341</v>
      </c>
      <c r="S197" s="31">
        <v>17406947</v>
      </c>
      <c r="T197" s="36">
        <f t="shared" si="46"/>
        <v>0.72877113205124433</v>
      </c>
      <c r="U197" s="36">
        <f t="shared" si="47"/>
        <v>9.7400328920724366E-2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24997700</v>
      </c>
      <c r="E198" s="32">
        <f>SUM(E192:E197)</f>
        <v>26536874</v>
      </c>
      <c r="F198" s="32">
        <f>SUM(F192:F197)</f>
        <v>6470112</v>
      </c>
      <c r="G198" s="37">
        <f t="shared" si="40"/>
        <v>0.25882829220288267</v>
      </c>
      <c r="H198" s="32">
        <f>SUM(H192:H197)</f>
        <v>6676856</v>
      </c>
      <c r="I198" s="37">
        <f t="shared" si="41"/>
        <v>0.26709881309080435</v>
      </c>
      <c r="J198" s="32">
        <f>SUM(J192:J197)</f>
        <v>6232334</v>
      </c>
      <c r="K198" s="37">
        <f t="shared" si="42"/>
        <v>0.23485562014576397</v>
      </c>
      <c r="L198" s="32">
        <f>SUM(L192:L197)</f>
        <v>0</v>
      </c>
      <c r="M198" s="37">
        <f t="shared" si="43"/>
        <v>0</v>
      </c>
      <c r="N198" s="32">
        <f t="shared" si="44"/>
        <v>19379302</v>
      </c>
      <c r="O198" s="37">
        <f t="shared" si="45"/>
        <v>0.73027825357274556</v>
      </c>
      <c r="P198" s="32">
        <f>SUM(P192:P197)</f>
        <v>5679180</v>
      </c>
      <c r="Q198" s="32">
        <f>SUM(Q192:Q197)</f>
        <v>25545527</v>
      </c>
      <c r="R198" s="32">
        <f>SUM(R192:R197)</f>
        <v>23885341</v>
      </c>
      <c r="S198" s="32">
        <f>SUM(S192:S197)</f>
        <v>17406947</v>
      </c>
      <c r="T198" s="37">
        <f t="shared" si="46"/>
        <v>0.72877113205124433</v>
      </c>
      <c r="U198" s="37">
        <f t="shared" si="47"/>
        <v>9.7400328920724366E-2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3861738</v>
      </c>
      <c r="E199" s="31">
        <v>4059138</v>
      </c>
      <c r="F199" s="31">
        <v>277620</v>
      </c>
      <c r="G199" s="36">
        <f t="shared" si="40"/>
        <v>7.1889910708598043E-2</v>
      </c>
      <c r="H199" s="31">
        <v>1311117</v>
      </c>
      <c r="I199" s="36">
        <f t="shared" si="41"/>
        <v>0.33951474698697842</v>
      </c>
      <c r="J199" s="31">
        <v>767492</v>
      </c>
      <c r="K199" s="36">
        <f t="shared" si="42"/>
        <v>0.18907758248179787</v>
      </c>
      <c r="L199" s="31">
        <v>0</v>
      </c>
      <c r="M199" s="36">
        <f t="shared" si="43"/>
        <v>0</v>
      </c>
      <c r="N199" s="31">
        <f t="shared" si="44"/>
        <v>2356229</v>
      </c>
      <c r="O199" s="36">
        <f t="shared" si="45"/>
        <v>0.58047521419572334</v>
      </c>
      <c r="P199" s="31">
        <v>749035</v>
      </c>
      <c r="Q199" s="31">
        <v>5721746</v>
      </c>
      <c r="R199" s="31">
        <v>3798930</v>
      </c>
      <c r="S199" s="31">
        <v>2204819</v>
      </c>
      <c r="T199" s="36">
        <f t="shared" si="46"/>
        <v>0.58037894880926999</v>
      </c>
      <c r="U199" s="36">
        <f t="shared" si="47"/>
        <v>2.4641038135734705E-2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3861738</v>
      </c>
      <c r="E204" s="32">
        <f>SUM(E199:E203)</f>
        <v>4059138</v>
      </c>
      <c r="F204" s="32">
        <f>SUM(F199:F203)</f>
        <v>277620</v>
      </c>
      <c r="G204" s="37">
        <f t="shared" si="40"/>
        <v>7.1889910708598043E-2</v>
      </c>
      <c r="H204" s="32">
        <f>SUM(H199:H203)</f>
        <v>1311117</v>
      </c>
      <c r="I204" s="37">
        <f t="shared" si="41"/>
        <v>0.33951474698697842</v>
      </c>
      <c r="J204" s="32">
        <f>SUM(J199:J203)</f>
        <v>767492</v>
      </c>
      <c r="K204" s="37">
        <f t="shared" si="42"/>
        <v>0.18907758248179787</v>
      </c>
      <c r="L204" s="32">
        <f>SUM(L199:L203)</f>
        <v>0</v>
      </c>
      <c r="M204" s="37">
        <f t="shared" si="43"/>
        <v>0</v>
      </c>
      <c r="N204" s="32">
        <f t="shared" si="44"/>
        <v>2356229</v>
      </c>
      <c r="O204" s="37">
        <f t="shared" si="45"/>
        <v>0.58047521419572334</v>
      </c>
      <c r="P204" s="32">
        <f>SUM(P199:P203)</f>
        <v>749035</v>
      </c>
      <c r="Q204" s="32">
        <f>SUM(Q199:Q203)</f>
        <v>5721746</v>
      </c>
      <c r="R204" s="32">
        <f>SUM(R199:R203)</f>
        <v>3798930</v>
      </c>
      <c r="S204" s="32">
        <f>SUM(S199:S203)</f>
        <v>2204819</v>
      </c>
      <c r="T204" s="37">
        <f t="shared" si="46"/>
        <v>0.58037894880926999</v>
      </c>
      <c r="U204" s="37">
        <f t="shared" si="47"/>
        <v>2.4641038135734705E-2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126539437</v>
      </c>
      <c r="E205" s="32">
        <f>SUM(E173:E178,E180:E184,E186:E190,E192:E197,E199:E203)</f>
        <v>130762255</v>
      </c>
      <c r="F205" s="32">
        <f>SUM(F173:F178,F180:F184,F186:F190,F192:F197,F199:F203)</f>
        <v>31099023</v>
      </c>
      <c r="G205" s="37">
        <f t="shared" si="40"/>
        <v>0.24576546045483039</v>
      </c>
      <c r="H205" s="32">
        <f>SUM(H173:H178,H180:H184,H186:H190,H192:H197,H199:H203)</f>
        <v>30441374</v>
      </c>
      <c r="I205" s="37">
        <f t="shared" si="41"/>
        <v>0.24056827437915659</v>
      </c>
      <c r="J205" s="32">
        <f>SUM(J173:J178,J180:J184,J186:J190,J192:J197,J199:J203)</f>
        <v>30242900</v>
      </c>
      <c r="K205" s="37">
        <f t="shared" si="42"/>
        <v>0.23128157280554698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91783297</v>
      </c>
      <c r="O205" s="37">
        <f t="shared" si="45"/>
        <v>0.70190971393082813</v>
      </c>
      <c r="P205" s="32">
        <f>SUM(P173:P178,P180:P184,P186:P190,P192:P197,P199:P203)</f>
        <v>28944945</v>
      </c>
      <c r="Q205" s="32">
        <f>SUM(Q173:Q178,Q180:Q184,Q186:Q190,Q192:Q197,Q199:Q203)</f>
        <v>126826187</v>
      </c>
      <c r="R205" s="32">
        <f>SUM(R173:R178,R180:R184,R186:R190,R192:R197,R199:R203)</f>
        <v>122410375</v>
      </c>
      <c r="S205" s="32">
        <f>SUM(S173:S178,S180:S184,S186:S190,S192:S197,S199:S203)</f>
        <v>89441241</v>
      </c>
      <c r="T205" s="37">
        <f t="shared" si="46"/>
        <v>0.73066715954427885</v>
      </c>
      <c r="U205" s="37">
        <f t="shared" si="47"/>
        <v>4.4842199561961449E-2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251621</v>
      </c>
      <c r="E209" s="31">
        <v>58557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364410</v>
      </c>
      <c r="R209" s="31">
        <v>364410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1136757</v>
      </c>
      <c r="E214" s="31">
        <v>1374632</v>
      </c>
      <c r="F214" s="31">
        <v>299577</v>
      </c>
      <c r="G214" s="36">
        <f t="shared" si="48"/>
        <v>0.26353653419332362</v>
      </c>
      <c r="H214" s="31">
        <v>329784</v>
      </c>
      <c r="I214" s="36">
        <f t="shared" si="49"/>
        <v>0.29010949569696953</v>
      </c>
      <c r="J214" s="31">
        <v>249051</v>
      </c>
      <c r="K214" s="36">
        <f t="shared" si="50"/>
        <v>0.18117648941680392</v>
      </c>
      <c r="L214" s="31">
        <v>0</v>
      </c>
      <c r="M214" s="36">
        <f t="shared" si="51"/>
        <v>0</v>
      </c>
      <c r="N214" s="31">
        <f t="shared" si="52"/>
        <v>878412</v>
      </c>
      <c r="O214" s="36">
        <f t="shared" si="53"/>
        <v>0.63901611485837662</v>
      </c>
      <c r="P214" s="31">
        <v>227484</v>
      </c>
      <c r="Q214" s="31">
        <v>1209605</v>
      </c>
      <c r="R214" s="31">
        <v>1209605</v>
      </c>
      <c r="S214" s="31">
        <v>707686</v>
      </c>
      <c r="T214" s="36">
        <f t="shared" si="54"/>
        <v>0.58505545198639231</v>
      </c>
      <c r="U214" s="36">
        <f t="shared" si="55"/>
        <v>9.4806667721685889E-2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34122520</v>
      </c>
      <c r="E215" s="31">
        <v>30322460</v>
      </c>
      <c r="F215" s="31">
        <v>6756087</v>
      </c>
      <c r="G215" s="36">
        <f t="shared" si="48"/>
        <v>0.19799496051288124</v>
      </c>
      <c r="H215" s="31">
        <v>7721000</v>
      </c>
      <c r="I215" s="36">
        <f t="shared" si="49"/>
        <v>0.22627285440817385</v>
      </c>
      <c r="J215" s="31">
        <v>7803790</v>
      </c>
      <c r="K215" s="36">
        <f t="shared" si="50"/>
        <v>0.25736005587937127</v>
      </c>
      <c r="L215" s="31">
        <v>0</v>
      </c>
      <c r="M215" s="36">
        <f t="shared" si="51"/>
        <v>0</v>
      </c>
      <c r="N215" s="31">
        <f t="shared" si="52"/>
        <v>22280877</v>
      </c>
      <c r="O215" s="36">
        <f t="shared" si="53"/>
        <v>0.73479780334445155</v>
      </c>
      <c r="P215" s="31">
        <v>7714627</v>
      </c>
      <c r="Q215" s="31">
        <v>31921930</v>
      </c>
      <c r="R215" s="31">
        <v>31621930</v>
      </c>
      <c r="S215" s="31">
        <v>21619939</v>
      </c>
      <c r="T215" s="36">
        <f t="shared" si="54"/>
        <v>0.68370080510582376</v>
      </c>
      <c r="U215" s="36">
        <f t="shared" si="55"/>
        <v>1.1557655347432805E-2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35510898</v>
      </c>
      <c r="E216" s="32">
        <f>SUM(E208:E215)</f>
        <v>31755649</v>
      </c>
      <c r="F216" s="32">
        <f>SUM(F208:F215)</f>
        <v>7055664</v>
      </c>
      <c r="G216" s="37">
        <f t="shared" si="48"/>
        <v>0.19869010352821828</v>
      </c>
      <c r="H216" s="32">
        <f>SUM(H208:H215)</f>
        <v>8050784</v>
      </c>
      <c r="I216" s="37">
        <f t="shared" si="49"/>
        <v>0.22671305017406207</v>
      </c>
      <c r="J216" s="32">
        <f>SUM(J208:J215)</f>
        <v>8052841</v>
      </c>
      <c r="K216" s="37">
        <f t="shared" si="50"/>
        <v>0.2535876687640678</v>
      </c>
      <c r="L216" s="32">
        <f>SUM(L208:L215)</f>
        <v>0</v>
      </c>
      <c r="M216" s="37">
        <f t="shared" si="51"/>
        <v>0</v>
      </c>
      <c r="N216" s="32">
        <f t="shared" si="52"/>
        <v>23159289</v>
      </c>
      <c r="O216" s="37">
        <f t="shared" si="53"/>
        <v>0.72929666781491376</v>
      </c>
      <c r="P216" s="32">
        <f>SUM(P208:P215)</f>
        <v>7942111</v>
      </c>
      <c r="Q216" s="32">
        <f>SUM(Q208:Q215)</f>
        <v>33495945</v>
      </c>
      <c r="R216" s="32">
        <f>SUM(R208:R215)</f>
        <v>33195945</v>
      </c>
      <c r="S216" s="32">
        <f>SUM(S208:S215)</f>
        <v>22327625</v>
      </c>
      <c r="T216" s="37">
        <f t="shared" si="54"/>
        <v>0.67260097581195533</v>
      </c>
      <c r="U216" s="37">
        <f t="shared" si="55"/>
        <v>1.394213704643521E-2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36480</v>
      </c>
      <c r="E220" s="31">
        <v>36480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210894</v>
      </c>
      <c r="R220" s="31">
        <v>53817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43247134</v>
      </c>
      <c r="E223" s="31">
        <v>42584370</v>
      </c>
      <c r="F223" s="31">
        <v>5663595</v>
      </c>
      <c r="G223" s="36">
        <f t="shared" si="48"/>
        <v>0.1309588515160334</v>
      </c>
      <c r="H223" s="31">
        <v>10182704</v>
      </c>
      <c r="I223" s="36">
        <f t="shared" si="49"/>
        <v>0.23545384533458333</v>
      </c>
      <c r="J223" s="31">
        <v>9241612</v>
      </c>
      <c r="K223" s="36">
        <f t="shared" si="50"/>
        <v>0.21701887335658598</v>
      </c>
      <c r="L223" s="31">
        <v>0</v>
      </c>
      <c r="M223" s="36">
        <f t="shared" si="51"/>
        <v>0</v>
      </c>
      <c r="N223" s="31">
        <f t="shared" si="52"/>
        <v>25087911</v>
      </c>
      <c r="O223" s="36">
        <f t="shared" si="53"/>
        <v>0.58913425277866038</v>
      </c>
      <c r="P223" s="31">
        <v>7951163</v>
      </c>
      <c r="Q223" s="31">
        <v>41080305</v>
      </c>
      <c r="R223" s="31">
        <v>40240505</v>
      </c>
      <c r="S223" s="31">
        <v>26761590</v>
      </c>
      <c r="T223" s="36">
        <f t="shared" si="54"/>
        <v>0.66504110721274501</v>
      </c>
      <c r="U223" s="36">
        <f t="shared" si="55"/>
        <v>0.16229688663155306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43283614</v>
      </c>
      <c r="E224" s="32">
        <f>SUM(E217:E223)</f>
        <v>42620850</v>
      </c>
      <c r="F224" s="32">
        <f>SUM(F217:F223)</f>
        <v>5663595</v>
      </c>
      <c r="G224" s="37">
        <f t="shared" si="48"/>
        <v>0.13084847767101887</v>
      </c>
      <c r="H224" s="32">
        <f>SUM(H217:H223)</f>
        <v>10182704</v>
      </c>
      <c r="I224" s="37">
        <f t="shared" si="49"/>
        <v>0.23525540173239692</v>
      </c>
      <c r="J224" s="32">
        <f>SUM(J217:J223)</f>
        <v>9241612</v>
      </c>
      <c r="K224" s="37">
        <f t="shared" si="50"/>
        <v>0.21683312275564659</v>
      </c>
      <c r="L224" s="32">
        <f>SUM(L217:L223)</f>
        <v>0</v>
      </c>
      <c r="M224" s="37">
        <f t="shared" si="51"/>
        <v>0</v>
      </c>
      <c r="N224" s="32">
        <f t="shared" si="52"/>
        <v>25087911</v>
      </c>
      <c r="O224" s="37">
        <f t="shared" si="53"/>
        <v>0.58863000151334377</v>
      </c>
      <c r="P224" s="32">
        <f>SUM(P217:P223)</f>
        <v>7951163</v>
      </c>
      <c r="Q224" s="32">
        <f>SUM(Q217:Q223)</f>
        <v>41291199</v>
      </c>
      <c r="R224" s="32">
        <f>SUM(R217:R223)</f>
        <v>40294322</v>
      </c>
      <c r="S224" s="32">
        <f>SUM(S217:S223)</f>
        <v>26761590</v>
      </c>
      <c r="T224" s="37">
        <f t="shared" si="54"/>
        <v>0.66415287990203686</v>
      </c>
      <c r="U224" s="37">
        <f t="shared" si="55"/>
        <v>0.16229688663155306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243433</v>
      </c>
      <c r="G225" s="36">
        <f t="shared" si="48"/>
        <v>0.48686600000000002</v>
      </c>
      <c r="H225" s="31">
        <v>342934</v>
      </c>
      <c r="I225" s="36">
        <f t="shared" si="49"/>
        <v>0.68586800000000003</v>
      </c>
      <c r="J225" s="31">
        <v>-208578</v>
      </c>
      <c r="K225" s="36">
        <f t="shared" si="50"/>
        <v>-0.41715600000000003</v>
      </c>
      <c r="L225" s="31">
        <v>0</v>
      </c>
      <c r="M225" s="36">
        <f t="shared" si="51"/>
        <v>0</v>
      </c>
      <c r="N225" s="31">
        <f t="shared" si="52"/>
        <v>377789</v>
      </c>
      <c r="O225" s="36">
        <f t="shared" si="53"/>
        <v>0.75557799999999997</v>
      </c>
      <c r="P225" s="31">
        <v>76292</v>
      </c>
      <c r="Q225" s="31">
        <v>499992</v>
      </c>
      <c r="R225" s="31">
        <v>404992</v>
      </c>
      <c r="S225" s="31">
        <v>237792</v>
      </c>
      <c r="T225" s="36">
        <f t="shared" si="54"/>
        <v>0.58715233881163087</v>
      </c>
      <c r="U225" s="36">
        <f t="shared" si="55"/>
        <v>-3.7339432705919364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18641446</v>
      </c>
      <c r="E226" s="31">
        <v>18792217</v>
      </c>
      <c r="F226" s="31">
        <v>4614407</v>
      </c>
      <c r="G226" s="36">
        <f t="shared" si="48"/>
        <v>0.24753482106484659</v>
      </c>
      <c r="H226" s="31">
        <v>5933505</v>
      </c>
      <c r="I226" s="36">
        <f t="shared" si="49"/>
        <v>0.31829639181424019</v>
      </c>
      <c r="J226" s="31">
        <v>4251324</v>
      </c>
      <c r="K226" s="36">
        <f t="shared" si="50"/>
        <v>0.22622791126773387</v>
      </c>
      <c r="L226" s="31">
        <v>0</v>
      </c>
      <c r="M226" s="36">
        <f t="shared" si="51"/>
        <v>0</v>
      </c>
      <c r="N226" s="31">
        <f t="shared" si="52"/>
        <v>14799236</v>
      </c>
      <c r="O226" s="36">
        <f t="shared" si="53"/>
        <v>0.78751942892102622</v>
      </c>
      <c r="P226" s="31">
        <v>4243302</v>
      </c>
      <c r="Q226" s="31">
        <v>18445065</v>
      </c>
      <c r="R226" s="31">
        <v>18198201</v>
      </c>
      <c r="S226" s="31">
        <v>15561986</v>
      </c>
      <c r="T226" s="36">
        <f t="shared" si="54"/>
        <v>0.85513870299597194</v>
      </c>
      <c r="U226" s="36">
        <f t="shared" si="55"/>
        <v>1.8905088537182202E-3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36719559</v>
      </c>
      <c r="E229" s="31">
        <v>35750149</v>
      </c>
      <c r="F229" s="31">
        <v>7776929</v>
      </c>
      <c r="G229" s="36">
        <f t="shared" si="48"/>
        <v>0.21179254903360903</v>
      </c>
      <c r="H229" s="31">
        <v>8415250</v>
      </c>
      <c r="I229" s="36">
        <f t="shared" si="49"/>
        <v>0.2291762273070872</v>
      </c>
      <c r="J229" s="31">
        <v>7544820</v>
      </c>
      <c r="K229" s="36">
        <f t="shared" si="50"/>
        <v>0.2110430364919598</v>
      </c>
      <c r="L229" s="31">
        <v>0</v>
      </c>
      <c r="M229" s="36">
        <f t="shared" si="51"/>
        <v>0</v>
      </c>
      <c r="N229" s="31">
        <f t="shared" si="52"/>
        <v>23736999</v>
      </c>
      <c r="O229" s="36">
        <f t="shared" si="53"/>
        <v>0.66396923268767361</v>
      </c>
      <c r="P229" s="31">
        <v>7443711</v>
      </c>
      <c r="Q229" s="31">
        <v>35616778</v>
      </c>
      <c r="R229" s="31">
        <v>34041333</v>
      </c>
      <c r="S229" s="31">
        <v>22029590</v>
      </c>
      <c r="T229" s="36">
        <f t="shared" si="54"/>
        <v>0.64714240185600258</v>
      </c>
      <c r="U229" s="36">
        <f t="shared" si="55"/>
        <v>1.3583144213954679E-2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55861005</v>
      </c>
      <c r="E230" s="32">
        <f>SUM(E225:E229)</f>
        <v>55042366</v>
      </c>
      <c r="F230" s="32">
        <f>SUM(F225:F229)</f>
        <v>12634769</v>
      </c>
      <c r="G230" s="37">
        <f t="shared" si="48"/>
        <v>0.22618227151480716</v>
      </c>
      <c r="H230" s="32">
        <f>SUM(H225:H229)</f>
        <v>14691689</v>
      </c>
      <c r="I230" s="37">
        <f t="shared" si="49"/>
        <v>0.26300438024700773</v>
      </c>
      <c r="J230" s="32">
        <f>SUM(J225:J229)</f>
        <v>11587566</v>
      </c>
      <c r="K230" s="37">
        <f t="shared" si="50"/>
        <v>0.21052085588035951</v>
      </c>
      <c r="L230" s="32">
        <f>SUM(L225:L229)</f>
        <v>0</v>
      </c>
      <c r="M230" s="37">
        <f t="shared" si="51"/>
        <v>0</v>
      </c>
      <c r="N230" s="32">
        <f t="shared" si="52"/>
        <v>38914024</v>
      </c>
      <c r="O230" s="37">
        <f t="shared" si="53"/>
        <v>0.70698312641575034</v>
      </c>
      <c r="P230" s="32">
        <f>SUM(P225:P229)</f>
        <v>11763305</v>
      </c>
      <c r="Q230" s="32">
        <f>SUM(Q225:Q229)</f>
        <v>54561835</v>
      </c>
      <c r="R230" s="32">
        <f>SUM(R225:R229)</f>
        <v>52644526</v>
      </c>
      <c r="S230" s="32">
        <f>SUM(S225:S229)</f>
        <v>37829368</v>
      </c>
      <c r="T230" s="37">
        <f t="shared" si="54"/>
        <v>0.71858122533005619</v>
      </c>
      <c r="U230" s="37">
        <f t="shared" si="55"/>
        <v>-1.4939593932147499E-2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134655517</v>
      </c>
      <c r="E231" s="32">
        <f>SUM(E208:E215,E217:E223,E225:E229)</f>
        <v>129418865</v>
      </c>
      <c r="F231" s="32">
        <f>SUM(F208:F215,F217:F223,F225:F229)</f>
        <v>25354028</v>
      </c>
      <c r="G231" s="37">
        <f t="shared" si="48"/>
        <v>0.18828807437574208</v>
      </c>
      <c r="H231" s="32">
        <f>SUM(H208:H215,H217:H223,H225:H229)</f>
        <v>32925177</v>
      </c>
      <c r="I231" s="37">
        <f t="shared" si="49"/>
        <v>0.24451413305256553</v>
      </c>
      <c r="J231" s="32">
        <f>SUM(J208:J215,J217:J223,J225:J229)</f>
        <v>28882019</v>
      </c>
      <c r="K231" s="37">
        <f t="shared" si="50"/>
        <v>0.22316699346729707</v>
      </c>
      <c r="L231" s="32">
        <f>SUM(L208:L215,L217:L223,L225:L229)</f>
        <v>0</v>
      </c>
      <c r="M231" s="37">
        <f t="shared" si="51"/>
        <v>0</v>
      </c>
      <c r="N231" s="32">
        <f t="shared" si="52"/>
        <v>87161224</v>
      </c>
      <c r="O231" s="37">
        <f t="shared" si="53"/>
        <v>0.67348159791078377</v>
      </c>
      <c r="P231" s="32">
        <f>SUM(P208:P215,P217:P223,P225:P229)</f>
        <v>27656579</v>
      </c>
      <c r="Q231" s="32">
        <f>SUM(Q208:Q215,Q217:Q223,Q225:Q229)</f>
        <v>129348979</v>
      </c>
      <c r="R231" s="32">
        <f>SUM(R208:R215,R217:R223,R225:R229)</f>
        <v>126134793</v>
      </c>
      <c r="S231" s="32">
        <f>SUM(S208:S215,S217:S223,S225:S229)</f>
        <v>86918583</v>
      </c>
      <c r="T231" s="37">
        <f t="shared" si="54"/>
        <v>0.68909284213119537</v>
      </c>
      <c r="U231" s="37">
        <f t="shared" si="55"/>
        <v>4.4309167811391381E-2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893668</v>
      </c>
      <c r="E234" s="31">
        <v>912023</v>
      </c>
      <c r="F234" s="31">
        <v>123107</v>
      </c>
      <c r="G234" s="36">
        <f t="shared" ref="G234:G260" si="56">IF(($D234     =0),0,($F234     /$D234     ))</f>
        <v>0.13775473665835636</v>
      </c>
      <c r="H234" s="31">
        <v>96130</v>
      </c>
      <c r="I234" s="36">
        <f t="shared" ref="I234:I260" si="57">IF(($D234     =0),0,($H234     /$D234     ))</f>
        <v>0.10756791112583196</v>
      </c>
      <c r="J234" s="31">
        <v>94167</v>
      </c>
      <c r="K234" s="36">
        <f t="shared" ref="K234:K260" si="58">IF(($E234     =0),0,($J234     /$E234     ))</f>
        <v>0.10325068556385091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313404</v>
      </c>
      <c r="O234" s="36">
        <f t="shared" ref="O234:O260" si="61">IF(($E234     =0),0,($N234     /$E234     ))</f>
        <v>0.34363607058155332</v>
      </c>
      <c r="P234" s="31">
        <v>73643</v>
      </c>
      <c r="Q234" s="31">
        <v>1151928</v>
      </c>
      <c r="R234" s="31">
        <v>1151928</v>
      </c>
      <c r="S234" s="31">
        <v>233483</v>
      </c>
      <c r="T234" s="36">
        <f t="shared" ref="T234:T260" si="62">IF(($R234     =0),0,($S234     /$R234     ))</f>
        <v>0.2026888833329861</v>
      </c>
      <c r="U234" s="36">
        <f t="shared" ref="U234:U260" si="63">IF(($P234     =0),0,(($J234     /$P234     )-1))</f>
        <v>0.27869587061906764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1992811</v>
      </c>
      <c r="E235" s="31">
        <v>8276233</v>
      </c>
      <c r="F235" s="31">
        <v>2514575</v>
      </c>
      <c r="G235" s="36">
        <f t="shared" si="56"/>
        <v>1.2618231232164014</v>
      </c>
      <c r="H235" s="31">
        <v>2265036</v>
      </c>
      <c r="I235" s="36">
        <f t="shared" si="57"/>
        <v>1.1366035213575196</v>
      </c>
      <c r="J235" s="31">
        <v>2304054</v>
      </c>
      <c r="K235" s="36">
        <f t="shared" si="58"/>
        <v>0.27839404714681182</v>
      </c>
      <c r="L235" s="31">
        <v>0</v>
      </c>
      <c r="M235" s="36">
        <f t="shared" si="59"/>
        <v>0</v>
      </c>
      <c r="N235" s="31">
        <f t="shared" si="60"/>
        <v>7083665</v>
      </c>
      <c r="O235" s="36">
        <f t="shared" si="61"/>
        <v>0.85590449181408979</v>
      </c>
      <c r="P235" s="31">
        <v>2152550</v>
      </c>
      <c r="Q235" s="31">
        <v>7768768</v>
      </c>
      <c r="R235" s="31">
        <v>7768768</v>
      </c>
      <c r="S235" s="31">
        <v>6659851</v>
      </c>
      <c r="T235" s="36">
        <f t="shared" si="62"/>
        <v>0.85725960667122514</v>
      </c>
      <c r="U235" s="36">
        <f t="shared" si="63"/>
        <v>7.0383498641146458E-2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51399773</v>
      </c>
      <c r="E239" s="31">
        <v>49399800</v>
      </c>
      <c r="F239" s="31">
        <v>9029017</v>
      </c>
      <c r="G239" s="36">
        <f t="shared" si="56"/>
        <v>0.17566258512464636</v>
      </c>
      <c r="H239" s="31">
        <v>9083558</v>
      </c>
      <c r="I239" s="36">
        <f t="shared" si="57"/>
        <v>0.17672369876030386</v>
      </c>
      <c r="J239" s="31">
        <v>5872706</v>
      </c>
      <c r="K239" s="36">
        <f t="shared" si="58"/>
        <v>0.11888116955939093</v>
      </c>
      <c r="L239" s="31">
        <v>0</v>
      </c>
      <c r="M239" s="36">
        <f t="shared" si="59"/>
        <v>0</v>
      </c>
      <c r="N239" s="31">
        <f t="shared" si="60"/>
        <v>23985281</v>
      </c>
      <c r="O239" s="36">
        <f t="shared" si="61"/>
        <v>0.48553396977315699</v>
      </c>
      <c r="P239" s="31">
        <v>5742412</v>
      </c>
      <c r="Q239" s="31">
        <v>47779730</v>
      </c>
      <c r="R239" s="31">
        <v>47779730</v>
      </c>
      <c r="S239" s="31">
        <v>21051202</v>
      </c>
      <c r="T239" s="36">
        <f t="shared" si="62"/>
        <v>0.44058855083526005</v>
      </c>
      <c r="U239" s="36">
        <f t="shared" si="63"/>
        <v>2.2689768689533318E-2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54286252</v>
      </c>
      <c r="E240" s="32">
        <f>SUM(E234:E239)</f>
        <v>58588056</v>
      </c>
      <c r="F240" s="32">
        <f>SUM(F234:F239)</f>
        <v>11666699</v>
      </c>
      <c r="G240" s="37">
        <f t="shared" si="56"/>
        <v>0.21491074756827935</v>
      </c>
      <c r="H240" s="32">
        <f>SUM(H234:H239)</f>
        <v>11444724</v>
      </c>
      <c r="I240" s="37">
        <f t="shared" si="57"/>
        <v>0.21082177491273482</v>
      </c>
      <c r="J240" s="32">
        <f>SUM(J234:J239)</f>
        <v>8270927</v>
      </c>
      <c r="K240" s="37">
        <f t="shared" si="58"/>
        <v>0.14117087277994</v>
      </c>
      <c r="L240" s="32">
        <f>SUM(L234:L239)</f>
        <v>0</v>
      </c>
      <c r="M240" s="37">
        <f t="shared" si="59"/>
        <v>0</v>
      </c>
      <c r="N240" s="32">
        <f t="shared" si="60"/>
        <v>31382350</v>
      </c>
      <c r="O240" s="37">
        <f t="shared" si="61"/>
        <v>0.53564415928051956</v>
      </c>
      <c r="P240" s="32">
        <f>SUM(P234:P239)</f>
        <v>7968605</v>
      </c>
      <c r="Q240" s="32">
        <f>SUM(Q234:Q239)</f>
        <v>56700426</v>
      </c>
      <c r="R240" s="32">
        <f>SUM(R234:R239)</f>
        <v>56700426</v>
      </c>
      <c r="S240" s="32">
        <f>SUM(S234:S239)</f>
        <v>27944536</v>
      </c>
      <c r="T240" s="37">
        <f t="shared" si="62"/>
        <v>0.49284525657708461</v>
      </c>
      <c r="U240" s="37">
        <f t="shared" si="63"/>
        <v>3.7939137402343226E-2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1272060</v>
      </c>
      <c r="E243" s="31">
        <v>2818333</v>
      </c>
      <c r="F243" s="31">
        <v>1085093</v>
      </c>
      <c r="G243" s="36">
        <f t="shared" si="56"/>
        <v>0.85302029778469568</v>
      </c>
      <c r="H243" s="31">
        <v>1100054</v>
      </c>
      <c r="I243" s="36">
        <f t="shared" si="57"/>
        <v>0.86478153546216374</v>
      </c>
      <c r="J243" s="31">
        <v>1036886</v>
      </c>
      <c r="K243" s="36">
        <f t="shared" si="58"/>
        <v>0.36790755386251378</v>
      </c>
      <c r="L243" s="31">
        <v>0</v>
      </c>
      <c r="M243" s="36">
        <f t="shared" si="59"/>
        <v>0</v>
      </c>
      <c r="N243" s="31">
        <f t="shared" si="60"/>
        <v>3222033</v>
      </c>
      <c r="O243" s="36">
        <f t="shared" si="61"/>
        <v>1.1432407029261624</v>
      </c>
      <c r="P243" s="31">
        <v>159496</v>
      </c>
      <c r="Q243" s="31">
        <v>10385024</v>
      </c>
      <c r="R243" s="31">
        <v>6885024</v>
      </c>
      <c r="S243" s="31">
        <v>760824</v>
      </c>
      <c r="T243" s="36">
        <f t="shared" si="62"/>
        <v>0.11050418996360797</v>
      </c>
      <c r="U243" s="36">
        <f t="shared" si="63"/>
        <v>5.5010156994532782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379895</v>
      </c>
      <c r="Q246" s="31">
        <v>23424414</v>
      </c>
      <c r="R246" s="31">
        <v>26286381</v>
      </c>
      <c r="S246" s="31">
        <v>54847161</v>
      </c>
      <c r="T246" s="36">
        <f t="shared" si="62"/>
        <v>2.086523854310717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1272060</v>
      </c>
      <c r="E247" s="32">
        <f>SUM(E241:E246)</f>
        <v>2818333</v>
      </c>
      <c r="F247" s="32">
        <f>SUM(F241:F246)</f>
        <v>1085093</v>
      </c>
      <c r="G247" s="37">
        <f t="shared" si="56"/>
        <v>0.85302029778469568</v>
      </c>
      <c r="H247" s="32">
        <f>SUM(H241:H246)</f>
        <v>1100054</v>
      </c>
      <c r="I247" s="37">
        <f t="shared" si="57"/>
        <v>0.86478153546216374</v>
      </c>
      <c r="J247" s="32">
        <f>SUM(J241:J246)</f>
        <v>1036886</v>
      </c>
      <c r="K247" s="37">
        <f t="shared" si="58"/>
        <v>0.36790755386251378</v>
      </c>
      <c r="L247" s="32">
        <f>SUM(L241:L246)</f>
        <v>0</v>
      </c>
      <c r="M247" s="37">
        <f t="shared" si="59"/>
        <v>0</v>
      </c>
      <c r="N247" s="32">
        <f t="shared" si="60"/>
        <v>3222033</v>
      </c>
      <c r="O247" s="37">
        <f t="shared" si="61"/>
        <v>1.1432407029261624</v>
      </c>
      <c r="P247" s="32">
        <f>SUM(P241:P246)</f>
        <v>539391</v>
      </c>
      <c r="Q247" s="32">
        <f>SUM(Q241:Q246)</f>
        <v>33809438</v>
      </c>
      <c r="R247" s="32">
        <f>SUM(R241:R246)</f>
        <v>33171405</v>
      </c>
      <c r="S247" s="32">
        <f>SUM(S241:S246)</f>
        <v>55607985</v>
      </c>
      <c r="T247" s="37">
        <f t="shared" si="62"/>
        <v>1.6763831679725354</v>
      </c>
      <c r="U247" s="37">
        <f t="shared" si="63"/>
        <v>0.92232721717640831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164201</v>
      </c>
      <c r="E255" s="31">
        <v>171201</v>
      </c>
      <c r="F255" s="31">
        <v>1525</v>
      </c>
      <c r="G255" s="36">
        <f t="shared" si="56"/>
        <v>9.2873977624984005E-3</v>
      </c>
      <c r="H255" s="31">
        <v>1987</v>
      </c>
      <c r="I255" s="36">
        <f t="shared" si="57"/>
        <v>1.2101022527268409E-2</v>
      </c>
      <c r="J255" s="31">
        <v>2845</v>
      </c>
      <c r="K255" s="36">
        <f t="shared" si="58"/>
        <v>1.6617893587070168E-2</v>
      </c>
      <c r="L255" s="31">
        <v>0</v>
      </c>
      <c r="M255" s="36">
        <f t="shared" si="59"/>
        <v>0</v>
      </c>
      <c r="N255" s="31">
        <f t="shared" si="60"/>
        <v>6357</v>
      </c>
      <c r="O255" s="36">
        <f t="shared" si="61"/>
        <v>3.713179245448333E-2</v>
      </c>
      <c r="P255" s="31">
        <v>95338</v>
      </c>
      <c r="Q255" s="31">
        <v>171140</v>
      </c>
      <c r="R255" s="31">
        <v>163301</v>
      </c>
      <c r="S255" s="31">
        <v>104697</v>
      </c>
      <c r="T255" s="36">
        <f t="shared" si="62"/>
        <v>0.64112895818151761</v>
      </c>
      <c r="U255" s="36">
        <f t="shared" si="63"/>
        <v>-0.97015880341521743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196637</v>
      </c>
      <c r="E256" s="31">
        <v>196637</v>
      </c>
      <c r="F256" s="31">
        <v>46133</v>
      </c>
      <c r="G256" s="36">
        <f t="shared" si="56"/>
        <v>0.23460996658818026</v>
      </c>
      <c r="H256" s="31">
        <v>63450</v>
      </c>
      <c r="I256" s="36">
        <f t="shared" si="57"/>
        <v>0.32267579346715014</v>
      </c>
      <c r="J256" s="31">
        <v>48384</v>
      </c>
      <c r="K256" s="36">
        <f t="shared" si="58"/>
        <v>0.24605745612473745</v>
      </c>
      <c r="L256" s="31">
        <v>0</v>
      </c>
      <c r="M256" s="36">
        <f t="shared" si="59"/>
        <v>0</v>
      </c>
      <c r="N256" s="31">
        <f t="shared" si="60"/>
        <v>157967</v>
      </c>
      <c r="O256" s="36">
        <f t="shared" si="61"/>
        <v>0.80334321618006788</v>
      </c>
      <c r="P256" s="31">
        <v>44145</v>
      </c>
      <c r="Q256" s="31">
        <v>187565</v>
      </c>
      <c r="R256" s="31">
        <v>187565</v>
      </c>
      <c r="S256" s="31">
        <v>149014</v>
      </c>
      <c r="T256" s="36">
        <f t="shared" si="62"/>
        <v>0.79446591848159309</v>
      </c>
      <c r="U256" s="36">
        <f t="shared" si="63"/>
        <v>9.6024464831804268E-2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2024959</v>
      </c>
      <c r="E257" s="31">
        <v>3719285</v>
      </c>
      <c r="F257" s="31">
        <v>173157</v>
      </c>
      <c r="G257" s="36">
        <f t="shared" si="56"/>
        <v>8.5511360970765338E-2</v>
      </c>
      <c r="H257" s="31">
        <v>254143</v>
      </c>
      <c r="I257" s="36">
        <f t="shared" si="57"/>
        <v>0.12550525714347796</v>
      </c>
      <c r="J257" s="31">
        <v>806145</v>
      </c>
      <c r="K257" s="36">
        <f t="shared" si="58"/>
        <v>0.21674730492554348</v>
      </c>
      <c r="L257" s="31">
        <v>0</v>
      </c>
      <c r="M257" s="36">
        <f t="shared" si="59"/>
        <v>0</v>
      </c>
      <c r="N257" s="31">
        <f t="shared" si="60"/>
        <v>1233445</v>
      </c>
      <c r="O257" s="36">
        <f t="shared" si="61"/>
        <v>0.33163497822834226</v>
      </c>
      <c r="P257" s="31">
        <v>637264</v>
      </c>
      <c r="Q257" s="31">
        <v>2918969</v>
      </c>
      <c r="R257" s="31">
        <v>2938969</v>
      </c>
      <c r="S257" s="31">
        <v>2113872</v>
      </c>
      <c r="T257" s="36">
        <f t="shared" si="62"/>
        <v>0.71925631063138129</v>
      </c>
      <c r="U257" s="36">
        <f t="shared" si="63"/>
        <v>0.26500947801852925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2385797</v>
      </c>
      <c r="E259" s="32">
        <f>SUM(E255:E258)</f>
        <v>4087123</v>
      </c>
      <c r="F259" s="32">
        <f>SUM(F255:F258)</f>
        <v>220815</v>
      </c>
      <c r="G259" s="37">
        <f t="shared" si="56"/>
        <v>9.2553976721405889E-2</v>
      </c>
      <c r="H259" s="32">
        <f>SUM(H255:H258)</f>
        <v>319580</v>
      </c>
      <c r="I259" s="37">
        <f t="shared" si="57"/>
        <v>0.13395104445181211</v>
      </c>
      <c r="J259" s="32">
        <f>SUM(J255:J258)</f>
        <v>857374</v>
      </c>
      <c r="K259" s="37">
        <f t="shared" si="58"/>
        <v>0.2097744550384219</v>
      </c>
      <c r="L259" s="32">
        <f>SUM(L255:L258)</f>
        <v>0</v>
      </c>
      <c r="M259" s="37">
        <f t="shared" si="59"/>
        <v>0</v>
      </c>
      <c r="N259" s="32">
        <f t="shared" si="60"/>
        <v>1397769</v>
      </c>
      <c r="O259" s="37">
        <f t="shared" si="61"/>
        <v>0.34199337773783661</v>
      </c>
      <c r="P259" s="32">
        <f>SUM(P255:P258)</f>
        <v>776747</v>
      </c>
      <c r="Q259" s="32">
        <f>SUM(Q255:Q258)</f>
        <v>3277674</v>
      </c>
      <c r="R259" s="32">
        <f>SUM(R255:R258)</f>
        <v>3289835</v>
      </c>
      <c r="S259" s="32">
        <f>SUM(S255:S258)</f>
        <v>2367583</v>
      </c>
      <c r="T259" s="37">
        <f t="shared" si="62"/>
        <v>0.71966618386636416</v>
      </c>
      <c r="U259" s="37">
        <f t="shared" si="63"/>
        <v>0.10380085149990914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57944109</v>
      </c>
      <c r="E260" s="32">
        <f>SUM(E234:E239,E241:E246,E248:E253,E255:E258)</f>
        <v>65493512</v>
      </c>
      <c r="F260" s="32">
        <f>SUM(F234:F239,F241:F246,F248:F253,F255:F258)</f>
        <v>12972607</v>
      </c>
      <c r="G260" s="37">
        <f t="shared" si="56"/>
        <v>0.2238813785194281</v>
      </c>
      <c r="H260" s="32">
        <f>SUM(H234:H239,H241:H246,H248:H253,H255:H258)</f>
        <v>12864358</v>
      </c>
      <c r="I260" s="37">
        <f t="shared" si="57"/>
        <v>0.22201321621840797</v>
      </c>
      <c r="J260" s="32">
        <f>SUM(J234:J239,J241:J246,J248:J253,J255:J258)</f>
        <v>10165187</v>
      </c>
      <c r="K260" s="37">
        <f t="shared" si="58"/>
        <v>0.15520906864789905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36002152</v>
      </c>
      <c r="O260" s="37">
        <f t="shared" si="61"/>
        <v>0.5497056258030566</v>
      </c>
      <c r="P260" s="32">
        <f>SUM(P234:P239,P241:P246,P248:P253,P255:P258)</f>
        <v>9284743</v>
      </c>
      <c r="Q260" s="32">
        <f>SUM(Q234:Q239,Q241:Q246,Q248:Q253,Q255:Q258)</f>
        <v>93787538</v>
      </c>
      <c r="R260" s="32">
        <f>SUM(R234:R239,R241:R246,R248:R253,R255:R258)</f>
        <v>93161666</v>
      </c>
      <c r="S260" s="32">
        <f>SUM(S234:S239,S241:S246,S248:S253,S255:S258)</f>
        <v>85920104</v>
      </c>
      <c r="T260" s="37">
        <f t="shared" si="62"/>
        <v>0.92226886539362662</v>
      </c>
      <c r="U260" s="37">
        <f t="shared" si="63"/>
        <v>9.4826965054390921E-2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10722813</v>
      </c>
      <c r="E266" s="31">
        <v>9871901</v>
      </c>
      <c r="F266" s="31">
        <v>2368798</v>
      </c>
      <c r="G266" s="36">
        <f t="shared" si="64"/>
        <v>0.22091199389563168</v>
      </c>
      <c r="H266" s="31">
        <v>2540296</v>
      </c>
      <c r="I266" s="36">
        <f t="shared" si="65"/>
        <v>0.23690574478917054</v>
      </c>
      <c r="J266" s="31">
        <v>2122212</v>
      </c>
      <c r="K266" s="36">
        <f t="shared" si="66"/>
        <v>0.21497500835958544</v>
      </c>
      <c r="L266" s="31">
        <v>0</v>
      </c>
      <c r="M266" s="36">
        <f t="shared" si="67"/>
        <v>0</v>
      </c>
      <c r="N266" s="31">
        <f t="shared" si="68"/>
        <v>7031306</v>
      </c>
      <c r="O266" s="36">
        <f t="shared" si="69"/>
        <v>0.71225450903529119</v>
      </c>
      <c r="P266" s="31">
        <v>2056023</v>
      </c>
      <c r="Q266" s="31">
        <v>9560435</v>
      </c>
      <c r="R266" s="31">
        <v>9459803</v>
      </c>
      <c r="S266" s="31">
        <v>6195310</v>
      </c>
      <c r="T266" s="36">
        <f t="shared" si="70"/>
        <v>0.65490898700533196</v>
      </c>
      <c r="U266" s="36">
        <f t="shared" si="71"/>
        <v>3.2192733252497607E-2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10722813</v>
      </c>
      <c r="E267" s="32">
        <f>SUM(E263:E266)</f>
        <v>9871901</v>
      </c>
      <c r="F267" s="32">
        <f>SUM(F263:F266)</f>
        <v>2368798</v>
      </c>
      <c r="G267" s="37">
        <f t="shared" si="64"/>
        <v>0.22091199389563168</v>
      </c>
      <c r="H267" s="32">
        <f>SUM(H263:H266)</f>
        <v>2540296</v>
      </c>
      <c r="I267" s="37">
        <f t="shared" si="65"/>
        <v>0.23690574478917054</v>
      </c>
      <c r="J267" s="32">
        <f>SUM(J263:J266)</f>
        <v>2122212</v>
      </c>
      <c r="K267" s="37">
        <f t="shared" si="66"/>
        <v>0.21497500835958544</v>
      </c>
      <c r="L267" s="32">
        <f>SUM(L263:L266)</f>
        <v>0</v>
      </c>
      <c r="M267" s="37">
        <f t="shared" si="67"/>
        <v>0</v>
      </c>
      <c r="N267" s="32">
        <f t="shared" si="68"/>
        <v>7031306</v>
      </c>
      <c r="O267" s="37">
        <f t="shared" si="69"/>
        <v>0.71225450903529119</v>
      </c>
      <c r="P267" s="32">
        <f>SUM(P263:P266)</f>
        <v>2056023</v>
      </c>
      <c r="Q267" s="32">
        <f>SUM(Q263:Q266)</f>
        <v>9560435</v>
      </c>
      <c r="R267" s="32">
        <f>SUM(R263:R266)</f>
        <v>9459803</v>
      </c>
      <c r="S267" s="32">
        <f>SUM(S263:S266)</f>
        <v>6195310</v>
      </c>
      <c r="T267" s="37">
        <f t="shared" si="70"/>
        <v>0.65490898700533196</v>
      </c>
      <c r="U267" s="37">
        <f t="shared" si="71"/>
        <v>3.2192733252497607E-2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20303</v>
      </c>
      <c r="Q268" s="31">
        <v>0</v>
      </c>
      <c r="R268" s="31">
        <v>90520</v>
      </c>
      <c r="S268" s="31">
        <v>39633</v>
      </c>
      <c r="T268" s="36">
        <f t="shared" si="70"/>
        <v>0.43783694211224039</v>
      </c>
      <c r="U268" s="36">
        <f t="shared" si="71"/>
        <v>-1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5851189</v>
      </c>
      <c r="E274" s="31">
        <v>6126550</v>
      </c>
      <c r="F274" s="31">
        <v>1398893</v>
      </c>
      <c r="G274" s="36">
        <f t="shared" si="64"/>
        <v>0.2390784163697327</v>
      </c>
      <c r="H274" s="31">
        <v>1650239</v>
      </c>
      <c r="I274" s="36">
        <f t="shared" si="65"/>
        <v>0.28203481377887468</v>
      </c>
      <c r="J274" s="31">
        <v>1389573</v>
      </c>
      <c r="K274" s="36">
        <f t="shared" si="66"/>
        <v>0.22681166398707267</v>
      </c>
      <c r="L274" s="31">
        <v>0</v>
      </c>
      <c r="M274" s="36">
        <f t="shared" si="67"/>
        <v>0</v>
      </c>
      <c r="N274" s="31">
        <f t="shared" si="68"/>
        <v>4438705</v>
      </c>
      <c r="O274" s="36">
        <f t="shared" si="69"/>
        <v>0.72450318694860893</v>
      </c>
      <c r="P274" s="31">
        <v>1326710</v>
      </c>
      <c r="Q274" s="31">
        <v>5629520</v>
      </c>
      <c r="R274" s="31">
        <v>5723520</v>
      </c>
      <c r="S274" s="31">
        <v>4188099</v>
      </c>
      <c r="T274" s="36">
        <f t="shared" si="70"/>
        <v>0.73173484149614221</v>
      </c>
      <c r="U274" s="36">
        <f t="shared" si="71"/>
        <v>4.7382623180649786E-2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5851189</v>
      </c>
      <c r="E275" s="32">
        <f>SUM(E268:E274)</f>
        <v>6126550</v>
      </c>
      <c r="F275" s="32">
        <f>SUM(F268:F274)</f>
        <v>1398893</v>
      </c>
      <c r="G275" s="37">
        <f t="shared" si="64"/>
        <v>0.2390784163697327</v>
      </c>
      <c r="H275" s="32">
        <f>SUM(H268:H274)</f>
        <v>1650239</v>
      </c>
      <c r="I275" s="37">
        <f t="shared" si="65"/>
        <v>0.28203481377887468</v>
      </c>
      <c r="J275" s="32">
        <f>SUM(J268:J274)</f>
        <v>1389573</v>
      </c>
      <c r="K275" s="37">
        <f t="shared" si="66"/>
        <v>0.22681166398707267</v>
      </c>
      <c r="L275" s="32">
        <f>SUM(L268:L274)</f>
        <v>0</v>
      </c>
      <c r="M275" s="37">
        <f t="shared" si="67"/>
        <v>0</v>
      </c>
      <c r="N275" s="32">
        <f t="shared" si="68"/>
        <v>4438705</v>
      </c>
      <c r="O275" s="37">
        <f t="shared" si="69"/>
        <v>0.72450318694860893</v>
      </c>
      <c r="P275" s="32">
        <f>SUM(P268:P274)</f>
        <v>1347013</v>
      </c>
      <c r="Q275" s="32">
        <f>SUM(Q268:Q274)</f>
        <v>5629520</v>
      </c>
      <c r="R275" s="32">
        <f>SUM(R268:R274)</f>
        <v>5814040</v>
      </c>
      <c r="S275" s="32">
        <f>SUM(S268:S274)</f>
        <v>4227732</v>
      </c>
      <c r="T275" s="37">
        <f t="shared" si="70"/>
        <v>0.72715908387283201</v>
      </c>
      <c r="U275" s="37">
        <f t="shared" si="71"/>
        <v>3.1595834635597342E-2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27300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7</v>
      </c>
      <c r="R278" s="31">
        <v>26006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13500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13500</v>
      </c>
      <c r="R279" s="31">
        <v>13500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</v>
      </c>
      <c r="E283" s="31">
        <v>8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45</v>
      </c>
      <c r="R283" s="31">
        <v>45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8556240</v>
      </c>
      <c r="E284" s="31">
        <v>9755093</v>
      </c>
      <c r="F284" s="31">
        <v>2310540</v>
      </c>
      <c r="G284" s="36">
        <f t="shared" si="64"/>
        <v>0.27004151356203193</v>
      </c>
      <c r="H284" s="31">
        <v>2618775</v>
      </c>
      <c r="I284" s="36">
        <f t="shared" si="65"/>
        <v>0.3060660991276542</v>
      </c>
      <c r="J284" s="31">
        <v>1685600</v>
      </c>
      <c r="K284" s="36">
        <f t="shared" si="66"/>
        <v>0.17279179193883645</v>
      </c>
      <c r="L284" s="31">
        <v>0</v>
      </c>
      <c r="M284" s="36">
        <f t="shared" si="67"/>
        <v>0</v>
      </c>
      <c r="N284" s="31">
        <f t="shared" si="68"/>
        <v>6614915</v>
      </c>
      <c r="O284" s="36">
        <f t="shared" si="69"/>
        <v>0.67809860961858592</v>
      </c>
      <c r="P284" s="31">
        <v>2675605</v>
      </c>
      <c r="Q284" s="31">
        <v>8824051</v>
      </c>
      <c r="R284" s="31">
        <v>8824039</v>
      </c>
      <c r="S284" s="31">
        <v>6313376</v>
      </c>
      <c r="T284" s="36">
        <f t="shared" si="70"/>
        <v>0.71547462562212161</v>
      </c>
      <c r="U284" s="36">
        <f t="shared" si="71"/>
        <v>-0.37001164222671135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8569748</v>
      </c>
      <c r="E285" s="32">
        <f>SUM(E276:E284)</f>
        <v>9782401</v>
      </c>
      <c r="F285" s="32">
        <f>SUM(F276:F284)</f>
        <v>2310540</v>
      </c>
      <c r="G285" s="37">
        <f t="shared" si="64"/>
        <v>0.26961586268347681</v>
      </c>
      <c r="H285" s="32">
        <f>SUM(H276:H284)</f>
        <v>2618775</v>
      </c>
      <c r="I285" s="37">
        <f t="shared" si="65"/>
        <v>0.30558366477053933</v>
      </c>
      <c r="J285" s="32">
        <f>SUM(J276:J284)</f>
        <v>1685600</v>
      </c>
      <c r="K285" s="37">
        <f t="shared" si="66"/>
        <v>0.17230943609856109</v>
      </c>
      <c r="L285" s="32">
        <f>SUM(L276:L284)</f>
        <v>0</v>
      </c>
      <c r="M285" s="37">
        <f t="shared" si="67"/>
        <v>0</v>
      </c>
      <c r="N285" s="32">
        <f t="shared" si="68"/>
        <v>6614915</v>
      </c>
      <c r="O285" s="37">
        <f t="shared" si="69"/>
        <v>0.67620566770877621</v>
      </c>
      <c r="P285" s="32">
        <f>SUM(P276:P284)</f>
        <v>2675605</v>
      </c>
      <c r="Q285" s="32">
        <f>SUM(Q276:Q284)</f>
        <v>8837603</v>
      </c>
      <c r="R285" s="32">
        <f>SUM(R276:R284)</f>
        <v>8863590</v>
      </c>
      <c r="S285" s="32">
        <f>SUM(S276:S284)</f>
        <v>6313376</v>
      </c>
      <c r="T285" s="37">
        <f t="shared" si="70"/>
        <v>0.71228204373171589</v>
      </c>
      <c r="U285" s="37">
        <f t="shared" si="71"/>
        <v>-0.37001164222671135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8326680</v>
      </c>
      <c r="E291" s="31">
        <v>7245067</v>
      </c>
      <c r="F291" s="31">
        <v>1734834</v>
      </c>
      <c r="G291" s="36">
        <f t="shared" si="64"/>
        <v>0.20834642378474974</v>
      </c>
      <c r="H291" s="31">
        <v>1858428</v>
      </c>
      <c r="I291" s="36">
        <f t="shared" si="65"/>
        <v>0.223189554540345</v>
      </c>
      <c r="J291" s="31">
        <v>1101502</v>
      </c>
      <c r="K291" s="36">
        <f t="shared" si="66"/>
        <v>0.15203475689044699</v>
      </c>
      <c r="L291" s="31">
        <v>0</v>
      </c>
      <c r="M291" s="36">
        <f t="shared" si="67"/>
        <v>0</v>
      </c>
      <c r="N291" s="31">
        <f t="shared" si="68"/>
        <v>4694764</v>
      </c>
      <c r="O291" s="36">
        <f t="shared" si="69"/>
        <v>0.64799455960862751</v>
      </c>
      <c r="P291" s="31">
        <v>1652755</v>
      </c>
      <c r="Q291" s="31">
        <v>7806258</v>
      </c>
      <c r="R291" s="31">
        <v>7323498</v>
      </c>
      <c r="S291" s="31">
        <v>4240713</v>
      </c>
      <c r="T291" s="36">
        <f t="shared" si="70"/>
        <v>0.57905566438333156</v>
      </c>
      <c r="U291" s="36">
        <f t="shared" si="71"/>
        <v>-0.33353582351891231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8326680</v>
      </c>
      <c r="E292" s="32">
        <f>SUM(E286:E291)</f>
        <v>7245067</v>
      </c>
      <c r="F292" s="32">
        <f>SUM(F286:F291)</f>
        <v>1734834</v>
      </c>
      <c r="G292" s="37">
        <f t="shared" si="64"/>
        <v>0.20834642378474974</v>
      </c>
      <c r="H292" s="32">
        <f>SUM(H286:H291)</f>
        <v>1858428</v>
      </c>
      <c r="I292" s="37">
        <f t="shared" si="65"/>
        <v>0.223189554540345</v>
      </c>
      <c r="J292" s="32">
        <f>SUM(J286:J291)</f>
        <v>1101502</v>
      </c>
      <c r="K292" s="37">
        <f t="shared" si="66"/>
        <v>0.15203475689044699</v>
      </c>
      <c r="L292" s="32">
        <f>SUM(L286:L291)</f>
        <v>0</v>
      </c>
      <c r="M292" s="37">
        <f t="shared" si="67"/>
        <v>0</v>
      </c>
      <c r="N292" s="32">
        <f t="shared" si="68"/>
        <v>4694764</v>
      </c>
      <c r="O292" s="37">
        <f t="shared" si="69"/>
        <v>0.64799455960862751</v>
      </c>
      <c r="P292" s="32">
        <f>SUM(P286:P291)</f>
        <v>1652755</v>
      </c>
      <c r="Q292" s="32">
        <f>SUM(Q286:Q291)</f>
        <v>7806258</v>
      </c>
      <c r="R292" s="32">
        <f>SUM(R286:R291)</f>
        <v>7323498</v>
      </c>
      <c r="S292" s="32">
        <f>SUM(S286:S291)</f>
        <v>4240713</v>
      </c>
      <c r="T292" s="37">
        <f t="shared" si="70"/>
        <v>0.57905566438333156</v>
      </c>
      <c r="U292" s="37">
        <f t="shared" si="71"/>
        <v>-0.33353582351891231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21267486</v>
      </c>
      <c r="E293" s="31">
        <v>25412486</v>
      </c>
      <c r="F293" s="31">
        <v>4733480</v>
      </c>
      <c r="G293" s="36">
        <f t="shared" si="64"/>
        <v>0.22256885463566309</v>
      </c>
      <c r="H293" s="31">
        <v>4935863</v>
      </c>
      <c r="I293" s="36">
        <f t="shared" si="65"/>
        <v>0.23208493001946728</v>
      </c>
      <c r="J293" s="31">
        <v>4517863</v>
      </c>
      <c r="K293" s="36">
        <f t="shared" si="66"/>
        <v>0.1777812292744598</v>
      </c>
      <c r="L293" s="31">
        <v>0</v>
      </c>
      <c r="M293" s="36">
        <f t="shared" si="67"/>
        <v>0</v>
      </c>
      <c r="N293" s="31">
        <f t="shared" si="68"/>
        <v>14187206</v>
      </c>
      <c r="O293" s="36">
        <f t="shared" si="69"/>
        <v>0.55827698242509605</v>
      </c>
      <c r="P293" s="31">
        <v>5009497</v>
      </c>
      <c r="Q293" s="31">
        <v>20586047</v>
      </c>
      <c r="R293" s="31">
        <v>24946647</v>
      </c>
      <c r="S293" s="31">
        <v>15342539</v>
      </c>
      <c r="T293" s="36">
        <f t="shared" si="70"/>
        <v>0.61501407383525331</v>
      </c>
      <c r="U293" s="36">
        <f t="shared" si="71"/>
        <v>-9.8140392139170807E-2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21267486</v>
      </c>
      <c r="E298" s="32">
        <f>SUM(E293:E297)</f>
        <v>25412486</v>
      </c>
      <c r="F298" s="32">
        <f>SUM(F293:F297)</f>
        <v>4733480</v>
      </c>
      <c r="G298" s="37">
        <f t="shared" si="64"/>
        <v>0.22256885463566309</v>
      </c>
      <c r="H298" s="32">
        <f>SUM(H293:H297)</f>
        <v>4935863</v>
      </c>
      <c r="I298" s="37">
        <f t="shared" si="65"/>
        <v>0.23208493001946728</v>
      </c>
      <c r="J298" s="32">
        <f>SUM(J293:J297)</f>
        <v>4517863</v>
      </c>
      <c r="K298" s="37">
        <f t="shared" si="66"/>
        <v>0.1777812292744598</v>
      </c>
      <c r="L298" s="32">
        <f>SUM(L293:L297)</f>
        <v>0</v>
      </c>
      <c r="M298" s="37">
        <f t="shared" si="67"/>
        <v>0</v>
      </c>
      <c r="N298" s="32">
        <f t="shared" si="68"/>
        <v>14187206</v>
      </c>
      <c r="O298" s="37">
        <f t="shared" si="69"/>
        <v>0.55827698242509605</v>
      </c>
      <c r="P298" s="32">
        <f>SUM(P293:P297)</f>
        <v>5009497</v>
      </c>
      <c r="Q298" s="32">
        <f>SUM(Q293:Q297)</f>
        <v>20586047</v>
      </c>
      <c r="R298" s="32">
        <f>SUM(R293:R297)</f>
        <v>24946647</v>
      </c>
      <c r="S298" s="32">
        <f>SUM(S293:S297)</f>
        <v>15342539</v>
      </c>
      <c r="T298" s="37">
        <f t="shared" si="70"/>
        <v>0.61501407383525331</v>
      </c>
      <c r="U298" s="37">
        <f t="shared" si="71"/>
        <v>-9.8140392139170807E-2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54737916</v>
      </c>
      <c r="E299" s="32">
        <f>SUM(E263:E266,E268:E274,E276:E284,E286:E291,E293:E297)</f>
        <v>58438405</v>
      </c>
      <c r="F299" s="32">
        <f>SUM(F263:F266,F268:F274,F276:F284,F286:F291,F293:F297)</f>
        <v>12546545</v>
      </c>
      <c r="G299" s="37">
        <f t="shared" si="64"/>
        <v>0.22921122901354155</v>
      </c>
      <c r="H299" s="32">
        <f>SUM(H263:H266,H268:H274,H276:H284,H286:H291,H293:H297)</f>
        <v>13603601</v>
      </c>
      <c r="I299" s="37">
        <f t="shared" si="65"/>
        <v>0.24852245014223778</v>
      </c>
      <c r="J299" s="32">
        <f>SUM(J263:J266,J268:J274,J276:J284,J286:J291,J293:J297)</f>
        <v>10816750</v>
      </c>
      <c r="K299" s="37">
        <f t="shared" si="66"/>
        <v>0.18509659871791503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36966896</v>
      </c>
      <c r="O299" s="37">
        <f t="shared" si="69"/>
        <v>0.63257879813797113</v>
      </c>
      <c r="P299" s="32">
        <f>SUM(P263:P266,P268:P274,P276:P284,P286:P291,P293:P297)</f>
        <v>12740893</v>
      </c>
      <c r="Q299" s="32">
        <f>SUM(Q263:Q266,Q268:Q274,Q276:Q284,Q286:Q291,Q293:Q297)</f>
        <v>52419863</v>
      </c>
      <c r="R299" s="32">
        <f>SUM(R263:R266,R268:R274,R276:R284,R286:R291,R293:R297)</f>
        <v>56407578</v>
      </c>
      <c r="S299" s="32">
        <f>SUM(S263:S266,S268:S274,S276:S284,S286:S291,S293:S297)</f>
        <v>36319670</v>
      </c>
      <c r="T299" s="37">
        <f t="shared" si="70"/>
        <v>0.64387926742750767</v>
      </c>
      <c r="U299" s="37">
        <f t="shared" si="71"/>
        <v>-0.15102104695487195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1591424119</v>
      </c>
      <c r="E302" s="31">
        <v>1535178135</v>
      </c>
      <c r="F302" s="31">
        <v>307338545</v>
      </c>
      <c r="G302" s="36">
        <f t="shared" ref="G302:G339" si="72">IF(($D302     =0),0,($F302     /$D302     ))</f>
        <v>0.1931217086197749</v>
      </c>
      <c r="H302" s="31">
        <v>414218020</v>
      </c>
      <c r="I302" s="36">
        <f t="shared" ref="I302:I339" si="73">IF(($D302     =0),0,($H302     /$D302     ))</f>
        <v>0.26028135118392032</v>
      </c>
      <c r="J302" s="31">
        <v>400030730</v>
      </c>
      <c r="K302" s="36">
        <f t="shared" ref="K302:K339" si="74">IF(($E302     =0),0,($J302     /$E302     ))</f>
        <v>0.2605760992029762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1121587295</v>
      </c>
      <c r="O302" s="36">
        <f t="shared" ref="O302:O339" si="77">IF(($E302     =0),0,($N302     /$E302     ))</f>
        <v>0.73059097796491224</v>
      </c>
      <c r="P302" s="31">
        <v>342758902</v>
      </c>
      <c r="Q302" s="31">
        <v>1564847744</v>
      </c>
      <c r="R302" s="31">
        <v>1527701697</v>
      </c>
      <c r="S302" s="31">
        <v>1065728272</v>
      </c>
      <c r="T302" s="36">
        <f t="shared" ref="T302:T339" si="78">IF(($R302     =0),0,($S302     /$R302     ))</f>
        <v>0.69760233564759866</v>
      </c>
      <c r="U302" s="36">
        <f t="shared" ref="U302:U339" si="79">IF(($P302     =0),0,(($J302     /$P302     )-1))</f>
        <v>0.1670907091422531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1591424119</v>
      </c>
      <c r="E303" s="32">
        <f>E302</f>
        <v>1535178135</v>
      </c>
      <c r="F303" s="32">
        <f>F302</f>
        <v>307338545</v>
      </c>
      <c r="G303" s="37">
        <f t="shared" si="72"/>
        <v>0.1931217086197749</v>
      </c>
      <c r="H303" s="32">
        <f>H302</f>
        <v>414218020</v>
      </c>
      <c r="I303" s="37">
        <f t="shared" si="73"/>
        <v>0.26028135118392032</v>
      </c>
      <c r="J303" s="32">
        <f>J302</f>
        <v>400030730</v>
      </c>
      <c r="K303" s="37">
        <f t="shared" si="74"/>
        <v>0.2605760992029762</v>
      </c>
      <c r="L303" s="32">
        <f>L302</f>
        <v>0</v>
      </c>
      <c r="M303" s="37">
        <f t="shared" si="75"/>
        <v>0</v>
      </c>
      <c r="N303" s="32">
        <f t="shared" si="76"/>
        <v>1121587295</v>
      </c>
      <c r="O303" s="37">
        <f t="shared" si="77"/>
        <v>0.73059097796491224</v>
      </c>
      <c r="P303" s="32">
        <f>P302</f>
        <v>342758902</v>
      </c>
      <c r="Q303" s="32">
        <f>Q302</f>
        <v>1564847744</v>
      </c>
      <c r="R303" s="32">
        <f>R302</f>
        <v>1527701697</v>
      </c>
      <c r="S303" s="32">
        <f>S302</f>
        <v>1065728272</v>
      </c>
      <c r="T303" s="37">
        <f t="shared" si="78"/>
        <v>0.69760233564759866</v>
      </c>
      <c r="U303" s="37">
        <f t="shared" si="79"/>
        <v>0.1670907091422531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120000</v>
      </c>
      <c r="E307" s="31">
        <v>120000</v>
      </c>
      <c r="F307" s="31">
        <v>1839</v>
      </c>
      <c r="G307" s="36">
        <f t="shared" si="72"/>
        <v>1.5325E-2</v>
      </c>
      <c r="H307" s="31">
        <v>25566</v>
      </c>
      <c r="I307" s="36">
        <f t="shared" si="73"/>
        <v>0.21304999999999999</v>
      </c>
      <c r="J307" s="31">
        <v>32000</v>
      </c>
      <c r="K307" s="36">
        <f t="shared" si="74"/>
        <v>0.26666666666666666</v>
      </c>
      <c r="L307" s="31">
        <v>0</v>
      </c>
      <c r="M307" s="36">
        <f t="shared" si="75"/>
        <v>0</v>
      </c>
      <c r="N307" s="31">
        <f t="shared" si="76"/>
        <v>59405</v>
      </c>
      <c r="O307" s="36">
        <f t="shared" si="77"/>
        <v>0.49504166666666666</v>
      </c>
      <c r="P307" s="31">
        <v>18753</v>
      </c>
      <c r="Q307" s="31">
        <v>93780</v>
      </c>
      <c r="R307" s="31">
        <v>123780</v>
      </c>
      <c r="S307" s="31">
        <v>84225</v>
      </c>
      <c r="T307" s="36">
        <f t="shared" si="78"/>
        <v>0.68044110518662138</v>
      </c>
      <c r="U307" s="36">
        <f t="shared" si="79"/>
        <v>0.7063936436836773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32507465</v>
      </c>
      <c r="E309" s="31">
        <v>32507465</v>
      </c>
      <c r="F309" s="31">
        <v>6838944</v>
      </c>
      <c r="G309" s="36">
        <f t="shared" si="72"/>
        <v>0.21038072332001281</v>
      </c>
      <c r="H309" s="31">
        <v>8785764</v>
      </c>
      <c r="I309" s="36">
        <f t="shared" si="73"/>
        <v>0.27026912126183938</v>
      </c>
      <c r="J309" s="31">
        <v>6728644</v>
      </c>
      <c r="K309" s="36">
        <f t="shared" si="74"/>
        <v>0.20698765652750836</v>
      </c>
      <c r="L309" s="31">
        <v>0</v>
      </c>
      <c r="M309" s="36">
        <f t="shared" si="75"/>
        <v>0</v>
      </c>
      <c r="N309" s="31">
        <f t="shared" si="76"/>
        <v>22353352</v>
      </c>
      <c r="O309" s="36">
        <f t="shared" si="77"/>
        <v>0.68763750110936062</v>
      </c>
      <c r="P309" s="31">
        <v>6764684</v>
      </c>
      <c r="Q309" s="31">
        <v>31712152</v>
      </c>
      <c r="R309" s="31">
        <v>32562152</v>
      </c>
      <c r="S309" s="31">
        <v>21850792</v>
      </c>
      <c r="T309" s="36">
        <f t="shared" si="78"/>
        <v>0.67104876852119599</v>
      </c>
      <c r="U309" s="36">
        <f t="shared" si="79"/>
        <v>-5.3276694077654119E-3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32627465</v>
      </c>
      <c r="E310" s="32">
        <f>SUM(E304:E309)</f>
        <v>32627465</v>
      </c>
      <c r="F310" s="32">
        <f>SUM(F304:F309)</f>
        <v>6840783</v>
      </c>
      <c r="G310" s="37">
        <f t="shared" si="72"/>
        <v>0.20966333118432584</v>
      </c>
      <c r="H310" s="32">
        <f>SUM(H304:H309)</f>
        <v>8811330</v>
      </c>
      <c r="I310" s="37">
        <f t="shared" si="73"/>
        <v>0.27005867602647032</v>
      </c>
      <c r="J310" s="32">
        <f>SUM(J304:J309)</f>
        <v>6760644</v>
      </c>
      <c r="K310" s="37">
        <f t="shared" si="74"/>
        <v>0.20720714894644743</v>
      </c>
      <c r="L310" s="32">
        <f>SUM(L304:L309)</f>
        <v>0</v>
      </c>
      <c r="M310" s="37">
        <f t="shared" si="75"/>
        <v>0</v>
      </c>
      <c r="N310" s="32">
        <f t="shared" si="76"/>
        <v>22412757</v>
      </c>
      <c r="O310" s="37">
        <f t="shared" si="77"/>
        <v>0.68692915615724359</v>
      </c>
      <c r="P310" s="32">
        <f>SUM(P304:P309)</f>
        <v>6783437</v>
      </c>
      <c r="Q310" s="32">
        <f>SUM(Q304:Q309)</f>
        <v>31805932</v>
      </c>
      <c r="R310" s="32">
        <f>SUM(R304:R309)</f>
        <v>32685932</v>
      </c>
      <c r="S310" s="32">
        <f>SUM(S304:S309)</f>
        <v>21935017</v>
      </c>
      <c r="T310" s="37">
        <f t="shared" si="78"/>
        <v>0.67108433683335078</v>
      </c>
      <c r="U310" s="37">
        <f t="shared" si="79"/>
        <v>-3.360096069293439E-3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100200</v>
      </c>
      <c r="E314" s="31">
        <v>100200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62179</v>
      </c>
      <c r="K314" s="36">
        <f t="shared" si="74"/>
        <v>0.62054890219560876</v>
      </c>
      <c r="L314" s="31">
        <v>0</v>
      </c>
      <c r="M314" s="36">
        <f t="shared" si="75"/>
        <v>0</v>
      </c>
      <c r="N314" s="31">
        <f t="shared" si="76"/>
        <v>62179</v>
      </c>
      <c r="O314" s="36">
        <f t="shared" si="77"/>
        <v>0.62054890219560876</v>
      </c>
      <c r="P314" s="31">
        <v>27912</v>
      </c>
      <c r="Q314" s="31">
        <v>95341</v>
      </c>
      <c r="R314" s="31">
        <v>95341</v>
      </c>
      <c r="S314" s="31">
        <v>27912</v>
      </c>
      <c r="T314" s="36">
        <f t="shared" si="78"/>
        <v>0.29275967317313645</v>
      </c>
      <c r="U314" s="36">
        <f t="shared" si="79"/>
        <v>1.2276798509601603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49410812</v>
      </c>
      <c r="E316" s="31">
        <v>45672516</v>
      </c>
      <c r="F316" s="31">
        <v>9917333</v>
      </c>
      <c r="G316" s="36">
        <f t="shared" si="72"/>
        <v>0.20071179967655661</v>
      </c>
      <c r="H316" s="31">
        <v>11788676</v>
      </c>
      <c r="I316" s="36">
        <f t="shared" si="73"/>
        <v>0.23858494776406428</v>
      </c>
      <c r="J316" s="31">
        <v>10338082</v>
      </c>
      <c r="K316" s="36">
        <f t="shared" si="74"/>
        <v>0.22635236473506298</v>
      </c>
      <c r="L316" s="31">
        <v>0</v>
      </c>
      <c r="M316" s="36">
        <f t="shared" si="75"/>
        <v>0</v>
      </c>
      <c r="N316" s="31">
        <f t="shared" si="76"/>
        <v>32044091</v>
      </c>
      <c r="O316" s="36">
        <f t="shared" si="77"/>
        <v>0.70160555639194477</v>
      </c>
      <c r="P316" s="31">
        <v>7173098</v>
      </c>
      <c r="Q316" s="31">
        <v>44400620</v>
      </c>
      <c r="R316" s="31">
        <v>45075209</v>
      </c>
      <c r="S316" s="31">
        <v>31277483</v>
      </c>
      <c r="T316" s="36">
        <f t="shared" si="78"/>
        <v>0.69389546258121626</v>
      </c>
      <c r="U316" s="36">
        <f t="shared" si="79"/>
        <v>0.44122971692286939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49511012</v>
      </c>
      <c r="E317" s="32">
        <f>SUM(E311:E316)</f>
        <v>45772716</v>
      </c>
      <c r="F317" s="32">
        <f>SUM(F311:F316)</f>
        <v>9917333</v>
      </c>
      <c r="G317" s="37">
        <f t="shared" si="72"/>
        <v>0.20030560070151668</v>
      </c>
      <c r="H317" s="32">
        <f>SUM(H311:H316)</f>
        <v>11788676</v>
      </c>
      <c r="I317" s="37">
        <f t="shared" si="73"/>
        <v>0.23810210140725865</v>
      </c>
      <c r="J317" s="32">
        <f>SUM(J311:J316)</f>
        <v>10400261</v>
      </c>
      <c r="K317" s="37">
        <f t="shared" si="74"/>
        <v>0.2272152913102207</v>
      </c>
      <c r="L317" s="32">
        <f>SUM(L311:L316)</f>
        <v>0</v>
      </c>
      <c r="M317" s="37">
        <f t="shared" si="75"/>
        <v>0</v>
      </c>
      <c r="N317" s="32">
        <f t="shared" si="76"/>
        <v>32106270</v>
      </c>
      <c r="O317" s="37">
        <f t="shared" si="77"/>
        <v>0.70142811713423336</v>
      </c>
      <c r="P317" s="32">
        <f>SUM(P311:P316)</f>
        <v>7201010</v>
      </c>
      <c r="Q317" s="32">
        <f>SUM(Q311:Q316)</f>
        <v>44495961</v>
      </c>
      <c r="R317" s="32">
        <f>SUM(R311:R316)</f>
        <v>45170550</v>
      </c>
      <c r="S317" s="32">
        <f>SUM(S311:S316)</f>
        <v>31305395</v>
      </c>
      <c r="T317" s="37">
        <f t="shared" si="78"/>
        <v>0.69304878953211768</v>
      </c>
      <c r="U317" s="37">
        <f t="shared" si="79"/>
        <v>0.44427809432287968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279</v>
      </c>
      <c r="Q321" s="31">
        <v>1060</v>
      </c>
      <c r="R321" s="31">
        <v>1078</v>
      </c>
      <c r="S321" s="31">
        <v>809</v>
      </c>
      <c r="T321" s="36">
        <f t="shared" si="78"/>
        <v>0.75046382189239336</v>
      </c>
      <c r="U321" s="36">
        <f t="shared" si="79"/>
        <v>-1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22247538</v>
      </c>
      <c r="E322" s="31">
        <v>21186738</v>
      </c>
      <c r="F322" s="31">
        <v>4395052</v>
      </c>
      <c r="G322" s="36">
        <f t="shared" si="72"/>
        <v>0.19755228645974221</v>
      </c>
      <c r="H322" s="31">
        <v>4820456</v>
      </c>
      <c r="I322" s="36">
        <f t="shared" si="73"/>
        <v>0.21667368317339203</v>
      </c>
      <c r="J322" s="31">
        <v>4449198</v>
      </c>
      <c r="K322" s="36">
        <f t="shared" si="74"/>
        <v>0.20999919855524715</v>
      </c>
      <c r="L322" s="31">
        <v>0</v>
      </c>
      <c r="M322" s="36">
        <f t="shared" si="75"/>
        <v>0</v>
      </c>
      <c r="N322" s="31">
        <f t="shared" si="76"/>
        <v>13664706</v>
      </c>
      <c r="O322" s="36">
        <f t="shared" si="77"/>
        <v>0.64496507201816533</v>
      </c>
      <c r="P322" s="31">
        <v>4319498</v>
      </c>
      <c r="Q322" s="31">
        <v>18759240</v>
      </c>
      <c r="R322" s="31">
        <v>18630793</v>
      </c>
      <c r="S322" s="31">
        <v>13185559</v>
      </c>
      <c r="T322" s="36">
        <f t="shared" si="78"/>
        <v>0.70772934893324191</v>
      </c>
      <c r="U322" s="36">
        <f t="shared" si="79"/>
        <v>3.0026637354618524E-2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22247538</v>
      </c>
      <c r="E323" s="32">
        <f>SUM(E318:E322)</f>
        <v>21186738</v>
      </c>
      <c r="F323" s="32">
        <f>SUM(F318:F322)</f>
        <v>4395052</v>
      </c>
      <c r="G323" s="37">
        <f t="shared" si="72"/>
        <v>0.19755228645974221</v>
      </c>
      <c r="H323" s="32">
        <f>SUM(H318:H322)</f>
        <v>4820456</v>
      </c>
      <c r="I323" s="37">
        <f t="shared" si="73"/>
        <v>0.21667368317339203</v>
      </c>
      <c r="J323" s="32">
        <f>SUM(J318:J322)</f>
        <v>4449198</v>
      </c>
      <c r="K323" s="37">
        <f t="shared" si="74"/>
        <v>0.20999919855524715</v>
      </c>
      <c r="L323" s="32">
        <f>SUM(L318:L322)</f>
        <v>0</v>
      </c>
      <c r="M323" s="37">
        <f t="shared" si="75"/>
        <v>0</v>
      </c>
      <c r="N323" s="32">
        <f t="shared" si="76"/>
        <v>13664706</v>
      </c>
      <c r="O323" s="37">
        <f t="shared" si="77"/>
        <v>0.64496507201816533</v>
      </c>
      <c r="P323" s="32">
        <f>SUM(P318:P322)</f>
        <v>4319777</v>
      </c>
      <c r="Q323" s="32">
        <f>SUM(Q318:Q322)</f>
        <v>18760300</v>
      </c>
      <c r="R323" s="32">
        <f>SUM(R318:R322)</f>
        <v>18631871</v>
      </c>
      <c r="S323" s="32">
        <f>SUM(S318:S322)</f>
        <v>13186368</v>
      </c>
      <c r="T323" s="37">
        <f t="shared" si="78"/>
        <v>0.70773182145797386</v>
      </c>
      <c r="U323" s="37">
        <f t="shared" si="79"/>
        <v>2.9960111366859943E-2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8369735</v>
      </c>
      <c r="E327" s="31">
        <v>8369735</v>
      </c>
      <c r="F327" s="31">
        <v>1222276</v>
      </c>
      <c r="G327" s="36">
        <f t="shared" si="72"/>
        <v>0.14603520900004599</v>
      </c>
      <c r="H327" s="31">
        <v>2554170</v>
      </c>
      <c r="I327" s="36">
        <f t="shared" si="73"/>
        <v>0.30516736790352383</v>
      </c>
      <c r="J327" s="31">
        <v>1544936</v>
      </c>
      <c r="K327" s="36">
        <f t="shared" si="74"/>
        <v>0.18458601138506775</v>
      </c>
      <c r="L327" s="31">
        <v>0</v>
      </c>
      <c r="M327" s="36">
        <f t="shared" si="75"/>
        <v>0</v>
      </c>
      <c r="N327" s="31">
        <f t="shared" si="76"/>
        <v>5321382</v>
      </c>
      <c r="O327" s="36">
        <f t="shared" si="77"/>
        <v>0.6357885882886376</v>
      </c>
      <c r="P327" s="31">
        <v>1368147</v>
      </c>
      <c r="Q327" s="31">
        <v>7143100</v>
      </c>
      <c r="R327" s="31">
        <v>8008380</v>
      </c>
      <c r="S327" s="31">
        <v>4980772</v>
      </c>
      <c r="T327" s="36">
        <f t="shared" si="78"/>
        <v>0.62194501259930224</v>
      </c>
      <c r="U327" s="36">
        <f t="shared" si="79"/>
        <v>0.12921783989585922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37363445</v>
      </c>
      <c r="E331" s="31">
        <v>37562879</v>
      </c>
      <c r="F331" s="31">
        <v>8378112</v>
      </c>
      <c r="G331" s="36">
        <f t="shared" si="72"/>
        <v>0.22423285647241575</v>
      </c>
      <c r="H331" s="31">
        <v>10351555</v>
      </c>
      <c r="I331" s="36">
        <f t="shared" si="73"/>
        <v>0.27705033623104081</v>
      </c>
      <c r="J331" s="31">
        <v>8948468</v>
      </c>
      <c r="K331" s="36">
        <f t="shared" si="74"/>
        <v>0.2382263617226997</v>
      </c>
      <c r="L331" s="31">
        <v>0</v>
      </c>
      <c r="M331" s="36">
        <f t="shared" si="75"/>
        <v>0</v>
      </c>
      <c r="N331" s="31">
        <f t="shared" si="76"/>
        <v>27678135</v>
      </c>
      <c r="O331" s="36">
        <f t="shared" si="77"/>
        <v>0.73684807280080955</v>
      </c>
      <c r="P331" s="31">
        <v>9230788</v>
      </c>
      <c r="Q331" s="31">
        <v>40420823</v>
      </c>
      <c r="R331" s="31">
        <v>36913839</v>
      </c>
      <c r="S331" s="31">
        <v>28468698</v>
      </c>
      <c r="T331" s="36">
        <f t="shared" si="78"/>
        <v>0.77122019197190517</v>
      </c>
      <c r="U331" s="36">
        <f t="shared" si="79"/>
        <v>-3.0584604477970845E-2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45733180</v>
      </c>
      <c r="E332" s="32">
        <f>SUM(E324:E331)</f>
        <v>45932614</v>
      </c>
      <c r="F332" s="32">
        <f>SUM(F324:F331)</f>
        <v>9600388</v>
      </c>
      <c r="G332" s="37">
        <f t="shared" si="72"/>
        <v>0.20992172422735528</v>
      </c>
      <c r="H332" s="32">
        <f>SUM(H324:H331)</f>
        <v>12905725</v>
      </c>
      <c r="I332" s="37">
        <f t="shared" si="73"/>
        <v>0.28219609919974953</v>
      </c>
      <c r="J332" s="32">
        <f>SUM(J324:J331)</f>
        <v>10493404</v>
      </c>
      <c r="K332" s="37">
        <f t="shared" si="74"/>
        <v>0.22845214078171122</v>
      </c>
      <c r="L332" s="32">
        <f>SUM(L324:L331)</f>
        <v>0</v>
      </c>
      <c r="M332" s="37">
        <f t="shared" si="75"/>
        <v>0</v>
      </c>
      <c r="N332" s="32">
        <f t="shared" si="76"/>
        <v>32999517</v>
      </c>
      <c r="O332" s="37">
        <f t="shared" si="77"/>
        <v>0.7184332465816119</v>
      </c>
      <c r="P332" s="32">
        <f>SUM(P324:P331)</f>
        <v>10598935</v>
      </c>
      <c r="Q332" s="32">
        <f>SUM(Q324:Q331)</f>
        <v>47563923</v>
      </c>
      <c r="R332" s="32">
        <f>SUM(R324:R331)</f>
        <v>44922219</v>
      </c>
      <c r="S332" s="32">
        <f>SUM(S324:S331)</f>
        <v>33449470</v>
      </c>
      <c r="T332" s="37">
        <f t="shared" si="78"/>
        <v>0.74460858667734109</v>
      </c>
      <c r="U332" s="37">
        <f t="shared" si="79"/>
        <v>-9.9567550890726775E-3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-180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-180</v>
      </c>
      <c r="O333" s="36">
        <f t="shared" si="77"/>
        <v>0</v>
      </c>
      <c r="P333" s="31">
        <v>-389</v>
      </c>
      <c r="Q333" s="31">
        <v>6900</v>
      </c>
      <c r="R333" s="31">
        <v>7080</v>
      </c>
      <c r="S333" s="31">
        <v>780</v>
      </c>
      <c r="T333" s="36">
        <f t="shared" si="78"/>
        <v>0.11016949152542373</v>
      </c>
      <c r="U333" s="36">
        <f t="shared" si="79"/>
        <v>-1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6038490</v>
      </c>
      <c r="E336" s="31">
        <v>6806876</v>
      </c>
      <c r="F336" s="31">
        <v>1458792</v>
      </c>
      <c r="G336" s="36">
        <f t="shared" si="72"/>
        <v>0.24158224986710253</v>
      </c>
      <c r="H336" s="31">
        <v>1904505</v>
      </c>
      <c r="I336" s="36">
        <f t="shared" si="73"/>
        <v>0.3153942459124715</v>
      </c>
      <c r="J336" s="31">
        <v>1426102</v>
      </c>
      <c r="K336" s="36">
        <f t="shared" si="74"/>
        <v>0.20950903174966021</v>
      </c>
      <c r="L336" s="31">
        <v>0</v>
      </c>
      <c r="M336" s="36">
        <f t="shared" si="75"/>
        <v>0</v>
      </c>
      <c r="N336" s="31">
        <f t="shared" si="76"/>
        <v>4789399</v>
      </c>
      <c r="O336" s="36">
        <f t="shared" si="77"/>
        <v>0.7036119065486135</v>
      </c>
      <c r="P336" s="31">
        <v>983782</v>
      </c>
      <c r="Q336" s="31">
        <v>6278445</v>
      </c>
      <c r="R336" s="31">
        <v>6156173</v>
      </c>
      <c r="S336" s="31">
        <v>4071458</v>
      </c>
      <c r="T336" s="36">
        <f t="shared" si="78"/>
        <v>0.66136185581529305</v>
      </c>
      <c r="U336" s="36">
        <f t="shared" si="79"/>
        <v>0.44961180424118341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6038490</v>
      </c>
      <c r="E337" s="32">
        <f>SUM(E333:E336)</f>
        <v>6806876</v>
      </c>
      <c r="F337" s="32">
        <f>SUM(F333:F336)</f>
        <v>1458612</v>
      </c>
      <c r="G337" s="37">
        <f t="shared" si="72"/>
        <v>0.24155244109040505</v>
      </c>
      <c r="H337" s="32">
        <f>SUM(H333:H336)</f>
        <v>1904505</v>
      </c>
      <c r="I337" s="37">
        <f t="shared" si="73"/>
        <v>0.3153942459124715</v>
      </c>
      <c r="J337" s="32">
        <f>SUM(J333:J336)</f>
        <v>1426102</v>
      </c>
      <c r="K337" s="37">
        <f t="shared" si="74"/>
        <v>0.20950903174966021</v>
      </c>
      <c r="L337" s="32">
        <f>SUM(L333:L336)</f>
        <v>0</v>
      </c>
      <c r="M337" s="37">
        <f t="shared" si="75"/>
        <v>0</v>
      </c>
      <c r="N337" s="32">
        <f t="shared" si="76"/>
        <v>4789219</v>
      </c>
      <c r="O337" s="37">
        <f t="shared" si="77"/>
        <v>0.70358546269977595</v>
      </c>
      <c r="P337" s="32">
        <f>SUM(P333:P336)</f>
        <v>983393</v>
      </c>
      <c r="Q337" s="32">
        <f>SUM(Q333:Q336)</f>
        <v>6285345</v>
      </c>
      <c r="R337" s="32">
        <f>SUM(R333:R336)</f>
        <v>6163253</v>
      </c>
      <c r="S337" s="32">
        <f>SUM(S333:S336)</f>
        <v>4072238</v>
      </c>
      <c r="T337" s="37">
        <f t="shared" si="78"/>
        <v>0.66072867688540449</v>
      </c>
      <c r="U337" s="37">
        <f t="shared" si="79"/>
        <v>0.45018522604899558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1747581804</v>
      </c>
      <c r="E338" s="32">
        <f>SUM(E302,E304:E309,E311:E316,E318:E322,E324:E331,E333:E336)</f>
        <v>1687504544</v>
      </c>
      <c r="F338" s="32">
        <f>SUM(F302,F304:F309,F311:F316,F318:F322,F324:F331,F333:F336)</f>
        <v>339550713</v>
      </c>
      <c r="G338" s="37">
        <f t="shared" si="72"/>
        <v>0.19429746420042263</v>
      </c>
      <c r="H338" s="32">
        <f>SUM(H302,H304:H309,H311:H316,H318:H322,H324:H331,H333:H336)</f>
        <v>454448712</v>
      </c>
      <c r="I338" s="37">
        <f t="shared" si="73"/>
        <v>0.26004431435474024</v>
      </c>
      <c r="J338" s="32">
        <f>SUM(J302,J304:J309,J311:J316,J318:J322,J324:J331,J333:J336)</f>
        <v>433560339</v>
      </c>
      <c r="K338" s="37">
        <f t="shared" si="74"/>
        <v>0.25692395350373648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1227559764</v>
      </c>
      <c r="O338" s="37">
        <f t="shared" si="77"/>
        <v>0.72744086430145938</v>
      </c>
      <c r="P338" s="32">
        <f>SUM(P302,P304:P309,P311:P316,P318:P322,P324:P331,P333:P336)</f>
        <v>372645454</v>
      </c>
      <c r="Q338" s="32">
        <f>SUM(Q302,Q304:Q309,Q311:Q316,Q318:Q322,Q324:Q331,Q333:Q336)</f>
        <v>1713759205</v>
      </c>
      <c r="R338" s="32">
        <f>SUM(R302,R304:R309,R311:R316,R318:R322,R324:R331,R333:R336)</f>
        <v>1675275522</v>
      </c>
      <c r="S338" s="32">
        <f>SUM(S302,S304:S309,S311:S316,S318:S322,S324:S331,S333:S336)</f>
        <v>1169676760</v>
      </c>
      <c r="T338" s="37">
        <f t="shared" si="78"/>
        <v>0.69819963620288605</v>
      </c>
      <c r="U338" s="37">
        <f t="shared" si="79"/>
        <v>0.16346606230167504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7429871192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7202112252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1460295114</v>
      </c>
      <c r="G339" s="39">
        <f t="shared" si="72"/>
        <v>0.19654379951732548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1758978107</v>
      </c>
      <c r="I339" s="39">
        <f t="shared" si="73"/>
        <v>0.23674409172718267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1597463123</v>
      </c>
      <c r="K339" s="39">
        <f t="shared" si="74"/>
        <v>0.22180480768768779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4816736344</v>
      </c>
      <c r="O339" s="39">
        <f t="shared" si="77"/>
        <v>0.66879495562741476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1518095441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7375270932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6958064001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4851358519</v>
      </c>
      <c r="T339" s="39">
        <f t="shared" si="78"/>
        <v>0.69722821151153136</v>
      </c>
      <c r="U339" s="39">
        <f t="shared" si="79"/>
        <v>5.2281088432568401E-2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282959774</v>
      </c>
      <c r="E8" s="31">
        <v>274280850</v>
      </c>
      <c r="F8" s="31">
        <v>66826930</v>
      </c>
      <c r="G8" s="36">
        <f>IF(($D8       =0),0,($F8       /$D8       ))</f>
        <v>0.23617113151921021</v>
      </c>
      <c r="H8" s="31">
        <v>70286523</v>
      </c>
      <c r="I8" s="36">
        <f>IF(($D8       =0),0,($H8       /$D8       ))</f>
        <v>0.24839757965031453</v>
      </c>
      <c r="J8" s="31">
        <v>62396221</v>
      </c>
      <c r="K8" s="36">
        <f>IF(($E8       =0),0,($J8       /$E8       ))</f>
        <v>0.22749025679335616</v>
      </c>
      <c r="L8" s="31">
        <v>0</v>
      </c>
      <c r="M8" s="36">
        <f>IF(($E8       =0),0,($L8       /$E8       ))</f>
        <v>0</v>
      </c>
      <c r="N8" s="31">
        <f>$F8       +$H8       +$J8</f>
        <v>199509674</v>
      </c>
      <c r="O8" s="36">
        <f>IF(($E8       =0),0,($N8       /$E8       ))</f>
        <v>0.72739191963274141</v>
      </c>
      <c r="P8" s="31">
        <v>82823706</v>
      </c>
      <c r="Q8" s="31">
        <v>270733019</v>
      </c>
      <c r="R8" s="31">
        <v>286588969</v>
      </c>
      <c r="S8" s="31">
        <v>240833984</v>
      </c>
      <c r="T8" s="36">
        <f>IF(($R8       =0),0,($S8       /$R8       ))</f>
        <v>0.84034631493440348</v>
      </c>
      <c r="U8" s="36">
        <f>IF(($P8       =0),0,(($J8       /$P8       )-1))</f>
        <v>-0.24663814246611959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444685970</v>
      </c>
      <c r="E9" s="31">
        <v>432828450</v>
      </c>
      <c r="F9" s="31">
        <v>91796446</v>
      </c>
      <c r="G9" s="36">
        <f>IF(($D9       =0),0,($F9       /$D9       ))</f>
        <v>0.20642982282530747</v>
      </c>
      <c r="H9" s="31">
        <v>107281450</v>
      </c>
      <c r="I9" s="36">
        <f>IF(($D9       =0),0,($H9       /$D9       ))</f>
        <v>0.24125215823651913</v>
      </c>
      <c r="J9" s="31">
        <v>105842781</v>
      </c>
      <c r="K9" s="36">
        <f>IF(($E9       =0),0,($J9       /$E9       ))</f>
        <v>0.24453748592542843</v>
      </c>
      <c r="L9" s="31">
        <v>0</v>
      </c>
      <c r="M9" s="36">
        <f>IF(($E9       =0),0,($L9       /$E9       ))</f>
        <v>0</v>
      </c>
      <c r="N9" s="31">
        <f>$F9       +$H9       +$J9</f>
        <v>304920677</v>
      </c>
      <c r="O9" s="36">
        <f>IF(($E9       =0),0,($N9       /$E9       ))</f>
        <v>0.70448390580609943</v>
      </c>
      <c r="P9" s="31">
        <v>61030864</v>
      </c>
      <c r="Q9" s="31">
        <v>465613470</v>
      </c>
      <c r="R9" s="31">
        <v>445462930</v>
      </c>
      <c r="S9" s="31">
        <v>183944108</v>
      </c>
      <c r="T9" s="36">
        <f>IF(($R9       =0),0,($S9       /$R9       ))</f>
        <v>0.41292798033721906</v>
      </c>
      <c r="U9" s="36">
        <f>IF(($P9       =0),0,(($J9       /$P9       )-1))</f>
        <v>0.73425008369535782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727645744</v>
      </c>
      <c r="E10" s="32">
        <f>SUM(E8:E9)</f>
        <v>707109300</v>
      </c>
      <c r="F10" s="32">
        <f>SUM(F8:F9)</f>
        <v>158623376</v>
      </c>
      <c r="G10" s="37">
        <f t="shared" ref="G10:G54" si="0">IF(($D10      =0),0,($F10      /$D10      ))</f>
        <v>0.2179953326298848</v>
      </c>
      <c r="H10" s="32">
        <f>SUM(H8:H9)</f>
        <v>177567973</v>
      </c>
      <c r="I10" s="37">
        <f t="shared" ref="I10:I54" si="1">IF(($D10      =0),0,($H10      /$D10      ))</f>
        <v>0.24403079996575916</v>
      </c>
      <c r="J10" s="32">
        <f>SUM(J8:J9)</f>
        <v>168239002</v>
      </c>
      <c r="K10" s="37">
        <f t="shared" ref="K10:K54" si="2">IF(($E10      =0),0,($J10      /$E10      ))</f>
        <v>0.23792503082621033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504430351</v>
      </c>
      <c r="O10" s="37">
        <f t="shared" ref="O10:O54" si="5">IF(($E10      =0),0,($N10      /$E10      ))</f>
        <v>0.7133697025339647</v>
      </c>
      <c r="P10" s="32">
        <f>SUM(P8:P9)</f>
        <v>143854570</v>
      </c>
      <c r="Q10" s="32">
        <f>SUM(Q8:Q9)</f>
        <v>736346489</v>
      </c>
      <c r="R10" s="32">
        <f>SUM(R8:R9)</f>
        <v>732051899</v>
      </c>
      <c r="S10" s="32">
        <f>SUM(S8:S9)</f>
        <v>424778092</v>
      </c>
      <c r="T10" s="37">
        <f t="shared" ref="T10:T54" si="6">IF(($R10      =0),0,($S10      /$R10      ))</f>
        <v>0.58025679952508391</v>
      </c>
      <c r="U10" s="37">
        <f t="shared" ref="U10:U54" si="7">IF(($P10      =0),0,(($J10      /$P10      )-1))</f>
        <v>0.16950752416138037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23438485</v>
      </c>
      <c r="E11" s="31">
        <v>23411706</v>
      </c>
      <c r="F11" s="31">
        <v>5343592</v>
      </c>
      <c r="G11" s="36">
        <f t="shared" si="0"/>
        <v>0.22798367727265648</v>
      </c>
      <c r="H11" s="31">
        <v>6000828</v>
      </c>
      <c r="I11" s="36">
        <f t="shared" si="1"/>
        <v>0.25602456814081626</v>
      </c>
      <c r="J11" s="31">
        <v>5156377</v>
      </c>
      <c r="K11" s="36">
        <f t="shared" si="2"/>
        <v>0.2202478110736569</v>
      </c>
      <c r="L11" s="31">
        <v>0</v>
      </c>
      <c r="M11" s="36">
        <f t="shared" si="3"/>
        <v>0</v>
      </c>
      <c r="N11" s="31">
        <f t="shared" si="4"/>
        <v>16500797</v>
      </c>
      <c r="O11" s="36">
        <f t="shared" si="5"/>
        <v>0.70480967939713579</v>
      </c>
      <c r="P11" s="31">
        <v>4385676</v>
      </c>
      <c r="Q11" s="31">
        <v>21718059</v>
      </c>
      <c r="R11" s="31">
        <v>21521537</v>
      </c>
      <c r="S11" s="31">
        <v>14442553</v>
      </c>
      <c r="T11" s="36">
        <f t="shared" si="6"/>
        <v>0.67107442186866118</v>
      </c>
      <c r="U11" s="36">
        <f t="shared" si="7"/>
        <v>0.17573140377902963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3379315</v>
      </c>
      <c r="E12" s="31">
        <v>3354315</v>
      </c>
      <c r="F12" s="31">
        <v>420453</v>
      </c>
      <c r="G12" s="36">
        <f t="shared" si="0"/>
        <v>0.12441959391178389</v>
      </c>
      <c r="H12" s="31">
        <v>604969</v>
      </c>
      <c r="I12" s="36">
        <f t="shared" si="1"/>
        <v>0.17902119216468426</v>
      </c>
      <c r="J12" s="31">
        <v>327155</v>
      </c>
      <c r="K12" s="36">
        <f t="shared" si="2"/>
        <v>9.7532581167839041E-2</v>
      </c>
      <c r="L12" s="31">
        <v>0</v>
      </c>
      <c r="M12" s="36">
        <f t="shared" si="3"/>
        <v>0</v>
      </c>
      <c r="N12" s="31">
        <f t="shared" si="4"/>
        <v>1352577</v>
      </c>
      <c r="O12" s="36">
        <f t="shared" si="5"/>
        <v>0.40323493768474339</v>
      </c>
      <c r="P12" s="31">
        <v>417406</v>
      </c>
      <c r="Q12" s="31">
        <v>3090656</v>
      </c>
      <c r="R12" s="31">
        <v>3021505</v>
      </c>
      <c r="S12" s="31">
        <v>1422331</v>
      </c>
      <c r="T12" s="36">
        <f t="shared" si="6"/>
        <v>0.47073594119486811</v>
      </c>
      <c r="U12" s="36">
        <f t="shared" si="7"/>
        <v>-0.21621874146514419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37675008</v>
      </c>
      <c r="E13" s="31">
        <v>42769638</v>
      </c>
      <c r="F13" s="31">
        <v>1164811</v>
      </c>
      <c r="G13" s="36">
        <f t="shared" si="0"/>
        <v>3.0917339154911395E-2</v>
      </c>
      <c r="H13" s="31">
        <v>2809237</v>
      </c>
      <c r="I13" s="36">
        <f t="shared" si="1"/>
        <v>7.456500075593879E-2</v>
      </c>
      <c r="J13" s="31">
        <v>864376</v>
      </c>
      <c r="K13" s="36">
        <f t="shared" si="2"/>
        <v>2.0210037784280523E-2</v>
      </c>
      <c r="L13" s="31">
        <v>0</v>
      </c>
      <c r="M13" s="36">
        <f t="shared" si="3"/>
        <v>0</v>
      </c>
      <c r="N13" s="31">
        <f t="shared" si="4"/>
        <v>4838424</v>
      </c>
      <c r="O13" s="36">
        <f t="shared" si="5"/>
        <v>0.11312754155178961</v>
      </c>
      <c r="P13" s="31">
        <v>2403305</v>
      </c>
      <c r="Q13" s="31">
        <v>5197208</v>
      </c>
      <c r="R13" s="31">
        <v>7439736</v>
      </c>
      <c r="S13" s="31">
        <v>4199753</v>
      </c>
      <c r="T13" s="36">
        <f t="shared" si="6"/>
        <v>0.56450296085775087</v>
      </c>
      <c r="U13" s="36">
        <f t="shared" si="7"/>
        <v>-0.6403386170294656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29833605</v>
      </c>
      <c r="E14" s="31">
        <v>28514800</v>
      </c>
      <c r="F14" s="31">
        <v>7757864</v>
      </c>
      <c r="G14" s="36">
        <f t="shared" si="0"/>
        <v>0.260037766136543</v>
      </c>
      <c r="H14" s="31">
        <v>10711060</v>
      </c>
      <c r="I14" s="36">
        <f t="shared" si="1"/>
        <v>0.35902667478502848</v>
      </c>
      <c r="J14" s="31">
        <v>8156842</v>
      </c>
      <c r="K14" s="36">
        <f t="shared" si="2"/>
        <v>0.28605643385189444</v>
      </c>
      <c r="L14" s="31">
        <v>0</v>
      </c>
      <c r="M14" s="36">
        <f t="shared" si="3"/>
        <v>0</v>
      </c>
      <c r="N14" s="31">
        <f t="shared" si="4"/>
        <v>26625766</v>
      </c>
      <c r="O14" s="36">
        <f t="shared" si="5"/>
        <v>0.9337525074698052</v>
      </c>
      <c r="P14" s="31">
        <v>6261408</v>
      </c>
      <c r="Q14" s="31">
        <v>26545212</v>
      </c>
      <c r="R14" s="31">
        <v>26254361</v>
      </c>
      <c r="S14" s="31">
        <v>19256921</v>
      </c>
      <c r="T14" s="36">
        <f t="shared" si="6"/>
        <v>0.73347513580696178</v>
      </c>
      <c r="U14" s="36">
        <f t="shared" si="7"/>
        <v>0.30271689690242187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7756881</v>
      </c>
      <c r="E15" s="31">
        <v>7177361</v>
      </c>
      <c r="F15" s="31">
        <v>1111414</v>
      </c>
      <c r="G15" s="36">
        <f t="shared" si="0"/>
        <v>0.14328104298622088</v>
      </c>
      <c r="H15" s="31">
        <v>885851</v>
      </c>
      <c r="I15" s="36">
        <f t="shared" si="1"/>
        <v>0.11420195823553307</v>
      </c>
      <c r="J15" s="31">
        <v>1398349</v>
      </c>
      <c r="K15" s="36">
        <f t="shared" si="2"/>
        <v>0.19482773682416141</v>
      </c>
      <c r="L15" s="31">
        <v>0</v>
      </c>
      <c r="M15" s="36">
        <f t="shared" si="3"/>
        <v>0</v>
      </c>
      <c r="N15" s="31">
        <f t="shared" si="4"/>
        <v>3395614</v>
      </c>
      <c r="O15" s="36">
        <f t="shared" si="5"/>
        <v>0.47310062849005363</v>
      </c>
      <c r="P15" s="31">
        <v>412181</v>
      </c>
      <c r="Q15" s="31">
        <v>6260108</v>
      </c>
      <c r="R15" s="31">
        <v>6434128</v>
      </c>
      <c r="S15" s="31">
        <v>2500027</v>
      </c>
      <c r="T15" s="36">
        <f t="shared" si="6"/>
        <v>0.38855723728219271</v>
      </c>
      <c r="U15" s="36">
        <f t="shared" si="7"/>
        <v>2.3925605498555247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31456155</v>
      </c>
      <c r="E16" s="31">
        <v>38060048</v>
      </c>
      <c r="F16" s="31">
        <v>5863689</v>
      </c>
      <c r="G16" s="36">
        <f t="shared" si="0"/>
        <v>0.1864083197708048</v>
      </c>
      <c r="H16" s="31">
        <v>6163063</v>
      </c>
      <c r="I16" s="36">
        <f t="shared" si="1"/>
        <v>0.19592550329180411</v>
      </c>
      <c r="J16" s="31">
        <v>7102089</v>
      </c>
      <c r="K16" s="36">
        <f t="shared" si="2"/>
        <v>0.18660220817377846</v>
      </c>
      <c r="L16" s="31">
        <v>0</v>
      </c>
      <c r="M16" s="36">
        <f t="shared" si="3"/>
        <v>0</v>
      </c>
      <c r="N16" s="31">
        <f t="shared" si="4"/>
        <v>19128841</v>
      </c>
      <c r="O16" s="36">
        <f t="shared" si="5"/>
        <v>0.50259634459735836</v>
      </c>
      <c r="P16" s="31">
        <v>6399918</v>
      </c>
      <c r="Q16" s="31">
        <v>31431916</v>
      </c>
      <c r="R16" s="31">
        <v>35970447</v>
      </c>
      <c r="S16" s="31">
        <v>20066641</v>
      </c>
      <c r="T16" s="36">
        <f t="shared" si="6"/>
        <v>0.55786465483734471</v>
      </c>
      <c r="U16" s="36">
        <f t="shared" si="7"/>
        <v>0.10971562448143857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5469340</v>
      </c>
      <c r="E17" s="31">
        <v>4833774</v>
      </c>
      <c r="F17" s="31">
        <v>1597535</v>
      </c>
      <c r="G17" s="36">
        <f t="shared" si="0"/>
        <v>0.29208917346517133</v>
      </c>
      <c r="H17" s="31">
        <v>994288</v>
      </c>
      <c r="I17" s="36">
        <f t="shared" si="1"/>
        <v>0.18179304998409315</v>
      </c>
      <c r="J17" s="31">
        <v>2050753</v>
      </c>
      <c r="K17" s="36">
        <f t="shared" si="2"/>
        <v>0.42425504378152556</v>
      </c>
      <c r="L17" s="31">
        <v>0</v>
      </c>
      <c r="M17" s="36">
        <f t="shared" si="3"/>
        <v>0</v>
      </c>
      <c r="N17" s="31">
        <f t="shared" si="4"/>
        <v>4642576</v>
      </c>
      <c r="O17" s="36">
        <f t="shared" si="5"/>
        <v>0.96044539939186235</v>
      </c>
      <c r="P17" s="31">
        <v>1476384</v>
      </c>
      <c r="Q17" s="31">
        <v>4074197</v>
      </c>
      <c r="R17" s="31">
        <v>4868865</v>
      </c>
      <c r="S17" s="31">
        <v>3918440</v>
      </c>
      <c r="T17" s="36">
        <f t="shared" si="6"/>
        <v>0.80479536811967467</v>
      </c>
      <c r="U17" s="36">
        <f t="shared" si="7"/>
        <v>0.38903767583501314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95985576</v>
      </c>
      <c r="E18" s="31">
        <v>252803418</v>
      </c>
      <c r="F18" s="31">
        <v>22551153</v>
      </c>
      <c r="G18" s="36">
        <f t="shared" si="0"/>
        <v>0.23494314395737959</v>
      </c>
      <c r="H18" s="31">
        <v>38009475</v>
      </c>
      <c r="I18" s="36">
        <f t="shared" si="1"/>
        <v>0.39599152897722883</v>
      </c>
      <c r="J18" s="31">
        <v>43332986</v>
      </c>
      <c r="K18" s="36">
        <f t="shared" si="2"/>
        <v>0.17140981060627908</v>
      </c>
      <c r="L18" s="31">
        <v>0</v>
      </c>
      <c r="M18" s="36">
        <f t="shared" si="3"/>
        <v>0</v>
      </c>
      <c r="N18" s="31">
        <f t="shared" si="4"/>
        <v>103893614</v>
      </c>
      <c r="O18" s="36">
        <f t="shared" si="5"/>
        <v>0.41096601787243242</v>
      </c>
      <c r="P18" s="31">
        <v>5630899</v>
      </c>
      <c r="Q18" s="31">
        <v>47440676</v>
      </c>
      <c r="R18" s="31">
        <v>122479536</v>
      </c>
      <c r="S18" s="31">
        <v>14940681</v>
      </c>
      <c r="T18" s="36">
        <f t="shared" si="6"/>
        <v>0.12198512084500386</v>
      </c>
      <c r="U18" s="36">
        <f t="shared" si="7"/>
        <v>6.6955715241917853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234994365</v>
      </c>
      <c r="E19" s="32">
        <f>SUM(E11:E18)</f>
        <v>400925060</v>
      </c>
      <c r="F19" s="32">
        <f>SUM(F11:F18)</f>
        <v>45810511</v>
      </c>
      <c r="G19" s="37">
        <f t="shared" si="0"/>
        <v>0.19494301916558723</v>
      </c>
      <c r="H19" s="32">
        <f>SUM(H11:H18)</f>
        <v>66178771</v>
      </c>
      <c r="I19" s="37">
        <f t="shared" si="1"/>
        <v>0.28161854434254202</v>
      </c>
      <c r="J19" s="32">
        <f>SUM(J11:J18)</f>
        <v>68388927</v>
      </c>
      <c r="K19" s="37">
        <f t="shared" si="2"/>
        <v>0.17057783067987817</v>
      </c>
      <c r="L19" s="32">
        <f>SUM(L11:L18)</f>
        <v>0</v>
      </c>
      <c r="M19" s="37">
        <f t="shared" si="3"/>
        <v>0</v>
      </c>
      <c r="N19" s="32">
        <f t="shared" si="4"/>
        <v>180378209</v>
      </c>
      <c r="O19" s="37">
        <f t="shared" si="5"/>
        <v>0.44990504958707245</v>
      </c>
      <c r="P19" s="32">
        <f>SUM(P11:P18)</f>
        <v>27387177</v>
      </c>
      <c r="Q19" s="32">
        <f>SUM(Q11:Q18)</f>
        <v>145758032</v>
      </c>
      <c r="R19" s="32">
        <f>SUM(R11:R18)</f>
        <v>227990115</v>
      </c>
      <c r="S19" s="32">
        <f>SUM(S11:S18)</f>
        <v>80747347</v>
      </c>
      <c r="T19" s="37">
        <f t="shared" si="6"/>
        <v>0.35417038585203575</v>
      </c>
      <c r="U19" s="37">
        <f t="shared" si="7"/>
        <v>1.4971148724090839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31016456</v>
      </c>
      <c r="E20" s="31">
        <v>34828838</v>
      </c>
      <c r="F20" s="31">
        <v>479075</v>
      </c>
      <c r="G20" s="36">
        <f t="shared" si="0"/>
        <v>1.5445833011998533E-2</v>
      </c>
      <c r="H20" s="31">
        <v>6178232</v>
      </c>
      <c r="I20" s="36">
        <f t="shared" si="1"/>
        <v>0.19919206759147468</v>
      </c>
      <c r="J20" s="31">
        <v>4559728</v>
      </c>
      <c r="K20" s="36">
        <f t="shared" si="2"/>
        <v>0.13091817763199565</v>
      </c>
      <c r="L20" s="31">
        <v>0</v>
      </c>
      <c r="M20" s="36">
        <f t="shared" si="3"/>
        <v>0</v>
      </c>
      <c r="N20" s="31">
        <f t="shared" si="4"/>
        <v>11217035</v>
      </c>
      <c r="O20" s="36">
        <f t="shared" si="5"/>
        <v>0.32206170645141824</v>
      </c>
      <c r="P20" s="31">
        <v>3147249</v>
      </c>
      <c r="Q20" s="31">
        <v>27592265</v>
      </c>
      <c r="R20" s="31">
        <v>28489693</v>
      </c>
      <c r="S20" s="31">
        <v>11787296</v>
      </c>
      <c r="T20" s="36">
        <f t="shared" si="6"/>
        <v>0.41373896166589091</v>
      </c>
      <c r="U20" s="36">
        <f t="shared" si="7"/>
        <v>0.44879798198363074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52114654</v>
      </c>
      <c r="E21" s="31">
        <v>53471610</v>
      </c>
      <c r="F21" s="31">
        <v>7523968</v>
      </c>
      <c r="G21" s="36">
        <f t="shared" si="0"/>
        <v>0.14437336569480055</v>
      </c>
      <c r="H21" s="31">
        <v>10546544</v>
      </c>
      <c r="I21" s="36">
        <f t="shared" si="1"/>
        <v>0.20237194705351014</v>
      </c>
      <c r="J21" s="31">
        <v>12527898</v>
      </c>
      <c r="K21" s="36">
        <f t="shared" si="2"/>
        <v>0.23429064507315189</v>
      </c>
      <c r="L21" s="31">
        <v>0</v>
      </c>
      <c r="M21" s="36">
        <f t="shared" si="3"/>
        <v>0</v>
      </c>
      <c r="N21" s="31">
        <f t="shared" si="4"/>
        <v>30598410</v>
      </c>
      <c r="O21" s="36">
        <f t="shared" si="5"/>
        <v>0.57223655693179987</v>
      </c>
      <c r="P21" s="31">
        <v>9723597</v>
      </c>
      <c r="Q21" s="31">
        <v>44186292</v>
      </c>
      <c r="R21" s="31">
        <v>49274105</v>
      </c>
      <c r="S21" s="31">
        <v>29099624</v>
      </c>
      <c r="T21" s="36">
        <f t="shared" si="6"/>
        <v>0.59056626193413353</v>
      </c>
      <c r="U21" s="36">
        <f t="shared" si="7"/>
        <v>0.28840160693619854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18064778</v>
      </c>
      <c r="E22" s="31">
        <v>17663594</v>
      </c>
      <c r="F22" s="31">
        <v>2894273</v>
      </c>
      <c r="G22" s="36">
        <f t="shared" si="0"/>
        <v>0.16021636136353296</v>
      </c>
      <c r="H22" s="31">
        <v>3090327</v>
      </c>
      <c r="I22" s="36">
        <f t="shared" si="1"/>
        <v>0.17106919332194395</v>
      </c>
      <c r="J22" s="31">
        <v>3029603</v>
      </c>
      <c r="K22" s="36">
        <f t="shared" si="2"/>
        <v>0.17151679324151131</v>
      </c>
      <c r="L22" s="31">
        <v>0</v>
      </c>
      <c r="M22" s="36">
        <f t="shared" si="3"/>
        <v>0</v>
      </c>
      <c r="N22" s="31">
        <f t="shared" si="4"/>
        <v>9014203</v>
      </c>
      <c r="O22" s="36">
        <f t="shared" si="5"/>
        <v>0.51032666398469073</v>
      </c>
      <c r="P22" s="31">
        <v>2433775</v>
      </c>
      <c r="Q22" s="31">
        <v>15992201</v>
      </c>
      <c r="R22" s="31">
        <v>15992204</v>
      </c>
      <c r="S22" s="31">
        <v>7582273</v>
      </c>
      <c r="T22" s="36">
        <f t="shared" si="6"/>
        <v>0.47412307897022826</v>
      </c>
      <c r="U22" s="36">
        <f t="shared" si="7"/>
        <v>0.24481638606691258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9777016</v>
      </c>
      <c r="E23" s="31">
        <v>8914074</v>
      </c>
      <c r="F23" s="31">
        <v>2094310</v>
      </c>
      <c r="G23" s="36">
        <f t="shared" si="0"/>
        <v>0.21420748416490268</v>
      </c>
      <c r="H23" s="31">
        <v>1439460</v>
      </c>
      <c r="I23" s="36">
        <f t="shared" si="1"/>
        <v>0.14722897047524522</v>
      </c>
      <c r="J23" s="31">
        <v>2155320</v>
      </c>
      <c r="K23" s="36">
        <f t="shared" si="2"/>
        <v>0.2417884347830184</v>
      </c>
      <c r="L23" s="31">
        <v>0</v>
      </c>
      <c r="M23" s="36">
        <f t="shared" si="3"/>
        <v>0</v>
      </c>
      <c r="N23" s="31">
        <f t="shared" si="4"/>
        <v>5689090</v>
      </c>
      <c r="O23" s="36">
        <f t="shared" si="5"/>
        <v>0.6382143563089111</v>
      </c>
      <c r="P23" s="31">
        <v>2195304</v>
      </c>
      <c r="Q23" s="31">
        <v>11024076</v>
      </c>
      <c r="R23" s="31">
        <v>9409552</v>
      </c>
      <c r="S23" s="31">
        <v>6791684</v>
      </c>
      <c r="T23" s="36">
        <f t="shared" si="6"/>
        <v>0.72178611691608696</v>
      </c>
      <c r="U23" s="36">
        <f t="shared" si="7"/>
        <v>-1.8213422833466386E-2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9915136</v>
      </c>
      <c r="E24" s="31">
        <v>10185692</v>
      </c>
      <c r="F24" s="31">
        <v>1984191</v>
      </c>
      <c r="G24" s="36">
        <f t="shared" si="0"/>
        <v>0.20011737610053962</v>
      </c>
      <c r="H24" s="31">
        <v>2287776</v>
      </c>
      <c r="I24" s="36">
        <f t="shared" si="1"/>
        <v>0.23073571557666986</v>
      </c>
      <c r="J24" s="31">
        <v>2200902</v>
      </c>
      <c r="K24" s="36">
        <f t="shared" si="2"/>
        <v>0.2160778079682755</v>
      </c>
      <c r="L24" s="31">
        <v>0</v>
      </c>
      <c r="M24" s="36">
        <f t="shared" si="3"/>
        <v>0</v>
      </c>
      <c r="N24" s="31">
        <f t="shared" si="4"/>
        <v>6472869</v>
      </c>
      <c r="O24" s="36">
        <f t="shared" si="5"/>
        <v>0.635486425468196</v>
      </c>
      <c r="P24" s="31">
        <v>1774421</v>
      </c>
      <c r="Q24" s="31">
        <v>6470335</v>
      </c>
      <c r="R24" s="31">
        <v>8520360</v>
      </c>
      <c r="S24" s="31">
        <v>5872306</v>
      </c>
      <c r="T24" s="36">
        <f t="shared" si="6"/>
        <v>0.68920867193404978</v>
      </c>
      <c r="U24" s="36">
        <f t="shared" si="7"/>
        <v>0.24034938720855981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31042556</v>
      </c>
      <c r="E25" s="31">
        <v>31140556</v>
      </c>
      <c r="F25" s="31">
        <v>7377350</v>
      </c>
      <c r="G25" s="36">
        <f t="shared" si="0"/>
        <v>0.23765278864279088</v>
      </c>
      <c r="H25" s="31">
        <v>8956915</v>
      </c>
      <c r="I25" s="36">
        <f t="shared" si="1"/>
        <v>0.28853664627358649</v>
      </c>
      <c r="J25" s="31">
        <v>5991474</v>
      </c>
      <c r="K25" s="36">
        <f t="shared" si="2"/>
        <v>0.19240099630847954</v>
      </c>
      <c r="L25" s="31">
        <v>0</v>
      </c>
      <c r="M25" s="36">
        <f t="shared" si="3"/>
        <v>0</v>
      </c>
      <c r="N25" s="31">
        <f t="shared" si="4"/>
        <v>22325739</v>
      </c>
      <c r="O25" s="36">
        <f t="shared" si="5"/>
        <v>0.71693450174749607</v>
      </c>
      <c r="P25" s="31">
        <v>3707421</v>
      </c>
      <c r="Q25" s="31">
        <v>24236479</v>
      </c>
      <c r="R25" s="31">
        <v>29341479</v>
      </c>
      <c r="S25" s="31">
        <v>15436371</v>
      </c>
      <c r="T25" s="36">
        <f t="shared" si="6"/>
        <v>0.52609382778557279</v>
      </c>
      <c r="U25" s="36">
        <f t="shared" si="7"/>
        <v>0.61607597302815087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117644652</v>
      </c>
      <c r="E26" s="31">
        <v>148546735</v>
      </c>
      <c r="F26" s="31">
        <v>23316499</v>
      </c>
      <c r="G26" s="36">
        <f t="shared" si="0"/>
        <v>0.19819429615891082</v>
      </c>
      <c r="H26" s="31">
        <v>29852869</v>
      </c>
      <c r="I26" s="36">
        <f t="shared" si="1"/>
        <v>0.25375457781115285</v>
      </c>
      <c r="J26" s="31">
        <v>22213101</v>
      </c>
      <c r="K26" s="36">
        <f t="shared" si="2"/>
        <v>0.14953611063885047</v>
      </c>
      <c r="L26" s="31">
        <v>0</v>
      </c>
      <c r="M26" s="36">
        <f t="shared" si="3"/>
        <v>0</v>
      </c>
      <c r="N26" s="31">
        <f t="shared" si="4"/>
        <v>75382469</v>
      </c>
      <c r="O26" s="36">
        <f t="shared" si="5"/>
        <v>0.50746634720716011</v>
      </c>
      <c r="P26" s="31">
        <v>19184046</v>
      </c>
      <c r="Q26" s="31">
        <v>115570265</v>
      </c>
      <c r="R26" s="31">
        <v>109749744</v>
      </c>
      <c r="S26" s="31">
        <v>56451977</v>
      </c>
      <c r="T26" s="36">
        <f t="shared" si="6"/>
        <v>0.5143700107400706</v>
      </c>
      <c r="U26" s="36">
        <f t="shared" si="7"/>
        <v>0.15789448169588427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269575248</v>
      </c>
      <c r="E27" s="32">
        <f>SUM(E20:E26)</f>
        <v>304751099</v>
      </c>
      <c r="F27" s="32">
        <f>SUM(F20:F26)</f>
        <v>45669666</v>
      </c>
      <c r="G27" s="37">
        <f t="shared" si="0"/>
        <v>0.16941342478149179</v>
      </c>
      <c r="H27" s="32">
        <f>SUM(H20:H26)</f>
        <v>62352123</v>
      </c>
      <c r="I27" s="37">
        <f t="shared" si="1"/>
        <v>0.23129765608154054</v>
      </c>
      <c r="J27" s="32">
        <f>SUM(J20:J26)</f>
        <v>52678026</v>
      </c>
      <c r="K27" s="37">
        <f t="shared" si="2"/>
        <v>0.17285590166157203</v>
      </c>
      <c r="L27" s="32">
        <f>SUM(L20:L26)</f>
        <v>0</v>
      </c>
      <c r="M27" s="37">
        <f t="shared" si="3"/>
        <v>0</v>
      </c>
      <c r="N27" s="32">
        <f t="shared" si="4"/>
        <v>160699815</v>
      </c>
      <c r="O27" s="37">
        <f t="shared" si="5"/>
        <v>0.52731496466235872</v>
      </c>
      <c r="P27" s="32">
        <f>SUM(P20:P26)</f>
        <v>42165813</v>
      </c>
      <c r="Q27" s="32">
        <f>SUM(Q20:Q26)</f>
        <v>245071913</v>
      </c>
      <c r="R27" s="32">
        <f>SUM(R20:R26)</f>
        <v>250777137</v>
      </c>
      <c r="S27" s="32">
        <f>SUM(S20:S26)</f>
        <v>133021531</v>
      </c>
      <c r="T27" s="37">
        <f t="shared" si="6"/>
        <v>0.53043723439589308</v>
      </c>
      <c r="U27" s="37">
        <f t="shared" si="7"/>
        <v>0.24930654129685581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17343200</v>
      </c>
      <c r="E28" s="31">
        <v>29711627</v>
      </c>
      <c r="F28" s="31">
        <v>5048901</v>
      </c>
      <c r="G28" s="36">
        <f t="shared" si="0"/>
        <v>0.29111703722496424</v>
      </c>
      <c r="H28" s="31">
        <v>11427669</v>
      </c>
      <c r="I28" s="36">
        <f t="shared" si="1"/>
        <v>0.65891352230268929</v>
      </c>
      <c r="J28" s="31">
        <v>6556788</v>
      </c>
      <c r="K28" s="36">
        <f t="shared" si="2"/>
        <v>0.22068088024933807</v>
      </c>
      <c r="L28" s="31">
        <v>0</v>
      </c>
      <c r="M28" s="36">
        <f t="shared" si="3"/>
        <v>0</v>
      </c>
      <c r="N28" s="31">
        <f t="shared" si="4"/>
        <v>23033358</v>
      </c>
      <c r="O28" s="36">
        <f t="shared" si="5"/>
        <v>0.7752304510284812</v>
      </c>
      <c r="P28" s="31">
        <v>6186791</v>
      </c>
      <c r="Q28" s="31">
        <v>23006708</v>
      </c>
      <c r="R28" s="31">
        <v>21456425</v>
      </c>
      <c r="S28" s="31">
        <v>12719556</v>
      </c>
      <c r="T28" s="36">
        <f t="shared" si="6"/>
        <v>0.59280872745576207</v>
      </c>
      <c r="U28" s="36">
        <f t="shared" si="7"/>
        <v>5.9804347682021364E-2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20269679</v>
      </c>
      <c r="E29" s="31">
        <v>20869676</v>
      </c>
      <c r="F29" s="31">
        <v>3746201</v>
      </c>
      <c r="G29" s="36">
        <f t="shared" si="0"/>
        <v>0.18481797368374703</v>
      </c>
      <c r="H29" s="31">
        <v>4452453</v>
      </c>
      <c r="I29" s="36">
        <f t="shared" si="1"/>
        <v>0.21966075535779328</v>
      </c>
      <c r="J29" s="31">
        <v>3902102</v>
      </c>
      <c r="K29" s="36">
        <f t="shared" si="2"/>
        <v>0.18697472830915055</v>
      </c>
      <c r="L29" s="31">
        <v>0</v>
      </c>
      <c r="M29" s="36">
        <f t="shared" si="3"/>
        <v>0</v>
      </c>
      <c r="N29" s="31">
        <f t="shared" si="4"/>
        <v>12100756</v>
      </c>
      <c r="O29" s="36">
        <f t="shared" si="5"/>
        <v>0.57982481376328032</v>
      </c>
      <c r="P29" s="31">
        <v>3359232</v>
      </c>
      <c r="Q29" s="31">
        <v>20486818</v>
      </c>
      <c r="R29" s="31">
        <v>22596818</v>
      </c>
      <c r="S29" s="31">
        <v>10015085</v>
      </c>
      <c r="T29" s="36">
        <f t="shared" si="6"/>
        <v>0.44320775606547791</v>
      </c>
      <c r="U29" s="36">
        <f t="shared" si="7"/>
        <v>0.16160539075598224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46073371</v>
      </c>
      <c r="E30" s="31">
        <v>47418103</v>
      </c>
      <c r="F30" s="31">
        <v>8608880</v>
      </c>
      <c r="G30" s="36">
        <f t="shared" si="0"/>
        <v>0.18685153296032972</v>
      </c>
      <c r="H30" s="31">
        <v>11678519</v>
      </c>
      <c r="I30" s="36">
        <f t="shared" si="1"/>
        <v>0.25347654722290669</v>
      </c>
      <c r="J30" s="31">
        <v>10451105</v>
      </c>
      <c r="K30" s="36">
        <f t="shared" si="2"/>
        <v>0.22040327087736936</v>
      </c>
      <c r="L30" s="31">
        <v>0</v>
      </c>
      <c r="M30" s="36">
        <f t="shared" si="3"/>
        <v>0</v>
      </c>
      <c r="N30" s="31">
        <f t="shared" si="4"/>
        <v>30738504</v>
      </c>
      <c r="O30" s="36">
        <f t="shared" si="5"/>
        <v>0.64824406830446168</v>
      </c>
      <c r="P30" s="31">
        <v>11645062</v>
      </c>
      <c r="Q30" s="31">
        <v>46774809</v>
      </c>
      <c r="R30" s="31">
        <v>50692824</v>
      </c>
      <c r="S30" s="31">
        <v>30240741</v>
      </c>
      <c r="T30" s="36">
        <f t="shared" si="6"/>
        <v>0.59654875411951802</v>
      </c>
      <c r="U30" s="36">
        <f t="shared" si="7"/>
        <v>-0.10252903762985544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12292464</v>
      </c>
      <c r="E31" s="31">
        <v>16856722</v>
      </c>
      <c r="F31" s="31">
        <v>3396357</v>
      </c>
      <c r="G31" s="36">
        <f t="shared" si="0"/>
        <v>0.27629586712639548</v>
      </c>
      <c r="H31" s="31">
        <v>3362222</v>
      </c>
      <c r="I31" s="36">
        <f t="shared" si="1"/>
        <v>0.2735189625123165</v>
      </c>
      <c r="J31" s="31">
        <v>3605681</v>
      </c>
      <c r="K31" s="36">
        <f t="shared" si="2"/>
        <v>0.21390167079934047</v>
      </c>
      <c r="L31" s="31">
        <v>0</v>
      </c>
      <c r="M31" s="36">
        <f t="shared" si="3"/>
        <v>0</v>
      </c>
      <c r="N31" s="31">
        <f t="shared" si="4"/>
        <v>10364260</v>
      </c>
      <c r="O31" s="36">
        <f t="shared" si="5"/>
        <v>0.61484433331699961</v>
      </c>
      <c r="P31" s="31">
        <v>2993057</v>
      </c>
      <c r="Q31" s="31">
        <v>13170262</v>
      </c>
      <c r="R31" s="31">
        <v>14361149</v>
      </c>
      <c r="S31" s="31">
        <v>10371395</v>
      </c>
      <c r="T31" s="36">
        <f t="shared" si="6"/>
        <v>0.72218420684863027</v>
      </c>
      <c r="U31" s="36">
        <f t="shared" si="7"/>
        <v>0.20468170168493294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10895397</v>
      </c>
      <c r="E32" s="31">
        <v>14170825</v>
      </c>
      <c r="F32" s="31">
        <v>1697588</v>
      </c>
      <c r="G32" s="36">
        <f t="shared" si="0"/>
        <v>0.15580781498829277</v>
      </c>
      <c r="H32" s="31">
        <v>2826545</v>
      </c>
      <c r="I32" s="36">
        <f t="shared" si="1"/>
        <v>0.25942560881443788</v>
      </c>
      <c r="J32" s="31">
        <v>2747426</v>
      </c>
      <c r="K32" s="36">
        <f t="shared" si="2"/>
        <v>0.19387904373951412</v>
      </c>
      <c r="L32" s="31">
        <v>0</v>
      </c>
      <c r="M32" s="36">
        <f t="shared" si="3"/>
        <v>0</v>
      </c>
      <c r="N32" s="31">
        <f t="shared" si="4"/>
        <v>7271559</v>
      </c>
      <c r="O32" s="36">
        <f t="shared" si="5"/>
        <v>0.51313589716900743</v>
      </c>
      <c r="P32" s="31">
        <v>1786258</v>
      </c>
      <c r="Q32" s="31">
        <v>8497276</v>
      </c>
      <c r="R32" s="31">
        <v>10846440</v>
      </c>
      <c r="S32" s="31">
        <v>6141789</v>
      </c>
      <c r="T32" s="36">
        <f t="shared" si="6"/>
        <v>0.56624929469945895</v>
      </c>
      <c r="U32" s="36">
        <f t="shared" si="7"/>
        <v>0.5380902422830296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14126695</v>
      </c>
      <c r="E33" s="31">
        <v>14126695</v>
      </c>
      <c r="F33" s="31">
        <v>3582476</v>
      </c>
      <c r="G33" s="36">
        <f t="shared" si="0"/>
        <v>0.25359618792647537</v>
      </c>
      <c r="H33" s="31">
        <v>4164463</v>
      </c>
      <c r="I33" s="36">
        <f t="shared" si="1"/>
        <v>0.29479386367441218</v>
      </c>
      <c r="J33" s="31">
        <v>3214922</v>
      </c>
      <c r="K33" s="36">
        <f t="shared" si="2"/>
        <v>0.22757778801057146</v>
      </c>
      <c r="L33" s="31">
        <v>0</v>
      </c>
      <c r="M33" s="36">
        <f t="shared" si="3"/>
        <v>0</v>
      </c>
      <c r="N33" s="31">
        <f t="shared" si="4"/>
        <v>10961861</v>
      </c>
      <c r="O33" s="36">
        <f t="shared" si="5"/>
        <v>0.77596783961145899</v>
      </c>
      <c r="P33" s="31">
        <v>3367243</v>
      </c>
      <c r="Q33" s="31">
        <v>13727247</v>
      </c>
      <c r="R33" s="31">
        <v>13727247</v>
      </c>
      <c r="S33" s="31">
        <v>9584968</v>
      </c>
      <c r="T33" s="36">
        <f t="shared" si="6"/>
        <v>0.69824401061625829</v>
      </c>
      <c r="U33" s="36">
        <f t="shared" si="7"/>
        <v>-4.5236117500281336E-2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133775182</v>
      </c>
      <c r="E34" s="31">
        <v>149505162</v>
      </c>
      <c r="F34" s="31">
        <v>13267358</v>
      </c>
      <c r="G34" s="36">
        <f t="shared" si="0"/>
        <v>9.9176527377103474E-2</v>
      </c>
      <c r="H34" s="31">
        <v>16941952</v>
      </c>
      <c r="I34" s="36">
        <f t="shared" si="1"/>
        <v>0.12664495571383338</v>
      </c>
      <c r="J34" s="31">
        <v>9374377</v>
      </c>
      <c r="K34" s="36">
        <f t="shared" si="2"/>
        <v>6.2702697850660169E-2</v>
      </c>
      <c r="L34" s="31">
        <v>0</v>
      </c>
      <c r="M34" s="36">
        <f t="shared" si="3"/>
        <v>0</v>
      </c>
      <c r="N34" s="31">
        <f t="shared" si="4"/>
        <v>39583687</v>
      </c>
      <c r="O34" s="36">
        <f t="shared" si="5"/>
        <v>0.26476468417859711</v>
      </c>
      <c r="P34" s="31">
        <v>20553592</v>
      </c>
      <c r="Q34" s="31">
        <v>95469971</v>
      </c>
      <c r="R34" s="31">
        <v>107702989</v>
      </c>
      <c r="S34" s="31">
        <v>49102504</v>
      </c>
      <c r="T34" s="36">
        <f t="shared" si="6"/>
        <v>0.45590660441187941</v>
      </c>
      <c r="U34" s="36">
        <f t="shared" si="7"/>
        <v>-0.54390565892326759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254775988</v>
      </c>
      <c r="E35" s="32">
        <f>SUM(E28:E34)</f>
        <v>292658810</v>
      </c>
      <c r="F35" s="32">
        <f>SUM(F28:F34)</f>
        <v>39347761</v>
      </c>
      <c r="G35" s="37">
        <f t="shared" si="0"/>
        <v>0.15444061784974808</v>
      </c>
      <c r="H35" s="32">
        <f>SUM(H28:H34)</f>
        <v>54853823</v>
      </c>
      <c r="I35" s="37">
        <f t="shared" si="1"/>
        <v>0.21530216968484486</v>
      </c>
      <c r="J35" s="32">
        <f>SUM(J28:J34)</f>
        <v>39852401</v>
      </c>
      <c r="K35" s="37">
        <f t="shared" si="2"/>
        <v>0.13617359067372686</v>
      </c>
      <c r="L35" s="32">
        <f>SUM(L28:L34)</f>
        <v>0</v>
      </c>
      <c r="M35" s="37">
        <f t="shared" si="3"/>
        <v>0</v>
      </c>
      <c r="N35" s="32">
        <f t="shared" si="4"/>
        <v>134053985</v>
      </c>
      <c r="O35" s="37">
        <f t="shared" si="5"/>
        <v>0.45805552547691969</v>
      </c>
      <c r="P35" s="32">
        <f>SUM(P28:P34)</f>
        <v>49891235</v>
      </c>
      <c r="Q35" s="32">
        <f>SUM(Q28:Q34)</f>
        <v>221133091</v>
      </c>
      <c r="R35" s="32">
        <f>SUM(R28:R34)</f>
        <v>241383892</v>
      </c>
      <c r="S35" s="32">
        <f>SUM(S28:S34)</f>
        <v>128176038</v>
      </c>
      <c r="T35" s="37">
        <f t="shared" si="6"/>
        <v>0.53100493549089012</v>
      </c>
      <c r="U35" s="37">
        <f t="shared" si="7"/>
        <v>-0.20121438164439109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25540455</v>
      </c>
      <c r="E36" s="31">
        <v>24643413</v>
      </c>
      <c r="F36" s="31">
        <v>3982395</v>
      </c>
      <c r="G36" s="36">
        <f t="shared" si="0"/>
        <v>0.15592498254240184</v>
      </c>
      <c r="H36" s="31">
        <v>4043062</v>
      </c>
      <c r="I36" s="36">
        <f t="shared" si="1"/>
        <v>0.15830031219099269</v>
      </c>
      <c r="J36" s="31">
        <v>4249328</v>
      </c>
      <c r="K36" s="36">
        <f t="shared" si="2"/>
        <v>0.17243260907082961</v>
      </c>
      <c r="L36" s="31">
        <v>0</v>
      </c>
      <c r="M36" s="36">
        <f t="shared" si="3"/>
        <v>0</v>
      </c>
      <c r="N36" s="31">
        <f t="shared" si="4"/>
        <v>12274785</v>
      </c>
      <c r="O36" s="36">
        <f t="shared" si="5"/>
        <v>0.4980959820784564</v>
      </c>
      <c r="P36" s="31">
        <v>3656821</v>
      </c>
      <c r="Q36" s="31">
        <v>29801304</v>
      </c>
      <c r="R36" s="31">
        <v>30315540</v>
      </c>
      <c r="S36" s="31">
        <v>12138121</v>
      </c>
      <c r="T36" s="36">
        <f t="shared" si="6"/>
        <v>0.40039270288439527</v>
      </c>
      <c r="U36" s="36">
        <f t="shared" si="7"/>
        <v>0.16202789253288574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33993041</v>
      </c>
      <c r="E37" s="31">
        <v>31165431</v>
      </c>
      <c r="F37" s="31">
        <v>2691423</v>
      </c>
      <c r="G37" s="36">
        <f t="shared" si="0"/>
        <v>7.9175705403938409E-2</v>
      </c>
      <c r="H37" s="31">
        <v>6708647</v>
      </c>
      <c r="I37" s="36">
        <f t="shared" si="1"/>
        <v>0.19735354068498903</v>
      </c>
      <c r="J37" s="31">
        <v>3831052</v>
      </c>
      <c r="K37" s="36">
        <f t="shared" si="2"/>
        <v>0.12292632821282017</v>
      </c>
      <c r="L37" s="31">
        <v>0</v>
      </c>
      <c r="M37" s="36">
        <f t="shared" si="3"/>
        <v>0</v>
      </c>
      <c r="N37" s="31">
        <f t="shared" si="4"/>
        <v>13231122</v>
      </c>
      <c r="O37" s="36">
        <f t="shared" si="5"/>
        <v>0.42454481056270327</v>
      </c>
      <c r="P37" s="31">
        <v>2971123</v>
      </c>
      <c r="Q37" s="31">
        <v>25727191</v>
      </c>
      <c r="R37" s="31">
        <v>26958893</v>
      </c>
      <c r="S37" s="31">
        <v>13505877</v>
      </c>
      <c r="T37" s="36">
        <f t="shared" si="6"/>
        <v>0.50098040004832545</v>
      </c>
      <c r="U37" s="36">
        <f t="shared" si="7"/>
        <v>0.28942894656330287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7282183</v>
      </c>
      <c r="E38" s="31">
        <v>8964798</v>
      </c>
      <c r="F38" s="31">
        <v>2932833</v>
      </c>
      <c r="G38" s="36">
        <f t="shared" si="0"/>
        <v>0.40274090887306729</v>
      </c>
      <c r="H38" s="31">
        <v>1807516</v>
      </c>
      <c r="I38" s="36">
        <f t="shared" si="1"/>
        <v>0.2482107357093333</v>
      </c>
      <c r="J38" s="31">
        <v>2165953</v>
      </c>
      <c r="K38" s="36">
        <f t="shared" si="2"/>
        <v>0.24160644779726215</v>
      </c>
      <c r="L38" s="31">
        <v>0</v>
      </c>
      <c r="M38" s="36">
        <f t="shared" si="3"/>
        <v>0</v>
      </c>
      <c r="N38" s="31">
        <f t="shared" si="4"/>
        <v>6906302</v>
      </c>
      <c r="O38" s="36">
        <f t="shared" si="5"/>
        <v>0.77038010226220377</v>
      </c>
      <c r="P38" s="31">
        <v>1572081</v>
      </c>
      <c r="Q38" s="31">
        <v>8766463</v>
      </c>
      <c r="R38" s="31">
        <v>7323196</v>
      </c>
      <c r="S38" s="31">
        <v>5307352</v>
      </c>
      <c r="T38" s="36">
        <f t="shared" si="6"/>
        <v>0.72473166087593455</v>
      </c>
      <c r="U38" s="36">
        <f t="shared" si="7"/>
        <v>0.37776170566274891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71915897</v>
      </c>
      <c r="E39" s="31">
        <v>67141430</v>
      </c>
      <c r="F39" s="31">
        <v>16922376</v>
      </c>
      <c r="G39" s="36">
        <f t="shared" si="0"/>
        <v>0.23530786246050717</v>
      </c>
      <c r="H39" s="31">
        <v>10186029</v>
      </c>
      <c r="I39" s="36">
        <f t="shared" si="1"/>
        <v>0.14163807203850909</v>
      </c>
      <c r="J39" s="31">
        <v>12096217</v>
      </c>
      <c r="K39" s="36">
        <f t="shared" si="2"/>
        <v>0.18016025276792585</v>
      </c>
      <c r="L39" s="31">
        <v>0</v>
      </c>
      <c r="M39" s="36">
        <f t="shared" si="3"/>
        <v>0</v>
      </c>
      <c r="N39" s="31">
        <f t="shared" si="4"/>
        <v>39204622</v>
      </c>
      <c r="O39" s="36">
        <f t="shared" si="5"/>
        <v>0.58391103674735556</v>
      </c>
      <c r="P39" s="31">
        <v>4767430</v>
      </c>
      <c r="Q39" s="31">
        <v>51109785</v>
      </c>
      <c r="R39" s="31">
        <v>60053665</v>
      </c>
      <c r="S39" s="31">
        <v>35427069</v>
      </c>
      <c r="T39" s="36">
        <f t="shared" si="6"/>
        <v>0.58992351257829145</v>
      </c>
      <c r="U39" s="36">
        <f t="shared" si="7"/>
        <v>1.5372615853824807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138731576</v>
      </c>
      <c r="E40" s="32">
        <f>SUM(E36:E39)</f>
        <v>131915072</v>
      </c>
      <c r="F40" s="32">
        <f>SUM(F36:F39)</f>
        <v>26529027</v>
      </c>
      <c r="G40" s="37">
        <f t="shared" si="0"/>
        <v>0.19122558659608971</v>
      </c>
      <c r="H40" s="32">
        <f>SUM(H36:H39)</f>
        <v>22745254</v>
      </c>
      <c r="I40" s="37">
        <f t="shared" si="1"/>
        <v>0.16395152895833895</v>
      </c>
      <c r="J40" s="32">
        <f>SUM(J36:J39)</f>
        <v>22342550</v>
      </c>
      <c r="K40" s="37">
        <f t="shared" si="2"/>
        <v>0.1693707145154725</v>
      </c>
      <c r="L40" s="32">
        <f>SUM(L36:L39)</f>
        <v>0</v>
      </c>
      <c r="M40" s="37">
        <f t="shared" si="3"/>
        <v>0</v>
      </c>
      <c r="N40" s="32">
        <f t="shared" si="4"/>
        <v>71616831</v>
      </c>
      <c r="O40" s="37">
        <f t="shared" si="5"/>
        <v>0.54290104924477467</v>
      </c>
      <c r="P40" s="32">
        <f>SUM(P36:P39)</f>
        <v>12967455</v>
      </c>
      <c r="Q40" s="32">
        <f>SUM(Q36:Q39)</f>
        <v>115404743</v>
      </c>
      <c r="R40" s="32">
        <f>SUM(R36:R39)</f>
        <v>124651294</v>
      </c>
      <c r="S40" s="32">
        <f>SUM(S36:S39)</f>
        <v>66378419</v>
      </c>
      <c r="T40" s="37">
        <f t="shared" si="6"/>
        <v>0.53251287547805159</v>
      </c>
      <c r="U40" s="37">
        <f t="shared" si="7"/>
        <v>0.72297108414874001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36187113</v>
      </c>
      <c r="E41" s="31">
        <v>35322113</v>
      </c>
      <c r="F41" s="31">
        <v>6261876</v>
      </c>
      <c r="G41" s="36">
        <f t="shared" si="0"/>
        <v>0.17304160185422915</v>
      </c>
      <c r="H41" s="31">
        <v>4787658</v>
      </c>
      <c r="I41" s="36">
        <f t="shared" si="1"/>
        <v>0.13230284493819663</v>
      </c>
      <c r="J41" s="31">
        <v>4881979</v>
      </c>
      <c r="K41" s="36">
        <f t="shared" si="2"/>
        <v>0.13821310746613602</v>
      </c>
      <c r="L41" s="31">
        <v>0</v>
      </c>
      <c r="M41" s="36">
        <f t="shared" si="3"/>
        <v>0</v>
      </c>
      <c r="N41" s="31">
        <f t="shared" si="4"/>
        <v>15931513</v>
      </c>
      <c r="O41" s="36">
        <f t="shared" si="5"/>
        <v>0.45103510653510454</v>
      </c>
      <c r="P41" s="31">
        <v>4161576</v>
      </c>
      <c r="Q41" s="31">
        <v>31552404</v>
      </c>
      <c r="R41" s="31">
        <v>31402508</v>
      </c>
      <c r="S41" s="31">
        <v>19789911</v>
      </c>
      <c r="T41" s="36">
        <f t="shared" si="6"/>
        <v>0.63020160682707249</v>
      </c>
      <c r="U41" s="36">
        <f t="shared" si="7"/>
        <v>0.17310821669482901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31841105</v>
      </c>
      <c r="E42" s="31">
        <v>34547105</v>
      </c>
      <c r="F42" s="31">
        <v>6857221</v>
      </c>
      <c r="G42" s="36">
        <f t="shared" si="0"/>
        <v>0.21535750722218969</v>
      </c>
      <c r="H42" s="31">
        <v>6073184</v>
      </c>
      <c r="I42" s="36">
        <f t="shared" si="1"/>
        <v>0.19073408413432888</v>
      </c>
      <c r="J42" s="31">
        <v>11575060</v>
      </c>
      <c r="K42" s="36">
        <f t="shared" si="2"/>
        <v>0.3350515187886221</v>
      </c>
      <c r="L42" s="31">
        <v>0</v>
      </c>
      <c r="M42" s="36">
        <f t="shared" si="3"/>
        <v>0</v>
      </c>
      <c r="N42" s="31">
        <f t="shared" si="4"/>
        <v>24505465</v>
      </c>
      <c r="O42" s="36">
        <f t="shared" si="5"/>
        <v>0.70933483427916755</v>
      </c>
      <c r="P42" s="31">
        <v>7942985</v>
      </c>
      <c r="Q42" s="31">
        <v>24859954</v>
      </c>
      <c r="R42" s="31">
        <v>25542085</v>
      </c>
      <c r="S42" s="31">
        <v>19326674</v>
      </c>
      <c r="T42" s="36">
        <f t="shared" si="6"/>
        <v>0.75665999858664634</v>
      </c>
      <c r="U42" s="36">
        <f t="shared" si="7"/>
        <v>0.4572682687931553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43247914</v>
      </c>
      <c r="E43" s="31">
        <v>46902451</v>
      </c>
      <c r="F43" s="31">
        <v>3856700</v>
      </c>
      <c r="G43" s="36">
        <f t="shared" si="0"/>
        <v>8.9176555428777449E-2</v>
      </c>
      <c r="H43" s="31">
        <v>5440547</v>
      </c>
      <c r="I43" s="36">
        <f t="shared" si="1"/>
        <v>0.12579906166110116</v>
      </c>
      <c r="J43" s="31">
        <v>5702734</v>
      </c>
      <c r="K43" s="36">
        <f t="shared" si="2"/>
        <v>0.12158712132122904</v>
      </c>
      <c r="L43" s="31">
        <v>0</v>
      </c>
      <c r="M43" s="36">
        <f t="shared" si="3"/>
        <v>0</v>
      </c>
      <c r="N43" s="31">
        <f t="shared" si="4"/>
        <v>14999981</v>
      </c>
      <c r="O43" s="36">
        <f t="shared" si="5"/>
        <v>0.31981230575775238</v>
      </c>
      <c r="P43" s="31">
        <v>7767704</v>
      </c>
      <c r="Q43" s="31">
        <v>39301958</v>
      </c>
      <c r="R43" s="31">
        <v>44437823</v>
      </c>
      <c r="S43" s="31">
        <v>17915176</v>
      </c>
      <c r="T43" s="36">
        <f t="shared" si="6"/>
        <v>0.40315152252170411</v>
      </c>
      <c r="U43" s="36">
        <f t="shared" si="7"/>
        <v>-0.26584045942018386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36440718</v>
      </c>
      <c r="E44" s="31">
        <v>39166913</v>
      </c>
      <c r="F44" s="31">
        <v>6986305</v>
      </c>
      <c r="G44" s="36">
        <f t="shared" si="0"/>
        <v>0.19171699635556028</v>
      </c>
      <c r="H44" s="31">
        <v>13253130</v>
      </c>
      <c r="I44" s="36">
        <f t="shared" si="1"/>
        <v>0.36369014463436206</v>
      </c>
      <c r="J44" s="31">
        <v>7614319</v>
      </c>
      <c r="K44" s="36">
        <f t="shared" si="2"/>
        <v>0.1944069219854013</v>
      </c>
      <c r="L44" s="31">
        <v>0</v>
      </c>
      <c r="M44" s="36">
        <f t="shared" si="3"/>
        <v>0</v>
      </c>
      <c r="N44" s="31">
        <f t="shared" si="4"/>
        <v>27853754</v>
      </c>
      <c r="O44" s="36">
        <f t="shared" si="5"/>
        <v>0.71115520388344111</v>
      </c>
      <c r="P44" s="31">
        <v>6783535</v>
      </c>
      <c r="Q44" s="31">
        <v>40406514</v>
      </c>
      <c r="R44" s="31">
        <v>39075358</v>
      </c>
      <c r="S44" s="31">
        <v>25749602</v>
      </c>
      <c r="T44" s="36">
        <f t="shared" si="6"/>
        <v>0.65897290051699586</v>
      </c>
      <c r="U44" s="36">
        <f t="shared" si="7"/>
        <v>0.12247065873471574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39533981</v>
      </c>
      <c r="E45" s="31">
        <v>35394389</v>
      </c>
      <c r="F45" s="31">
        <v>5773925</v>
      </c>
      <c r="G45" s="36">
        <f t="shared" si="0"/>
        <v>0.14604967306479963</v>
      </c>
      <c r="H45" s="31">
        <v>6801860</v>
      </c>
      <c r="I45" s="36">
        <f t="shared" si="1"/>
        <v>0.17205097558983498</v>
      </c>
      <c r="J45" s="31">
        <v>6756041</v>
      </c>
      <c r="K45" s="36">
        <f t="shared" si="2"/>
        <v>0.19087887065941442</v>
      </c>
      <c r="L45" s="31">
        <v>0</v>
      </c>
      <c r="M45" s="36">
        <f t="shared" si="3"/>
        <v>0</v>
      </c>
      <c r="N45" s="31">
        <f t="shared" si="4"/>
        <v>19331826</v>
      </c>
      <c r="O45" s="36">
        <f t="shared" si="5"/>
        <v>0.54618335126508333</v>
      </c>
      <c r="P45" s="31">
        <v>6694875</v>
      </c>
      <c r="Q45" s="31">
        <v>36345137</v>
      </c>
      <c r="R45" s="31">
        <v>33413896</v>
      </c>
      <c r="S45" s="31">
        <v>20553566</v>
      </c>
      <c r="T45" s="36">
        <f t="shared" si="6"/>
        <v>0.61512030802992868</v>
      </c>
      <c r="U45" s="36">
        <f t="shared" si="7"/>
        <v>9.1362422748744176E-3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183430776</v>
      </c>
      <c r="E46" s="31">
        <v>184990776</v>
      </c>
      <c r="F46" s="31">
        <v>18118375</v>
      </c>
      <c r="G46" s="36">
        <f t="shared" si="0"/>
        <v>9.8775000548435771E-2</v>
      </c>
      <c r="H46" s="31">
        <v>28173744</v>
      </c>
      <c r="I46" s="36">
        <f t="shared" si="1"/>
        <v>0.15359333157921112</v>
      </c>
      <c r="J46" s="31">
        <v>22279146</v>
      </c>
      <c r="K46" s="36">
        <f t="shared" si="2"/>
        <v>0.12043382098143099</v>
      </c>
      <c r="L46" s="31">
        <v>0</v>
      </c>
      <c r="M46" s="36">
        <f t="shared" si="3"/>
        <v>0</v>
      </c>
      <c r="N46" s="31">
        <f t="shared" si="4"/>
        <v>68571265</v>
      </c>
      <c r="O46" s="36">
        <f t="shared" si="5"/>
        <v>0.37067396809017117</v>
      </c>
      <c r="P46" s="31">
        <v>21057204</v>
      </c>
      <c r="Q46" s="31">
        <v>232203376</v>
      </c>
      <c r="R46" s="31">
        <v>225584217</v>
      </c>
      <c r="S46" s="31">
        <v>61099187</v>
      </c>
      <c r="T46" s="36">
        <f t="shared" si="6"/>
        <v>0.27084867821227049</v>
      </c>
      <c r="U46" s="36">
        <f t="shared" si="7"/>
        <v>5.8029641542153509E-2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370681607</v>
      </c>
      <c r="E47" s="32">
        <f>SUM(E41:E46)</f>
        <v>376323747</v>
      </c>
      <c r="F47" s="32">
        <f>SUM(F41:F46)</f>
        <v>47854402</v>
      </c>
      <c r="G47" s="37">
        <f t="shared" si="0"/>
        <v>0.12909839899339812</v>
      </c>
      <c r="H47" s="32">
        <f>SUM(H41:H46)</f>
        <v>64530123</v>
      </c>
      <c r="I47" s="37">
        <f t="shared" si="1"/>
        <v>0.1740850416675786</v>
      </c>
      <c r="J47" s="32">
        <f>SUM(J41:J46)</f>
        <v>58809279</v>
      </c>
      <c r="K47" s="37">
        <f t="shared" si="2"/>
        <v>0.15627310120293844</v>
      </c>
      <c r="L47" s="32">
        <f>SUM(L41:L46)</f>
        <v>0</v>
      </c>
      <c r="M47" s="37">
        <f t="shared" si="3"/>
        <v>0</v>
      </c>
      <c r="N47" s="32">
        <f t="shared" si="4"/>
        <v>171193804</v>
      </c>
      <c r="O47" s="37">
        <f t="shared" si="5"/>
        <v>0.45491097855166712</v>
      </c>
      <c r="P47" s="32">
        <f>SUM(P41:P46)</f>
        <v>54407879</v>
      </c>
      <c r="Q47" s="32">
        <f>SUM(Q41:Q46)</f>
        <v>404669343</v>
      </c>
      <c r="R47" s="32">
        <f>SUM(R41:R46)</f>
        <v>399455887</v>
      </c>
      <c r="S47" s="32">
        <f>SUM(S41:S46)</f>
        <v>164434116</v>
      </c>
      <c r="T47" s="37">
        <f t="shared" si="6"/>
        <v>0.41164524382137846</v>
      </c>
      <c r="U47" s="37">
        <f t="shared" si="7"/>
        <v>8.0896371644996412E-2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48685884</v>
      </c>
      <c r="E48" s="31">
        <v>48535897</v>
      </c>
      <c r="F48" s="31">
        <v>5484838</v>
      </c>
      <c r="G48" s="36">
        <f t="shared" si="0"/>
        <v>0.11265766479663797</v>
      </c>
      <c r="H48" s="31">
        <v>14223399</v>
      </c>
      <c r="I48" s="36">
        <f t="shared" si="1"/>
        <v>0.2921462615323982</v>
      </c>
      <c r="J48" s="31">
        <v>6244598</v>
      </c>
      <c r="K48" s="36">
        <f t="shared" si="2"/>
        <v>0.12865937143388945</v>
      </c>
      <c r="L48" s="31">
        <v>0</v>
      </c>
      <c r="M48" s="36">
        <f t="shared" si="3"/>
        <v>0</v>
      </c>
      <c r="N48" s="31">
        <f t="shared" si="4"/>
        <v>25952835</v>
      </c>
      <c r="O48" s="36">
        <f t="shared" si="5"/>
        <v>0.5347142342913741</v>
      </c>
      <c r="P48" s="31">
        <v>5589657</v>
      </c>
      <c r="Q48" s="31">
        <v>38759220</v>
      </c>
      <c r="R48" s="31">
        <v>35224452</v>
      </c>
      <c r="S48" s="31">
        <v>20297413</v>
      </c>
      <c r="T48" s="36">
        <f t="shared" si="6"/>
        <v>0.57623076719546973</v>
      </c>
      <c r="U48" s="36">
        <f t="shared" si="7"/>
        <v>0.1171701590992078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67510030</v>
      </c>
      <c r="E49" s="31">
        <v>76463308</v>
      </c>
      <c r="F49" s="31">
        <v>13018501</v>
      </c>
      <c r="G49" s="36">
        <f t="shared" si="0"/>
        <v>0.1928380271790725</v>
      </c>
      <c r="H49" s="31">
        <v>24366475</v>
      </c>
      <c r="I49" s="36">
        <f t="shared" si="1"/>
        <v>0.36093118311456829</v>
      </c>
      <c r="J49" s="31">
        <v>11004611</v>
      </c>
      <c r="K49" s="36">
        <f t="shared" si="2"/>
        <v>0.1439201531798755</v>
      </c>
      <c r="L49" s="31">
        <v>0</v>
      </c>
      <c r="M49" s="36">
        <f t="shared" si="3"/>
        <v>0</v>
      </c>
      <c r="N49" s="31">
        <f t="shared" si="4"/>
        <v>48389587</v>
      </c>
      <c r="O49" s="36">
        <f t="shared" si="5"/>
        <v>0.63284715591954244</v>
      </c>
      <c r="P49" s="31">
        <v>18787223</v>
      </c>
      <c r="Q49" s="31">
        <v>48803227</v>
      </c>
      <c r="R49" s="31">
        <v>63275392</v>
      </c>
      <c r="S49" s="31">
        <v>39707087</v>
      </c>
      <c r="T49" s="36">
        <f t="shared" si="6"/>
        <v>0.62752810760935307</v>
      </c>
      <c r="U49" s="36">
        <f t="shared" si="7"/>
        <v>-0.41425025933848769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33167784</v>
      </c>
      <c r="E50" s="31">
        <v>35612554</v>
      </c>
      <c r="F50" s="31">
        <v>5269903</v>
      </c>
      <c r="G50" s="36">
        <f t="shared" si="0"/>
        <v>0.15888619511029137</v>
      </c>
      <c r="H50" s="31">
        <v>5489427</v>
      </c>
      <c r="I50" s="36">
        <f t="shared" si="1"/>
        <v>0.16550478621061931</v>
      </c>
      <c r="J50" s="31">
        <v>6157908</v>
      </c>
      <c r="K50" s="36">
        <f t="shared" si="2"/>
        <v>0.17291396736106038</v>
      </c>
      <c r="L50" s="31">
        <v>0</v>
      </c>
      <c r="M50" s="36">
        <f t="shared" si="3"/>
        <v>0</v>
      </c>
      <c r="N50" s="31">
        <f t="shared" si="4"/>
        <v>16917238</v>
      </c>
      <c r="O50" s="36">
        <f t="shared" si="5"/>
        <v>0.47503579776951688</v>
      </c>
      <c r="P50" s="31">
        <v>7120459</v>
      </c>
      <c r="Q50" s="31">
        <v>27598704</v>
      </c>
      <c r="R50" s="31">
        <v>33682285</v>
      </c>
      <c r="S50" s="31">
        <v>17309478</v>
      </c>
      <c r="T50" s="36">
        <f t="shared" si="6"/>
        <v>0.51390450499424256</v>
      </c>
      <c r="U50" s="36">
        <f t="shared" si="7"/>
        <v>-0.13518103257107439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43706896</v>
      </c>
      <c r="E51" s="31">
        <v>133081856</v>
      </c>
      <c r="F51" s="31">
        <v>833448</v>
      </c>
      <c r="G51" s="36">
        <f t="shared" si="0"/>
        <v>1.9069027459648474E-2</v>
      </c>
      <c r="H51" s="31">
        <v>8069841</v>
      </c>
      <c r="I51" s="36">
        <f t="shared" si="1"/>
        <v>0.18463541771531888</v>
      </c>
      <c r="J51" s="31">
        <v>6754286</v>
      </c>
      <c r="K51" s="36">
        <f t="shared" si="2"/>
        <v>5.0752868971109026E-2</v>
      </c>
      <c r="L51" s="31">
        <v>0</v>
      </c>
      <c r="M51" s="36">
        <f t="shared" si="3"/>
        <v>0</v>
      </c>
      <c r="N51" s="31">
        <f t="shared" si="4"/>
        <v>15657575</v>
      </c>
      <c r="O51" s="36">
        <f t="shared" si="5"/>
        <v>0.11765371682222406</v>
      </c>
      <c r="P51" s="31">
        <v>7273093</v>
      </c>
      <c r="Q51" s="31">
        <v>34469796</v>
      </c>
      <c r="R51" s="31">
        <v>34003479</v>
      </c>
      <c r="S51" s="31">
        <v>22542590</v>
      </c>
      <c r="T51" s="36">
        <f t="shared" si="6"/>
        <v>0.66294951760671317</v>
      </c>
      <c r="U51" s="36">
        <f t="shared" si="7"/>
        <v>-7.1332375373173385E-2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78547820</v>
      </c>
      <c r="E52" s="31">
        <v>83727654</v>
      </c>
      <c r="F52" s="31">
        <v>18948657</v>
      </c>
      <c r="G52" s="36">
        <f t="shared" si="0"/>
        <v>0.24123721065715129</v>
      </c>
      <c r="H52" s="31">
        <v>23192121</v>
      </c>
      <c r="I52" s="36">
        <f t="shared" si="1"/>
        <v>0.295261167019021</v>
      </c>
      <c r="J52" s="31">
        <v>14510481</v>
      </c>
      <c r="K52" s="36">
        <f t="shared" si="2"/>
        <v>0.17330571569579628</v>
      </c>
      <c r="L52" s="31">
        <v>0</v>
      </c>
      <c r="M52" s="36">
        <f t="shared" si="3"/>
        <v>0</v>
      </c>
      <c r="N52" s="31">
        <f t="shared" si="4"/>
        <v>56651259</v>
      </c>
      <c r="O52" s="36">
        <f t="shared" si="5"/>
        <v>0.67661347587739651</v>
      </c>
      <c r="P52" s="31">
        <v>15853441</v>
      </c>
      <c r="Q52" s="31">
        <v>85967501</v>
      </c>
      <c r="R52" s="31">
        <v>88488402</v>
      </c>
      <c r="S52" s="31">
        <v>62312078</v>
      </c>
      <c r="T52" s="36">
        <f t="shared" si="6"/>
        <v>0.70418356068855215</v>
      </c>
      <c r="U52" s="36">
        <f t="shared" si="7"/>
        <v>-8.4710946979901669E-2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271618414</v>
      </c>
      <c r="E53" s="32">
        <f>SUM(E48:E52)</f>
        <v>377421269</v>
      </c>
      <c r="F53" s="32">
        <f>SUM(F48:F52)</f>
        <v>43555347</v>
      </c>
      <c r="G53" s="37">
        <f t="shared" si="0"/>
        <v>0.16035491246186276</v>
      </c>
      <c r="H53" s="32">
        <f>SUM(H48:H52)</f>
        <v>75341263</v>
      </c>
      <c r="I53" s="37">
        <f t="shared" si="1"/>
        <v>0.27737906974156767</v>
      </c>
      <c r="J53" s="32">
        <f>SUM(J48:J52)</f>
        <v>44671884</v>
      </c>
      <c r="K53" s="37">
        <f t="shared" si="2"/>
        <v>0.11836080175969098</v>
      </c>
      <c r="L53" s="32">
        <f>SUM(L48:L52)</f>
        <v>0</v>
      </c>
      <c r="M53" s="37">
        <f t="shared" si="3"/>
        <v>0</v>
      </c>
      <c r="N53" s="32">
        <f t="shared" si="4"/>
        <v>163568494</v>
      </c>
      <c r="O53" s="37">
        <f t="shared" si="5"/>
        <v>0.43338441003440109</v>
      </c>
      <c r="P53" s="32">
        <f>SUM(P48:P52)</f>
        <v>54623873</v>
      </c>
      <c r="Q53" s="32">
        <f>SUM(Q48:Q52)</f>
        <v>235598448</v>
      </c>
      <c r="R53" s="32">
        <f>SUM(R48:R52)</f>
        <v>254674010</v>
      </c>
      <c r="S53" s="32">
        <f>SUM(S48:S52)</f>
        <v>162168646</v>
      </c>
      <c r="T53" s="37">
        <f t="shared" si="6"/>
        <v>0.63676951566435858</v>
      </c>
      <c r="U53" s="37">
        <f t="shared" si="7"/>
        <v>-0.1821912005397347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2268022942</v>
      </c>
      <c r="E54" s="32">
        <f>SUM(E8:E9,E11:E18,E20:E26,E28:E34,E36:E39,E41:E46,E48:E52)</f>
        <v>2591104357</v>
      </c>
      <c r="F54" s="32">
        <f>SUM(F8:F9,F11:F18,F20:F26,F28:F34,F36:F39,F41:F46,F48:F52)</f>
        <v>407390090</v>
      </c>
      <c r="G54" s="37">
        <f t="shared" si="0"/>
        <v>0.17962344315651108</v>
      </c>
      <c r="H54" s="32">
        <f>SUM(H8:H9,H11:H18,H20:H26,H28:H34,H36:H39,H41:H46,H48:H52)</f>
        <v>523569330</v>
      </c>
      <c r="I54" s="37">
        <f t="shared" si="1"/>
        <v>0.23084833945211478</v>
      </c>
      <c r="J54" s="32">
        <f>SUM(J8:J9,J11:J18,J20:J26,J28:J34,J36:J39,J41:J46,J48:J52)</f>
        <v>454982069</v>
      </c>
      <c r="K54" s="37">
        <f t="shared" si="2"/>
        <v>0.17559388056711914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1385941489</v>
      </c>
      <c r="O54" s="37">
        <f t="shared" si="5"/>
        <v>0.53488447319993448</v>
      </c>
      <c r="P54" s="32">
        <f>SUM(P8:P9,P11:P18,P20:P26,P28:P34,P36:P39,P41:P46,P48:P52)</f>
        <v>385298002</v>
      </c>
      <c r="Q54" s="32">
        <f>SUM(Q8:Q9,Q11:Q18,Q20:Q26,Q28:Q34,Q36:Q39,Q41:Q46,Q48:Q52)</f>
        <v>2103982059</v>
      </c>
      <c r="R54" s="32">
        <f>SUM(R8:R9,R11:R18,R20:R26,R28:R34,R36:R39,R41:R46,R48:R52)</f>
        <v>2230984234</v>
      </c>
      <c r="S54" s="32">
        <f>SUM(S8:S9,S11:S18,S20:S26,S28:S34,S36:S39,S41:S46,S48:S52)</f>
        <v>1159704189</v>
      </c>
      <c r="T54" s="37">
        <f t="shared" si="6"/>
        <v>0.5198172946837597</v>
      </c>
      <c r="U54" s="37">
        <f t="shared" si="7"/>
        <v>0.18085758721375367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62448440</v>
      </c>
      <c r="E57" s="31">
        <v>59636085</v>
      </c>
      <c r="F57" s="31">
        <v>11339212</v>
      </c>
      <c r="G57" s="36">
        <f t="shared" ref="G57:G85" si="8">IF(($D57      =0),0,($F57      /$D57      ))</f>
        <v>0.18157718591529268</v>
      </c>
      <c r="H57" s="31">
        <v>13741043</v>
      </c>
      <c r="I57" s="36">
        <f t="shared" ref="I57:I85" si="9">IF(($D57      =0),0,($H57      /$D57      ))</f>
        <v>0.2200382107223175</v>
      </c>
      <c r="J57" s="31">
        <v>13128829</v>
      </c>
      <c r="K57" s="36">
        <f t="shared" ref="K57:K85" si="10">IF(($E57      =0),0,($J57      /$E57      ))</f>
        <v>0.22014907584895957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38209084</v>
      </c>
      <c r="O57" s="36">
        <f t="shared" ref="O57:O85" si="13">IF(($E57      =0),0,($N57      /$E57      ))</f>
        <v>0.64070409719216137</v>
      </c>
      <c r="P57" s="31">
        <v>10110284</v>
      </c>
      <c r="Q57" s="31">
        <v>63537384</v>
      </c>
      <c r="R57" s="31">
        <v>54066700</v>
      </c>
      <c r="S57" s="31">
        <v>31657548</v>
      </c>
      <c r="T57" s="36">
        <f t="shared" ref="T57:T85" si="14">IF(($R57      =0),0,($S57      /$R57      ))</f>
        <v>0.58552765380539218</v>
      </c>
      <c r="U57" s="36">
        <f t="shared" ref="U57:U85" si="15">IF(($P57      =0),0,(($J57      /$P57      )-1))</f>
        <v>0.2985618405971584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62448440</v>
      </c>
      <c r="E58" s="32">
        <f>E57</f>
        <v>59636085</v>
      </c>
      <c r="F58" s="32">
        <f>F57</f>
        <v>11339212</v>
      </c>
      <c r="G58" s="37">
        <f t="shared" si="8"/>
        <v>0.18157718591529268</v>
      </c>
      <c r="H58" s="32">
        <f>H57</f>
        <v>13741043</v>
      </c>
      <c r="I58" s="37">
        <f t="shared" si="9"/>
        <v>0.2200382107223175</v>
      </c>
      <c r="J58" s="32">
        <f>J57</f>
        <v>13128829</v>
      </c>
      <c r="K58" s="37">
        <f t="shared" si="10"/>
        <v>0.22014907584895957</v>
      </c>
      <c r="L58" s="32">
        <f>L57</f>
        <v>0</v>
      </c>
      <c r="M58" s="37">
        <f t="shared" si="11"/>
        <v>0</v>
      </c>
      <c r="N58" s="32">
        <f t="shared" si="12"/>
        <v>38209084</v>
      </c>
      <c r="O58" s="37">
        <f t="shared" si="13"/>
        <v>0.64070409719216137</v>
      </c>
      <c r="P58" s="32">
        <f>P57</f>
        <v>10110284</v>
      </c>
      <c r="Q58" s="32">
        <f>Q57</f>
        <v>63537384</v>
      </c>
      <c r="R58" s="32">
        <f>R57</f>
        <v>54066700</v>
      </c>
      <c r="S58" s="32">
        <f>S57</f>
        <v>31657548</v>
      </c>
      <c r="T58" s="37">
        <f t="shared" si="14"/>
        <v>0.58552765380539218</v>
      </c>
      <c r="U58" s="37">
        <f t="shared" si="15"/>
        <v>0.2985618405971584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10527921</v>
      </c>
      <c r="E59" s="31">
        <v>9965221</v>
      </c>
      <c r="F59" s="31">
        <v>718375</v>
      </c>
      <c r="G59" s="36">
        <f t="shared" si="8"/>
        <v>6.8235219470206887E-2</v>
      </c>
      <c r="H59" s="31">
        <v>7100</v>
      </c>
      <c r="I59" s="36">
        <f t="shared" si="9"/>
        <v>6.7439715780542051E-4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725475</v>
      </c>
      <c r="O59" s="36">
        <f t="shared" si="13"/>
        <v>7.2800693532035068E-2</v>
      </c>
      <c r="P59" s="31">
        <v>12316</v>
      </c>
      <c r="Q59" s="31">
        <v>2599252</v>
      </c>
      <c r="R59" s="31">
        <v>2140752</v>
      </c>
      <c r="S59" s="31">
        <v>48289</v>
      </c>
      <c r="T59" s="36">
        <f t="shared" si="14"/>
        <v>2.2557026689686614E-2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84036</v>
      </c>
      <c r="E60" s="31">
        <v>84036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75000</v>
      </c>
      <c r="R60" s="31">
        <v>75000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9862104</v>
      </c>
      <c r="E61" s="31">
        <v>9862104</v>
      </c>
      <c r="F61" s="31">
        <v>817947</v>
      </c>
      <c r="G61" s="36">
        <f t="shared" si="8"/>
        <v>8.2938387183911264E-2</v>
      </c>
      <c r="H61" s="31">
        <v>751719</v>
      </c>
      <c r="I61" s="36">
        <f t="shared" si="9"/>
        <v>7.6222984466600641E-2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1569666</v>
      </c>
      <c r="O61" s="36">
        <f t="shared" si="13"/>
        <v>0.15916137165051189</v>
      </c>
      <c r="P61" s="31">
        <v>1991361</v>
      </c>
      <c r="Q61" s="31">
        <v>8487099</v>
      </c>
      <c r="R61" s="31">
        <v>8082712</v>
      </c>
      <c r="S61" s="31">
        <v>6932372</v>
      </c>
      <c r="T61" s="36">
        <f t="shared" si="14"/>
        <v>0.85767895726087973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15362366</v>
      </c>
      <c r="E62" s="31">
        <v>13961425</v>
      </c>
      <c r="F62" s="31">
        <v>3550459</v>
      </c>
      <c r="G62" s="36">
        <f t="shared" si="8"/>
        <v>0.2311140744856619</v>
      </c>
      <c r="H62" s="31">
        <v>3442425</v>
      </c>
      <c r="I62" s="36">
        <f t="shared" si="9"/>
        <v>0.22408169418695012</v>
      </c>
      <c r="J62" s="31">
        <v>3623959</v>
      </c>
      <c r="K62" s="36">
        <f t="shared" si="10"/>
        <v>0.25956942074322642</v>
      </c>
      <c r="L62" s="31">
        <v>0</v>
      </c>
      <c r="M62" s="36">
        <f t="shared" si="11"/>
        <v>0</v>
      </c>
      <c r="N62" s="31">
        <f t="shared" si="12"/>
        <v>10616843</v>
      </c>
      <c r="O62" s="36">
        <f t="shared" si="13"/>
        <v>0.76044121570684942</v>
      </c>
      <c r="P62" s="31">
        <v>3822756</v>
      </c>
      <c r="Q62" s="31">
        <v>18260485</v>
      </c>
      <c r="R62" s="31">
        <v>18295972</v>
      </c>
      <c r="S62" s="31">
        <v>15492629</v>
      </c>
      <c r="T62" s="36">
        <f t="shared" si="14"/>
        <v>0.84677813236705868</v>
      </c>
      <c r="U62" s="36">
        <f t="shared" si="15"/>
        <v>-5.2003580662747018E-2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35836427</v>
      </c>
      <c r="E63" s="32">
        <f>SUM(E59:E62)</f>
        <v>33872786</v>
      </c>
      <c r="F63" s="32">
        <f>SUM(F59:F62)</f>
        <v>5086781</v>
      </c>
      <c r="G63" s="37">
        <f t="shared" si="8"/>
        <v>0.14194442431439944</v>
      </c>
      <c r="H63" s="32">
        <f>SUM(H59:H62)</f>
        <v>4201244</v>
      </c>
      <c r="I63" s="37">
        <f t="shared" si="9"/>
        <v>0.11723389722976568</v>
      </c>
      <c r="J63" s="32">
        <f>SUM(J59:J62)</f>
        <v>3623959</v>
      </c>
      <c r="K63" s="37">
        <f t="shared" si="10"/>
        <v>0.10698733195433054</v>
      </c>
      <c r="L63" s="32">
        <f>SUM(L59:L62)</f>
        <v>0</v>
      </c>
      <c r="M63" s="37">
        <f t="shared" si="11"/>
        <v>0</v>
      </c>
      <c r="N63" s="32">
        <f t="shared" si="12"/>
        <v>12911984</v>
      </c>
      <c r="O63" s="37">
        <f t="shared" si="13"/>
        <v>0.38119049315872627</v>
      </c>
      <c r="P63" s="32">
        <f>SUM(P59:P62)</f>
        <v>5826433</v>
      </c>
      <c r="Q63" s="32">
        <f>SUM(Q59:Q62)</f>
        <v>29421836</v>
      </c>
      <c r="R63" s="32">
        <f>SUM(R59:R62)</f>
        <v>28594436</v>
      </c>
      <c r="S63" s="32">
        <f>SUM(S59:S62)</f>
        <v>22473290</v>
      </c>
      <c r="T63" s="37">
        <f t="shared" si="14"/>
        <v>0.7859322701801148</v>
      </c>
      <c r="U63" s="37">
        <f t="shared" si="15"/>
        <v>-0.37801412974284609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26469645</v>
      </c>
      <c r="E64" s="31">
        <v>26469645</v>
      </c>
      <c r="F64" s="31">
        <v>20930</v>
      </c>
      <c r="G64" s="36">
        <f t="shared" si="8"/>
        <v>7.9071706477363028E-4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20930</v>
      </c>
      <c r="O64" s="36">
        <f t="shared" si="13"/>
        <v>7.9071706477363028E-4</v>
      </c>
      <c r="P64" s="31">
        <v>0</v>
      </c>
      <c r="Q64" s="31">
        <v>622509</v>
      </c>
      <c r="R64" s="31">
        <v>402509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12075116</v>
      </c>
      <c r="E65" s="31">
        <v>12871352</v>
      </c>
      <c r="F65" s="31">
        <v>3727131</v>
      </c>
      <c r="G65" s="36">
        <f t="shared" si="8"/>
        <v>0.30866212796630693</v>
      </c>
      <c r="H65" s="31">
        <v>4019438</v>
      </c>
      <c r="I65" s="36">
        <f t="shared" si="9"/>
        <v>0.33286951446263541</v>
      </c>
      <c r="J65" s="31">
        <v>3262131</v>
      </c>
      <c r="K65" s="36">
        <f t="shared" si="10"/>
        <v>0.25344120804092685</v>
      </c>
      <c r="L65" s="31">
        <v>0</v>
      </c>
      <c r="M65" s="36">
        <f t="shared" si="11"/>
        <v>0</v>
      </c>
      <c r="N65" s="31">
        <f t="shared" si="12"/>
        <v>11008700</v>
      </c>
      <c r="O65" s="36">
        <f t="shared" si="13"/>
        <v>0.85528699704584255</v>
      </c>
      <c r="P65" s="31">
        <v>1956827</v>
      </c>
      <c r="Q65" s="31">
        <v>11078892</v>
      </c>
      <c r="R65" s="31">
        <v>12278892</v>
      </c>
      <c r="S65" s="31">
        <v>7665419</v>
      </c>
      <c r="T65" s="36">
        <f t="shared" si="14"/>
        <v>0.62427611546709594</v>
      </c>
      <c r="U65" s="36">
        <f t="shared" si="15"/>
        <v>0.66705130295115511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8618472</v>
      </c>
      <c r="E66" s="31">
        <v>8122840</v>
      </c>
      <c r="F66" s="31">
        <v>50603</v>
      </c>
      <c r="G66" s="36">
        <f t="shared" si="8"/>
        <v>5.871458420935869E-3</v>
      </c>
      <c r="H66" s="31">
        <v>79188</v>
      </c>
      <c r="I66" s="36">
        <f t="shared" si="9"/>
        <v>9.1881716387777323E-3</v>
      </c>
      <c r="J66" s="31">
        <v>6793491</v>
      </c>
      <c r="K66" s="36">
        <f t="shared" si="10"/>
        <v>0.83634430814838157</v>
      </c>
      <c r="L66" s="31">
        <v>0</v>
      </c>
      <c r="M66" s="36">
        <f t="shared" si="11"/>
        <v>0</v>
      </c>
      <c r="N66" s="31">
        <f t="shared" si="12"/>
        <v>6923282</v>
      </c>
      <c r="O66" s="36">
        <f t="shared" si="13"/>
        <v>0.85232283290080812</v>
      </c>
      <c r="P66" s="31">
        <v>6182348</v>
      </c>
      <c r="Q66" s="31">
        <v>7905050</v>
      </c>
      <c r="R66" s="31">
        <v>7984260</v>
      </c>
      <c r="S66" s="31">
        <v>6216329</v>
      </c>
      <c r="T66" s="36">
        <f t="shared" si="14"/>
        <v>0.7785729673131887</v>
      </c>
      <c r="U66" s="36">
        <f t="shared" si="15"/>
        <v>9.8852895372437688E-2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61435369</v>
      </c>
      <c r="E67" s="31">
        <v>61499344</v>
      </c>
      <c r="F67" s="31">
        <v>11210775</v>
      </c>
      <c r="G67" s="36">
        <f t="shared" si="8"/>
        <v>0.18248079538677467</v>
      </c>
      <c r="H67" s="31">
        <v>11027093</v>
      </c>
      <c r="I67" s="36">
        <f t="shared" si="9"/>
        <v>0.17949095414402086</v>
      </c>
      <c r="J67" s="31">
        <v>11075856</v>
      </c>
      <c r="K67" s="36">
        <f t="shared" si="10"/>
        <v>0.18009714054836098</v>
      </c>
      <c r="L67" s="31">
        <v>0</v>
      </c>
      <c r="M67" s="36">
        <f t="shared" si="11"/>
        <v>0</v>
      </c>
      <c r="N67" s="31">
        <f t="shared" si="12"/>
        <v>33313724</v>
      </c>
      <c r="O67" s="36">
        <f t="shared" si="13"/>
        <v>0.54169234715739412</v>
      </c>
      <c r="P67" s="31">
        <v>11444637</v>
      </c>
      <c r="Q67" s="31">
        <v>58448259</v>
      </c>
      <c r="R67" s="31">
        <v>58448259</v>
      </c>
      <c r="S67" s="31">
        <v>35165963</v>
      </c>
      <c r="T67" s="36">
        <f t="shared" si="14"/>
        <v>0.60165971752896863</v>
      </c>
      <c r="U67" s="36">
        <f t="shared" si="15"/>
        <v>-3.222304036379664E-2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11520008</v>
      </c>
      <c r="E68" s="31">
        <v>11520008</v>
      </c>
      <c r="F68" s="31">
        <v>3646429</v>
      </c>
      <c r="G68" s="36">
        <f t="shared" si="8"/>
        <v>0.31653007532633659</v>
      </c>
      <c r="H68" s="31">
        <v>2125398</v>
      </c>
      <c r="I68" s="36">
        <f t="shared" si="9"/>
        <v>0.18449622604428748</v>
      </c>
      <c r="J68" s="31">
        <v>2970979</v>
      </c>
      <c r="K68" s="36">
        <f t="shared" si="10"/>
        <v>0.25789730354353918</v>
      </c>
      <c r="L68" s="31">
        <v>0</v>
      </c>
      <c r="M68" s="36">
        <f t="shared" si="11"/>
        <v>0</v>
      </c>
      <c r="N68" s="31">
        <f t="shared" si="12"/>
        <v>8742806</v>
      </c>
      <c r="O68" s="36">
        <f t="shared" si="13"/>
        <v>0.75892360491416322</v>
      </c>
      <c r="P68" s="31">
        <v>1967175</v>
      </c>
      <c r="Q68" s="31">
        <v>6489231</v>
      </c>
      <c r="R68" s="31">
        <v>12101398</v>
      </c>
      <c r="S68" s="31">
        <v>6150707</v>
      </c>
      <c r="T68" s="36">
        <f t="shared" si="14"/>
        <v>0.50826416914806039</v>
      </c>
      <c r="U68" s="36">
        <f t="shared" si="15"/>
        <v>0.51027691994865743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11278994</v>
      </c>
      <c r="E69" s="31">
        <v>11278994</v>
      </c>
      <c r="F69" s="31">
        <v>3015641</v>
      </c>
      <c r="G69" s="36">
        <f t="shared" si="8"/>
        <v>0.26736790532914551</v>
      </c>
      <c r="H69" s="31">
        <v>1803878</v>
      </c>
      <c r="I69" s="36">
        <f t="shared" si="9"/>
        <v>0.15993252589725643</v>
      </c>
      <c r="J69" s="31">
        <v>1578715</v>
      </c>
      <c r="K69" s="36">
        <f t="shared" si="10"/>
        <v>0.13996948664038655</v>
      </c>
      <c r="L69" s="31">
        <v>0</v>
      </c>
      <c r="M69" s="36">
        <f t="shared" si="11"/>
        <v>0</v>
      </c>
      <c r="N69" s="31">
        <f t="shared" si="12"/>
        <v>6398234</v>
      </c>
      <c r="O69" s="36">
        <f t="shared" si="13"/>
        <v>0.56726991786678849</v>
      </c>
      <c r="P69" s="31">
        <v>3007532</v>
      </c>
      <c r="Q69" s="31">
        <v>11831980</v>
      </c>
      <c r="R69" s="31">
        <v>10934025</v>
      </c>
      <c r="S69" s="31">
        <v>7699671</v>
      </c>
      <c r="T69" s="36">
        <f t="shared" si="14"/>
        <v>0.70419365238327147</v>
      </c>
      <c r="U69" s="36">
        <f t="shared" si="15"/>
        <v>-0.4750795669007013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131397604</v>
      </c>
      <c r="E70" s="32">
        <f>SUM(E64:E69)</f>
        <v>131762183</v>
      </c>
      <c r="F70" s="32">
        <f>SUM(F64:F69)</f>
        <v>21671509</v>
      </c>
      <c r="G70" s="37">
        <f t="shared" si="8"/>
        <v>0.16493077758099758</v>
      </c>
      <c r="H70" s="32">
        <f>SUM(H64:H69)</f>
        <v>19054995</v>
      </c>
      <c r="I70" s="37">
        <f t="shared" si="9"/>
        <v>0.14501782696128918</v>
      </c>
      <c r="J70" s="32">
        <f>SUM(J64:J69)</f>
        <v>25681172</v>
      </c>
      <c r="K70" s="37">
        <f t="shared" si="10"/>
        <v>0.19490548361664592</v>
      </c>
      <c r="L70" s="32">
        <f>SUM(L64:L69)</f>
        <v>0</v>
      </c>
      <c r="M70" s="37">
        <f t="shared" si="11"/>
        <v>0</v>
      </c>
      <c r="N70" s="32">
        <f t="shared" si="12"/>
        <v>66407676</v>
      </c>
      <c r="O70" s="37">
        <f t="shared" si="13"/>
        <v>0.50399647674325498</v>
      </c>
      <c r="P70" s="32">
        <f>SUM(P64:P69)</f>
        <v>24558519</v>
      </c>
      <c r="Q70" s="32">
        <f>SUM(Q64:Q69)</f>
        <v>96375921</v>
      </c>
      <c r="R70" s="32">
        <f>SUM(R64:R69)</f>
        <v>102149343</v>
      </c>
      <c r="S70" s="32">
        <f>SUM(S64:S69)</f>
        <v>62898089</v>
      </c>
      <c r="T70" s="37">
        <f t="shared" si="14"/>
        <v>0.6157463881094174</v>
      </c>
      <c r="U70" s="37">
        <f t="shared" si="15"/>
        <v>4.5713383612423941E-2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10758636</v>
      </c>
      <c r="E71" s="31">
        <v>11572032</v>
      </c>
      <c r="F71" s="31">
        <v>2239723</v>
      </c>
      <c r="G71" s="36">
        <f t="shared" si="8"/>
        <v>0.20817908515540445</v>
      </c>
      <c r="H71" s="31">
        <v>2366193</v>
      </c>
      <c r="I71" s="36">
        <f t="shared" si="9"/>
        <v>0.21993429278581411</v>
      </c>
      <c r="J71" s="31">
        <v>2087855</v>
      </c>
      <c r="K71" s="36">
        <f t="shared" si="10"/>
        <v>0.18042250488073314</v>
      </c>
      <c r="L71" s="31">
        <v>0</v>
      </c>
      <c r="M71" s="36">
        <f t="shared" si="11"/>
        <v>0</v>
      </c>
      <c r="N71" s="31">
        <f t="shared" si="12"/>
        <v>6693771</v>
      </c>
      <c r="O71" s="36">
        <f t="shared" si="13"/>
        <v>0.57844387226029104</v>
      </c>
      <c r="P71" s="31">
        <v>1879545</v>
      </c>
      <c r="Q71" s="31">
        <v>10744428</v>
      </c>
      <c r="R71" s="31">
        <v>8477575</v>
      </c>
      <c r="S71" s="31">
        <v>5893994</v>
      </c>
      <c r="T71" s="36">
        <f t="shared" si="14"/>
        <v>0.69524527945786385</v>
      </c>
      <c r="U71" s="36">
        <f t="shared" si="15"/>
        <v>0.11083001471100729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20412250</v>
      </c>
      <c r="E72" s="31">
        <v>20412250</v>
      </c>
      <c r="F72" s="31">
        <v>5526054</v>
      </c>
      <c r="G72" s="36">
        <f t="shared" si="8"/>
        <v>0.27072243383262501</v>
      </c>
      <c r="H72" s="31">
        <v>2649887</v>
      </c>
      <c r="I72" s="36">
        <f t="shared" si="9"/>
        <v>0.1298184668520129</v>
      </c>
      <c r="J72" s="31">
        <v>5195586</v>
      </c>
      <c r="K72" s="36">
        <f t="shared" si="10"/>
        <v>0.25453274381805041</v>
      </c>
      <c r="L72" s="31">
        <v>0</v>
      </c>
      <c r="M72" s="36">
        <f t="shared" si="11"/>
        <v>0</v>
      </c>
      <c r="N72" s="31">
        <f t="shared" si="12"/>
        <v>13371527</v>
      </c>
      <c r="O72" s="36">
        <f t="shared" si="13"/>
        <v>0.65507364450268835</v>
      </c>
      <c r="P72" s="31">
        <v>5817052</v>
      </c>
      <c r="Q72" s="31">
        <v>22530284</v>
      </c>
      <c r="R72" s="31">
        <v>18827250</v>
      </c>
      <c r="S72" s="31">
        <v>12995678</v>
      </c>
      <c r="T72" s="36">
        <f t="shared" si="14"/>
        <v>0.69025895975248641</v>
      </c>
      <c r="U72" s="36">
        <f t="shared" si="15"/>
        <v>-0.10683521481327651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3238326</v>
      </c>
      <c r="E73" s="31">
        <v>3230823</v>
      </c>
      <c r="F73" s="31">
        <v>610442</v>
      </c>
      <c r="G73" s="36">
        <f t="shared" si="8"/>
        <v>0.18850541915792296</v>
      </c>
      <c r="H73" s="31">
        <v>590951</v>
      </c>
      <c r="I73" s="36">
        <f t="shared" si="9"/>
        <v>0.18248656867776747</v>
      </c>
      <c r="J73" s="31">
        <v>682766</v>
      </c>
      <c r="K73" s="36">
        <f t="shared" si="10"/>
        <v>0.21132881621803484</v>
      </c>
      <c r="L73" s="31">
        <v>0</v>
      </c>
      <c r="M73" s="36">
        <f t="shared" si="11"/>
        <v>0</v>
      </c>
      <c r="N73" s="31">
        <f t="shared" si="12"/>
        <v>1884159</v>
      </c>
      <c r="O73" s="36">
        <f t="shared" si="13"/>
        <v>0.58318236560777237</v>
      </c>
      <c r="P73" s="31">
        <v>29637</v>
      </c>
      <c r="Q73" s="31">
        <v>3325384</v>
      </c>
      <c r="R73" s="31">
        <v>3325384</v>
      </c>
      <c r="S73" s="31">
        <v>515927</v>
      </c>
      <c r="T73" s="36">
        <f t="shared" si="14"/>
        <v>0.15514809718216002</v>
      </c>
      <c r="U73" s="36">
        <f t="shared" si="15"/>
        <v>22.037621891554476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29098351</v>
      </c>
      <c r="E74" s="31">
        <v>24932342</v>
      </c>
      <c r="F74" s="31">
        <v>5687011</v>
      </c>
      <c r="G74" s="36">
        <f t="shared" si="8"/>
        <v>0.1954410062618325</v>
      </c>
      <c r="H74" s="31">
        <v>5812245</v>
      </c>
      <c r="I74" s="36">
        <f t="shared" si="9"/>
        <v>0.19974482402800076</v>
      </c>
      <c r="J74" s="31">
        <v>5420634</v>
      </c>
      <c r="K74" s="36">
        <f t="shared" si="10"/>
        <v>0.21741375118310186</v>
      </c>
      <c r="L74" s="31">
        <v>0</v>
      </c>
      <c r="M74" s="36">
        <f t="shared" si="11"/>
        <v>0</v>
      </c>
      <c r="N74" s="31">
        <f t="shared" si="12"/>
        <v>16919890</v>
      </c>
      <c r="O74" s="36">
        <f t="shared" si="13"/>
        <v>0.67863219588436574</v>
      </c>
      <c r="P74" s="31">
        <v>5705402</v>
      </c>
      <c r="Q74" s="31">
        <v>33978598</v>
      </c>
      <c r="R74" s="31">
        <v>32483718</v>
      </c>
      <c r="S74" s="31">
        <v>17858624</v>
      </c>
      <c r="T74" s="36">
        <f t="shared" si="14"/>
        <v>0.54977155016553214</v>
      </c>
      <c r="U74" s="36">
        <f t="shared" si="15"/>
        <v>-4.9911995684090216E-2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23180716</v>
      </c>
      <c r="E75" s="31">
        <v>3873679</v>
      </c>
      <c r="F75" s="31">
        <v>877847</v>
      </c>
      <c r="G75" s="36">
        <f t="shared" si="8"/>
        <v>3.7869710323011591E-2</v>
      </c>
      <c r="H75" s="31">
        <v>985335</v>
      </c>
      <c r="I75" s="36">
        <f t="shared" si="9"/>
        <v>4.2506668042522934E-2</v>
      </c>
      <c r="J75" s="31">
        <v>1062882</v>
      </c>
      <c r="K75" s="36">
        <f t="shared" si="10"/>
        <v>0.27438566799159148</v>
      </c>
      <c r="L75" s="31">
        <v>0</v>
      </c>
      <c r="M75" s="36">
        <f t="shared" si="11"/>
        <v>0</v>
      </c>
      <c r="N75" s="31">
        <f t="shared" si="12"/>
        <v>2926064</v>
      </c>
      <c r="O75" s="36">
        <f t="shared" si="13"/>
        <v>0.75537079866452539</v>
      </c>
      <c r="P75" s="31">
        <v>5499707</v>
      </c>
      <c r="Q75" s="31">
        <v>21692481</v>
      </c>
      <c r="R75" s="31">
        <v>23369213</v>
      </c>
      <c r="S75" s="31">
        <v>11384587</v>
      </c>
      <c r="T75" s="36">
        <f t="shared" si="14"/>
        <v>0.48716176278593548</v>
      </c>
      <c r="U75" s="36">
        <f t="shared" si="15"/>
        <v>-0.80673843170190707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7615788</v>
      </c>
      <c r="E76" s="31">
        <v>6642812</v>
      </c>
      <c r="F76" s="31">
        <v>1632277</v>
      </c>
      <c r="G76" s="36">
        <f t="shared" si="8"/>
        <v>0.21432805114848261</v>
      </c>
      <c r="H76" s="31">
        <v>595221</v>
      </c>
      <c r="I76" s="36">
        <f t="shared" si="9"/>
        <v>7.8156193423451384E-2</v>
      </c>
      <c r="J76" s="31">
        <v>2713981</v>
      </c>
      <c r="K76" s="36">
        <f t="shared" si="10"/>
        <v>0.40855905601423009</v>
      </c>
      <c r="L76" s="31">
        <v>0</v>
      </c>
      <c r="M76" s="36">
        <f t="shared" si="11"/>
        <v>0</v>
      </c>
      <c r="N76" s="31">
        <f t="shared" si="12"/>
        <v>4941479</v>
      </c>
      <c r="O76" s="36">
        <f t="shared" si="13"/>
        <v>0.74388361434886308</v>
      </c>
      <c r="P76" s="31">
        <v>1618792</v>
      </c>
      <c r="Q76" s="31">
        <v>6353562</v>
      </c>
      <c r="R76" s="31">
        <v>6353562</v>
      </c>
      <c r="S76" s="31">
        <v>3466010</v>
      </c>
      <c r="T76" s="36">
        <f t="shared" si="14"/>
        <v>0.54552233849295872</v>
      </c>
      <c r="U76" s="36">
        <f t="shared" si="15"/>
        <v>0.67654707955067739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23485752</v>
      </c>
      <c r="E77" s="31">
        <v>27116652</v>
      </c>
      <c r="F77" s="31">
        <v>3377881</v>
      </c>
      <c r="G77" s="36">
        <f t="shared" si="8"/>
        <v>0.14382681891557059</v>
      </c>
      <c r="H77" s="31">
        <v>5962444</v>
      </c>
      <c r="I77" s="36">
        <f t="shared" si="9"/>
        <v>0.25387494511565989</v>
      </c>
      <c r="J77" s="31">
        <v>5982310</v>
      </c>
      <c r="K77" s="36">
        <f t="shared" si="10"/>
        <v>0.22061388699460391</v>
      </c>
      <c r="L77" s="31">
        <v>0</v>
      </c>
      <c r="M77" s="36">
        <f t="shared" si="11"/>
        <v>0</v>
      </c>
      <c r="N77" s="31">
        <f t="shared" si="12"/>
        <v>15322635</v>
      </c>
      <c r="O77" s="36">
        <f t="shared" si="13"/>
        <v>0.56506367378981737</v>
      </c>
      <c r="P77" s="31">
        <v>7209474</v>
      </c>
      <c r="Q77" s="31">
        <v>19278600</v>
      </c>
      <c r="R77" s="31">
        <v>19625808</v>
      </c>
      <c r="S77" s="31">
        <v>21881240</v>
      </c>
      <c r="T77" s="36">
        <f t="shared" si="14"/>
        <v>1.1149217397826372</v>
      </c>
      <c r="U77" s="36">
        <f t="shared" si="15"/>
        <v>-0.17021546925614828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117789819</v>
      </c>
      <c r="E78" s="32">
        <f>SUM(E71:E77)</f>
        <v>97780590</v>
      </c>
      <c r="F78" s="32">
        <f>SUM(F71:F77)</f>
        <v>19951235</v>
      </c>
      <c r="G78" s="37">
        <f t="shared" si="8"/>
        <v>0.16937996143792358</v>
      </c>
      <c r="H78" s="32">
        <f>SUM(H71:H77)</f>
        <v>18962276</v>
      </c>
      <c r="I78" s="37">
        <f t="shared" si="9"/>
        <v>0.16098399811616995</v>
      </c>
      <c r="J78" s="32">
        <f>SUM(J71:J77)</f>
        <v>23146014</v>
      </c>
      <c r="K78" s="37">
        <f t="shared" si="10"/>
        <v>0.23671378951589472</v>
      </c>
      <c r="L78" s="32">
        <f>SUM(L71:L77)</f>
        <v>0</v>
      </c>
      <c r="M78" s="37">
        <f t="shared" si="11"/>
        <v>0</v>
      </c>
      <c r="N78" s="32">
        <f t="shared" si="12"/>
        <v>62059525</v>
      </c>
      <c r="O78" s="37">
        <f t="shared" si="13"/>
        <v>0.63468143319650661</v>
      </c>
      <c r="P78" s="32">
        <f>SUM(P71:P77)</f>
        <v>27759609</v>
      </c>
      <c r="Q78" s="32">
        <f>SUM(Q71:Q77)</f>
        <v>117903337</v>
      </c>
      <c r="R78" s="32">
        <f>SUM(R71:R77)</f>
        <v>112462510</v>
      </c>
      <c r="S78" s="32">
        <f>SUM(S71:S77)</f>
        <v>73996060</v>
      </c>
      <c r="T78" s="37">
        <f t="shared" si="14"/>
        <v>0.65796201774262375</v>
      </c>
      <c r="U78" s="37">
        <f t="shared" si="15"/>
        <v>-0.16619812620559604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13818490</v>
      </c>
      <c r="E79" s="31">
        <v>12177648</v>
      </c>
      <c r="F79" s="31">
        <v>2130275</v>
      </c>
      <c r="G79" s="36">
        <f t="shared" si="8"/>
        <v>0.15416119995744831</v>
      </c>
      <c r="H79" s="31">
        <v>2423439</v>
      </c>
      <c r="I79" s="36">
        <f t="shared" si="9"/>
        <v>0.17537654258895147</v>
      </c>
      <c r="J79" s="31">
        <v>2633651</v>
      </c>
      <c r="K79" s="36">
        <f t="shared" si="10"/>
        <v>0.21626926644619715</v>
      </c>
      <c r="L79" s="31">
        <v>0</v>
      </c>
      <c r="M79" s="36">
        <f t="shared" si="11"/>
        <v>0</v>
      </c>
      <c r="N79" s="31">
        <f t="shared" si="12"/>
        <v>7187365</v>
      </c>
      <c r="O79" s="36">
        <f t="shared" si="13"/>
        <v>0.59020962011711953</v>
      </c>
      <c r="P79" s="31">
        <v>6529526</v>
      </c>
      <c r="Q79" s="31">
        <v>14260721</v>
      </c>
      <c r="R79" s="31">
        <v>13024260</v>
      </c>
      <c r="S79" s="31">
        <v>6529526</v>
      </c>
      <c r="T79" s="36">
        <f t="shared" si="14"/>
        <v>0.50133566129668783</v>
      </c>
      <c r="U79" s="36">
        <f t="shared" si="15"/>
        <v>-0.59665510176389525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290919</v>
      </c>
      <c r="E80" s="31">
        <v>4752710</v>
      </c>
      <c r="F80" s="31">
        <v>129876</v>
      </c>
      <c r="G80" s="36">
        <f t="shared" si="8"/>
        <v>0.44643354335742941</v>
      </c>
      <c r="H80" s="31">
        <v>198974</v>
      </c>
      <c r="I80" s="36">
        <f t="shared" si="9"/>
        <v>0.68394982795898518</v>
      </c>
      <c r="J80" s="31">
        <v>1588853</v>
      </c>
      <c r="K80" s="36">
        <f t="shared" si="10"/>
        <v>0.33430463882711126</v>
      </c>
      <c r="L80" s="31">
        <v>0</v>
      </c>
      <c r="M80" s="36">
        <f t="shared" si="11"/>
        <v>0</v>
      </c>
      <c r="N80" s="31">
        <f t="shared" si="12"/>
        <v>1917703</v>
      </c>
      <c r="O80" s="36">
        <f t="shared" si="13"/>
        <v>0.40349674185885526</v>
      </c>
      <c r="P80" s="31">
        <v>125783</v>
      </c>
      <c r="Q80" s="31">
        <v>1018675</v>
      </c>
      <c r="R80" s="31">
        <v>958675</v>
      </c>
      <c r="S80" s="31">
        <v>375065</v>
      </c>
      <c r="T80" s="36">
        <f t="shared" si="14"/>
        <v>0.39123269095365998</v>
      </c>
      <c r="U80" s="36">
        <f t="shared" si="15"/>
        <v>11.631699037230787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23217670</v>
      </c>
      <c r="E81" s="31">
        <v>22357755</v>
      </c>
      <c r="F81" s="31">
        <v>5064749</v>
      </c>
      <c r="G81" s="36">
        <f t="shared" si="8"/>
        <v>0.21814200132916006</v>
      </c>
      <c r="H81" s="31">
        <v>4990361</v>
      </c>
      <c r="I81" s="36">
        <f t="shared" si="9"/>
        <v>0.21493806226033879</v>
      </c>
      <c r="J81" s="31">
        <v>4725696</v>
      </c>
      <c r="K81" s="36">
        <f t="shared" si="10"/>
        <v>0.21136719675119439</v>
      </c>
      <c r="L81" s="31">
        <v>0</v>
      </c>
      <c r="M81" s="36">
        <f t="shared" si="11"/>
        <v>0</v>
      </c>
      <c r="N81" s="31">
        <f t="shared" si="12"/>
        <v>14780806</v>
      </c>
      <c r="O81" s="36">
        <f t="shared" si="13"/>
        <v>0.66110421193898938</v>
      </c>
      <c r="P81" s="31">
        <v>4003250</v>
      </c>
      <c r="Q81" s="31">
        <v>23473020</v>
      </c>
      <c r="R81" s="31">
        <v>22727420</v>
      </c>
      <c r="S81" s="31">
        <v>11941030</v>
      </c>
      <c r="T81" s="36">
        <f t="shared" si="14"/>
        <v>0.52540191539558823</v>
      </c>
      <c r="U81" s="36">
        <f t="shared" si="15"/>
        <v>0.1804648722912634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11928839</v>
      </c>
      <c r="E82" s="31">
        <v>9523648</v>
      </c>
      <c r="F82" s="31">
        <v>2195633</v>
      </c>
      <c r="G82" s="36">
        <f t="shared" si="8"/>
        <v>0.18406091322047352</v>
      </c>
      <c r="H82" s="31">
        <v>1808635</v>
      </c>
      <c r="I82" s="36">
        <f t="shared" si="9"/>
        <v>0.15161869482855792</v>
      </c>
      <c r="J82" s="31">
        <v>1705740</v>
      </c>
      <c r="K82" s="36">
        <f t="shared" si="10"/>
        <v>0.17910573763331025</v>
      </c>
      <c r="L82" s="31">
        <v>0</v>
      </c>
      <c r="M82" s="36">
        <f t="shared" si="11"/>
        <v>0</v>
      </c>
      <c r="N82" s="31">
        <f t="shared" si="12"/>
        <v>5710008</v>
      </c>
      <c r="O82" s="36">
        <f t="shared" si="13"/>
        <v>0.59956100855470507</v>
      </c>
      <c r="P82" s="31">
        <v>1794015</v>
      </c>
      <c r="Q82" s="31">
        <v>11673498</v>
      </c>
      <c r="R82" s="31">
        <v>10274025</v>
      </c>
      <c r="S82" s="31">
        <v>4719522</v>
      </c>
      <c r="T82" s="36">
        <f t="shared" si="14"/>
        <v>0.45936446524122726</v>
      </c>
      <c r="U82" s="36">
        <f t="shared" si="15"/>
        <v>-4.9205274203392935E-2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2455000</v>
      </c>
      <c r="E83" s="31">
        <v>32751670</v>
      </c>
      <c r="F83" s="31">
        <v>0</v>
      </c>
      <c r="G83" s="36">
        <f t="shared" si="8"/>
        <v>0</v>
      </c>
      <c r="H83" s="31">
        <v>5976581</v>
      </c>
      <c r="I83" s="36">
        <f t="shared" si="9"/>
        <v>2.4344525458248474</v>
      </c>
      <c r="J83" s="31">
        <v>3771734</v>
      </c>
      <c r="K83" s="36">
        <f t="shared" si="10"/>
        <v>0.11516157802029638</v>
      </c>
      <c r="L83" s="31">
        <v>0</v>
      </c>
      <c r="M83" s="36">
        <f t="shared" si="11"/>
        <v>0</v>
      </c>
      <c r="N83" s="31">
        <f t="shared" si="12"/>
        <v>9748315</v>
      </c>
      <c r="O83" s="36">
        <f t="shared" si="13"/>
        <v>0.29764329574644588</v>
      </c>
      <c r="P83" s="31">
        <v>0</v>
      </c>
      <c r="Q83" s="31">
        <v>2350000</v>
      </c>
      <c r="R83" s="31">
        <v>13301000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51710918</v>
      </c>
      <c r="E84" s="32">
        <f>SUM(E79:E83)</f>
        <v>81563431</v>
      </c>
      <c r="F84" s="32">
        <f>SUM(F79:F83)</f>
        <v>9520533</v>
      </c>
      <c r="G84" s="37">
        <f t="shared" si="8"/>
        <v>0.18411069399309446</v>
      </c>
      <c r="H84" s="32">
        <f>SUM(H79:H83)</f>
        <v>15397990</v>
      </c>
      <c r="I84" s="37">
        <f t="shared" si="9"/>
        <v>0.29777057912605615</v>
      </c>
      <c r="J84" s="32">
        <f>SUM(J79:J83)</f>
        <v>14425674</v>
      </c>
      <c r="K84" s="37">
        <f t="shared" si="10"/>
        <v>0.17686448231928842</v>
      </c>
      <c r="L84" s="32">
        <f>SUM(L79:L83)</f>
        <v>0</v>
      </c>
      <c r="M84" s="37">
        <f t="shared" si="11"/>
        <v>0</v>
      </c>
      <c r="N84" s="32">
        <f t="shared" si="12"/>
        <v>39344197</v>
      </c>
      <c r="O84" s="37">
        <f t="shared" si="13"/>
        <v>0.48237545328371484</v>
      </c>
      <c r="P84" s="32">
        <f>SUM(P79:P83)</f>
        <v>12452574</v>
      </c>
      <c r="Q84" s="32">
        <f>SUM(Q79:Q83)</f>
        <v>52775914</v>
      </c>
      <c r="R84" s="32">
        <f>SUM(R79:R83)</f>
        <v>60285380</v>
      </c>
      <c r="S84" s="32">
        <f>SUM(S79:S83)</f>
        <v>23565143</v>
      </c>
      <c r="T84" s="37">
        <f t="shared" si="14"/>
        <v>0.39089316514219535</v>
      </c>
      <c r="U84" s="37">
        <f t="shared" si="15"/>
        <v>0.15844916882244586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399183208</v>
      </c>
      <c r="E85" s="32">
        <f>SUM(E57,E59:E62,E64:E69,E71:E77,E79:E83)</f>
        <v>404615075</v>
      </c>
      <c r="F85" s="32">
        <f>SUM(F57,F59:F62,F64:F69,F71:F77,F79:F83)</f>
        <v>67569270</v>
      </c>
      <c r="G85" s="37">
        <f t="shared" si="8"/>
        <v>0.16926881854208656</v>
      </c>
      <c r="H85" s="32">
        <f>SUM(H57,H59:H62,H64:H69,H71:H77,H79:H83)</f>
        <v>71357548</v>
      </c>
      <c r="I85" s="37">
        <f t="shared" si="9"/>
        <v>0.17875889208245452</v>
      </c>
      <c r="J85" s="32">
        <f>SUM(J57,J59:J62,J64:J69,J71:J77,J79:J83)</f>
        <v>80005648</v>
      </c>
      <c r="K85" s="37">
        <f t="shared" si="10"/>
        <v>0.19773274142096658</v>
      </c>
      <c r="L85" s="32">
        <f>SUM(L57,L59:L62,L64:L69,L71:L77,L79:L83)</f>
        <v>0</v>
      </c>
      <c r="M85" s="37">
        <f t="shared" si="11"/>
        <v>0</v>
      </c>
      <c r="N85" s="32">
        <f t="shared" si="12"/>
        <v>218932466</v>
      </c>
      <c r="O85" s="37">
        <f t="shared" si="13"/>
        <v>0.54108825777190828</v>
      </c>
      <c r="P85" s="32">
        <f>SUM(P57,P59:P62,P64:P69,P71:P77,P79:P83)</f>
        <v>80707419</v>
      </c>
      <c r="Q85" s="32">
        <f>SUM(Q57,Q59:Q62,Q64:Q69,Q71:Q77,Q79:Q83)</f>
        <v>360014392</v>
      </c>
      <c r="R85" s="32">
        <f>SUM(R57,R59:R62,R64:R69,R71:R77,R79:R83)</f>
        <v>357558369</v>
      </c>
      <c r="S85" s="32">
        <f>SUM(S57,S59:S62,S64:S69,S71:S77,S79:S83)</f>
        <v>214590130</v>
      </c>
      <c r="T85" s="37">
        <f t="shared" si="14"/>
        <v>0.60015412476613017</v>
      </c>
      <c r="U85" s="37">
        <f t="shared" si="15"/>
        <v>-8.69524770702923E-3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841457011</v>
      </c>
      <c r="E88" s="31">
        <v>851891351</v>
      </c>
      <c r="F88" s="31">
        <v>123238676</v>
      </c>
      <c r="G88" s="36">
        <f t="shared" ref="G88:G99" si="16">IF(($D88      =0),0,($F88      /$D88      ))</f>
        <v>0.14645867155297848</v>
      </c>
      <c r="H88" s="31">
        <v>156089515</v>
      </c>
      <c r="I88" s="36">
        <f t="shared" ref="I88:I99" si="17">IF(($D88      =0),0,($H88      /$D88      ))</f>
        <v>0.18549909616238255</v>
      </c>
      <c r="J88" s="31">
        <v>168090757</v>
      </c>
      <c r="K88" s="36">
        <f t="shared" ref="K88:K99" si="18">IF(($E88      =0),0,($J88      /$E88      ))</f>
        <v>0.19731478292705426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447418948</v>
      </c>
      <c r="O88" s="36">
        <f t="shared" ref="O88:O99" si="21">IF(($E88      =0),0,($N88      /$E88      ))</f>
        <v>0.52520658588069169</v>
      </c>
      <c r="P88" s="31">
        <v>144478558</v>
      </c>
      <c r="Q88" s="31">
        <v>812449533</v>
      </c>
      <c r="R88" s="31">
        <v>759282453</v>
      </c>
      <c r="S88" s="31">
        <v>448390416</v>
      </c>
      <c r="T88" s="36">
        <f t="shared" ref="T88:T99" si="22">IF(($R88      =0),0,($S88      /$R88      ))</f>
        <v>0.59054494704620808</v>
      </c>
      <c r="U88" s="36">
        <f t="shared" ref="U88:U99" si="23">IF(($P88      =0),0,(($J88      /$P88      )-1))</f>
        <v>0.16343047249959408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1202751500</v>
      </c>
      <c r="E89" s="31">
        <v>1161684662</v>
      </c>
      <c r="F89" s="31">
        <v>238894149</v>
      </c>
      <c r="G89" s="36">
        <f t="shared" si="16"/>
        <v>0.19862303144082546</v>
      </c>
      <c r="H89" s="31">
        <v>303788960</v>
      </c>
      <c r="I89" s="36">
        <f t="shared" si="17"/>
        <v>0.25257832561422705</v>
      </c>
      <c r="J89" s="31">
        <v>281362365</v>
      </c>
      <c r="K89" s="36">
        <f t="shared" si="18"/>
        <v>0.24220201419858292</v>
      </c>
      <c r="L89" s="31">
        <v>0</v>
      </c>
      <c r="M89" s="36">
        <f t="shared" si="19"/>
        <v>0</v>
      </c>
      <c r="N89" s="31">
        <f t="shared" si="20"/>
        <v>824045474</v>
      </c>
      <c r="O89" s="36">
        <f t="shared" si="21"/>
        <v>0.70935383839990818</v>
      </c>
      <c r="P89" s="31">
        <v>245429423</v>
      </c>
      <c r="Q89" s="31">
        <v>1193224326</v>
      </c>
      <c r="R89" s="31">
        <v>1100119372</v>
      </c>
      <c r="S89" s="31">
        <v>769133176</v>
      </c>
      <c r="T89" s="36">
        <f t="shared" si="22"/>
        <v>0.69913610793138548</v>
      </c>
      <c r="U89" s="36">
        <f t="shared" si="23"/>
        <v>0.14640845242096345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1154265953</v>
      </c>
      <c r="E90" s="31">
        <v>1138849839</v>
      </c>
      <c r="F90" s="31">
        <v>238195923</v>
      </c>
      <c r="G90" s="36">
        <f t="shared" si="16"/>
        <v>0.20636138697577958</v>
      </c>
      <c r="H90" s="31">
        <v>297086135</v>
      </c>
      <c r="I90" s="36">
        <f t="shared" si="17"/>
        <v>0.25738100844771256</v>
      </c>
      <c r="J90" s="31">
        <v>262841677</v>
      </c>
      <c r="K90" s="36">
        <f t="shared" si="18"/>
        <v>0.2307957274075709</v>
      </c>
      <c r="L90" s="31">
        <v>0</v>
      </c>
      <c r="M90" s="36">
        <f t="shared" si="19"/>
        <v>0</v>
      </c>
      <c r="N90" s="31">
        <f t="shared" si="20"/>
        <v>798123735</v>
      </c>
      <c r="O90" s="36">
        <f t="shared" si="21"/>
        <v>0.70081560155535128</v>
      </c>
      <c r="P90" s="31">
        <v>191079402</v>
      </c>
      <c r="Q90" s="31">
        <v>1135672271</v>
      </c>
      <c r="R90" s="31">
        <v>1120821998</v>
      </c>
      <c r="S90" s="31">
        <v>639530434</v>
      </c>
      <c r="T90" s="36">
        <f t="shared" si="22"/>
        <v>0.57059054438722745</v>
      </c>
      <c r="U90" s="36">
        <f t="shared" si="23"/>
        <v>0.3755625894202872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3198474464</v>
      </c>
      <c r="E91" s="32">
        <f>SUM(E88:E90)</f>
        <v>3152425852</v>
      </c>
      <c r="F91" s="32">
        <f>SUM(F88:F90)</f>
        <v>600328748</v>
      </c>
      <c r="G91" s="37">
        <f t="shared" si="16"/>
        <v>0.18769221225834992</v>
      </c>
      <c r="H91" s="32">
        <f>SUM(H88:H90)</f>
        <v>756964610</v>
      </c>
      <c r="I91" s="37">
        <f t="shared" si="17"/>
        <v>0.2366642655803301</v>
      </c>
      <c r="J91" s="32">
        <f>SUM(J88:J90)</f>
        <v>712294799</v>
      </c>
      <c r="K91" s="37">
        <f t="shared" si="18"/>
        <v>0.22595132524626943</v>
      </c>
      <c r="L91" s="32">
        <f>SUM(L88:L90)</f>
        <v>0</v>
      </c>
      <c r="M91" s="37">
        <f t="shared" si="19"/>
        <v>0</v>
      </c>
      <c r="N91" s="32">
        <f t="shared" si="20"/>
        <v>2069588157</v>
      </c>
      <c r="O91" s="37">
        <f t="shared" si="21"/>
        <v>0.65650652994327752</v>
      </c>
      <c r="P91" s="32">
        <f>SUM(P88:P90)</f>
        <v>580987383</v>
      </c>
      <c r="Q91" s="32">
        <f>SUM(Q88:Q90)</f>
        <v>3141346130</v>
      </c>
      <c r="R91" s="32">
        <f>SUM(R88:R90)</f>
        <v>2980223823</v>
      </c>
      <c r="S91" s="32">
        <f>SUM(S88:S90)</f>
        <v>1857054026</v>
      </c>
      <c r="T91" s="37">
        <f t="shared" si="22"/>
        <v>0.62312568997942674</v>
      </c>
      <c r="U91" s="37">
        <f t="shared" si="23"/>
        <v>0.22600734515434384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259223616</v>
      </c>
      <c r="E92" s="31">
        <v>211376149</v>
      </c>
      <c r="F92" s="31">
        <v>36637777</v>
      </c>
      <c r="G92" s="36">
        <f t="shared" si="16"/>
        <v>0.14133657097044738</v>
      </c>
      <c r="H92" s="31">
        <v>35173885</v>
      </c>
      <c r="I92" s="36">
        <f t="shared" si="17"/>
        <v>0.13568935401317755</v>
      </c>
      <c r="J92" s="31">
        <v>41694156</v>
      </c>
      <c r="K92" s="36">
        <f t="shared" si="18"/>
        <v>0.19725099637424087</v>
      </c>
      <c r="L92" s="31">
        <v>0</v>
      </c>
      <c r="M92" s="36">
        <f t="shared" si="19"/>
        <v>0</v>
      </c>
      <c r="N92" s="31">
        <f t="shared" si="20"/>
        <v>113505818</v>
      </c>
      <c r="O92" s="36">
        <f t="shared" si="21"/>
        <v>0.53698498405323869</v>
      </c>
      <c r="P92" s="31">
        <v>33598800</v>
      </c>
      <c r="Q92" s="31">
        <v>255015504</v>
      </c>
      <c r="R92" s="31">
        <v>192238748</v>
      </c>
      <c r="S92" s="31">
        <v>109923948</v>
      </c>
      <c r="T92" s="36">
        <f t="shared" si="22"/>
        <v>0.57180952926305995</v>
      </c>
      <c r="U92" s="36">
        <f t="shared" si="23"/>
        <v>0.24094181935069114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47102396</v>
      </c>
      <c r="E93" s="31">
        <v>47037194</v>
      </c>
      <c r="F93" s="31">
        <v>8717685</v>
      </c>
      <c r="G93" s="36">
        <f t="shared" si="16"/>
        <v>0.18507943842177371</v>
      </c>
      <c r="H93" s="31">
        <v>11165581</v>
      </c>
      <c r="I93" s="36">
        <f t="shared" si="17"/>
        <v>0.23704910892431036</v>
      </c>
      <c r="J93" s="31">
        <v>10229035</v>
      </c>
      <c r="K93" s="36">
        <f t="shared" si="18"/>
        <v>0.21746694753943019</v>
      </c>
      <c r="L93" s="31">
        <v>0</v>
      </c>
      <c r="M93" s="36">
        <f t="shared" si="19"/>
        <v>0</v>
      </c>
      <c r="N93" s="31">
        <f t="shared" si="20"/>
        <v>30112301</v>
      </c>
      <c r="O93" s="36">
        <f t="shared" si="21"/>
        <v>0.64018064087751492</v>
      </c>
      <c r="P93" s="31">
        <v>9263569</v>
      </c>
      <c r="Q93" s="31">
        <v>46363791</v>
      </c>
      <c r="R93" s="31">
        <v>45838352</v>
      </c>
      <c r="S93" s="31">
        <v>27441619</v>
      </c>
      <c r="T93" s="36">
        <f t="shared" si="22"/>
        <v>0.59866068047123511</v>
      </c>
      <c r="U93" s="36">
        <f t="shared" si="23"/>
        <v>0.1042218177464862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13341496</v>
      </c>
      <c r="E94" s="31">
        <v>12742521</v>
      </c>
      <c r="F94" s="31">
        <v>2092087</v>
      </c>
      <c r="G94" s="36">
        <f t="shared" si="16"/>
        <v>0.15681052559622999</v>
      </c>
      <c r="H94" s="31">
        <v>2041019</v>
      </c>
      <c r="I94" s="36">
        <f t="shared" si="17"/>
        <v>0.15298276894884952</v>
      </c>
      <c r="J94" s="31">
        <v>-2403959</v>
      </c>
      <c r="K94" s="36">
        <f t="shared" si="18"/>
        <v>-0.18865646758596671</v>
      </c>
      <c r="L94" s="31">
        <v>0</v>
      </c>
      <c r="M94" s="36">
        <f t="shared" si="19"/>
        <v>0</v>
      </c>
      <c r="N94" s="31">
        <f t="shared" si="20"/>
        <v>1729147</v>
      </c>
      <c r="O94" s="36">
        <f t="shared" si="21"/>
        <v>0.13569897196951844</v>
      </c>
      <c r="P94" s="31">
        <v>1941995</v>
      </c>
      <c r="Q94" s="31">
        <v>17277208</v>
      </c>
      <c r="R94" s="31">
        <v>16784195</v>
      </c>
      <c r="S94" s="31">
        <v>6052613</v>
      </c>
      <c r="T94" s="36">
        <f t="shared" si="22"/>
        <v>0.36061383938878211</v>
      </c>
      <c r="U94" s="36">
        <f t="shared" si="23"/>
        <v>-2.2378811479947167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50786756</v>
      </c>
      <c r="E95" s="31">
        <v>28152330</v>
      </c>
      <c r="F95" s="31">
        <v>5974828</v>
      </c>
      <c r="G95" s="36">
        <f t="shared" si="16"/>
        <v>0.11764539558305319</v>
      </c>
      <c r="H95" s="31">
        <v>7160459</v>
      </c>
      <c r="I95" s="36">
        <f t="shared" si="17"/>
        <v>0.14099067481293745</v>
      </c>
      <c r="J95" s="31">
        <v>6753874</v>
      </c>
      <c r="K95" s="36">
        <f t="shared" si="18"/>
        <v>0.23990461890720946</v>
      </c>
      <c r="L95" s="31">
        <v>0</v>
      </c>
      <c r="M95" s="36">
        <f t="shared" si="19"/>
        <v>0</v>
      </c>
      <c r="N95" s="31">
        <f t="shared" si="20"/>
        <v>19889161</v>
      </c>
      <c r="O95" s="36">
        <f t="shared" si="21"/>
        <v>0.70648365517170342</v>
      </c>
      <c r="P95" s="31">
        <v>5966600</v>
      </c>
      <c r="Q95" s="31">
        <v>25874797</v>
      </c>
      <c r="R95" s="31">
        <v>26494638</v>
      </c>
      <c r="S95" s="31">
        <v>18859534</v>
      </c>
      <c r="T95" s="36">
        <f t="shared" si="22"/>
        <v>0.71182455861446381</v>
      </c>
      <c r="U95" s="36">
        <f t="shared" si="23"/>
        <v>0.13194683739483115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370454264</v>
      </c>
      <c r="E96" s="32">
        <f>SUM(E92:E95)</f>
        <v>299308194</v>
      </c>
      <c r="F96" s="32">
        <f>SUM(F92:F95)</f>
        <v>53422377</v>
      </c>
      <c r="G96" s="37">
        <f t="shared" si="16"/>
        <v>0.14420775299808669</v>
      </c>
      <c r="H96" s="32">
        <f>SUM(H92:H95)</f>
        <v>55540944</v>
      </c>
      <c r="I96" s="37">
        <f t="shared" si="17"/>
        <v>0.14992658850864246</v>
      </c>
      <c r="J96" s="32">
        <f>SUM(J92:J95)</f>
        <v>56273106</v>
      </c>
      <c r="K96" s="37">
        <f t="shared" si="18"/>
        <v>0.18801057614881067</v>
      </c>
      <c r="L96" s="32">
        <f>SUM(L92:L95)</f>
        <v>0</v>
      </c>
      <c r="M96" s="37">
        <f t="shared" si="19"/>
        <v>0</v>
      </c>
      <c r="N96" s="32">
        <f t="shared" si="20"/>
        <v>165236427</v>
      </c>
      <c r="O96" s="37">
        <f t="shared" si="21"/>
        <v>0.55206115406249123</v>
      </c>
      <c r="P96" s="32">
        <f>SUM(P92:P95)</f>
        <v>50770964</v>
      </c>
      <c r="Q96" s="32">
        <f>SUM(Q92:Q95)</f>
        <v>344531300</v>
      </c>
      <c r="R96" s="32">
        <f>SUM(R92:R95)</f>
        <v>281355933</v>
      </c>
      <c r="S96" s="32">
        <f>SUM(S92:S95)</f>
        <v>162277714</v>
      </c>
      <c r="T96" s="37">
        <f t="shared" si="22"/>
        <v>0.57677018668022895</v>
      </c>
      <c r="U96" s="37">
        <f t="shared" si="23"/>
        <v>0.10837182449401594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65274608</v>
      </c>
      <c r="E97" s="31">
        <v>76225750</v>
      </c>
      <c r="F97" s="31">
        <v>7188235</v>
      </c>
      <c r="G97" s="36">
        <f t="shared" si="16"/>
        <v>0.1101229899381395</v>
      </c>
      <c r="H97" s="31">
        <v>18706407</v>
      </c>
      <c r="I97" s="36">
        <f t="shared" si="17"/>
        <v>0.28658015073794085</v>
      </c>
      <c r="J97" s="31">
        <v>14574241</v>
      </c>
      <c r="K97" s="36">
        <f t="shared" si="18"/>
        <v>0.19119839424341512</v>
      </c>
      <c r="L97" s="31">
        <v>0</v>
      </c>
      <c r="M97" s="36">
        <f t="shared" si="19"/>
        <v>0</v>
      </c>
      <c r="N97" s="31">
        <f t="shared" si="20"/>
        <v>40468883</v>
      </c>
      <c r="O97" s="36">
        <f t="shared" si="21"/>
        <v>0.53090829542510243</v>
      </c>
      <c r="P97" s="31">
        <v>15717588</v>
      </c>
      <c r="Q97" s="31">
        <v>92674505</v>
      </c>
      <c r="R97" s="31">
        <v>65546546</v>
      </c>
      <c r="S97" s="31">
        <v>64920780</v>
      </c>
      <c r="T97" s="36">
        <f t="shared" si="22"/>
        <v>0.99045310488213978</v>
      </c>
      <c r="U97" s="36">
        <f t="shared" si="23"/>
        <v>-7.2743158810372188E-2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73644825</v>
      </c>
      <c r="E98" s="31">
        <v>58298883</v>
      </c>
      <c r="F98" s="31">
        <v>82614507</v>
      </c>
      <c r="G98" s="36">
        <f t="shared" si="16"/>
        <v>1.1217965009761379</v>
      </c>
      <c r="H98" s="31">
        <v>-52189497</v>
      </c>
      <c r="I98" s="36">
        <f t="shared" si="17"/>
        <v>-0.70866482471782644</v>
      </c>
      <c r="J98" s="31">
        <v>29535261</v>
      </c>
      <c r="K98" s="36">
        <f t="shared" si="18"/>
        <v>0.50661795698555667</v>
      </c>
      <c r="L98" s="31">
        <v>0</v>
      </c>
      <c r="M98" s="36">
        <f t="shared" si="19"/>
        <v>0</v>
      </c>
      <c r="N98" s="31">
        <f t="shared" si="20"/>
        <v>59960271</v>
      </c>
      <c r="O98" s="36">
        <f t="shared" si="21"/>
        <v>1.028497767272831</v>
      </c>
      <c r="P98" s="31">
        <v>0</v>
      </c>
      <c r="Q98" s="31">
        <v>28350365</v>
      </c>
      <c r="R98" s="31">
        <v>46409219</v>
      </c>
      <c r="S98" s="31">
        <v>7371527</v>
      </c>
      <c r="T98" s="36">
        <f t="shared" si="22"/>
        <v>0.15883755768439026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62575133</v>
      </c>
      <c r="E99" s="31">
        <v>74496930</v>
      </c>
      <c r="F99" s="31">
        <v>22547987</v>
      </c>
      <c r="G99" s="36">
        <f t="shared" si="16"/>
        <v>0.3603346236595294</v>
      </c>
      <c r="H99" s="31">
        <v>20690205</v>
      </c>
      <c r="I99" s="36">
        <f t="shared" si="17"/>
        <v>0.33064580142402572</v>
      </c>
      <c r="J99" s="31">
        <v>27120859</v>
      </c>
      <c r="K99" s="36">
        <f t="shared" si="18"/>
        <v>0.3640533777700638</v>
      </c>
      <c r="L99" s="31">
        <v>0</v>
      </c>
      <c r="M99" s="36">
        <f t="shared" si="19"/>
        <v>0</v>
      </c>
      <c r="N99" s="31">
        <f t="shared" si="20"/>
        <v>70359051</v>
      </c>
      <c r="O99" s="36">
        <f t="shared" si="21"/>
        <v>0.94445571112796189</v>
      </c>
      <c r="P99" s="31">
        <v>21591686</v>
      </c>
      <c r="Q99" s="31">
        <v>57440418</v>
      </c>
      <c r="R99" s="31">
        <v>55640418</v>
      </c>
      <c r="S99" s="31">
        <v>59608675</v>
      </c>
      <c r="T99" s="36">
        <f t="shared" si="22"/>
        <v>1.0713196834718244</v>
      </c>
      <c r="U99" s="36">
        <f t="shared" si="23"/>
        <v>0.25607879810775325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83424084</v>
      </c>
      <c r="E100" s="31">
        <v>81443424</v>
      </c>
      <c r="F100" s="31">
        <v>20395550</v>
      </c>
      <c r="G100" s="36">
        <f>IF(($D100     =0),0,($F100     /$D100     ))</f>
        <v>0.2444803589332788</v>
      </c>
      <c r="H100" s="31">
        <v>7901595</v>
      </c>
      <c r="I100" s="36">
        <f>IF(($D100     =0),0,($H100     /$D100     ))</f>
        <v>9.4715993525322978E-2</v>
      </c>
      <c r="J100" s="31">
        <v>3946785</v>
      </c>
      <c r="K100" s="36">
        <f>IF(($E100     =0),0,($J100     /$E100     ))</f>
        <v>4.8460450287551762E-2</v>
      </c>
      <c r="L100" s="31">
        <v>0</v>
      </c>
      <c r="M100" s="36">
        <f>IF(($E100     =0),0,($L100     /$E100     ))</f>
        <v>0</v>
      </c>
      <c r="N100" s="31">
        <f>$F100     +$H100     +$J100</f>
        <v>32243930</v>
      </c>
      <c r="O100" s="36">
        <f>IF(($E100     =0),0,($N100     /$E100     ))</f>
        <v>0.39590587448779169</v>
      </c>
      <c r="P100" s="31">
        <v>32006981</v>
      </c>
      <c r="Q100" s="31">
        <v>87549804</v>
      </c>
      <c r="R100" s="31">
        <v>80100855</v>
      </c>
      <c r="S100" s="31">
        <v>66825557</v>
      </c>
      <c r="T100" s="36">
        <f>IF(($R100     =0),0,($S100     /$R100     ))</f>
        <v>0.83426771162430169</v>
      </c>
      <c r="U100" s="36">
        <f>IF(($P100     =0),0,(($J100     /$P100     )-1))</f>
        <v>-0.87668986962562945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284918650</v>
      </c>
      <c r="E101" s="32">
        <f>SUM(E97:E100)</f>
        <v>290464987</v>
      </c>
      <c r="F101" s="32">
        <f>SUM(F97:F100)</f>
        <v>132746279</v>
      </c>
      <c r="G101" s="37">
        <f>IF(($D101     =0),0,($F101     /$D101     ))</f>
        <v>0.46590940607082054</v>
      </c>
      <c r="H101" s="32">
        <f>SUM(H97:H100)</f>
        <v>-4891290</v>
      </c>
      <c r="I101" s="37">
        <f>IF(($D101     =0),0,($H101     /$D101     ))</f>
        <v>-1.7167321268720035E-2</v>
      </c>
      <c r="J101" s="32">
        <f>SUM(J97:J100)</f>
        <v>75177146</v>
      </c>
      <c r="K101" s="37">
        <f>IF(($E101     =0),0,($J101     /$E101     ))</f>
        <v>0.25881655058136144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203032135</v>
      </c>
      <c r="O101" s="37">
        <f>IF(($E101     =0),0,($N101     /$E101     ))</f>
        <v>0.69899004729268799</v>
      </c>
      <c r="P101" s="32">
        <f>SUM(P97:P100)</f>
        <v>69316255</v>
      </c>
      <c r="Q101" s="32">
        <f>SUM(Q97:Q100)</f>
        <v>266015092</v>
      </c>
      <c r="R101" s="32">
        <f>SUM(R97:R100)</f>
        <v>247697038</v>
      </c>
      <c r="S101" s="32">
        <f>SUM(S97:S100)</f>
        <v>198726539</v>
      </c>
      <c r="T101" s="37">
        <f>IF(($R101     =0),0,($S101     /$R101     ))</f>
        <v>0.80229679209971017</v>
      </c>
      <c r="U101" s="37">
        <f>IF(($P101     =0),0,(($J101     /$P101     )-1))</f>
        <v>8.4552908982171715E-2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3853847378</v>
      </c>
      <c r="E102" s="32">
        <f>SUM(E88:E90,E92:E95,E97:E100)</f>
        <v>3742199033</v>
      </c>
      <c r="F102" s="32">
        <f>SUM(F88:F90,F92:F95,F97:F100)</f>
        <v>786497404</v>
      </c>
      <c r="G102" s="37">
        <f>IF(($D102     =0),0,($F102     /$D102     ))</f>
        <v>0.20408109788928958</v>
      </c>
      <c r="H102" s="32">
        <f>SUM(H88:H90,H92:H95,H97:H100)</f>
        <v>807614264</v>
      </c>
      <c r="I102" s="37">
        <f>IF(($D102     =0),0,($H102     /$D102     ))</f>
        <v>0.20956052089927885</v>
      </c>
      <c r="J102" s="32">
        <f>SUM(J88:J90,J92:J95,J97:J100)</f>
        <v>843745051</v>
      </c>
      <c r="K102" s="37">
        <f>IF(($E102     =0),0,($J102     /$E102     ))</f>
        <v>0.22546771124666687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2437856719</v>
      </c>
      <c r="O102" s="37">
        <f>IF(($E102     =0),0,($N102     /$E102     ))</f>
        <v>0.65145030969815865</v>
      </c>
      <c r="P102" s="32">
        <f>SUM(P88:P90,P92:P95,P97:P100)</f>
        <v>701074602</v>
      </c>
      <c r="Q102" s="32">
        <f>SUM(Q88:Q90,Q92:Q95,Q97:Q100)</f>
        <v>3751892522</v>
      </c>
      <c r="R102" s="32">
        <f>SUM(R88:R90,R92:R95,R97:R100)</f>
        <v>3509276794</v>
      </c>
      <c r="S102" s="32">
        <f>SUM(S88:S90,S92:S95,S97:S100)</f>
        <v>2218058279</v>
      </c>
      <c r="T102" s="37">
        <f>IF(($R102     =0),0,($S102     /$R102     ))</f>
        <v>0.63205566537023639</v>
      </c>
      <c r="U102" s="37">
        <f>IF(($P102     =0),0,(($J102     /$P102     )-1))</f>
        <v>0.2035025211197139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1152008880</v>
      </c>
      <c r="E105" s="31">
        <v>1125864934</v>
      </c>
      <c r="F105" s="31">
        <v>199602635</v>
      </c>
      <c r="G105" s="36">
        <f t="shared" ref="G105:G136" si="24">IF(($D105     =0),0,($F105     /$D105     ))</f>
        <v>0.17326484063213124</v>
      </c>
      <c r="H105" s="31">
        <v>270556353</v>
      </c>
      <c r="I105" s="36">
        <f t="shared" ref="I105:I136" si="25">IF(($D105     =0),0,($H105     /$D105     ))</f>
        <v>0.23485613496312632</v>
      </c>
      <c r="J105" s="31">
        <v>266586983</v>
      </c>
      <c r="K105" s="36">
        <f t="shared" ref="K105:K136" si="26">IF(($E105     =0),0,($J105     /$E105     ))</f>
        <v>0.23678416029253471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736745971</v>
      </c>
      <c r="O105" s="36">
        <f t="shared" ref="O105:O136" si="29">IF(($E105     =0),0,($N105     /$E105     ))</f>
        <v>0.65438219874427672</v>
      </c>
      <c r="P105" s="31">
        <v>187309770</v>
      </c>
      <c r="Q105" s="31">
        <v>1087959970</v>
      </c>
      <c r="R105" s="31">
        <v>1251386026</v>
      </c>
      <c r="S105" s="31">
        <v>778082172</v>
      </c>
      <c r="T105" s="36">
        <f t="shared" ref="T105:T136" si="30">IF(($R105     =0),0,($S105     /$R105     ))</f>
        <v>0.62177629910660359</v>
      </c>
      <c r="U105" s="36">
        <f t="shared" ref="U105:U136" si="31">IF(($P105     =0),0,(($J105     /$P105     )-1))</f>
        <v>0.4232412062648947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1152008880</v>
      </c>
      <c r="E106" s="32">
        <f>E105</f>
        <v>1125864934</v>
      </c>
      <c r="F106" s="32">
        <f>F105</f>
        <v>199602635</v>
      </c>
      <c r="G106" s="37">
        <f t="shared" si="24"/>
        <v>0.17326484063213124</v>
      </c>
      <c r="H106" s="32">
        <f>H105</f>
        <v>270556353</v>
      </c>
      <c r="I106" s="37">
        <f t="shared" si="25"/>
        <v>0.23485613496312632</v>
      </c>
      <c r="J106" s="32">
        <f>J105</f>
        <v>266586983</v>
      </c>
      <c r="K106" s="37">
        <f t="shared" si="26"/>
        <v>0.23678416029253471</v>
      </c>
      <c r="L106" s="32">
        <f>L105</f>
        <v>0</v>
      </c>
      <c r="M106" s="37">
        <f t="shared" si="27"/>
        <v>0</v>
      </c>
      <c r="N106" s="32">
        <f t="shared" si="28"/>
        <v>736745971</v>
      </c>
      <c r="O106" s="37">
        <f t="shared" si="29"/>
        <v>0.65438219874427672</v>
      </c>
      <c r="P106" s="32">
        <f>P105</f>
        <v>187309770</v>
      </c>
      <c r="Q106" s="32">
        <f>Q105</f>
        <v>1087959970</v>
      </c>
      <c r="R106" s="32">
        <f>R105</f>
        <v>1251386026</v>
      </c>
      <c r="S106" s="32">
        <f>S105</f>
        <v>778082172</v>
      </c>
      <c r="T106" s="37">
        <f t="shared" si="30"/>
        <v>0.62177629910660359</v>
      </c>
      <c r="U106" s="37">
        <f t="shared" si="31"/>
        <v>0.4232412062648947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21545875</v>
      </c>
      <c r="E107" s="31">
        <v>21588866</v>
      </c>
      <c r="F107" s="31">
        <v>3988420</v>
      </c>
      <c r="G107" s="36">
        <f t="shared" si="24"/>
        <v>0.18511292764856382</v>
      </c>
      <c r="H107" s="31">
        <v>2598479</v>
      </c>
      <c r="I107" s="36">
        <f t="shared" si="25"/>
        <v>0.1206021570254167</v>
      </c>
      <c r="J107" s="31">
        <v>3235913</v>
      </c>
      <c r="K107" s="36">
        <f t="shared" si="26"/>
        <v>0.14988804877477122</v>
      </c>
      <c r="L107" s="31">
        <v>0</v>
      </c>
      <c r="M107" s="36">
        <f t="shared" si="27"/>
        <v>0</v>
      </c>
      <c r="N107" s="31">
        <f t="shared" si="28"/>
        <v>9822812</v>
      </c>
      <c r="O107" s="36">
        <f t="shared" si="29"/>
        <v>0.45499434754933399</v>
      </c>
      <c r="P107" s="31">
        <v>2882714</v>
      </c>
      <c r="Q107" s="31">
        <v>22555608</v>
      </c>
      <c r="R107" s="31">
        <v>22755608</v>
      </c>
      <c r="S107" s="31">
        <v>13926610</v>
      </c>
      <c r="T107" s="36">
        <f t="shared" si="30"/>
        <v>0.61200781802885684</v>
      </c>
      <c r="U107" s="36">
        <f t="shared" si="31"/>
        <v>0.12252308068022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16597846</v>
      </c>
      <c r="E108" s="31">
        <v>14954085</v>
      </c>
      <c r="F108" s="31">
        <v>6152971</v>
      </c>
      <c r="G108" s="36">
        <f t="shared" si="24"/>
        <v>0.3707090064578259</v>
      </c>
      <c r="H108" s="31">
        <v>1542819</v>
      </c>
      <c r="I108" s="36">
        <f t="shared" si="25"/>
        <v>9.29529651016162E-2</v>
      </c>
      <c r="J108" s="31">
        <v>1497355</v>
      </c>
      <c r="K108" s="36">
        <f t="shared" si="26"/>
        <v>0.10013016510204402</v>
      </c>
      <c r="L108" s="31">
        <v>0</v>
      </c>
      <c r="M108" s="36">
        <f t="shared" si="27"/>
        <v>0</v>
      </c>
      <c r="N108" s="31">
        <f t="shared" si="28"/>
        <v>9193145</v>
      </c>
      <c r="O108" s="36">
        <f t="shared" si="29"/>
        <v>0.61475810790162022</v>
      </c>
      <c r="P108" s="31">
        <v>8607090</v>
      </c>
      <c r="Q108" s="31">
        <v>30364206</v>
      </c>
      <c r="R108" s="31">
        <v>38065026</v>
      </c>
      <c r="S108" s="31">
        <v>29661616</v>
      </c>
      <c r="T108" s="36">
        <f t="shared" si="30"/>
        <v>0.77923540627556642</v>
      </c>
      <c r="U108" s="36">
        <f t="shared" si="31"/>
        <v>-0.82603237563450593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16461624</v>
      </c>
      <c r="E109" s="31">
        <v>17085724</v>
      </c>
      <c r="F109" s="31">
        <v>3819150</v>
      </c>
      <c r="G109" s="36">
        <f t="shared" si="24"/>
        <v>0.232003233702823</v>
      </c>
      <c r="H109" s="31">
        <v>3829450</v>
      </c>
      <c r="I109" s="36">
        <f t="shared" si="25"/>
        <v>0.23262893138611354</v>
      </c>
      <c r="J109" s="31">
        <v>1953632</v>
      </c>
      <c r="K109" s="36">
        <f t="shared" si="26"/>
        <v>0.11434294502240584</v>
      </c>
      <c r="L109" s="31">
        <v>0</v>
      </c>
      <c r="M109" s="36">
        <f t="shared" si="27"/>
        <v>0</v>
      </c>
      <c r="N109" s="31">
        <f t="shared" si="28"/>
        <v>9602232</v>
      </c>
      <c r="O109" s="36">
        <f t="shared" si="29"/>
        <v>0.56200322561689509</v>
      </c>
      <c r="P109" s="31">
        <v>3150241</v>
      </c>
      <c r="Q109" s="31">
        <v>18569352</v>
      </c>
      <c r="R109" s="31">
        <v>18568290</v>
      </c>
      <c r="S109" s="31">
        <v>10474503</v>
      </c>
      <c r="T109" s="36">
        <f t="shared" si="30"/>
        <v>0.56410703408876095</v>
      </c>
      <c r="U109" s="36">
        <f t="shared" si="31"/>
        <v>-0.37984681172011914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74267680</v>
      </c>
      <c r="E110" s="31">
        <v>67474916</v>
      </c>
      <c r="F110" s="31">
        <v>10010908</v>
      </c>
      <c r="G110" s="36">
        <f t="shared" si="24"/>
        <v>0.13479494714255244</v>
      </c>
      <c r="H110" s="31">
        <v>23874130</v>
      </c>
      <c r="I110" s="36">
        <f t="shared" si="25"/>
        <v>0.32146055996363426</v>
      </c>
      <c r="J110" s="31">
        <v>16108507</v>
      </c>
      <c r="K110" s="36">
        <f t="shared" si="26"/>
        <v>0.2387332649661987</v>
      </c>
      <c r="L110" s="31">
        <v>0</v>
      </c>
      <c r="M110" s="36">
        <f t="shared" si="27"/>
        <v>0</v>
      </c>
      <c r="N110" s="31">
        <f t="shared" si="28"/>
        <v>49993545</v>
      </c>
      <c r="O110" s="36">
        <f t="shared" si="29"/>
        <v>0.74092044812623403</v>
      </c>
      <c r="P110" s="31">
        <v>8414085</v>
      </c>
      <c r="Q110" s="31">
        <v>45113998</v>
      </c>
      <c r="R110" s="31">
        <v>52005433</v>
      </c>
      <c r="S110" s="31">
        <v>28804016</v>
      </c>
      <c r="T110" s="36">
        <f t="shared" si="30"/>
        <v>0.5538655163201891</v>
      </c>
      <c r="U110" s="36">
        <f t="shared" si="31"/>
        <v>0.91446925007294322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39632868</v>
      </c>
      <c r="E111" s="31">
        <v>39674298</v>
      </c>
      <c r="F111" s="31">
        <v>8652995</v>
      </c>
      <c r="G111" s="36">
        <f t="shared" si="24"/>
        <v>0.2183287618751184</v>
      </c>
      <c r="H111" s="31">
        <v>9306294</v>
      </c>
      <c r="I111" s="36">
        <f t="shared" si="25"/>
        <v>0.23481252984265483</v>
      </c>
      <c r="J111" s="31">
        <v>7608101</v>
      </c>
      <c r="K111" s="36">
        <f t="shared" si="26"/>
        <v>0.19176397273620316</v>
      </c>
      <c r="L111" s="31">
        <v>0</v>
      </c>
      <c r="M111" s="36">
        <f t="shared" si="27"/>
        <v>0</v>
      </c>
      <c r="N111" s="31">
        <f t="shared" si="28"/>
        <v>25567390</v>
      </c>
      <c r="O111" s="36">
        <f t="shared" si="29"/>
        <v>0.6444320703544647</v>
      </c>
      <c r="P111" s="31">
        <v>7374665</v>
      </c>
      <c r="Q111" s="31">
        <v>17993573</v>
      </c>
      <c r="R111" s="31">
        <v>9865540</v>
      </c>
      <c r="S111" s="31">
        <v>22104767</v>
      </c>
      <c r="T111" s="36">
        <f t="shared" si="30"/>
        <v>2.2406038594947666</v>
      </c>
      <c r="U111" s="36">
        <f t="shared" si="31"/>
        <v>3.1653776815624868E-2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168505893</v>
      </c>
      <c r="E112" s="32">
        <f>SUM(E107:E111)</f>
        <v>160777889</v>
      </c>
      <c r="F112" s="32">
        <f>SUM(F107:F111)</f>
        <v>32624444</v>
      </c>
      <c r="G112" s="37">
        <f t="shared" si="24"/>
        <v>0.19361010715512483</v>
      </c>
      <c r="H112" s="32">
        <f>SUM(H107:H111)</f>
        <v>41151172</v>
      </c>
      <c r="I112" s="37">
        <f t="shared" si="25"/>
        <v>0.24421206444097476</v>
      </c>
      <c r="J112" s="32">
        <f>SUM(J107:J111)</f>
        <v>30403508</v>
      </c>
      <c r="K112" s="37">
        <f t="shared" si="26"/>
        <v>0.18910254506451443</v>
      </c>
      <c r="L112" s="32">
        <f>SUM(L107:L111)</f>
        <v>0</v>
      </c>
      <c r="M112" s="37">
        <f t="shared" si="27"/>
        <v>0</v>
      </c>
      <c r="N112" s="32">
        <f t="shared" si="28"/>
        <v>104179124</v>
      </c>
      <c r="O112" s="37">
        <f t="shared" si="29"/>
        <v>0.64796922417609304</v>
      </c>
      <c r="P112" s="32">
        <f>SUM(P107:P111)</f>
        <v>30428795</v>
      </c>
      <c r="Q112" s="32">
        <f>SUM(Q107:Q111)</f>
        <v>134596737</v>
      </c>
      <c r="R112" s="32">
        <f>SUM(R107:R111)</f>
        <v>141259897</v>
      </c>
      <c r="S112" s="32">
        <f>SUM(S107:S111)</f>
        <v>104971512</v>
      </c>
      <c r="T112" s="37">
        <f t="shared" si="30"/>
        <v>0.743109079288087</v>
      </c>
      <c r="U112" s="37">
        <f t="shared" si="31"/>
        <v>-8.3102206314777938E-4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27011659</v>
      </c>
      <c r="E113" s="31">
        <v>25159820</v>
      </c>
      <c r="F113" s="31">
        <v>3611689</v>
      </c>
      <c r="G113" s="36">
        <f t="shared" si="24"/>
        <v>0.13370852193861918</v>
      </c>
      <c r="H113" s="31">
        <v>5707910</v>
      </c>
      <c r="I113" s="36">
        <f t="shared" si="25"/>
        <v>0.21131282606521873</v>
      </c>
      <c r="J113" s="31">
        <v>4789404</v>
      </c>
      <c r="K113" s="36">
        <f t="shared" si="26"/>
        <v>0.19035923150483589</v>
      </c>
      <c r="L113" s="31">
        <v>0</v>
      </c>
      <c r="M113" s="36">
        <f t="shared" si="27"/>
        <v>0</v>
      </c>
      <c r="N113" s="31">
        <f t="shared" si="28"/>
        <v>14109003</v>
      </c>
      <c r="O113" s="36">
        <f t="shared" si="29"/>
        <v>0.560775196324934</v>
      </c>
      <c r="P113" s="31">
        <v>3825410</v>
      </c>
      <c r="Q113" s="31">
        <v>19557080</v>
      </c>
      <c r="R113" s="31">
        <v>22811099</v>
      </c>
      <c r="S113" s="31">
        <v>12348938</v>
      </c>
      <c r="T113" s="36">
        <f t="shared" si="30"/>
        <v>0.54135655629744095</v>
      </c>
      <c r="U113" s="36">
        <f t="shared" si="31"/>
        <v>0.25199756365984305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25002410</v>
      </c>
      <c r="E114" s="31">
        <v>21966148</v>
      </c>
      <c r="F114" s="31">
        <v>3869392</v>
      </c>
      <c r="G114" s="36">
        <f t="shared" si="24"/>
        <v>0.15476076106263356</v>
      </c>
      <c r="H114" s="31">
        <v>4038284</v>
      </c>
      <c r="I114" s="36">
        <f t="shared" si="25"/>
        <v>0.16151578987785578</v>
      </c>
      <c r="J114" s="31">
        <v>4205670</v>
      </c>
      <c r="K114" s="36">
        <f t="shared" si="26"/>
        <v>0.19146142509829214</v>
      </c>
      <c r="L114" s="31">
        <v>0</v>
      </c>
      <c r="M114" s="36">
        <f t="shared" si="27"/>
        <v>0</v>
      </c>
      <c r="N114" s="31">
        <f t="shared" si="28"/>
        <v>12113346</v>
      </c>
      <c r="O114" s="36">
        <f t="shared" si="29"/>
        <v>0.55145517548183687</v>
      </c>
      <c r="P114" s="31">
        <v>3852064</v>
      </c>
      <c r="Q114" s="31">
        <v>19689049</v>
      </c>
      <c r="R114" s="31">
        <v>21377882</v>
      </c>
      <c r="S114" s="31">
        <v>11742279</v>
      </c>
      <c r="T114" s="36">
        <f t="shared" si="30"/>
        <v>0.54927232735216702</v>
      </c>
      <c r="U114" s="36">
        <f t="shared" si="31"/>
        <v>9.1796501823438126E-2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3777334</v>
      </c>
      <c r="E115" s="31">
        <v>10064136</v>
      </c>
      <c r="F115" s="31">
        <v>2079101</v>
      </c>
      <c r="G115" s="36">
        <f t="shared" si="24"/>
        <v>0.55041492227057498</v>
      </c>
      <c r="H115" s="31">
        <v>2333514</v>
      </c>
      <c r="I115" s="36">
        <f t="shared" si="25"/>
        <v>0.61776745185890369</v>
      </c>
      <c r="J115" s="31">
        <v>1633034</v>
      </c>
      <c r="K115" s="36">
        <f t="shared" si="26"/>
        <v>0.16226271187114324</v>
      </c>
      <c r="L115" s="31">
        <v>0</v>
      </c>
      <c r="M115" s="36">
        <f t="shared" si="27"/>
        <v>0</v>
      </c>
      <c r="N115" s="31">
        <f t="shared" si="28"/>
        <v>6045649</v>
      </c>
      <c r="O115" s="36">
        <f t="shared" si="29"/>
        <v>0.6007121724110247</v>
      </c>
      <c r="P115" s="31">
        <v>1887448</v>
      </c>
      <c r="Q115" s="31">
        <v>5190011</v>
      </c>
      <c r="R115" s="31">
        <v>11800889</v>
      </c>
      <c r="S115" s="31">
        <v>5896233</v>
      </c>
      <c r="T115" s="36">
        <f t="shared" si="30"/>
        <v>0.49964312010730716</v>
      </c>
      <c r="U115" s="36">
        <f t="shared" si="31"/>
        <v>-0.13479258766334223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782000</v>
      </c>
      <c r="E116" s="31">
        <v>712000</v>
      </c>
      <c r="F116" s="31">
        <v>759745</v>
      </c>
      <c r="G116" s="36">
        <f t="shared" si="24"/>
        <v>0.97154092071611253</v>
      </c>
      <c r="H116" s="31">
        <v>515779</v>
      </c>
      <c r="I116" s="36">
        <f t="shared" si="25"/>
        <v>0.65956393861892582</v>
      </c>
      <c r="J116" s="31">
        <v>1025236</v>
      </c>
      <c r="K116" s="36">
        <f t="shared" si="26"/>
        <v>1.4399382022471909</v>
      </c>
      <c r="L116" s="31">
        <v>0</v>
      </c>
      <c r="M116" s="36">
        <f t="shared" si="27"/>
        <v>0</v>
      </c>
      <c r="N116" s="31">
        <f t="shared" si="28"/>
        <v>2300760</v>
      </c>
      <c r="O116" s="36">
        <f t="shared" si="29"/>
        <v>3.2314044943820224</v>
      </c>
      <c r="P116" s="31">
        <v>1037501</v>
      </c>
      <c r="Q116" s="31">
        <v>892950</v>
      </c>
      <c r="R116" s="31">
        <v>3786508</v>
      </c>
      <c r="S116" s="31">
        <v>3466866</v>
      </c>
      <c r="T116" s="36">
        <f t="shared" si="30"/>
        <v>0.91558396284914756</v>
      </c>
      <c r="U116" s="36">
        <f t="shared" si="31"/>
        <v>-1.1821675352602035E-2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229214749</v>
      </c>
      <c r="E117" s="31">
        <v>135355078</v>
      </c>
      <c r="F117" s="31">
        <v>20508355</v>
      </c>
      <c r="G117" s="36">
        <f t="shared" si="24"/>
        <v>8.9472231125929863E-2</v>
      </c>
      <c r="H117" s="31">
        <v>25808834</v>
      </c>
      <c r="I117" s="36">
        <f t="shared" si="25"/>
        <v>0.11259674219306019</v>
      </c>
      <c r="J117" s="31">
        <v>21977566</v>
      </c>
      <c r="K117" s="36">
        <f t="shared" si="26"/>
        <v>0.16236971914714571</v>
      </c>
      <c r="L117" s="31">
        <v>0</v>
      </c>
      <c r="M117" s="36">
        <f t="shared" si="27"/>
        <v>0</v>
      </c>
      <c r="N117" s="31">
        <f t="shared" si="28"/>
        <v>68294755</v>
      </c>
      <c r="O117" s="36">
        <f t="shared" si="29"/>
        <v>0.50455997668591346</v>
      </c>
      <c r="P117" s="31">
        <v>19651522</v>
      </c>
      <c r="Q117" s="31">
        <v>146973507</v>
      </c>
      <c r="R117" s="31">
        <v>156331188</v>
      </c>
      <c r="S117" s="31">
        <v>61479386</v>
      </c>
      <c r="T117" s="36">
        <f t="shared" si="30"/>
        <v>0.39326372930780773</v>
      </c>
      <c r="U117" s="36">
        <f t="shared" si="31"/>
        <v>0.11836457247433563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1392092</v>
      </c>
      <c r="E118" s="31">
        <v>740000</v>
      </c>
      <c r="F118" s="31">
        <v>0</v>
      </c>
      <c r="G118" s="36">
        <f t="shared" si="24"/>
        <v>0</v>
      </c>
      <c r="H118" s="31">
        <v>6400</v>
      </c>
      <c r="I118" s="36">
        <f t="shared" si="25"/>
        <v>4.5973972984544127E-3</v>
      </c>
      <c r="J118" s="31">
        <v>267637</v>
      </c>
      <c r="K118" s="36">
        <f t="shared" si="26"/>
        <v>0.36167162162162164</v>
      </c>
      <c r="L118" s="31">
        <v>0</v>
      </c>
      <c r="M118" s="36">
        <f t="shared" si="27"/>
        <v>0</v>
      </c>
      <c r="N118" s="31">
        <f t="shared" si="28"/>
        <v>274037</v>
      </c>
      <c r="O118" s="36">
        <f t="shared" si="29"/>
        <v>0.37032027027027026</v>
      </c>
      <c r="P118" s="31">
        <v>0</v>
      </c>
      <c r="Q118" s="31">
        <v>568550</v>
      </c>
      <c r="R118" s="31">
        <v>519250</v>
      </c>
      <c r="S118" s="31">
        <v>24348</v>
      </c>
      <c r="T118" s="36">
        <f t="shared" si="30"/>
        <v>4.6890707751564759E-2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11939716</v>
      </c>
      <c r="E119" s="31">
        <v>11948456</v>
      </c>
      <c r="F119" s="31">
        <v>2166072</v>
      </c>
      <c r="G119" s="36">
        <f t="shared" si="24"/>
        <v>0.18141738044690511</v>
      </c>
      <c r="H119" s="31">
        <v>2753204</v>
      </c>
      <c r="I119" s="36">
        <f t="shared" si="25"/>
        <v>0.23059208443483917</v>
      </c>
      <c r="J119" s="31">
        <v>2621624</v>
      </c>
      <c r="K119" s="36">
        <f t="shared" si="26"/>
        <v>0.21941111052340151</v>
      </c>
      <c r="L119" s="31">
        <v>0</v>
      </c>
      <c r="M119" s="36">
        <f t="shared" si="27"/>
        <v>0</v>
      </c>
      <c r="N119" s="31">
        <f t="shared" si="28"/>
        <v>7540900</v>
      </c>
      <c r="O119" s="36">
        <f t="shared" si="29"/>
        <v>0.63111920067329197</v>
      </c>
      <c r="P119" s="31">
        <v>2101951</v>
      </c>
      <c r="Q119" s="31">
        <v>11336760</v>
      </c>
      <c r="R119" s="31">
        <v>11996400</v>
      </c>
      <c r="S119" s="31">
        <v>7570944</v>
      </c>
      <c r="T119" s="36">
        <f t="shared" si="30"/>
        <v>0.63110133039911975</v>
      </c>
      <c r="U119" s="36">
        <f t="shared" si="31"/>
        <v>0.24723364150734239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37108954</v>
      </c>
      <c r="E120" s="31">
        <v>20739315</v>
      </c>
      <c r="F120" s="31">
        <v>16003996</v>
      </c>
      <c r="G120" s="36">
        <f t="shared" si="24"/>
        <v>0.43127046911642941</v>
      </c>
      <c r="H120" s="31">
        <v>5333996</v>
      </c>
      <c r="I120" s="36">
        <f t="shared" si="25"/>
        <v>0.14373878606225332</v>
      </c>
      <c r="J120" s="31">
        <v>3557689</v>
      </c>
      <c r="K120" s="36">
        <f t="shared" si="26"/>
        <v>0.17154322599372254</v>
      </c>
      <c r="L120" s="31">
        <v>0</v>
      </c>
      <c r="M120" s="36">
        <f t="shared" si="27"/>
        <v>0</v>
      </c>
      <c r="N120" s="31">
        <f t="shared" si="28"/>
        <v>24895681</v>
      </c>
      <c r="O120" s="36">
        <f t="shared" si="29"/>
        <v>1.2004099942548729</v>
      </c>
      <c r="P120" s="31">
        <v>3373248</v>
      </c>
      <c r="Q120" s="31">
        <v>33449398</v>
      </c>
      <c r="R120" s="31">
        <v>31366365</v>
      </c>
      <c r="S120" s="31">
        <v>22668687</v>
      </c>
      <c r="T120" s="36">
        <f t="shared" si="30"/>
        <v>0.72270685493840292</v>
      </c>
      <c r="U120" s="36">
        <f t="shared" si="31"/>
        <v>5.4677568918739539E-2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336228914</v>
      </c>
      <c r="E121" s="32">
        <f>SUM(E113:E120)</f>
        <v>226684953</v>
      </c>
      <c r="F121" s="32">
        <f>SUM(F113:F120)</f>
        <v>48998350</v>
      </c>
      <c r="G121" s="37">
        <f t="shared" si="24"/>
        <v>0.14572913857134845</v>
      </c>
      <c r="H121" s="32">
        <f>SUM(H113:H120)</f>
        <v>46497921</v>
      </c>
      <c r="I121" s="37">
        <f t="shared" si="25"/>
        <v>0.13829245214764604</v>
      </c>
      <c r="J121" s="32">
        <f>SUM(J113:J120)</f>
        <v>40077860</v>
      </c>
      <c r="K121" s="37">
        <f t="shared" si="26"/>
        <v>0.17679982490941956</v>
      </c>
      <c r="L121" s="32">
        <f>SUM(L113:L120)</f>
        <v>0</v>
      </c>
      <c r="M121" s="37">
        <f t="shared" si="27"/>
        <v>0</v>
      </c>
      <c r="N121" s="32">
        <f t="shared" si="28"/>
        <v>135574131</v>
      </c>
      <c r="O121" s="37">
        <f t="shared" si="29"/>
        <v>0.59807291664392037</v>
      </c>
      <c r="P121" s="32">
        <f>SUM(P113:P120)</f>
        <v>35729144</v>
      </c>
      <c r="Q121" s="32">
        <f>SUM(Q113:Q120)</f>
        <v>237657305</v>
      </c>
      <c r="R121" s="32">
        <f>SUM(R113:R120)</f>
        <v>259989581</v>
      </c>
      <c r="S121" s="32">
        <f>SUM(S113:S120)</f>
        <v>125197681</v>
      </c>
      <c r="T121" s="37">
        <f t="shared" si="30"/>
        <v>0.48154883945137789</v>
      </c>
      <c r="U121" s="37">
        <f t="shared" si="31"/>
        <v>0.12171341132605917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51298981</v>
      </c>
      <c r="E122" s="31">
        <v>55597945</v>
      </c>
      <c r="F122" s="31">
        <v>9868532</v>
      </c>
      <c r="G122" s="36">
        <f t="shared" si="24"/>
        <v>0.19237286604192003</v>
      </c>
      <c r="H122" s="31">
        <v>18495292</v>
      </c>
      <c r="I122" s="36">
        <f t="shared" si="25"/>
        <v>0.36053916938428077</v>
      </c>
      <c r="J122" s="31">
        <v>12312507</v>
      </c>
      <c r="K122" s="36">
        <f t="shared" si="26"/>
        <v>0.22145615274089717</v>
      </c>
      <c r="L122" s="31">
        <v>0</v>
      </c>
      <c r="M122" s="36">
        <f t="shared" si="27"/>
        <v>0</v>
      </c>
      <c r="N122" s="31">
        <f t="shared" si="28"/>
        <v>40676331</v>
      </c>
      <c r="O122" s="36">
        <f t="shared" si="29"/>
        <v>0.73161572788346763</v>
      </c>
      <c r="P122" s="31">
        <v>13405452</v>
      </c>
      <c r="Q122" s="31">
        <v>51467121</v>
      </c>
      <c r="R122" s="31">
        <v>52521882</v>
      </c>
      <c r="S122" s="31">
        <v>38531582</v>
      </c>
      <c r="T122" s="36">
        <f t="shared" si="30"/>
        <v>0.73362911862145386</v>
      </c>
      <c r="U122" s="36">
        <f t="shared" si="31"/>
        <v>-8.1529887988857075E-2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24853738</v>
      </c>
      <c r="E123" s="31">
        <v>21513738</v>
      </c>
      <c r="F123" s="31">
        <v>2873043</v>
      </c>
      <c r="G123" s="36">
        <f t="shared" si="24"/>
        <v>0.11559802392702458</v>
      </c>
      <c r="H123" s="31">
        <v>6454589</v>
      </c>
      <c r="I123" s="36">
        <f t="shared" si="25"/>
        <v>0.25970294689676054</v>
      </c>
      <c r="J123" s="31">
        <v>1084374</v>
      </c>
      <c r="K123" s="36">
        <f t="shared" si="26"/>
        <v>5.0403793148359431E-2</v>
      </c>
      <c r="L123" s="31">
        <v>0</v>
      </c>
      <c r="M123" s="36">
        <f t="shared" si="27"/>
        <v>0</v>
      </c>
      <c r="N123" s="31">
        <f t="shared" si="28"/>
        <v>10412006</v>
      </c>
      <c r="O123" s="36">
        <f t="shared" si="29"/>
        <v>0.4839701031963855</v>
      </c>
      <c r="P123" s="31">
        <v>3813542</v>
      </c>
      <c r="Q123" s="31">
        <v>13660082</v>
      </c>
      <c r="R123" s="31">
        <v>15487372</v>
      </c>
      <c r="S123" s="31">
        <v>9857197</v>
      </c>
      <c r="T123" s="36">
        <f t="shared" si="30"/>
        <v>0.63646672915198266</v>
      </c>
      <c r="U123" s="36">
        <f t="shared" si="31"/>
        <v>-0.71565174842705281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61555136</v>
      </c>
      <c r="E124" s="31">
        <v>58720546</v>
      </c>
      <c r="F124" s="31">
        <v>7963636</v>
      </c>
      <c r="G124" s="36">
        <f t="shared" si="24"/>
        <v>0.1293740298128819</v>
      </c>
      <c r="H124" s="31">
        <v>14772357</v>
      </c>
      <c r="I124" s="36">
        <f t="shared" si="25"/>
        <v>0.23998577470448607</v>
      </c>
      <c r="J124" s="31">
        <v>12895755</v>
      </c>
      <c r="K124" s="36">
        <f t="shared" si="26"/>
        <v>0.21961231423154681</v>
      </c>
      <c r="L124" s="31">
        <v>0</v>
      </c>
      <c r="M124" s="36">
        <f t="shared" si="27"/>
        <v>0</v>
      </c>
      <c r="N124" s="31">
        <f t="shared" si="28"/>
        <v>35631748</v>
      </c>
      <c r="O124" s="36">
        <f t="shared" si="29"/>
        <v>0.60680205528061681</v>
      </c>
      <c r="P124" s="31">
        <v>-13838085</v>
      </c>
      <c r="Q124" s="31">
        <v>36465760</v>
      </c>
      <c r="R124" s="31">
        <v>91564729</v>
      </c>
      <c r="S124" s="31">
        <v>42171723</v>
      </c>
      <c r="T124" s="36">
        <f t="shared" si="30"/>
        <v>0.46056733264617644</v>
      </c>
      <c r="U124" s="36">
        <f t="shared" si="31"/>
        <v>-1.9319031498939339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26083932</v>
      </c>
      <c r="E125" s="31">
        <v>15488792</v>
      </c>
      <c r="F125" s="31">
        <v>2296448</v>
      </c>
      <c r="G125" s="36">
        <f t="shared" si="24"/>
        <v>8.8040714107060242E-2</v>
      </c>
      <c r="H125" s="31">
        <v>6637869</v>
      </c>
      <c r="I125" s="36">
        <f t="shared" si="25"/>
        <v>0.2544811495444782</v>
      </c>
      <c r="J125" s="31">
        <v>2932073</v>
      </c>
      <c r="K125" s="36">
        <f t="shared" si="26"/>
        <v>0.18930288430498646</v>
      </c>
      <c r="L125" s="31">
        <v>0</v>
      </c>
      <c r="M125" s="36">
        <f t="shared" si="27"/>
        <v>0</v>
      </c>
      <c r="N125" s="31">
        <f t="shared" si="28"/>
        <v>11866390</v>
      </c>
      <c r="O125" s="36">
        <f t="shared" si="29"/>
        <v>0.76612753273463807</v>
      </c>
      <c r="P125" s="31">
        <v>5438380</v>
      </c>
      <c r="Q125" s="31">
        <v>28784616</v>
      </c>
      <c r="R125" s="31">
        <v>30248864</v>
      </c>
      <c r="S125" s="31">
        <v>13810882</v>
      </c>
      <c r="T125" s="36">
        <f t="shared" si="30"/>
        <v>0.45657522874247441</v>
      </c>
      <c r="U125" s="36">
        <f t="shared" si="31"/>
        <v>-0.46085543856810296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163791787</v>
      </c>
      <c r="E126" s="32">
        <f>SUM(E122:E125)</f>
        <v>151321021</v>
      </c>
      <c r="F126" s="32">
        <f>SUM(F122:F125)</f>
        <v>23001659</v>
      </c>
      <c r="G126" s="37">
        <f t="shared" si="24"/>
        <v>0.14043230995458886</v>
      </c>
      <c r="H126" s="32">
        <f>SUM(H122:H125)</f>
        <v>46360107</v>
      </c>
      <c r="I126" s="37">
        <f t="shared" si="25"/>
        <v>0.28304292815365645</v>
      </c>
      <c r="J126" s="32">
        <f>SUM(J122:J125)</f>
        <v>29224709</v>
      </c>
      <c r="K126" s="37">
        <f t="shared" si="26"/>
        <v>0.19313053009337017</v>
      </c>
      <c r="L126" s="32">
        <f>SUM(L122:L125)</f>
        <v>0</v>
      </c>
      <c r="M126" s="37">
        <f t="shared" si="27"/>
        <v>0</v>
      </c>
      <c r="N126" s="32">
        <f t="shared" si="28"/>
        <v>98586475</v>
      </c>
      <c r="O126" s="37">
        <f t="shared" si="29"/>
        <v>0.65150548382831752</v>
      </c>
      <c r="P126" s="32">
        <f>SUM(P122:P125)</f>
        <v>8819289</v>
      </c>
      <c r="Q126" s="32">
        <f>SUM(Q122:Q125)</f>
        <v>130377579</v>
      </c>
      <c r="R126" s="32">
        <f>SUM(R122:R125)</f>
        <v>189822847</v>
      </c>
      <c r="S126" s="32">
        <f>SUM(S122:S125)</f>
        <v>104371384</v>
      </c>
      <c r="T126" s="37">
        <f t="shared" si="30"/>
        <v>0.5498357318389604</v>
      </c>
      <c r="U126" s="37">
        <f t="shared" si="31"/>
        <v>2.3137261972025183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15575920</v>
      </c>
      <c r="E127" s="31">
        <v>14292235</v>
      </c>
      <c r="F127" s="31">
        <v>3040395</v>
      </c>
      <c r="G127" s="36">
        <f t="shared" si="24"/>
        <v>0.19519842166626433</v>
      </c>
      <c r="H127" s="31">
        <v>4212317</v>
      </c>
      <c r="I127" s="36">
        <f t="shared" si="25"/>
        <v>0.27043776547388532</v>
      </c>
      <c r="J127" s="31">
        <v>2924630</v>
      </c>
      <c r="K127" s="36">
        <f t="shared" si="26"/>
        <v>0.20463069631866534</v>
      </c>
      <c r="L127" s="31">
        <v>0</v>
      </c>
      <c r="M127" s="36">
        <f t="shared" si="27"/>
        <v>0</v>
      </c>
      <c r="N127" s="31">
        <f t="shared" si="28"/>
        <v>10177342</v>
      </c>
      <c r="O127" s="36">
        <f t="shared" si="29"/>
        <v>0.71208890701839145</v>
      </c>
      <c r="P127" s="31">
        <v>3244408</v>
      </c>
      <c r="Q127" s="31">
        <v>11955278</v>
      </c>
      <c r="R127" s="31">
        <v>10987599</v>
      </c>
      <c r="S127" s="31">
        <v>10194694</v>
      </c>
      <c r="T127" s="36">
        <f t="shared" si="30"/>
        <v>0.92783637262335472</v>
      </c>
      <c r="U127" s="36">
        <f t="shared" si="31"/>
        <v>-9.8562819472766683E-2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16442659</v>
      </c>
      <c r="E128" s="31">
        <v>15952825</v>
      </c>
      <c r="F128" s="31">
        <v>2535584</v>
      </c>
      <c r="G128" s="36">
        <f t="shared" si="24"/>
        <v>0.15420766191161661</v>
      </c>
      <c r="H128" s="31">
        <v>4697009</v>
      </c>
      <c r="I128" s="36">
        <f t="shared" si="25"/>
        <v>0.28565994101075742</v>
      </c>
      <c r="J128" s="31">
        <v>5590586</v>
      </c>
      <c r="K128" s="36">
        <f t="shared" si="26"/>
        <v>0.35044488985493166</v>
      </c>
      <c r="L128" s="31">
        <v>0</v>
      </c>
      <c r="M128" s="36">
        <f t="shared" si="27"/>
        <v>0</v>
      </c>
      <c r="N128" s="31">
        <f t="shared" si="28"/>
        <v>12823179</v>
      </c>
      <c r="O128" s="36">
        <f t="shared" si="29"/>
        <v>0.80381869668851758</v>
      </c>
      <c r="P128" s="31">
        <v>4184024</v>
      </c>
      <c r="Q128" s="31">
        <v>24136190</v>
      </c>
      <c r="R128" s="31">
        <v>21945082</v>
      </c>
      <c r="S128" s="31">
        <v>11317986</v>
      </c>
      <c r="T128" s="36">
        <f t="shared" si="30"/>
        <v>0.51574134013260919</v>
      </c>
      <c r="U128" s="36">
        <f t="shared" si="31"/>
        <v>0.33617445789029898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65648831</v>
      </c>
      <c r="E129" s="31">
        <v>68033665</v>
      </c>
      <c r="F129" s="31">
        <v>7310624</v>
      </c>
      <c r="G129" s="36">
        <f t="shared" si="24"/>
        <v>0.11135954576251328</v>
      </c>
      <c r="H129" s="31">
        <v>15998617</v>
      </c>
      <c r="I129" s="36">
        <f t="shared" si="25"/>
        <v>0.24369995255513385</v>
      </c>
      <c r="J129" s="31">
        <v>9151519</v>
      </c>
      <c r="K129" s="36">
        <f t="shared" si="26"/>
        <v>0.13451456716318311</v>
      </c>
      <c r="L129" s="31">
        <v>0</v>
      </c>
      <c r="M129" s="36">
        <f t="shared" si="27"/>
        <v>0</v>
      </c>
      <c r="N129" s="31">
        <f t="shared" si="28"/>
        <v>32460760</v>
      </c>
      <c r="O129" s="36">
        <f t="shared" si="29"/>
        <v>0.47712790425152019</v>
      </c>
      <c r="P129" s="31">
        <v>3733635</v>
      </c>
      <c r="Q129" s="31">
        <v>23959992</v>
      </c>
      <c r="R129" s="31">
        <v>21814464</v>
      </c>
      <c r="S129" s="31">
        <v>8932830</v>
      </c>
      <c r="T129" s="36">
        <f t="shared" si="30"/>
        <v>0.40949115229235061</v>
      </c>
      <c r="U129" s="36">
        <f t="shared" si="31"/>
        <v>1.4511016743736334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39452407</v>
      </c>
      <c r="E130" s="31">
        <v>43794907</v>
      </c>
      <c r="F130" s="31">
        <v>2328400</v>
      </c>
      <c r="G130" s="36">
        <f t="shared" si="24"/>
        <v>5.9017945343613633E-2</v>
      </c>
      <c r="H130" s="31">
        <v>3872335</v>
      </c>
      <c r="I130" s="36">
        <f t="shared" si="25"/>
        <v>9.8152059518193654E-2</v>
      </c>
      <c r="J130" s="31">
        <v>6032429</v>
      </c>
      <c r="K130" s="36">
        <f t="shared" si="26"/>
        <v>0.13774270601830482</v>
      </c>
      <c r="L130" s="31">
        <v>0</v>
      </c>
      <c r="M130" s="36">
        <f t="shared" si="27"/>
        <v>0</v>
      </c>
      <c r="N130" s="31">
        <f t="shared" si="28"/>
        <v>12233164</v>
      </c>
      <c r="O130" s="36">
        <f t="shared" si="29"/>
        <v>0.27932846164052821</v>
      </c>
      <c r="P130" s="31">
        <v>2932813</v>
      </c>
      <c r="Q130" s="31">
        <v>18347620</v>
      </c>
      <c r="R130" s="31">
        <v>37910767</v>
      </c>
      <c r="S130" s="31">
        <v>8017258</v>
      </c>
      <c r="T130" s="36">
        <f t="shared" si="30"/>
        <v>0.21147707193579068</v>
      </c>
      <c r="U130" s="36">
        <f t="shared" si="31"/>
        <v>1.0568747478956211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40962653</v>
      </c>
      <c r="E131" s="31">
        <v>29547896</v>
      </c>
      <c r="F131" s="31">
        <v>4870477</v>
      </c>
      <c r="G131" s="36">
        <f t="shared" si="24"/>
        <v>0.11890042864167026</v>
      </c>
      <c r="H131" s="31">
        <v>6575133</v>
      </c>
      <c r="I131" s="36">
        <f t="shared" si="25"/>
        <v>0.16051531134958472</v>
      </c>
      <c r="J131" s="31">
        <v>7627099</v>
      </c>
      <c r="K131" s="36">
        <f t="shared" si="26"/>
        <v>0.25812663615710574</v>
      </c>
      <c r="L131" s="31">
        <v>0</v>
      </c>
      <c r="M131" s="36">
        <f t="shared" si="27"/>
        <v>0</v>
      </c>
      <c r="N131" s="31">
        <f t="shared" si="28"/>
        <v>19072709</v>
      </c>
      <c r="O131" s="36">
        <f t="shared" si="29"/>
        <v>0.64548450420970749</v>
      </c>
      <c r="P131" s="31">
        <v>5080596</v>
      </c>
      <c r="Q131" s="31">
        <v>64243628</v>
      </c>
      <c r="R131" s="31">
        <v>28496123</v>
      </c>
      <c r="S131" s="31">
        <v>13975055</v>
      </c>
      <c r="T131" s="36">
        <f t="shared" si="30"/>
        <v>0.49041952128014044</v>
      </c>
      <c r="U131" s="36">
        <f t="shared" si="31"/>
        <v>0.50122131340496279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178082470</v>
      </c>
      <c r="E132" s="32">
        <f>SUM(E127:E131)</f>
        <v>171621528</v>
      </c>
      <c r="F132" s="32">
        <f>SUM(F127:F131)</f>
        <v>20085480</v>
      </c>
      <c r="G132" s="37">
        <f t="shared" si="24"/>
        <v>0.11278751917580658</v>
      </c>
      <c r="H132" s="32">
        <f>SUM(H127:H131)</f>
        <v>35355411</v>
      </c>
      <c r="I132" s="37">
        <f t="shared" si="25"/>
        <v>0.19853392082892832</v>
      </c>
      <c r="J132" s="32">
        <f>SUM(J127:J131)</f>
        <v>31326263</v>
      </c>
      <c r="K132" s="37">
        <f t="shared" si="26"/>
        <v>0.182531080832703</v>
      </c>
      <c r="L132" s="32">
        <f>SUM(L127:L131)</f>
        <v>0</v>
      </c>
      <c r="M132" s="37">
        <f t="shared" si="27"/>
        <v>0</v>
      </c>
      <c r="N132" s="32">
        <f t="shared" si="28"/>
        <v>86767154</v>
      </c>
      <c r="O132" s="37">
        <f t="shared" si="29"/>
        <v>0.50557266918168919</v>
      </c>
      <c r="P132" s="32">
        <f>SUM(P127:P131)</f>
        <v>19175476</v>
      </c>
      <c r="Q132" s="32">
        <f>SUM(Q127:Q131)</f>
        <v>142642708</v>
      </c>
      <c r="R132" s="32">
        <f>SUM(R127:R131)</f>
        <v>121154035</v>
      </c>
      <c r="S132" s="32">
        <f>SUM(S127:S131)</f>
        <v>52437823</v>
      </c>
      <c r="T132" s="37">
        <f t="shared" si="30"/>
        <v>0.4328194517004737</v>
      </c>
      <c r="U132" s="37">
        <f t="shared" si="31"/>
        <v>0.63366286187628407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81268006</v>
      </c>
      <c r="E133" s="31">
        <v>79119605</v>
      </c>
      <c r="F133" s="31">
        <v>19434820</v>
      </c>
      <c r="G133" s="36">
        <f t="shared" si="24"/>
        <v>0.23914478718722346</v>
      </c>
      <c r="H133" s="31">
        <v>22522676</v>
      </c>
      <c r="I133" s="36">
        <f t="shared" si="25"/>
        <v>0.27714074835304808</v>
      </c>
      <c r="J133" s="31">
        <v>27420700</v>
      </c>
      <c r="K133" s="36">
        <f t="shared" si="26"/>
        <v>0.34657276158039463</v>
      </c>
      <c r="L133" s="31">
        <v>0</v>
      </c>
      <c r="M133" s="36">
        <f t="shared" si="27"/>
        <v>0</v>
      </c>
      <c r="N133" s="31">
        <f t="shared" si="28"/>
        <v>69378196</v>
      </c>
      <c r="O133" s="36">
        <f t="shared" si="29"/>
        <v>0.8768774313269132</v>
      </c>
      <c r="P133" s="31">
        <v>22763137</v>
      </c>
      <c r="Q133" s="31">
        <v>85178962</v>
      </c>
      <c r="R133" s="31">
        <v>86797167</v>
      </c>
      <c r="S133" s="31">
        <v>61268384</v>
      </c>
      <c r="T133" s="36">
        <f t="shared" si="30"/>
        <v>0.7058799972123514</v>
      </c>
      <c r="U133" s="36">
        <f t="shared" si="31"/>
        <v>0.20460989186156553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5692850</v>
      </c>
      <c r="E134" s="31">
        <v>5306759</v>
      </c>
      <c r="F134" s="31">
        <v>1236003</v>
      </c>
      <c r="G134" s="36">
        <f t="shared" si="24"/>
        <v>0.21711497755957035</v>
      </c>
      <c r="H134" s="31">
        <v>1446113</v>
      </c>
      <c r="I134" s="36">
        <f t="shared" si="25"/>
        <v>0.25402267756923158</v>
      </c>
      <c r="J134" s="31">
        <v>761711</v>
      </c>
      <c r="K134" s="36">
        <f t="shared" si="26"/>
        <v>0.14353600757072255</v>
      </c>
      <c r="L134" s="31">
        <v>0</v>
      </c>
      <c r="M134" s="36">
        <f t="shared" si="27"/>
        <v>0</v>
      </c>
      <c r="N134" s="31">
        <f t="shared" si="28"/>
        <v>3443827</v>
      </c>
      <c r="O134" s="36">
        <f t="shared" si="29"/>
        <v>0.64895108294912207</v>
      </c>
      <c r="P134" s="31">
        <v>626720</v>
      </c>
      <c r="Q134" s="31">
        <v>4798311</v>
      </c>
      <c r="R134" s="31">
        <v>4284358</v>
      </c>
      <c r="S134" s="31">
        <v>2964630</v>
      </c>
      <c r="T134" s="36">
        <f t="shared" si="30"/>
        <v>0.69196598416845656</v>
      </c>
      <c r="U134" s="36">
        <f t="shared" si="31"/>
        <v>0.21539283890732697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42462756</v>
      </c>
      <c r="E135" s="31">
        <v>50046226</v>
      </c>
      <c r="F135" s="31">
        <v>4844007</v>
      </c>
      <c r="G135" s="36">
        <f t="shared" si="24"/>
        <v>0.11407660397737726</v>
      </c>
      <c r="H135" s="31">
        <v>9418919</v>
      </c>
      <c r="I135" s="36">
        <f t="shared" si="25"/>
        <v>0.22181600742071475</v>
      </c>
      <c r="J135" s="31">
        <v>17851933</v>
      </c>
      <c r="K135" s="36">
        <f t="shared" si="26"/>
        <v>0.35670887551041314</v>
      </c>
      <c r="L135" s="31">
        <v>0</v>
      </c>
      <c r="M135" s="36">
        <f t="shared" si="27"/>
        <v>0</v>
      </c>
      <c r="N135" s="31">
        <f t="shared" si="28"/>
        <v>32114859</v>
      </c>
      <c r="O135" s="36">
        <f t="shared" si="29"/>
        <v>0.64170391189937082</v>
      </c>
      <c r="P135" s="31">
        <v>13140639</v>
      </c>
      <c r="Q135" s="31">
        <v>33805087</v>
      </c>
      <c r="R135" s="31">
        <v>33669336</v>
      </c>
      <c r="S135" s="31">
        <v>27557719</v>
      </c>
      <c r="T135" s="36">
        <f t="shared" si="30"/>
        <v>0.81848121388553663</v>
      </c>
      <c r="U135" s="36">
        <f t="shared" si="31"/>
        <v>0.35852853122287276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20798490</v>
      </c>
      <c r="E136" s="31">
        <v>19803476</v>
      </c>
      <c r="F136" s="31">
        <v>4317121</v>
      </c>
      <c r="G136" s="36">
        <f t="shared" si="24"/>
        <v>0.20756896293913646</v>
      </c>
      <c r="H136" s="31">
        <v>4592240</v>
      </c>
      <c r="I136" s="36">
        <f t="shared" si="25"/>
        <v>0.2207967982291022</v>
      </c>
      <c r="J136" s="31">
        <v>4595272</v>
      </c>
      <c r="K136" s="36">
        <f t="shared" si="26"/>
        <v>0.23204370788239398</v>
      </c>
      <c r="L136" s="31">
        <v>0</v>
      </c>
      <c r="M136" s="36">
        <f t="shared" si="27"/>
        <v>0</v>
      </c>
      <c r="N136" s="31">
        <f t="shared" si="28"/>
        <v>13504633</v>
      </c>
      <c r="O136" s="36">
        <f t="shared" si="29"/>
        <v>0.68193245468623787</v>
      </c>
      <c r="P136" s="31">
        <v>4384615</v>
      </c>
      <c r="Q136" s="31">
        <v>17259308</v>
      </c>
      <c r="R136" s="31">
        <v>19736474</v>
      </c>
      <c r="S136" s="31">
        <v>12966464</v>
      </c>
      <c r="T136" s="36">
        <f t="shared" si="30"/>
        <v>0.65697976244388945</v>
      </c>
      <c r="U136" s="36">
        <f t="shared" si="31"/>
        <v>4.8044583161805487E-2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150222102</v>
      </c>
      <c r="E137" s="32">
        <f>SUM(E133:E136)</f>
        <v>154276066</v>
      </c>
      <c r="F137" s="32">
        <f>SUM(F133:F136)</f>
        <v>29831951</v>
      </c>
      <c r="G137" s="37">
        <f t="shared" ref="G137:G170" si="32">IF(($D137     =0),0,($F137     /$D137     ))</f>
        <v>0.19858563156039449</v>
      </c>
      <c r="H137" s="32">
        <f>SUM(H133:H136)</f>
        <v>37979948</v>
      </c>
      <c r="I137" s="37">
        <f t="shared" ref="I137:I170" si="33">IF(($D137     =0),0,($H137     /$D137     ))</f>
        <v>0.25282529996817643</v>
      </c>
      <c r="J137" s="32">
        <f>SUM(J133:J136)</f>
        <v>50629616</v>
      </c>
      <c r="K137" s="37">
        <f t="shared" ref="K137:K170" si="34">IF(($E137     =0),0,($J137     /$E137     ))</f>
        <v>0.32817544103049662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118441515</v>
      </c>
      <c r="O137" s="37">
        <f t="shared" ref="O137:O170" si="37">IF(($E137     =0),0,($N137     /$E137     ))</f>
        <v>0.76772449590463376</v>
      </c>
      <c r="P137" s="32">
        <f>SUM(P133:P136)</f>
        <v>40915111</v>
      </c>
      <c r="Q137" s="32">
        <f>SUM(Q133:Q136)</f>
        <v>141041668</v>
      </c>
      <c r="R137" s="32">
        <f>SUM(R133:R136)</f>
        <v>144487335</v>
      </c>
      <c r="S137" s="32">
        <f>SUM(S133:S136)</f>
        <v>104757197</v>
      </c>
      <c r="T137" s="37">
        <f t="shared" ref="T137:T170" si="38">IF(($R137     =0),0,($S137     /$R137     ))</f>
        <v>0.72502684750881452</v>
      </c>
      <c r="U137" s="37">
        <f t="shared" ref="U137:U170" si="39">IF(($P137     =0),0,(($J137     /$P137     )-1))</f>
        <v>0.23743073799799785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28324615</v>
      </c>
      <c r="E138" s="31">
        <v>27959424</v>
      </c>
      <c r="F138" s="31">
        <v>6180205</v>
      </c>
      <c r="G138" s="36">
        <f t="shared" si="32"/>
        <v>0.21819202132138424</v>
      </c>
      <c r="H138" s="31">
        <v>6427031</v>
      </c>
      <c r="I138" s="36">
        <f t="shared" si="33"/>
        <v>0.22690620861042596</v>
      </c>
      <c r="J138" s="31">
        <v>5958985</v>
      </c>
      <c r="K138" s="36">
        <f t="shared" si="34"/>
        <v>0.21312974830955031</v>
      </c>
      <c r="L138" s="31">
        <v>0</v>
      </c>
      <c r="M138" s="36">
        <f t="shared" si="35"/>
        <v>0</v>
      </c>
      <c r="N138" s="31">
        <f t="shared" si="36"/>
        <v>18566221</v>
      </c>
      <c r="O138" s="36">
        <f t="shared" si="37"/>
        <v>0.66404161258829941</v>
      </c>
      <c r="P138" s="31">
        <v>6071802</v>
      </c>
      <c r="Q138" s="31">
        <v>25665191</v>
      </c>
      <c r="R138" s="31">
        <v>24947853</v>
      </c>
      <c r="S138" s="31">
        <v>17851757</v>
      </c>
      <c r="T138" s="36">
        <f t="shared" si="38"/>
        <v>0.7155628582547765</v>
      </c>
      <c r="U138" s="36">
        <f t="shared" si="39"/>
        <v>-1.8580480720550518E-2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14713687</v>
      </c>
      <c r="E139" s="31">
        <v>15100885</v>
      </c>
      <c r="F139" s="31">
        <v>3194989</v>
      </c>
      <c r="G139" s="36">
        <f t="shared" si="32"/>
        <v>0.21714401019948298</v>
      </c>
      <c r="H139" s="31">
        <v>3440510</v>
      </c>
      <c r="I139" s="36">
        <f t="shared" si="33"/>
        <v>0.23383058236864765</v>
      </c>
      <c r="J139" s="31">
        <v>3215511</v>
      </c>
      <c r="K139" s="36">
        <f t="shared" si="34"/>
        <v>0.21293526836341048</v>
      </c>
      <c r="L139" s="31">
        <v>0</v>
      </c>
      <c r="M139" s="36">
        <f t="shared" si="35"/>
        <v>0</v>
      </c>
      <c r="N139" s="31">
        <f t="shared" si="36"/>
        <v>9851010</v>
      </c>
      <c r="O139" s="36">
        <f t="shared" si="37"/>
        <v>0.65234653465674364</v>
      </c>
      <c r="P139" s="31">
        <v>3052239</v>
      </c>
      <c r="Q139" s="31">
        <v>16126890</v>
      </c>
      <c r="R139" s="31">
        <v>14339218</v>
      </c>
      <c r="S139" s="31">
        <v>10435164</v>
      </c>
      <c r="T139" s="36">
        <f t="shared" si="38"/>
        <v>0.72773591976912544</v>
      </c>
      <c r="U139" s="36">
        <f t="shared" si="39"/>
        <v>5.3492534496807131E-2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19870499</v>
      </c>
      <c r="E140" s="31">
        <v>19628060</v>
      </c>
      <c r="F140" s="31">
        <v>3407348</v>
      </c>
      <c r="G140" s="36">
        <f t="shared" si="32"/>
        <v>0.17147772685527424</v>
      </c>
      <c r="H140" s="31">
        <v>4083894</v>
      </c>
      <c r="I140" s="36">
        <f t="shared" si="33"/>
        <v>0.20552548780984312</v>
      </c>
      <c r="J140" s="31">
        <v>3387744</v>
      </c>
      <c r="K140" s="36">
        <f t="shared" si="34"/>
        <v>0.17259698615145869</v>
      </c>
      <c r="L140" s="31">
        <v>0</v>
      </c>
      <c r="M140" s="36">
        <f t="shared" si="35"/>
        <v>0</v>
      </c>
      <c r="N140" s="31">
        <f t="shared" si="36"/>
        <v>10878986</v>
      </c>
      <c r="O140" s="36">
        <f t="shared" si="37"/>
        <v>0.55425681396938875</v>
      </c>
      <c r="P140" s="31">
        <v>2917790</v>
      </c>
      <c r="Q140" s="31">
        <v>19866658</v>
      </c>
      <c r="R140" s="31">
        <v>15709413</v>
      </c>
      <c r="S140" s="31">
        <v>9498054</v>
      </c>
      <c r="T140" s="36">
        <f t="shared" si="38"/>
        <v>0.60460909646974081</v>
      </c>
      <c r="U140" s="36">
        <f t="shared" si="39"/>
        <v>0.16106505265971838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14713995</v>
      </c>
      <c r="E141" s="31">
        <v>12503385</v>
      </c>
      <c r="F141" s="31">
        <v>5633589</v>
      </c>
      <c r="G141" s="36">
        <f t="shared" si="32"/>
        <v>0.38287283637108754</v>
      </c>
      <c r="H141" s="31">
        <v>2443909</v>
      </c>
      <c r="I141" s="36">
        <f t="shared" si="33"/>
        <v>0.16609418448218854</v>
      </c>
      <c r="J141" s="31">
        <v>2062777</v>
      </c>
      <c r="K141" s="36">
        <f t="shared" si="34"/>
        <v>0.16497748409730645</v>
      </c>
      <c r="L141" s="31">
        <v>0</v>
      </c>
      <c r="M141" s="36">
        <f t="shared" si="35"/>
        <v>0</v>
      </c>
      <c r="N141" s="31">
        <f t="shared" si="36"/>
        <v>10140275</v>
      </c>
      <c r="O141" s="36">
        <f t="shared" si="37"/>
        <v>0.81100238055534557</v>
      </c>
      <c r="P141" s="31">
        <v>2143110</v>
      </c>
      <c r="Q141" s="31">
        <v>10069207</v>
      </c>
      <c r="R141" s="31">
        <v>9802287</v>
      </c>
      <c r="S141" s="31">
        <v>6457285</v>
      </c>
      <c r="T141" s="36">
        <f t="shared" si="38"/>
        <v>0.65875290123621155</v>
      </c>
      <c r="U141" s="36">
        <f t="shared" si="39"/>
        <v>-3.7484310184731529E-2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28109417</v>
      </c>
      <c r="E142" s="31">
        <v>89621230</v>
      </c>
      <c r="F142" s="31">
        <v>8272692</v>
      </c>
      <c r="G142" s="36">
        <f t="shared" si="32"/>
        <v>0.29430322229735323</v>
      </c>
      <c r="H142" s="31">
        <v>16957815</v>
      </c>
      <c r="I142" s="36">
        <f t="shared" si="33"/>
        <v>0.60327878731885476</v>
      </c>
      <c r="J142" s="31">
        <v>9313071</v>
      </c>
      <c r="K142" s="36">
        <f t="shared" si="34"/>
        <v>0.10391590251550888</v>
      </c>
      <c r="L142" s="31">
        <v>0</v>
      </c>
      <c r="M142" s="36">
        <f t="shared" si="35"/>
        <v>0</v>
      </c>
      <c r="N142" s="31">
        <f t="shared" si="36"/>
        <v>34543578</v>
      </c>
      <c r="O142" s="36">
        <f t="shared" si="37"/>
        <v>0.3854396776299544</v>
      </c>
      <c r="P142" s="31">
        <v>3960476</v>
      </c>
      <c r="Q142" s="31">
        <v>30411765</v>
      </c>
      <c r="R142" s="31">
        <v>26163202</v>
      </c>
      <c r="S142" s="31">
        <v>12147788</v>
      </c>
      <c r="T142" s="36">
        <f t="shared" si="38"/>
        <v>0.46430815310755924</v>
      </c>
      <c r="U142" s="36">
        <f t="shared" si="39"/>
        <v>1.3515029506554264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22960334</v>
      </c>
      <c r="E143" s="31">
        <v>23260387</v>
      </c>
      <c r="F143" s="31">
        <v>4901175</v>
      </c>
      <c r="G143" s="36">
        <f t="shared" si="32"/>
        <v>0.2134627048543806</v>
      </c>
      <c r="H143" s="31">
        <v>5340698</v>
      </c>
      <c r="I143" s="36">
        <f t="shared" si="33"/>
        <v>0.23260541418953226</v>
      </c>
      <c r="J143" s="31">
        <v>5447610</v>
      </c>
      <c r="K143" s="36">
        <f t="shared" si="34"/>
        <v>0.23420117644646238</v>
      </c>
      <c r="L143" s="31">
        <v>0</v>
      </c>
      <c r="M143" s="36">
        <f t="shared" si="35"/>
        <v>0</v>
      </c>
      <c r="N143" s="31">
        <f t="shared" si="36"/>
        <v>15689483</v>
      </c>
      <c r="O143" s="36">
        <f t="shared" si="37"/>
        <v>0.67451513166999333</v>
      </c>
      <c r="P143" s="31">
        <v>7088106</v>
      </c>
      <c r="Q143" s="31">
        <v>28742126</v>
      </c>
      <c r="R143" s="31">
        <v>30594760</v>
      </c>
      <c r="S143" s="31">
        <v>20621137</v>
      </c>
      <c r="T143" s="36">
        <f t="shared" si="38"/>
        <v>0.6740087845108117</v>
      </c>
      <c r="U143" s="36">
        <f t="shared" si="39"/>
        <v>-0.23144349139248199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128692547</v>
      </c>
      <c r="E144" s="32">
        <f>SUM(E138:E143)</f>
        <v>188073371</v>
      </c>
      <c r="F144" s="32">
        <f>SUM(F138:F143)</f>
        <v>31589998</v>
      </c>
      <c r="G144" s="37">
        <f t="shared" si="32"/>
        <v>0.24546874497712753</v>
      </c>
      <c r="H144" s="32">
        <f>SUM(H138:H143)</f>
        <v>38693857</v>
      </c>
      <c r="I144" s="37">
        <f t="shared" si="33"/>
        <v>0.30066898124255792</v>
      </c>
      <c r="J144" s="32">
        <f>SUM(J138:J143)</f>
        <v>29385698</v>
      </c>
      <c r="K144" s="37">
        <f t="shared" si="34"/>
        <v>0.1562459259583325</v>
      </c>
      <c r="L144" s="32">
        <f>SUM(L138:L143)</f>
        <v>0</v>
      </c>
      <c r="M144" s="37">
        <f t="shared" si="35"/>
        <v>0</v>
      </c>
      <c r="N144" s="32">
        <f t="shared" si="36"/>
        <v>99669553</v>
      </c>
      <c r="O144" s="37">
        <f t="shared" si="37"/>
        <v>0.52995037240014164</v>
      </c>
      <c r="P144" s="32">
        <f>SUM(P138:P143)</f>
        <v>25233523</v>
      </c>
      <c r="Q144" s="32">
        <f>SUM(Q138:Q143)</f>
        <v>130881837</v>
      </c>
      <c r="R144" s="32">
        <f>SUM(R138:R143)</f>
        <v>121556733</v>
      </c>
      <c r="S144" s="32">
        <f>SUM(S138:S143)</f>
        <v>77011185</v>
      </c>
      <c r="T144" s="37">
        <f t="shared" si="38"/>
        <v>0.63354108899915895</v>
      </c>
      <c r="U144" s="37">
        <f t="shared" si="39"/>
        <v>0.16454995206178702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30353417</v>
      </c>
      <c r="E145" s="31">
        <v>30110649</v>
      </c>
      <c r="F145" s="31">
        <v>5642304</v>
      </c>
      <c r="G145" s="36">
        <f t="shared" si="32"/>
        <v>0.18588694643505871</v>
      </c>
      <c r="H145" s="31">
        <v>8357578</v>
      </c>
      <c r="I145" s="36">
        <f t="shared" si="33"/>
        <v>0.275342245652277</v>
      </c>
      <c r="J145" s="31">
        <v>7384932</v>
      </c>
      <c r="K145" s="36">
        <f t="shared" si="34"/>
        <v>0.24525980824923435</v>
      </c>
      <c r="L145" s="31">
        <v>0</v>
      </c>
      <c r="M145" s="36">
        <f t="shared" si="35"/>
        <v>0</v>
      </c>
      <c r="N145" s="31">
        <f t="shared" si="36"/>
        <v>21384814</v>
      </c>
      <c r="O145" s="36">
        <f t="shared" si="37"/>
        <v>0.71020767436796195</v>
      </c>
      <c r="P145" s="31">
        <v>5196514</v>
      </c>
      <c r="Q145" s="31">
        <v>32348083</v>
      </c>
      <c r="R145" s="31">
        <v>32599598</v>
      </c>
      <c r="S145" s="31">
        <v>16368075</v>
      </c>
      <c r="T145" s="36">
        <f t="shared" si="38"/>
        <v>0.50209438165464493</v>
      </c>
      <c r="U145" s="36">
        <f t="shared" si="39"/>
        <v>0.42113193575539287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49122899</v>
      </c>
      <c r="E146" s="31">
        <v>36864421</v>
      </c>
      <c r="F146" s="31">
        <v>10263083</v>
      </c>
      <c r="G146" s="36">
        <f t="shared" si="32"/>
        <v>0.20892665557055173</v>
      </c>
      <c r="H146" s="31">
        <v>17472746</v>
      </c>
      <c r="I146" s="36">
        <f t="shared" si="33"/>
        <v>0.35569452039058197</v>
      </c>
      <c r="J146" s="31">
        <v>7588045</v>
      </c>
      <c r="K146" s="36">
        <f t="shared" si="34"/>
        <v>0.20583654358765055</v>
      </c>
      <c r="L146" s="31">
        <v>0</v>
      </c>
      <c r="M146" s="36">
        <f t="shared" si="35"/>
        <v>0</v>
      </c>
      <c r="N146" s="31">
        <f t="shared" si="36"/>
        <v>35323874</v>
      </c>
      <c r="O146" s="36">
        <f t="shared" si="37"/>
        <v>0.95821046531559517</v>
      </c>
      <c r="P146" s="31">
        <v>13693706</v>
      </c>
      <c r="Q146" s="31">
        <v>34939374</v>
      </c>
      <c r="R146" s="31">
        <v>41000568</v>
      </c>
      <c r="S146" s="31">
        <v>37901824</v>
      </c>
      <c r="T146" s="36">
        <f t="shared" si="38"/>
        <v>0.92442192508162324</v>
      </c>
      <c r="U146" s="36">
        <f t="shared" si="39"/>
        <v>-0.44587352758997456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16513797</v>
      </c>
      <c r="E147" s="31">
        <v>13348169</v>
      </c>
      <c r="F147" s="31">
        <v>2336682</v>
      </c>
      <c r="G147" s="36">
        <f t="shared" si="32"/>
        <v>0.14149877220847512</v>
      </c>
      <c r="H147" s="31">
        <v>2512024</v>
      </c>
      <c r="I147" s="36">
        <f t="shared" si="33"/>
        <v>0.15211668158449568</v>
      </c>
      <c r="J147" s="31">
        <v>2937373</v>
      </c>
      <c r="K147" s="36">
        <f t="shared" si="34"/>
        <v>0.2200581218292936</v>
      </c>
      <c r="L147" s="31">
        <v>0</v>
      </c>
      <c r="M147" s="36">
        <f t="shared" si="35"/>
        <v>0</v>
      </c>
      <c r="N147" s="31">
        <f t="shared" si="36"/>
        <v>7786079</v>
      </c>
      <c r="O147" s="36">
        <f t="shared" si="37"/>
        <v>0.58330689400171665</v>
      </c>
      <c r="P147" s="31">
        <v>2030488</v>
      </c>
      <c r="Q147" s="31">
        <v>24265771</v>
      </c>
      <c r="R147" s="31">
        <v>12075770</v>
      </c>
      <c r="S147" s="31">
        <v>6884599</v>
      </c>
      <c r="T147" s="36">
        <f t="shared" si="38"/>
        <v>0.57011677102164082</v>
      </c>
      <c r="U147" s="36">
        <f t="shared" si="39"/>
        <v>0.44663401113426926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20534759</v>
      </c>
      <c r="E148" s="31">
        <v>20842585</v>
      </c>
      <c r="F148" s="31">
        <v>4891180</v>
      </c>
      <c r="G148" s="36">
        <f t="shared" si="32"/>
        <v>0.23819028019759084</v>
      </c>
      <c r="H148" s="31">
        <v>3400891</v>
      </c>
      <c r="I148" s="36">
        <f t="shared" si="33"/>
        <v>0.16561630940007624</v>
      </c>
      <c r="J148" s="31">
        <v>5494474</v>
      </c>
      <c r="K148" s="36">
        <f t="shared" si="34"/>
        <v>0.26361768465859681</v>
      </c>
      <c r="L148" s="31">
        <v>0</v>
      </c>
      <c r="M148" s="36">
        <f t="shared" si="35"/>
        <v>0</v>
      </c>
      <c r="N148" s="31">
        <f t="shared" si="36"/>
        <v>13786545</v>
      </c>
      <c r="O148" s="36">
        <f t="shared" si="37"/>
        <v>0.66146041865728267</v>
      </c>
      <c r="P148" s="31">
        <v>619301</v>
      </c>
      <c r="Q148" s="31">
        <v>12892887</v>
      </c>
      <c r="R148" s="31">
        <v>17075497</v>
      </c>
      <c r="S148" s="31">
        <v>8913296</v>
      </c>
      <c r="T148" s="36">
        <f t="shared" si="38"/>
        <v>0.52199335691371096</v>
      </c>
      <c r="U148" s="36">
        <f t="shared" si="39"/>
        <v>7.8720573679034906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72401963</v>
      </c>
      <c r="E149" s="31">
        <v>91551963</v>
      </c>
      <c r="F149" s="31">
        <v>20336876</v>
      </c>
      <c r="G149" s="36">
        <f t="shared" si="32"/>
        <v>0.28088846154627051</v>
      </c>
      <c r="H149" s="31">
        <v>29614584</v>
      </c>
      <c r="I149" s="36">
        <f t="shared" si="33"/>
        <v>0.40903012532961297</v>
      </c>
      <c r="J149" s="31">
        <v>25044472</v>
      </c>
      <c r="K149" s="36">
        <f t="shared" si="34"/>
        <v>0.27355472432633693</v>
      </c>
      <c r="L149" s="31">
        <v>0</v>
      </c>
      <c r="M149" s="36">
        <f t="shared" si="35"/>
        <v>0</v>
      </c>
      <c r="N149" s="31">
        <f t="shared" si="36"/>
        <v>74995932</v>
      </c>
      <c r="O149" s="36">
        <f t="shared" si="37"/>
        <v>0.81916246842244111</v>
      </c>
      <c r="P149" s="31">
        <v>17427591</v>
      </c>
      <c r="Q149" s="31">
        <v>67204499</v>
      </c>
      <c r="R149" s="31">
        <v>59470820</v>
      </c>
      <c r="S149" s="31">
        <v>43645111</v>
      </c>
      <c r="T149" s="36">
        <f t="shared" si="38"/>
        <v>0.73389119235282108</v>
      </c>
      <c r="U149" s="36">
        <f t="shared" si="39"/>
        <v>0.43705874208317153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188926835</v>
      </c>
      <c r="E150" s="32">
        <f>SUM(E145:E149)</f>
        <v>192717787</v>
      </c>
      <c r="F150" s="32">
        <f>SUM(F145:F149)</f>
        <v>43470125</v>
      </c>
      <c r="G150" s="37">
        <f t="shared" si="32"/>
        <v>0.23008973288521983</v>
      </c>
      <c r="H150" s="32">
        <f>SUM(H145:H149)</f>
        <v>61357823</v>
      </c>
      <c r="I150" s="37">
        <f t="shared" si="33"/>
        <v>0.32477029004376218</v>
      </c>
      <c r="J150" s="32">
        <f>SUM(J145:J149)</f>
        <v>48449296</v>
      </c>
      <c r="K150" s="37">
        <f t="shared" si="34"/>
        <v>0.25140023011991103</v>
      </c>
      <c r="L150" s="32">
        <f>SUM(L145:L149)</f>
        <v>0</v>
      </c>
      <c r="M150" s="37">
        <f t="shared" si="35"/>
        <v>0</v>
      </c>
      <c r="N150" s="32">
        <f t="shared" si="36"/>
        <v>153277244</v>
      </c>
      <c r="O150" s="37">
        <f t="shared" si="37"/>
        <v>0.79534560035187618</v>
      </c>
      <c r="P150" s="32">
        <f>SUM(P145:P149)</f>
        <v>38967600</v>
      </c>
      <c r="Q150" s="32">
        <f>SUM(Q145:Q149)</f>
        <v>171650614</v>
      </c>
      <c r="R150" s="32">
        <f>SUM(R145:R149)</f>
        <v>162222253</v>
      </c>
      <c r="S150" s="32">
        <f>SUM(S145:S149)</f>
        <v>113712905</v>
      </c>
      <c r="T150" s="37">
        <f t="shared" si="38"/>
        <v>0.70096982933654606</v>
      </c>
      <c r="U150" s="37">
        <f t="shared" si="39"/>
        <v>0.24332255514837975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19471943</v>
      </c>
      <c r="E151" s="31">
        <v>16600643</v>
      </c>
      <c r="F151" s="31">
        <v>1966565</v>
      </c>
      <c r="G151" s="36">
        <f t="shared" si="32"/>
        <v>0.10099480057023585</v>
      </c>
      <c r="H151" s="31">
        <v>5609774</v>
      </c>
      <c r="I151" s="36">
        <f t="shared" si="33"/>
        <v>0.28809523528288883</v>
      </c>
      <c r="J151" s="31">
        <v>4246927</v>
      </c>
      <c r="K151" s="36">
        <f t="shared" si="34"/>
        <v>0.25582906638013964</v>
      </c>
      <c r="L151" s="31">
        <v>0</v>
      </c>
      <c r="M151" s="36">
        <f t="shared" si="35"/>
        <v>0</v>
      </c>
      <c r="N151" s="31">
        <f t="shared" si="36"/>
        <v>11823266</v>
      </c>
      <c r="O151" s="36">
        <f t="shared" si="37"/>
        <v>0.71221735206280867</v>
      </c>
      <c r="P151" s="31">
        <v>2387661</v>
      </c>
      <c r="Q151" s="31">
        <v>9796049</v>
      </c>
      <c r="R151" s="31">
        <v>10763988</v>
      </c>
      <c r="S151" s="31">
        <v>7759509</v>
      </c>
      <c r="T151" s="36">
        <f t="shared" si="38"/>
        <v>0.72087677912684411</v>
      </c>
      <c r="U151" s="36">
        <f t="shared" si="39"/>
        <v>0.77869764593884971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101333000</v>
      </c>
      <c r="E152" s="31">
        <v>102160034</v>
      </c>
      <c r="F152" s="31">
        <v>22619774</v>
      </c>
      <c r="G152" s="36">
        <f t="shared" si="32"/>
        <v>0.22322218823088233</v>
      </c>
      <c r="H152" s="31">
        <v>26124170</v>
      </c>
      <c r="I152" s="36">
        <f t="shared" si="33"/>
        <v>0.25780515725380676</v>
      </c>
      <c r="J152" s="31">
        <v>20950101</v>
      </c>
      <c r="K152" s="36">
        <f t="shared" si="34"/>
        <v>0.20507139807725591</v>
      </c>
      <c r="L152" s="31">
        <v>0</v>
      </c>
      <c r="M152" s="36">
        <f t="shared" si="35"/>
        <v>0</v>
      </c>
      <c r="N152" s="31">
        <f t="shared" si="36"/>
        <v>69694045</v>
      </c>
      <c r="O152" s="36">
        <f t="shared" si="37"/>
        <v>0.68220459871812489</v>
      </c>
      <c r="P152" s="31">
        <v>22291819</v>
      </c>
      <c r="Q152" s="31">
        <v>100887500</v>
      </c>
      <c r="R152" s="31">
        <v>92752800</v>
      </c>
      <c r="S152" s="31">
        <v>65188734</v>
      </c>
      <c r="T152" s="36">
        <f t="shared" si="38"/>
        <v>0.70282227598519942</v>
      </c>
      <c r="U152" s="36">
        <f t="shared" si="39"/>
        <v>-6.0188807382654641E-2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26065380</v>
      </c>
      <c r="E153" s="31">
        <v>26033245</v>
      </c>
      <c r="F153" s="31">
        <v>5104141</v>
      </c>
      <c r="G153" s="36">
        <f t="shared" si="32"/>
        <v>0.19582070163565618</v>
      </c>
      <c r="H153" s="31">
        <v>5633047</v>
      </c>
      <c r="I153" s="36">
        <f t="shared" si="33"/>
        <v>0.21611221474614986</v>
      </c>
      <c r="J153" s="31">
        <v>6481062</v>
      </c>
      <c r="K153" s="36">
        <f t="shared" si="34"/>
        <v>0.2489532903024575</v>
      </c>
      <c r="L153" s="31">
        <v>0</v>
      </c>
      <c r="M153" s="36">
        <f t="shared" si="35"/>
        <v>0</v>
      </c>
      <c r="N153" s="31">
        <f t="shared" si="36"/>
        <v>17218250</v>
      </c>
      <c r="O153" s="36">
        <f t="shared" si="37"/>
        <v>0.66139468975150817</v>
      </c>
      <c r="P153" s="31">
        <v>4710608</v>
      </c>
      <c r="Q153" s="31">
        <v>27526330</v>
      </c>
      <c r="R153" s="31">
        <v>25548940</v>
      </c>
      <c r="S153" s="31">
        <v>16573398</v>
      </c>
      <c r="T153" s="36">
        <f t="shared" si="38"/>
        <v>0.64869219623201591</v>
      </c>
      <c r="U153" s="36">
        <f t="shared" si="39"/>
        <v>0.37584405240257723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8113690</v>
      </c>
      <c r="E154" s="31">
        <v>7614264</v>
      </c>
      <c r="F154" s="31">
        <v>947462</v>
      </c>
      <c r="G154" s="36">
        <f t="shared" si="32"/>
        <v>0.11677325606474982</v>
      </c>
      <c r="H154" s="31">
        <v>1375478</v>
      </c>
      <c r="I154" s="36">
        <f t="shared" si="33"/>
        <v>0.16952557960681269</v>
      </c>
      <c r="J154" s="31">
        <v>1409729</v>
      </c>
      <c r="K154" s="36">
        <f t="shared" si="34"/>
        <v>0.18514317339141381</v>
      </c>
      <c r="L154" s="31">
        <v>0</v>
      </c>
      <c r="M154" s="36">
        <f t="shared" si="35"/>
        <v>0</v>
      </c>
      <c r="N154" s="31">
        <f t="shared" si="36"/>
        <v>3732669</v>
      </c>
      <c r="O154" s="36">
        <f t="shared" si="37"/>
        <v>0.49022059124821521</v>
      </c>
      <c r="P154" s="31">
        <v>1085760</v>
      </c>
      <c r="Q154" s="31">
        <v>5591490</v>
      </c>
      <c r="R154" s="31">
        <v>5578625</v>
      </c>
      <c r="S154" s="31">
        <v>3628303</v>
      </c>
      <c r="T154" s="36">
        <f t="shared" si="38"/>
        <v>0.65039377982925906</v>
      </c>
      <c r="U154" s="36">
        <f t="shared" si="39"/>
        <v>0.298379936634247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15008561</v>
      </c>
      <c r="E155" s="31">
        <v>14341121</v>
      </c>
      <c r="F155" s="31">
        <v>3391411</v>
      </c>
      <c r="G155" s="36">
        <f t="shared" si="32"/>
        <v>0.22596510085144073</v>
      </c>
      <c r="H155" s="31">
        <v>3722112</v>
      </c>
      <c r="I155" s="36">
        <f t="shared" si="33"/>
        <v>0.24799925855649985</v>
      </c>
      <c r="J155" s="31">
        <v>2871330</v>
      </c>
      <c r="K155" s="36">
        <f t="shared" si="34"/>
        <v>0.20021656605505245</v>
      </c>
      <c r="L155" s="31">
        <v>0</v>
      </c>
      <c r="M155" s="36">
        <f t="shared" si="35"/>
        <v>0</v>
      </c>
      <c r="N155" s="31">
        <f t="shared" si="36"/>
        <v>9984853</v>
      </c>
      <c r="O155" s="36">
        <f t="shared" si="37"/>
        <v>0.69623936650419449</v>
      </c>
      <c r="P155" s="31">
        <v>4018834</v>
      </c>
      <c r="Q155" s="31">
        <v>17023288</v>
      </c>
      <c r="R155" s="31">
        <v>15604249</v>
      </c>
      <c r="S155" s="31">
        <v>11517830</v>
      </c>
      <c r="T155" s="36">
        <f t="shared" si="38"/>
        <v>0.73812139244894126</v>
      </c>
      <c r="U155" s="36">
        <f t="shared" si="39"/>
        <v>-0.28553157458108491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33347529</v>
      </c>
      <c r="E156" s="31">
        <v>31062375</v>
      </c>
      <c r="F156" s="31">
        <v>5224110</v>
      </c>
      <c r="G156" s="36">
        <f t="shared" si="32"/>
        <v>0.15665658466029073</v>
      </c>
      <c r="H156" s="31">
        <v>5424076</v>
      </c>
      <c r="I156" s="36">
        <f t="shared" si="33"/>
        <v>0.16265301096222151</v>
      </c>
      <c r="J156" s="31">
        <v>5926904</v>
      </c>
      <c r="K156" s="36">
        <f t="shared" si="34"/>
        <v>0.19080653040857307</v>
      </c>
      <c r="L156" s="31">
        <v>0</v>
      </c>
      <c r="M156" s="36">
        <f t="shared" si="35"/>
        <v>0</v>
      </c>
      <c r="N156" s="31">
        <f t="shared" si="36"/>
        <v>16575090</v>
      </c>
      <c r="O156" s="36">
        <f t="shared" si="37"/>
        <v>0.5336066543527338</v>
      </c>
      <c r="P156" s="31">
        <v>6719645</v>
      </c>
      <c r="Q156" s="31">
        <v>40490829</v>
      </c>
      <c r="R156" s="31">
        <v>38083109</v>
      </c>
      <c r="S156" s="31">
        <v>17738030</v>
      </c>
      <c r="T156" s="36">
        <f t="shared" si="38"/>
        <v>0.46577158393239376</v>
      </c>
      <c r="U156" s="36">
        <f t="shared" si="39"/>
        <v>-0.11797364295286428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203340103</v>
      </c>
      <c r="E157" s="32">
        <f>SUM(E151:E156)</f>
        <v>197811682</v>
      </c>
      <c r="F157" s="32">
        <f>SUM(F151:F156)</f>
        <v>39253463</v>
      </c>
      <c r="G157" s="37">
        <f t="shared" si="32"/>
        <v>0.19304339095372644</v>
      </c>
      <c r="H157" s="32">
        <f>SUM(H151:H156)</f>
        <v>47888657</v>
      </c>
      <c r="I157" s="37">
        <f t="shared" si="33"/>
        <v>0.23551014430242517</v>
      </c>
      <c r="J157" s="32">
        <f>SUM(J151:J156)</f>
        <v>41886053</v>
      </c>
      <c r="K157" s="37">
        <f t="shared" si="34"/>
        <v>0.21174711511729627</v>
      </c>
      <c r="L157" s="32">
        <f>SUM(L151:L156)</f>
        <v>0</v>
      </c>
      <c r="M157" s="37">
        <f t="shared" si="35"/>
        <v>0</v>
      </c>
      <c r="N157" s="32">
        <f t="shared" si="36"/>
        <v>129028173</v>
      </c>
      <c r="O157" s="37">
        <f t="shared" si="37"/>
        <v>0.65227782148882385</v>
      </c>
      <c r="P157" s="32">
        <f>SUM(P151:P156)</f>
        <v>41214327</v>
      </c>
      <c r="Q157" s="32">
        <f>SUM(Q151:Q156)</f>
        <v>201315486</v>
      </c>
      <c r="R157" s="32">
        <f>SUM(R151:R156)</f>
        <v>188331711</v>
      </c>
      <c r="S157" s="32">
        <f>SUM(S151:S156)</f>
        <v>122405804</v>
      </c>
      <c r="T157" s="37">
        <f t="shared" si="38"/>
        <v>0.64994792087881581</v>
      </c>
      <c r="U157" s="37">
        <f t="shared" si="39"/>
        <v>1.6298361489683E-2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25715779</v>
      </c>
      <c r="E158" s="31">
        <v>24358640</v>
      </c>
      <c r="F158" s="31">
        <v>3987158</v>
      </c>
      <c r="G158" s="36">
        <f t="shared" si="32"/>
        <v>0.1550471405124457</v>
      </c>
      <c r="H158" s="31">
        <v>7337090</v>
      </c>
      <c r="I158" s="36">
        <f t="shared" si="33"/>
        <v>0.28531470891859817</v>
      </c>
      <c r="J158" s="31">
        <v>5506741</v>
      </c>
      <c r="K158" s="36">
        <f t="shared" si="34"/>
        <v>0.22606931257245888</v>
      </c>
      <c r="L158" s="31">
        <v>0</v>
      </c>
      <c r="M158" s="36">
        <f t="shared" si="35"/>
        <v>0</v>
      </c>
      <c r="N158" s="31">
        <f t="shared" si="36"/>
        <v>16830989</v>
      </c>
      <c r="O158" s="36">
        <f t="shared" si="37"/>
        <v>0.69096587494211503</v>
      </c>
      <c r="P158" s="31">
        <v>4455423</v>
      </c>
      <c r="Q158" s="31">
        <v>22163992</v>
      </c>
      <c r="R158" s="31">
        <v>23157431</v>
      </c>
      <c r="S158" s="31">
        <v>13273037</v>
      </c>
      <c r="T158" s="36">
        <f t="shared" si="38"/>
        <v>0.57316534809064101</v>
      </c>
      <c r="U158" s="36">
        <f t="shared" si="39"/>
        <v>0.23596367842065735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116139028</v>
      </c>
      <c r="E159" s="31">
        <v>99780718</v>
      </c>
      <c r="F159" s="31">
        <v>26355995</v>
      </c>
      <c r="G159" s="36">
        <f t="shared" si="32"/>
        <v>0.22693486809619243</v>
      </c>
      <c r="H159" s="31">
        <v>19720774</v>
      </c>
      <c r="I159" s="36">
        <f t="shared" si="33"/>
        <v>0.16980316039841489</v>
      </c>
      <c r="J159" s="31">
        <v>15797974</v>
      </c>
      <c r="K159" s="36">
        <f t="shared" si="34"/>
        <v>0.15832692244206942</v>
      </c>
      <c r="L159" s="31">
        <v>0</v>
      </c>
      <c r="M159" s="36">
        <f t="shared" si="35"/>
        <v>0</v>
      </c>
      <c r="N159" s="31">
        <f t="shared" si="36"/>
        <v>61874743</v>
      </c>
      <c r="O159" s="36">
        <f t="shared" si="37"/>
        <v>0.62010721349990683</v>
      </c>
      <c r="P159" s="31">
        <v>17214926</v>
      </c>
      <c r="Q159" s="31">
        <v>106060184</v>
      </c>
      <c r="R159" s="31">
        <v>94711417</v>
      </c>
      <c r="S159" s="31">
        <v>60266019</v>
      </c>
      <c r="T159" s="36">
        <f t="shared" si="38"/>
        <v>0.63631208262885564</v>
      </c>
      <c r="U159" s="36">
        <f t="shared" si="39"/>
        <v>-8.2309502811687918E-2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20368218</v>
      </c>
      <c r="E160" s="31">
        <v>20810124</v>
      </c>
      <c r="F160" s="31">
        <v>4432680</v>
      </c>
      <c r="G160" s="36">
        <f t="shared" si="32"/>
        <v>0.21762728580379492</v>
      </c>
      <c r="H160" s="31">
        <v>6958339</v>
      </c>
      <c r="I160" s="36">
        <f t="shared" si="33"/>
        <v>0.34162728423271982</v>
      </c>
      <c r="J160" s="31">
        <v>4112459</v>
      </c>
      <c r="K160" s="36">
        <f t="shared" si="34"/>
        <v>0.19761818814726909</v>
      </c>
      <c r="L160" s="31">
        <v>0</v>
      </c>
      <c r="M160" s="36">
        <f t="shared" si="35"/>
        <v>0</v>
      </c>
      <c r="N160" s="31">
        <f t="shared" si="36"/>
        <v>15503478</v>
      </c>
      <c r="O160" s="36">
        <f t="shared" si="37"/>
        <v>0.7449969063134847</v>
      </c>
      <c r="P160" s="31">
        <v>2871420</v>
      </c>
      <c r="Q160" s="31">
        <v>18484358</v>
      </c>
      <c r="R160" s="31">
        <v>19221508</v>
      </c>
      <c r="S160" s="31">
        <v>16132201</v>
      </c>
      <c r="T160" s="36">
        <f t="shared" si="38"/>
        <v>0.839278635162236</v>
      </c>
      <c r="U160" s="36">
        <f t="shared" si="39"/>
        <v>0.43220392697689647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12418926</v>
      </c>
      <c r="E161" s="31">
        <v>9926556</v>
      </c>
      <c r="F161" s="31">
        <v>2306127</v>
      </c>
      <c r="G161" s="36">
        <f t="shared" si="32"/>
        <v>0.18569456006099078</v>
      </c>
      <c r="H161" s="31">
        <v>3373015</v>
      </c>
      <c r="I161" s="36">
        <f t="shared" si="33"/>
        <v>0.27160279399361908</v>
      </c>
      <c r="J161" s="31">
        <v>3029160</v>
      </c>
      <c r="K161" s="36">
        <f t="shared" si="34"/>
        <v>0.30515719651407802</v>
      </c>
      <c r="L161" s="31">
        <v>0</v>
      </c>
      <c r="M161" s="36">
        <f t="shared" si="35"/>
        <v>0</v>
      </c>
      <c r="N161" s="31">
        <f t="shared" si="36"/>
        <v>8708302</v>
      </c>
      <c r="O161" s="36">
        <f t="shared" si="37"/>
        <v>0.87727324562516951</v>
      </c>
      <c r="P161" s="31">
        <v>2894708</v>
      </c>
      <c r="Q161" s="31">
        <v>13966977</v>
      </c>
      <c r="R161" s="31">
        <v>11857200</v>
      </c>
      <c r="S161" s="31">
        <v>10113542</v>
      </c>
      <c r="T161" s="36">
        <f t="shared" si="38"/>
        <v>0.8529452147218568</v>
      </c>
      <c r="U161" s="36">
        <f t="shared" si="39"/>
        <v>4.6447517331627219E-2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258658694</v>
      </c>
      <c r="E162" s="31">
        <v>244658666</v>
      </c>
      <c r="F162" s="31">
        <v>49311468</v>
      </c>
      <c r="G162" s="36">
        <f t="shared" si="32"/>
        <v>0.19064299458652645</v>
      </c>
      <c r="H162" s="31">
        <v>60517556</v>
      </c>
      <c r="I162" s="36">
        <f t="shared" si="33"/>
        <v>0.23396683507572338</v>
      </c>
      <c r="J162" s="31">
        <v>48346019</v>
      </c>
      <c r="K162" s="36">
        <f t="shared" si="34"/>
        <v>0.19760599446741037</v>
      </c>
      <c r="L162" s="31">
        <v>0</v>
      </c>
      <c r="M162" s="36">
        <f t="shared" si="35"/>
        <v>0</v>
      </c>
      <c r="N162" s="31">
        <f t="shared" si="36"/>
        <v>158175043</v>
      </c>
      <c r="O162" s="36">
        <f t="shared" si="37"/>
        <v>0.64651314251831982</v>
      </c>
      <c r="P162" s="31">
        <v>47704367</v>
      </c>
      <c r="Q162" s="31">
        <v>239252236</v>
      </c>
      <c r="R162" s="31">
        <v>240298401</v>
      </c>
      <c r="S162" s="31">
        <v>159683738</v>
      </c>
      <c r="T162" s="36">
        <f t="shared" si="38"/>
        <v>0.66452268236275114</v>
      </c>
      <c r="U162" s="36">
        <f t="shared" si="39"/>
        <v>1.3450592479300694E-2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433300645</v>
      </c>
      <c r="E163" s="32">
        <f>SUM(E158:E162)</f>
        <v>399534704</v>
      </c>
      <c r="F163" s="32">
        <f>SUM(F158:F162)</f>
        <v>86393428</v>
      </c>
      <c r="G163" s="37">
        <f t="shared" si="32"/>
        <v>0.19938448972306516</v>
      </c>
      <c r="H163" s="32">
        <f>SUM(H158:H162)</f>
        <v>97906774</v>
      </c>
      <c r="I163" s="37">
        <f t="shared" si="33"/>
        <v>0.22595575411617491</v>
      </c>
      <c r="J163" s="32">
        <f>SUM(J158:J162)</f>
        <v>76792353</v>
      </c>
      <c r="K163" s="37">
        <f t="shared" si="34"/>
        <v>0.19220446241886413</v>
      </c>
      <c r="L163" s="32">
        <f>SUM(L158:L162)</f>
        <v>0</v>
      </c>
      <c r="M163" s="37">
        <f t="shared" si="35"/>
        <v>0</v>
      </c>
      <c r="N163" s="32">
        <f t="shared" si="36"/>
        <v>261092555</v>
      </c>
      <c r="O163" s="37">
        <f t="shared" si="37"/>
        <v>0.65349155501645739</v>
      </c>
      <c r="P163" s="32">
        <f>SUM(P158:P162)</f>
        <v>75140844</v>
      </c>
      <c r="Q163" s="32">
        <f>SUM(Q158:Q162)</f>
        <v>399927747</v>
      </c>
      <c r="R163" s="32">
        <f>SUM(R158:R162)</f>
        <v>389245957</v>
      </c>
      <c r="S163" s="32">
        <f>SUM(S158:S162)</f>
        <v>259468537</v>
      </c>
      <c r="T163" s="37">
        <f t="shared" si="38"/>
        <v>0.66659276052544847</v>
      </c>
      <c r="U163" s="37">
        <f t="shared" si="39"/>
        <v>2.1978845486483989E-2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25012212</v>
      </c>
      <c r="E164" s="31">
        <v>26056630</v>
      </c>
      <c r="F164" s="31">
        <v>7234049</v>
      </c>
      <c r="G164" s="36">
        <f t="shared" si="32"/>
        <v>0.28922068148150992</v>
      </c>
      <c r="H164" s="31">
        <v>7272256</v>
      </c>
      <c r="I164" s="36">
        <f t="shared" si="33"/>
        <v>0.29074821531178452</v>
      </c>
      <c r="J164" s="31">
        <v>6033617</v>
      </c>
      <c r="K164" s="36">
        <f t="shared" si="34"/>
        <v>0.23155784151672723</v>
      </c>
      <c r="L164" s="31">
        <v>0</v>
      </c>
      <c r="M164" s="36">
        <f t="shared" si="35"/>
        <v>0</v>
      </c>
      <c r="N164" s="31">
        <f t="shared" si="36"/>
        <v>20539922</v>
      </c>
      <c r="O164" s="36">
        <f t="shared" si="37"/>
        <v>0.78828006538067275</v>
      </c>
      <c r="P164" s="31">
        <v>6298831</v>
      </c>
      <c r="Q164" s="31">
        <v>25948224</v>
      </c>
      <c r="R164" s="31">
        <v>26306797</v>
      </c>
      <c r="S164" s="31">
        <v>19375197</v>
      </c>
      <c r="T164" s="36">
        <f t="shared" si="38"/>
        <v>0.73650916149160994</v>
      </c>
      <c r="U164" s="36">
        <f t="shared" si="39"/>
        <v>-4.2105273184817937E-2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16811949</v>
      </c>
      <c r="E165" s="31">
        <v>16983532</v>
      </c>
      <c r="F165" s="31">
        <v>2725425</v>
      </c>
      <c r="G165" s="36">
        <f t="shared" si="32"/>
        <v>0.16211237614389623</v>
      </c>
      <c r="H165" s="31">
        <v>3968876</v>
      </c>
      <c r="I165" s="36">
        <f t="shared" si="33"/>
        <v>0.23607471090948468</v>
      </c>
      <c r="J165" s="31">
        <v>3482666</v>
      </c>
      <c r="K165" s="36">
        <f t="shared" si="34"/>
        <v>0.20506135001835896</v>
      </c>
      <c r="L165" s="31">
        <v>0</v>
      </c>
      <c r="M165" s="36">
        <f t="shared" si="35"/>
        <v>0</v>
      </c>
      <c r="N165" s="31">
        <f t="shared" si="36"/>
        <v>10176967</v>
      </c>
      <c r="O165" s="36">
        <f t="shared" si="37"/>
        <v>0.59922559100191874</v>
      </c>
      <c r="P165" s="31">
        <v>2885363</v>
      </c>
      <c r="Q165" s="31">
        <v>17378627</v>
      </c>
      <c r="R165" s="31">
        <v>17670335</v>
      </c>
      <c r="S165" s="31">
        <v>9500887</v>
      </c>
      <c r="T165" s="36">
        <f t="shared" si="38"/>
        <v>0.53767441307705821</v>
      </c>
      <c r="U165" s="36">
        <f t="shared" si="39"/>
        <v>0.20701138816849052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30962617</v>
      </c>
      <c r="E166" s="31">
        <v>27996277</v>
      </c>
      <c r="F166" s="31">
        <v>5146536</v>
      </c>
      <c r="G166" s="36">
        <f t="shared" si="32"/>
        <v>0.16621773282277788</v>
      </c>
      <c r="H166" s="31">
        <v>4848288</v>
      </c>
      <c r="I166" s="36">
        <f t="shared" si="33"/>
        <v>0.15658521371110201</v>
      </c>
      <c r="J166" s="31">
        <v>4270820</v>
      </c>
      <c r="K166" s="36">
        <f t="shared" si="34"/>
        <v>0.15254956935881153</v>
      </c>
      <c r="L166" s="31">
        <v>0</v>
      </c>
      <c r="M166" s="36">
        <f t="shared" si="35"/>
        <v>0</v>
      </c>
      <c r="N166" s="31">
        <f t="shared" si="36"/>
        <v>14265644</v>
      </c>
      <c r="O166" s="36">
        <f t="shared" si="37"/>
        <v>0.50955503833599014</v>
      </c>
      <c r="P166" s="31">
        <v>6365094</v>
      </c>
      <c r="Q166" s="31">
        <v>38618304</v>
      </c>
      <c r="R166" s="31">
        <v>37735694</v>
      </c>
      <c r="S166" s="31">
        <v>18170787</v>
      </c>
      <c r="T166" s="36">
        <f t="shared" si="38"/>
        <v>0.48152783409787031</v>
      </c>
      <c r="U166" s="36">
        <f t="shared" si="39"/>
        <v>-0.32902483451147779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24550081</v>
      </c>
      <c r="E167" s="31">
        <v>20492081</v>
      </c>
      <c r="F167" s="31">
        <v>2076595</v>
      </c>
      <c r="G167" s="36">
        <f t="shared" si="32"/>
        <v>8.4586075296452179E-2</v>
      </c>
      <c r="H167" s="31">
        <v>2768640</v>
      </c>
      <c r="I167" s="36">
        <f t="shared" si="33"/>
        <v>0.11277518799225143</v>
      </c>
      <c r="J167" s="31">
        <v>2205628</v>
      </c>
      <c r="K167" s="36">
        <f t="shared" si="34"/>
        <v>0.10763318766893416</v>
      </c>
      <c r="L167" s="31">
        <v>0</v>
      </c>
      <c r="M167" s="36">
        <f t="shared" si="35"/>
        <v>0</v>
      </c>
      <c r="N167" s="31">
        <f t="shared" si="36"/>
        <v>7050863</v>
      </c>
      <c r="O167" s="36">
        <f t="shared" si="37"/>
        <v>0.34407745118711958</v>
      </c>
      <c r="P167" s="31">
        <v>3774995</v>
      </c>
      <c r="Q167" s="31">
        <v>23598198</v>
      </c>
      <c r="R167" s="31">
        <v>23010448</v>
      </c>
      <c r="S167" s="31">
        <v>6951731</v>
      </c>
      <c r="T167" s="36">
        <f t="shared" si="38"/>
        <v>0.30211193628216193</v>
      </c>
      <c r="U167" s="36">
        <f t="shared" si="39"/>
        <v>-0.41572690824756064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175538598</v>
      </c>
      <c r="E168" s="31">
        <v>171706062</v>
      </c>
      <c r="F168" s="31">
        <v>20151421</v>
      </c>
      <c r="G168" s="36">
        <f t="shared" si="32"/>
        <v>0.11479766404423487</v>
      </c>
      <c r="H168" s="31">
        <v>22039592</v>
      </c>
      <c r="I168" s="36">
        <f t="shared" si="33"/>
        <v>0.12555410747897167</v>
      </c>
      <c r="J168" s="31">
        <v>76129218</v>
      </c>
      <c r="K168" s="36">
        <f t="shared" si="34"/>
        <v>0.44336942512839178</v>
      </c>
      <c r="L168" s="31">
        <v>0</v>
      </c>
      <c r="M168" s="36">
        <f t="shared" si="35"/>
        <v>0</v>
      </c>
      <c r="N168" s="31">
        <f t="shared" si="36"/>
        <v>118320231</v>
      </c>
      <c r="O168" s="36">
        <f t="shared" si="37"/>
        <v>0.68908592755449716</v>
      </c>
      <c r="P168" s="31">
        <v>79272758</v>
      </c>
      <c r="Q168" s="31">
        <v>167381526</v>
      </c>
      <c r="R168" s="31">
        <v>160295084</v>
      </c>
      <c r="S168" s="31">
        <v>116414654</v>
      </c>
      <c r="T168" s="36">
        <f t="shared" si="38"/>
        <v>0.72625217876301185</v>
      </c>
      <c r="U168" s="36">
        <f t="shared" si="39"/>
        <v>-3.9654732335665632E-2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272875457</v>
      </c>
      <c r="E169" s="32">
        <f>SUM(E164:E168)</f>
        <v>263234582</v>
      </c>
      <c r="F169" s="32">
        <f>SUM(F164:F168)</f>
        <v>37334026</v>
      </c>
      <c r="G169" s="37">
        <f t="shared" si="32"/>
        <v>0.13681709014966487</v>
      </c>
      <c r="H169" s="32">
        <f>SUM(H164:H168)</f>
        <v>40897652</v>
      </c>
      <c r="I169" s="37">
        <f t="shared" si="33"/>
        <v>0.14987662301926993</v>
      </c>
      <c r="J169" s="32">
        <f>SUM(J164:J168)</f>
        <v>92121949</v>
      </c>
      <c r="K169" s="37">
        <f t="shared" si="34"/>
        <v>0.34996142338167407</v>
      </c>
      <c r="L169" s="32">
        <f>SUM(L164:L168)</f>
        <v>0</v>
      </c>
      <c r="M169" s="37">
        <f t="shared" si="35"/>
        <v>0</v>
      </c>
      <c r="N169" s="32">
        <f t="shared" si="36"/>
        <v>170353627</v>
      </c>
      <c r="O169" s="37">
        <f t="shared" si="37"/>
        <v>0.64715519406944788</v>
      </c>
      <c r="P169" s="32">
        <f>SUM(P164:P168)</f>
        <v>98597041</v>
      </c>
      <c r="Q169" s="32">
        <f>SUM(Q164:Q168)</f>
        <v>272924879</v>
      </c>
      <c r="R169" s="32">
        <f>SUM(R164:R168)</f>
        <v>265018358</v>
      </c>
      <c r="S169" s="32">
        <f>SUM(S164:S168)</f>
        <v>170413256</v>
      </c>
      <c r="T169" s="37">
        <f t="shared" si="38"/>
        <v>0.64302434475124171</v>
      </c>
      <c r="U169" s="37">
        <f t="shared" si="39"/>
        <v>-6.567227509393514E-2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3375975633</v>
      </c>
      <c r="E170" s="32">
        <f>SUM(E105,E107:E111,E113:E120,E122:E125,E127:E131,E133:E136,E138:E143,E145:E149,E151:E156,E158:E162,E164:E168)</f>
        <v>3231918517</v>
      </c>
      <c r="F170" s="32">
        <f>SUM(F105,F107:F111,F113:F120,F122:F125,F127:F131,F133:F136,F138:F143,F145:F149,F151:F156,F158:F162,F164:F168)</f>
        <v>592185559</v>
      </c>
      <c r="G170" s="37">
        <f t="shared" si="32"/>
        <v>0.17541168046694844</v>
      </c>
      <c r="H170" s="32">
        <f>SUM(H105,H107:H111,H113:H120,H122:H125,H127:H131,H133:H136,H138:H143,H145:H149,H151:H156,H158:H162,H164:H168)</f>
        <v>764645675</v>
      </c>
      <c r="I170" s="37">
        <f t="shared" si="33"/>
        <v>0.22649620676335017</v>
      </c>
      <c r="J170" s="32">
        <f>SUM(J105,J107:J111,J113:J120,J122:J125,J127:J131,J133:J136,J138:J143,J145:J149,J151:J156,J158:J162,J164:J168)</f>
        <v>736884288</v>
      </c>
      <c r="K170" s="37">
        <f t="shared" si="34"/>
        <v>0.22800212447311524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2093715522</v>
      </c>
      <c r="O170" s="37">
        <f t="shared" si="37"/>
        <v>0.64782435293061569</v>
      </c>
      <c r="P170" s="32">
        <f>SUM(P105,P107:P111,P113:P120,P122:P125,P127:P131,P133:P136,P138:P143,P145:P149,P151:P156,P158:P162,P164:P168)</f>
        <v>601530920</v>
      </c>
      <c r="Q170" s="32">
        <f>SUM(Q105,Q107:Q111,Q113:Q120,Q122:Q125,Q127:Q131,Q133:Q136,Q138:Q143,Q145:Q149,Q151:Q156,Q158:Q162,Q164:Q168)</f>
        <v>3050976530</v>
      </c>
      <c r="R170" s="32">
        <f>SUM(R105,R107:R111,R113:R120,R122:R125,R127:R131,R133:R136,R138:R143,R145:R149,R151:R156,R158:R162,R164:R168)</f>
        <v>3234474733</v>
      </c>
      <c r="S170" s="32">
        <f>SUM(S105,S107:S111,S113:S120,S122:S125,S127:S131,S133:S136,S138:S143,S145:S149,S151:S156,S158:S162,S164:S168)</f>
        <v>2012829456</v>
      </c>
      <c r="T170" s="37">
        <f t="shared" si="38"/>
        <v>0.62230489404166267</v>
      </c>
      <c r="U170" s="37">
        <f t="shared" si="39"/>
        <v>0.22501481386858724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30595551</v>
      </c>
      <c r="E173" s="31">
        <v>26756356</v>
      </c>
      <c r="F173" s="31">
        <v>4180948</v>
      </c>
      <c r="G173" s="36">
        <f t="shared" ref="G173:G205" si="40">IF(($D173     =0),0,($F173     /$D173     ))</f>
        <v>0.13665215573336137</v>
      </c>
      <c r="H173" s="31">
        <v>4462840</v>
      </c>
      <c r="I173" s="36">
        <f t="shared" ref="I173:I205" si="41">IF(($D173     =0),0,($H173     /$D173     ))</f>
        <v>0.14586565216622507</v>
      </c>
      <c r="J173" s="31">
        <v>3699250</v>
      </c>
      <c r="K173" s="36">
        <f t="shared" ref="K173:K205" si="42">IF(($E173     =0),0,($J173     /$E173     ))</f>
        <v>0.13825686876045454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12343038</v>
      </c>
      <c r="O173" s="36">
        <f t="shared" ref="O173:O205" si="45">IF(($E173     =0),0,($N173     /$E173     ))</f>
        <v>0.46131237004022518</v>
      </c>
      <c r="P173" s="31">
        <v>3438501</v>
      </c>
      <c r="Q173" s="31">
        <v>29031575</v>
      </c>
      <c r="R173" s="31">
        <v>25233689</v>
      </c>
      <c r="S173" s="31">
        <v>12723941</v>
      </c>
      <c r="T173" s="36">
        <f t="shared" ref="T173:T205" si="46">IF(($R173     =0),0,($S173     /$R173     ))</f>
        <v>0.50424418720544584</v>
      </c>
      <c r="U173" s="36">
        <f t="shared" ref="U173:U205" si="47">IF(($P173     =0),0,(($J173     /$P173     )-1))</f>
        <v>7.583217221690508E-2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18029452</v>
      </c>
      <c r="E174" s="31">
        <v>19278367</v>
      </c>
      <c r="F174" s="31">
        <v>4260218</v>
      </c>
      <c r="G174" s="36">
        <f t="shared" si="40"/>
        <v>0.23629215130886952</v>
      </c>
      <c r="H174" s="31">
        <v>4403295</v>
      </c>
      <c r="I174" s="36">
        <f t="shared" si="41"/>
        <v>0.24422788890089395</v>
      </c>
      <c r="J174" s="31">
        <v>4588268</v>
      </c>
      <c r="K174" s="36">
        <f t="shared" si="42"/>
        <v>0.23800086386984956</v>
      </c>
      <c r="L174" s="31">
        <v>0</v>
      </c>
      <c r="M174" s="36">
        <f t="shared" si="43"/>
        <v>0</v>
      </c>
      <c r="N174" s="31">
        <f t="shared" si="44"/>
        <v>13251781</v>
      </c>
      <c r="O174" s="36">
        <f t="shared" si="45"/>
        <v>0.68739126088843516</v>
      </c>
      <c r="P174" s="31">
        <v>4319976</v>
      </c>
      <c r="Q174" s="31">
        <v>21628068</v>
      </c>
      <c r="R174" s="31">
        <v>18182089</v>
      </c>
      <c r="S174" s="31">
        <v>11157071</v>
      </c>
      <c r="T174" s="36">
        <f t="shared" si="46"/>
        <v>0.61362976498465061</v>
      </c>
      <c r="U174" s="36">
        <f t="shared" si="47"/>
        <v>6.2104974657266609E-2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52170725</v>
      </c>
      <c r="E175" s="31">
        <v>52220725</v>
      </c>
      <c r="F175" s="31">
        <v>10814996</v>
      </c>
      <c r="G175" s="36">
        <f t="shared" si="40"/>
        <v>0.20730009023259693</v>
      </c>
      <c r="H175" s="31">
        <v>12507206</v>
      </c>
      <c r="I175" s="36">
        <f t="shared" si="41"/>
        <v>0.23973609720777314</v>
      </c>
      <c r="J175" s="31">
        <v>11632583</v>
      </c>
      <c r="K175" s="36">
        <f t="shared" si="42"/>
        <v>0.22275797588026594</v>
      </c>
      <c r="L175" s="31">
        <v>0</v>
      </c>
      <c r="M175" s="36">
        <f t="shared" si="43"/>
        <v>0</v>
      </c>
      <c r="N175" s="31">
        <f t="shared" si="44"/>
        <v>34954785</v>
      </c>
      <c r="O175" s="36">
        <f t="shared" si="45"/>
        <v>0.66936613767809616</v>
      </c>
      <c r="P175" s="31">
        <v>8688738</v>
      </c>
      <c r="Q175" s="31">
        <v>43469221</v>
      </c>
      <c r="R175" s="31">
        <v>48265636</v>
      </c>
      <c r="S175" s="31">
        <v>53131253</v>
      </c>
      <c r="T175" s="36">
        <f t="shared" si="46"/>
        <v>1.1008091346812461</v>
      </c>
      <c r="U175" s="36">
        <f t="shared" si="47"/>
        <v>0.33881157424703101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37603901</v>
      </c>
      <c r="E176" s="31">
        <v>36554666</v>
      </c>
      <c r="F176" s="31">
        <v>4735352</v>
      </c>
      <c r="G176" s="36">
        <f t="shared" si="40"/>
        <v>0.12592714782437067</v>
      </c>
      <c r="H176" s="31">
        <v>5848533</v>
      </c>
      <c r="I176" s="36">
        <f t="shared" si="41"/>
        <v>0.15552995419278443</v>
      </c>
      <c r="J176" s="31">
        <v>7057936</v>
      </c>
      <c r="K176" s="36">
        <f t="shared" si="42"/>
        <v>0.19307893553178684</v>
      </c>
      <c r="L176" s="31">
        <v>0</v>
      </c>
      <c r="M176" s="36">
        <f t="shared" si="43"/>
        <v>0</v>
      </c>
      <c r="N176" s="31">
        <f t="shared" si="44"/>
        <v>17641821</v>
      </c>
      <c r="O176" s="36">
        <f t="shared" si="45"/>
        <v>0.48261475019358679</v>
      </c>
      <c r="P176" s="31">
        <v>4085116</v>
      </c>
      <c r="Q176" s="31">
        <v>32637583</v>
      </c>
      <c r="R176" s="31">
        <v>31743653</v>
      </c>
      <c r="S176" s="31">
        <v>12021021</v>
      </c>
      <c r="T176" s="36">
        <f t="shared" si="46"/>
        <v>0.37869053697128052</v>
      </c>
      <c r="U176" s="36">
        <f t="shared" si="47"/>
        <v>0.72771984932618805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26879229</v>
      </c>
      <c r="E177" s="31">
        <v>29811067</v>
      </c>
      <c r="F177" s="31">
        <v>6183924</v>
      </c>
      <c r="G177" s="36">
        <f t="shared" si="40"/>
        <v>0.23006329534228828</v>
      </c>
      <c r="H177" s="31">
        <v>7995768</v>
      </c>
      <c r="I177" s="36">
        <f t="shared" si="41"/>
        <v>0.29747013948949208</v>
      </c>
      <c r="J177" s="31">
        <v>5198980</v>
      </c>
      <c r="K177" s="36">
        <f t="shared" si="42"/>
        <v>0.17439764903416574</v>
      </c>
      <c r="L177" s="31">
        <v>0</v>
      </c>
      <c r="M177" s="36">
        <f t="shared" si="43"/>
        <v>0</v>
      </c>
      <c r="N177" s="31">
        <f t="shared" si="44"/>
        <v>19378672</v>
      </c>
      <c r="O177" s="36">
        <f t="shared" si="45"/>
        <v>0.6500495939980947</v>
      </c>
      <c r="P177" s="31">
        <v>5989552</v>
      </c>
      <c r="Q177" s="31">
        <v>22823375</v>
      </c>
      <c r="R177" s="31">
        <v>22463306</v>
      </c>
      <c r="S177" s="31">
        <v>13671698</v>
      </c>
      <c r="T177" s="36">
        <f t="shared" si="46"/>
        <v>0.60862359262701582</v>
      </c>
      <c r="U177" s="36">
        <f t="shared" si="47"/>
        <v>-0.13199184179384371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81966036</v>
      </c>
      <c r="E178" s="31">
        <v>84212406</v>
      </c>
      <c r="F178" s="31">
        <v>22595981</v>
      </c>
      <c r="G178" s="36">
        <f t="shared" si="40"/>
        <v>0.27567492711249325</v>
      </c>
      <c r="H178" s="31">
        <v>15015618</v>
      </c>
      <c r="I178" s="36">
        <f t="shared" si="41"/>
        <v>0.1831931704004815</v>
      </c>
      <c r="J178" s="31">
        <v>32158980</v>
      </c>
      <c r="K178" s="36">
        <f t="shared" si="42"/>
        <v>0.38187936347525803</v>
      </c>
      <c r="L178" s="31">
        <v>0</v>
      </c>
      <c r="M178" s="36">
        <f t="shared" si="43"/>
        <v>0</v>
      </c>
      <c r="N178" s="31">
        <f t="shared" si="44"/>
        <v>69770579</v>
      </c>
      <c r="O178" s="36">
        <f t="shared" si="45"/>
        <v>0.82850713231017292</v>
      </c>
      <c r="P178" s="31">
        <v>21281878</v>
      </c>
      <c r="Q178" s="31">
        <v>83849862</v>
      </c>
      <c r="R178" s="31">
        <v>91300696</v>
      </c>
      <c r="S178" s="31">
        <v>59374009</v>
      </c>
      <c r="T178" s="36">
        <f t="shared" si="46"/>
        <v>0.65031277527172415</v>
      </c>
      <c r="U178" s="36">
        <f t="shared" si="47"/>
        <v>0.51109690601553104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247244894</v>
      </c>
      <c r="E179" s="32">
        <f>SUM(E173:E178)</f>
        <v>248833587</v>
      </c>
      <c r="F179" s="32">
        <f>SUM(F173:F178)</f>
        <v>52771419</v>
      </c>
      <c r="G179" s="37">
        <f t="shared" si="40"/>
        <v>0.21343785162252937</v>
      </c>
      <c r="H179" s="32">
        <f>SUM(H173:H178)</f>
        <v>50233260</v>
      </c>
      <c r="I179" s="37">
        <f t="shared" si="41"/>
        <v>0.20317208249404739</v>
      </c>
      <c r="J179" s="32">
        <f>SUM(J173:J178)</f>
        <v>64335997</v>
      </c>
      <c r="K179" s="37">
        <f t="shared" si="42"/>
        <v>0.25855029369487809</v>
      </c>
      <c r="L179" s="32">
        <f>SUM(L173:L178)</f>
        <v>0</v>
      </c>
      <c r="M179" s="37">
        <f t="shared" si="43"/>
        <v>0</v>
      </c>
      <c r="N179" s="32">
        <f t="shared" si="44"/>
        <v>167340676</v>
      </c>
      <c r="O179" s="37">
        <f t="shared" si="45"/>
        <v>0.67250035663392982</v>
      </c>
      <c r="P179" s="32">
        <f>SUM(P173:P178)</f>
        <v>47803761</v>
      </c>
      <c r="Q179" s="32">
        <f>SUM(Q173:Q178)</f>
        <v>233439684</v>
      </c>
      <c r="R179" s="32">
        <f>SUM(R173:R178)</f>
        <v>237189069</v>
      </c>
      <c r="S179" s="32">
        <f>SUM(S173:S178)</f>
        <v>162078993</v>
      </c>
      <c r="T179" s="37">
        <f t="shared" si="46"/>
        <v>0.68333247262756447</v>
      </c>
      <c r="U179" s="37">
        <f t="shared" si="47"/>
        <v>0.34583546679517529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22355856</v>
      </c>
      <c r="E180" s="31">
        <v>19527902</v>
      </c>
      <c r="F180" s="31">
        <v>3822981</v>
      </c>
      <c r="G180" s="36">
        <f t="shared" si="40"/>
        <v>0.17100579821233416</v>
      </c>
      <c r="H180" s="31">
        <v>5114796</v>
      </c>
      <c r="I180" s="36">
        <f t="shared" si="41"/>
        <v>0.22878998683834786</v>
      </c>
      <c r="J180" s="31">
        <v>3421643</v>
      </c>
      <c r="K180" s="36">
        <f t="shared" si="42"/>
        <v>0.17521815707596239</v>
      </c>
      <c r="L180" s="31">
        <v>0</v>
      </c>
      <c r="M180" s="36">
        <f t="shared" si="43"/>
        <v>0</v>
      </c>
      <c r="N180" s="31">
        <f t="shared" si="44"/>
        <v>12359420</v>
      </c>
      <c r="O180" s="36">
        <f t="shared" si="45"/>
        <v>0.63291079604967293</v>
      </c>
      <c r="P180" s="31">
        <v>5138822</v>
      </c>
      <c r="Q180" s="31">
        <v>19531713</v>
      </c>
      <c r="R180" s="31">
        <v>18231713</v>
      </c>
      <c r="S180" s="31">
        <v>15784766</v>
      </c>
      <c r="T180" s="36">
        <f t="shared" si="46"/>
        <v>0.8657862264505809</v>
      </c>
      <c r="U180" s="36">
        <f t="shared" si="47"/>
        <v>-0.33415810082544206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65488306</v>
      </c>
      <c r="E181" s="31">
        <v>67277796</v>
      </c>
      <c r="F181" s="31">
        <v>13089449</v>
      </c>
      <c r="G181" s="36">
        <f t="shared" si="40"/>
        <v>0.19987460051264724</v>
      </c>
      <c r="H181" s="31">
        <v>15520626</v>
      </c>
      <c r="I181" s="36">
        <f t="shared" si="41"/>
        <v>0.23699843449913027</v>
      </c>
      <c r="J181" s="31">
        <v>12935536</v>
      </c>
      <c r="K181" s="36">
        <f t="shared" si="42"/>
        <v>0.19227050779130755</v>
      </c>
      <c r="L181" s="31">
        <v>0</v>
      </c>
      <c r="M181" s="36">
        <f t="shared" si="43"/>
        <v>0</v>
      </c>
      <c r="N181" s="31">
        <f t="shared" si="44"/>
        <v>41545611</v>
      </c>
      <c r="O181" s="36">
        <f t="shared" si="45"/>
        <v>0.61752336536113639</v>
      </c>
      <c r="P181" s="31">
        <v>10015333</v>
      </c>
      <c r="Q181" s="31">
        <v>62206656</v>
      </c>
      <c r="R181" s="31">
        <v>67513782</v>
      </c>
      <c r="S181" s="31">
        <v>38407836</v>
      </c>
      <c r="T181" s="36">
        <f t="shared" si="46"/>
        <v>0.56888882332202928</v>
      </c>
      <c r="U181" s="36">
        <f t="shared" si="47"/>
        <v>0.29157323076526764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39552850</v>
      </c>
      <c r="E182" s="31">
        <v>50713191</v>
      </c>
      <c r="F182" s="31">
        <v>10383116</v>
      </c>
      <c r="G182" s="36">
        <f t="shared" si="40"/>
        <v>0.26251246117536409</v>
      </c>
      <c r="H182" s="31">
        <v>12276171</v>
      </c>
      <c r="I182" s="36">
        <f t="shared" si="41"/>
        <v>0.31037386686420826</v>
      </c>
      <c r="J182" s="31">
        <v>10727029</v>
      </c>
      <c r="K182" s="36">
        <f t="shared" si="42"/>
        <v>0.21152344761740588</v>
      </c>
      <c r="L182" s="31">
        <v>0</v>
      </c>
      <c r="M182" s="36">
        <f t="shared" si="43"/>
        <v>0</v>
      </c>
      <c r="N182" s="31">
        <f t="shared" si="44"/>
        <v>33386316</v>
      </c>
      <c r="O182" s="36">
        <f t="shared" si="45"/>
        <v>0.65833593472751495</v>
      </c>
      <c r="P182" s="31">
        <v>11324904</v>
      </c>
      <c r="Q182" s="31">
        <v>42593586</v>
      </c>
      <c r="R182" s="31">
        <v>57081587</v>
      </c>
      <c r="S182" s="31">
        <v>30762171</v>
      </c>
      <c r="T182" s="36">
        <f t="shared" si="46"/>
        <v>0.53891583287619527</v>
      </c>
      <c r="U182" s="36">
        <f t="shared" si="47"/>
        <v>-5.2792941997565679E-2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50645196</v>
      </c>
      <c r="E183" s="31">
        <v>54652316</v>
      </c>
      <c r="F183" s="31">
        <v>11226694</v>
      </c>
      <c r="G183" s="36">
        <f t="shared" si="40"/>
        <v>0.22167342387222669</v>
      </c>
      <c r="H183" s="31">
        <v>10524720</v>
      </c>
      <c r="I183" s="36">
        <f t="shared" si="41"/>
        <v>0.2078128002505904</v>
      </c>
      <c r="J183" s="31">
        <v>21765712</v>
      </c>
      <c r="K183" s="36">
        <f t="shared" si="42"/>
        <v>0.39825781582613989</v>
      </c>
      <c r="L183" s="31">
        <v>0</v>
      </c>
      <c r="M183" s="36">
        <f t="shared" si="43"/>
        <v>0</v>
      </c>
      <c r="N183" s="31">
        <f t="shared" si="44"/>
        <v>43517126</v>
      </c>
      <c r="O183" s="36">
        <f t="shared" si="45"/>
        <v>0.79625401419401876</v>
      </c>
      <c r="P183" s="31">
        <v>20223520</v>
      </c>
      <c r="Q183" s="31">
        <v>67900225</v>
      </c>
      <c r="R183" s="31">
        <v>77389794</v>
      </c>
      <c r="S183" s="31">
        <v>63966103</v>
      </c>
      <c r="T183" s="36">
        <f t="shared" si="46"/>
        <v>0.82654442780917603</v>
      </c>
      <c r="U183" s="36">
        <f t="shared" si="47"/>
        <v>7.6257347880092086E-2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30637132</v>
      </c>
      <c r="E184" s="31">
        <v>27985321</v>
      </c>
      <c r="F184" s="31">
        <v>4844628</v>
      </c>
      <c r="G184" s="36">
        <f t="shared" si="40"/>
        <v>0.15812929225881847</v>
      </c>
      <c r="H184" s="31">
        <v>5317332</v>
      </c>
      <c r="I184" s="36">
        <f t="shared" si="41"/>
        <v>0.17355841271304376</v>
      </c>
      <c r="J184" s="31">
        <v>4914932</v>
      </c>
      <c r="K184" s="36">
        <f t="shared" si="42"/>
        <v>0.17562535730785436</v>
      </c>
      <c r="L184" s="31">
        <v>0</v>
      </c>
      <c r="M184" s="36">
        <f t="shared" si="43"/>
        <v>0</v>
      </c>
      <c r="N184" s="31">
        <f t="shared" si="44"/>
        <v>15076892</v>
      </c>
      <c r="O184" s="36">
        <f t="shared" si="45"/>
        <v>0.53874286451815223</v>
      </c>
      <c r="P184" s="31">
        <v>12675970</v>
      </c>
      <c r="Q184" s="31">
        <v>78398280</v>
      </c>
      <c r="R184" s="31">
        <v>62125122</v>
      </c>
      <c r="S184" s="31">
        <v>37335584</v>
      </c>
      <c r="T184" s="36">
        <f t="shared" si="46"/>
        <v>0.60097401498865466</v>
      </c>
      <c r="U184" s="36">
        <f t="shared" si="47"/>
        <v>-0.61226383464145151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208679340</v>
      </c>
      <c r="E185" s="32">
        <f>SUM(E180:E184)</f>
        <v>220156526</v>
      </c>
      <c r="F185" s="32">
        <f>SUM(F180:F184)</f>
        <v>43366868</v>
      </c>
      <c r="G185" s="37">
        <f t="shared" si="40"/>
        <v>0.20781581923730447</v>
      </c>
      <c r="H185" s="32">
        <f>SUM(H180:H184)</f>
        <v>48753645</v>
      </c>
      <c r="I185" s="37">
        <f t="shared" si="41"/>
        <v>0.23362947668897172</v>
      </c>
      <c r="J185" s="32">
        <f>SUM(J180:J184)</f>
        <v>53764852</v>
      </c>
      <c r="K185" s="37">
        <f t="shared" si="42"/>
        <v>0.24421193855502607</v>
      </c>
      <c r="L185" s="32">
        <f>SUM(L180:L184)</f>
        <v>0</v>
      </c>
      <c r="M185" s="37">
        <f t="shared" si="43"/>
        <v>0</v>
      </c>
      <c r="N185" s="32">
        <f t="shared" si="44"/>
        <v>145885365</v>
      </c>
      <c r="O185" s="37">
        <f t="shared" si="45"/>
        <v>0.66264383641300739</v>
      </c>
      <c r="P185" s="32">
        <f>SUM(P180:P184)</f>
        <v>59378549</v>
      </c>
      <c r="Q185" s="32">
        <f>SUM(Q180:Q184)</f>
        <v>270630460</v>
      </c>
      <c r="R185" s="32">
        <f>SUM(R180:R184)</f>
        <v>282341998</v>
      </c>
      <c r="S185" s="32">
        <f>SUM(S180:S184)</f>
        <v>186256460</v>
      </c>
      <c r="T185" s="37">
        <f t="shared" si="46"/>
        <v>0.6596838632557952</v>
      </c>
      <c r="U185" s="37">
        <f t="shared" si="47"/>
        <v>-9.4540824835581572E-2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16534740</v>
      </c>
      <c r="E186" s="31">
        <v>14735682</v>
      </c>
      <c r="F186" s="31">
        <v>3139743</v>
      </c>
      <c r="G186" s="36">
        <f t="shared" si="40"/>
        <v>0.18988765471969926</v>
      </c>
      <c r="H186" s="31">
        <v>1235243</v>
      </c>
      <c r="I186" s="36">
        <f t="shared" si="41"/>
        <v>7.4705922197748492E-2</v>
      </c>
      <c r="J186" s="31">
        <v>3539573</v>
      </c>
      <c r="K186" s="36">
        <f t="shared" si="42"/>
        <v>0.24020421993362778</v>
      </c>
      <c r="L186" s="31">
        <v>0</v>
      </c>
      <c r="M186" s="36">
        <f t="shared" si="43"/>
        <v>0</v>
      </c>
      <c r="N186" s="31">
        <f t="shared" si="44"/>
        <v>7914559</v>
      </c>
      <c r="O186" s="36">
        <f t="shared" si="45"/>
        <v>0.53710164212284173</v>
      </c>
      <c r="P186" s="31">
        <v>4462025</v>
      </c>
      <c r="Q186" s="31">
        <v>18236205</v>
      </c>
      <c r="R186" s="31">
        <v>18256205</v>
      </c>
      <c r="S186" s="31">
        <v>11712256</v>
      </c>
      <c r="T186" s="36">
        <f t="shared" si="46"/>
        <v>0.64154932528419795</v>
      </c>
      <c r="U186" s="36">
        <f t="shared" si="47"/>
        <v>-0.20673393806623674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17939699</v>
      </c>
      <c r="E187" s="31">
        <v>17843342</v>
      </c>
      <c r="F187" s="31">
        <v>3894169</v>
      </c>
      <c r="G187" s="36">
        <f t="shared" si="40"/>
        <v>0.21706991850866617</v>
      </c>
      <c r="H187" s="31">
        <v>1945562</v>
      </c>
      <c r="I187" s="36">
        <f t="shared" si="41"/>
        <v>0.10845009160967528</v>
      </c>
      <c r="J187" s="31">
        <v>4044386</v>
      </c>
      <c r="K187" s="36">
        <f t="shared" si="42"/>
        <v>0.22666079033849151</v>
      </c>
      <c r="L187" s="31">
        <v>0</v>
      </c>
      <c r="M187" s="36">
        <f t="shared" si="43"/>
        <v>0</v>
      </c>
      <c r="N187" s="31">
        <f t="shared" si="44"/>
        <v>9884117</v>
      </c>
      <c r="O187" s="36">
        <f t="shared" si="45"/>
        <v>0.55393866238734879</v>
      </c>
      <c r="P187" s="31">
        <v>3251480</v>
      </c>
      <c r="Q187" s="31">
        <v>17502876</v>
      </c>
      <c r="R187" s="31">
        <v>13729971</v>
      </c>
      <c r="S187" s="31">
        <v>8829295</v>
      </c>
      <c r="T187" s="36">
        <f t="shared" si="46"/>
        <v>0.64306727231980321</v>
      </c>
      <c r="U187" s="36">
        <f t="shared" si="47"/>
        <v>0.24386002681855645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137421527</v>
      </c>
      <c r="E188" s="31">
        <v>125539347</v>
      </c>
      <c r="F188" s="31">
        <v>26045455</v>
      </c>
      <c r="G188" s="36">
        <f t="shared" si="40"/>
        <v>0.1895296578970484</v>
      </c>
      <c r="H188" s="31">
        <v>26184987</v>
      </c>
      <c r="I188" s="36">
        <f t="shared" si="41"/>
        <v>0.19054501555640552</v>
      </c>
      <c r="J188" s="31">
        <v>27609248</v>
      </c>
      <c r="K188" s="36">
        <f t="shared" si="42"/>
        <v>0.21992505664379472</v>
      </c>
      <c r="L188" s="31">
        <v>0</v>
      </c>
      <c r="M188" s="36">
        <f t="shared" si="43"/>
        <v>0</v>
      </c>
      <c r="N188" s="31">
        <f t="shared" si="44"/>
        <v>79839690</v>
      </c>
      <c r="O188" s="36">
        <f t="shared" si="45"/>
        <v>0.63597343707706233</v>
      </c>
      <c r="P188" s="31">
        <v>28314188</v>
      </c>
      <c r="Q188" s="31">
        <v>117862907</v>
      </c>
      <c r="R188" s="31">
        <v>114752980</v>
      </c>
      <c r="S188" s="31">
        <v>104036683</v>
      </c>
      <c r="T188" s="36">
        <f t="shared" si="46"/>
        <v>0.90661421603168824</v>
      </c>
      <c r="U188" s="36">
        <f t="shared" si="47"/>
        <v>-2.4897058676024875E-2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25446121</v>
      </c>
      <c r="E189" s="31">
        <v>19847805</v>
      </c>
      <c r="F189" s="31">
        <v>1816940</v>
      </c>
      <c r="G189" s="36">
        <f t="shared" si="40"/>
        <v>7.1403417440324204E-2</v>
      </c>
      <c r="H189" s="31">
        <v>4290018</v>
      </c>
      <c r="I189" s="36">
        <f t="shared" si="41"/>
        <v>0.16859221882973832</v>
      </c>
      <c r="J189" s="31">
        <v>3238521</v>
      </c>
      <c r="K189" s="36">
        <f t="shared" si="42"/>
        <v>0.16316771552320269</v>
      </c>
      <c r="L189" s="31">
        <v>0</v>
      </c>
      <c r="M189" s="36">
        <f t="shared" si="43"/>
        <v>0</v>
      </c>
      <c r="N189" s="31">
        <f t="shared" si="44"/>
        <v>9345479</v>
      </c>
      <c r="O189" s="36">
        <f t="shared" si="45"/>
        <v>0.470857054470255</v>
      </c>
      <c r="P189" s="31">
        <v>2505428</v>
      </c>
      <c r="Q189" s="31">
        <v>17805508</v>
      </c>
      <c r="R189" s="31">
        <v>18458784</v>
      </c>
      <c r="S189" s="31">
        <v>8154858</v>
      </c>
      <c r="T189" s="36">
        <f t="shared" si="46"/>
        <v>0.44178738967854003</v>
      </c>
      <c r="U189" s="36">
        <f t="shared" si="47"/>
        <v>0.29260190274875186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29713000</v>
      </c>
      <c r="E190" s="31">
        <v>30863000</v>
      </c>
      <c r="F190" s="31">
        <v>3622717</v>
      </c>
      <c r="G190" s="36">
        <f t="shared" si="40"/>
        <v>0.12192363611887053</v>
      </c>
      <c r="H190" s="31">
        <v>4274599</v>
      </c>
      <c r="I190" s="36">
        <f t="shared" si="41"/>
        <v>0.14386292195335376</v>
      </c>
      <c r="J190" s="31">
        <v>6377476</v>
      </c>
      <c r="K190" s="36">
        <f t="shared" si="42"/>
        <v>0.20663823996371058</v>
      </c>
      <c r="L190" s="31">
        <v>0</v>
      </c>
      <c r="M190" s="36">
        <f t="shared" si="43"/>
        <v>0</v>
      </c>
      <c r="N190" s="31">
        <f t="shared" si="44"/>
        <v>14274792</v>
      </c>
      <c r="O190" s="36">
        <f t="shared" si="45"/>
        <v>0.46252120662281698</v>
      </c>
      <c r="P190" s="31">
        <v>4216630</v>
      </c>
      <c r="Q190" s="31">
        <v>35003000</v>
      </c>
      <c r="R190" s="31">
        <v>20793000</v>
      </c>
      <c r="S190" s="31">
        <v>12234095</v>
      </c>
      <c r="T190" s="36">
        <f t="shared" si="46"/>
        <v>0.58837565526860003</v>
      </c>
      <c r="U190" s="36">
        <f t="shared" si="47"/>
        <v>0.51245805299492719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227055087</v>
      </c>
      <c r="E191" s="32">
        <f>SUM(E186:E190)</f>
        <v>208829176</v>
      </c>
      <c r="F191" s="32">
        <f>SUM(F186:F190)</f>
        <v>38519024</v>
      </c>
      <c r="G191" s="37">
        <f t="shared" si="40"/>
        <v>0.16964616168234098</v>
      </c>
      <c r="H191" s="32">
        <f>SUM(H186:H190)</f>
        <v>37930409</v>
      </c>
      <c r="I191" s="37">
        <f t="shared" si="41"/>
        <v>0.16705377316650916</v>
      </c>
      <c r="J191" s="32">
        <f>SUM(J186:J190)</f>
        <v>44809204</v>
      </c>
      <c r="K191" s="37">
        <f t="shared" si="42"/>
        <v>0.21457348469353726</v>
      </c>
      <c r="L191" s="32">
        <f>SUM(L186:L190)</f>
        <v>0</v>
      </c>
      <c r="M191" s="37">
        <f t="shared" si="43"/>
        <v>0</v>
      </c>
      <c r="N191" s="32">
        <f t="shared" si="44"/>
        <v>121258637</v>
      </c>
      <c r="O191" s="37">
        <f t="shared" si="45"/>
        <v>0.58065946206673724</v>
      </c>
      <c r="P191" s="32">
        <f>SUM(P186:P190)</f>
        <v>42749751</v>
      </c>
      <c r="Q191" s="32">
        <f>SUM(Q186:Q190)</f>
        <v>206410496</v>
      </c>
      <c r="R191" s="32">
        <f>SUM(R186:R190)</f>
        <v>185990940</v>
      </c>
      <c r="S191" s="32">
        <f>SUM(S186:S190)</f>
        <v>144967187</v>
      </c>
      <c r="T191" s="37">
        <f t="shared" si="46"/>
        <v>0.77943144434884837</v>
      </c>
      <c r="U191" s="37">
        <f t="shared" si="47"/>
        <v>4.8174619777317629E-2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12475556</v>
      </c>
      <c r="E192" s="31">
        <v>12225556</v>
      </c>
      <c r="F192" s="31">
        <v>2213855</v>
      </c>
      <c r="G192" s="36">
        <f t="shared" si="40"/>
        <v>0.17745541761826086</v>
      </c>
      <c r="H192" s="31">
        <v>2102843</v>
      </c>
      <c r="I192" s="36">
        <f t="shared" si="41"/>
        <v>0.16855705669550919</v>
      </c>
      <c r="J192" s="31">
        <v>1928389</v>
      </c>
      <c r="K192" s="36">
        <f t="shared" si="42"/>
        <v>0.1577342576484865</v>
      </c>
      <c r="L192" s="31">
        <v>0</v>
      </c>
      <c r="M192" s="36">
        <f t="shared" si="43"/>
        <v>0</v>
      </c>
      <c r="N192" s="31">
        <f t="shared" si="44"/>
        <v>6245087</v>
      </c>
      <c r="O192" s="36">
        <f t="shared" si="45"/>
        <v>0.51082232988012977</v>
      </c>
      <c r="P192" s="31">
        <v>-11083</v>
      </c>
      <c r="Q192" s="31">
        <v>14236763</v>
      </c>
      <c r="R192" s="31">
        <v>11937177</v>
      </c>
      <c r="S192" s="31">
        <v>408369</v>
      </c>
      <c r="T192" s="36">
        <f t="shared" si="46"/>
        <v>3.4209847102040961E-2</v>
      </c>
      <c r="U192" s="36">
        <f t="shared" si="47"/>
        <v>-174.99521790129026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20995599</v>
      </c>
      <c r="E193" s="31">
        <v>19420991</v>
      </c>
      <c r="F193" s="31">
        <v>3328750</v>
      </c>
      <c r="G193" s="36">
        <f t="shared" si="40"/>
        <v>0.15854513129156259</v>
      </c>
      <c r="H193" s="31">
        <v>3796029</v>
      </c>
      <c r="I193" s="36">
        <f t="shared" si="41"/>
        <v>0.180801176475127</v>
      </c>
      <c r="J193" s="31">
        <v>3876387</v>
      </c>
      <c r="K193" s="36">
        <f t="shared" si="42"/>
        <v>0.19959779601360197</v>
      </c>
      <c r="L193" s="31">
        <v>0</v>
      </c>
      <c r="M193" s="36">
        <f t="shared" si="43"/>
        <v>0</v>
      </c>
      <c r="N193" s="31">
        <f t="shared" si="44"/>
        <v>11001166</v>
      </c>
      <c r="O193" s="36">
        <f t="shared" si="45"/>
        <v>0.56645749951688873</v>
      </c>
      <c r="P193" s="31">
        <v>3505584</v>
      </c>
      <c r="Q193" s="31">
        <v>20753077</v>
      </c>
      <c r="R193" s="31">
        <v>19056781</v>
      </c>
      <c r="S193" s="31">
        <v>10518983</v>
      </c>
      <c r="T193" s="36">
        <f t="shared" si="46"/>
        <v>0.55198110320940352</v>
      </c>
      <c r="U193" s="36">
        <f t="shared" si="47"/>
        <v>0.10577495789574587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15876742</v>
      </c>
      <c r="E194" s="31">
        <v>16515762</v>
      </c>
      <c r="F194" s="31">
        <v>2744839</v>
      </c>
      <c r="G194" s="36">
        <f t="shared" si="40"/>
        <v>0.17288427310842489</v>
      </c>
      <c r="H194" s="31">
        <v>3394615</v>
      </c>
      <c r="I194" s="36">
        <f t="shared" si="41"/>
        <v>0.21381055382773115</v>
      </c>
      <c r="J194" s="31">
        <v>3675053</v>
      </c>
      <c r="K194" s="36">
        <f t="shared" si="42"/>
        <v>0.22251791954861058</v>
      </c>
      <c r="L194" s="31">
        <v>0</v>
      </c>
      <c r="M194" s="36">
        <f t="shared" si="43"/>
        <v>0</v>
      </c>
      <c r="N194" s="31">
        <f t="shared" si="44"/>
        <v>9814507</v>
      </c>
      <c r="O194" s="36">
        <f t="shared" si="45"/>
        <v>0.59425093434986531</v>
      </c>
      <c r="P194" s="31">
        <v>2740221</v>
      </c>
      <c r="Q194" s="31">
        <v>17307495</v>
      </c>
      <c r="R194" s="31">
        <v>13880117</v>
      </c>
      <c r="S194" s="31">
        <v>7755244</v>
      </c>
      <c r="T194" s="36">
        <f t="shared" si="46"/>
        <v>0.55873044874189459</v>
      </c>
      <c r="U194" s="36">
        <f t="shared" si="47"/>
        <v>0.34115204576565183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53462207</v>
      </c>
      <c r="E195" s="31">
        <v>54823460</v>
      </c>
      <c r="F195" s="31">
        <v>8465539</v>
      </c>
      <c r="G195" s="36">
        <f t="shared" si="40"/>
        <v>0.15834623138547199</v>
      </c>
      <c r="H195" s="31">
        <v>14191541</v>
      </c>
      <c r="I195" s="36">
        <f t="shared" si="41"/>
        <v>0.26544996543072008</v>
      </c>
      <c r="J195" s="31">
        <v>12939996</v>
      </c>
      <c r="K195" s="36">
        <f t="shared" si="42"/>
        <v>0.23603026879368796</v>
      </c>
      <c r="L195" s="31">
        <v>0</v>
      </c>
      <c r="M195" s="36">
        <f t="shared" si="43"/>
        <v>0</v>
      </c>
      <c r="N195" s="31">
        <f t="shared" si="44"/>
        <v>35597076</v>
      </c>
      <c r="O195" s="36">
        <f t="shared" si="45"/>
        <v>0.64930371049182234</v>
      </c>
      <c r="P195" s="31">
        <v>8052826</v>
      </c>
      <c r="Q195" s="31">
        <v>44986047</v>
      </c>
      <c r="R195" s="31">
        <v>40991456</v>
      </c>
      <c r="S195" s="31">
        <v>24187797</v>
      </c>
      <c r="T195" s="36">
        <f t="shared" si="46"/>
        <v>0.59006923296405966</v>
      </c>
      <c r="U195" s="36">
        <f t="shared" si="47"/>
        <v>0.60688881145575468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28619163</v>
      </c>
      <c r="E196" s="31">
        <v>29105901</v>
      </c>
      <c r="F196" s="31">
        <v>5993230</v>
      </c>
      <c r="G196" s="36">
        <f t="shared" si="40"/>
        <v>0.2094131823491833</v>
      </c>
      <c r="H196" s="31">
        <v>7041378</v>
      </c>
      <c r="I196" s="36">
        <f t="shared" si="41"/>
        <v>0.24603717446243972</v>
      </c>
      <c r="J196" s="31">
        <v>6948892</v>
      </c>
      <c r="K196" s="36">
        <f t="shared" si="42"/>
        <v>0.23874512594542255</v>
      </c>
      <c r="L196" s="31">
        <v>0</v>
      </c>
      <c r="M196" s="36">
        <f t="shared" si="43"/>
        <v>0</v>
      </c>
      <c r="N196" s="31">
        <f t="shared" si="44"/>
        <v>19983500</v>
      </c>
      <c r="O196" s="36">
        <f t="shared" si="45"/>
        <v>0.68657898616503921</v>
      </c>
      <c r="P196" s="31">
        <v>4831601</v>
      </c>
      <c r="Q196" s="31">
        <v>27568538</v>
      </c>
      <c r="R196" s="31">
        <v>25764704</v>
      </c>
      <c r="S196" s="31">
        <v>15805956</v>
      </c>
      <c r="T196" s="36">
        <f t="shared" si="46"/>
        <v>0.61347322290215323</v>
      </c>
      <c r="U196" s="36">
        <f t="shared" si="47"/>
        <v>0.43821727001049959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12335682</v>
      </c>
      <c r="E197" s="31">
        <v>11184197</v>
      </c>
      <c r="F197" s="31">
        <v>1598269</v>
      </c>
      <c r="G197" s="36">
        <f t="shared" si="40"/>
        <v>0.12956470505643708</v>
      </c>
      <c r="H197" s="31">
        <v>3206547</v>
      </c>
      <c r="I197" s="36">
        <f t="shared" si="41"/>
        <v>0.25994079613920007</v>
      </c>
      <c r="J197" s="31">
        <v>3167582</v>
      </c>
      <c r="K197" s="36">
        <f t="shared" si="42"/>
        <v>0.28321943899950974</v>
      </c>
      <c r="L197" s="31">
        <v>0</v>
      </c>
      <c r="M197" s="36">
        <f t="shared" si="43"/>
        <v>0</v>
      </c>
      <c r="N197" s="31">
        <f t="shared" si="44"/>
        <v>7972398</v>
      </c>
      <c r="O197" s="36">
        <f t="shared" si="45"/>
        <v>0.71282703621905086</v>
      </c>
      <c r="P197" s="31">
        <v>2217631</v>
      </c>
      <c r="Q197" s="31">
        <v>11386990</v>
      </c>
      <c r="R197" s="31">
        <v>10710820</v>
      </c>
      <c r="S197" s="31">
        <v>6783561</v>
      </c>
      <c r="T197" s="36">
        <f t="shared" si="46"/>
        <v>0.63333722348055521</v>
      </c>
      <c r="U197" s="36">
        <f t="shared" si="47"/>
        <v>0.42836296931274864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143764949</v>
      </c>
      <c r="E198" s="32">
        <f>SUM(E192:E197)</f>
        <v>143275867</v>
      </c>
      <c r="F198" s="32">
        <f>SUM(F192:F197)</f>
        <v>24344482</v>
      </c>
      <c r="G198" s="37">
        <f t="shared" si="40"/>
        <v>0.16933530856676338</v>
      </c>
      <c r="H198" s="32">
        <f>SUM(H192:H197)</f>
        <v>33732953</v>
      </c>
      <c r="I198" s="37">
        <f t="shared" si="41"/>
        <v>0.23463961998136276</v>
      </c>
      <c r="J198" s="32">
        <f>SUM(J192:J197)</f>
        <v>32536299</v>
      </c>
      <c r="K198" s="37">
        <f t="shared" si="42"/>
        <v>0.22708848099310402</v>
      </c>
      <c r="L198" s="32">
        <f>SUM(L192:L197)</f>
        <v>0</v>
      </c>
      <c r="M198" s="37">
        <f t="shared" si="43"/>
        <v>0</v>
      </c>
      <c r="N198" s="32">
        <f t="shared" si="44"/>
        <v>90613734</v>
      </c>
      <c r="O198" s="37">
        <f t="shared" si="45"/>
        <v>0.63244240567045396</v>
      </c>
      <c r="P198" s="32">
        <f>SUM(P192:P197)</f>
        <v>21336780</v>
      </c>
      <c r="Q198" s="32">
        <f>SUM(Q192:Q197)</f>
        <v>136238910</v>
      </c>
      <c r="R198" s="32">
        <f>SUM(R192:R197)</f>
        <v>122341055</v>
      </c>
      <c r="S198" s="32">
        <f>SUM(S192:S197)</f>
        <v>65459910</v>
      </c>
      <c r="T198" s="37">
        <f t="shared" si="46"/>
        <v>0.53506085916947499</v>
      </c>
      <c r="U198" s="37">
        <f t="shared" si="47"/>
        <v>0.52489265015620923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41148987</v>
      </c>
      <c r="E199" s="31">
        <v>20292114</v>
      </c>
      <c r="F199" s="31">
        <v>993586</v>
      </c>
      <c r="G199" s="36">
        <f t="shared" si="40"/>
        <v>2.4146062210474342E-2</v>
      </c>
      <c r="H199" s="31">
        <v>4664569</v>
      </c>
      <c r="I199" s="36">
        <f t="shared" si="41"/>
        <v>0.11335805180331657</v>
      </c>
      <c r="J199" s="31">
        <v>2596777</v>
      </c>
      <c r="K199" s="36">
        <f t="shared" si="42"/>
        <v>0.12796976204647775</v>
      </c>
      <c r="L199" s="31">
        <v>0</v>
      </c>
      <c r="M199" s="36">
        <f t="shared" si="43"/>
        <v>0</v>
      </c>
      <c r="N199" s="31">
        <f t="shared" si="44"/>
        <v>8254932</v>
      </c>
      <c r="O199" s="36">
        <f t="shared" si="45"/>
        <v>0.40680492924492734</v>
      </c>
      <c r="P199" s="31">
        <v>1936542</v>
      </c>
      <c r="Q199" s="31">
        <v>18594588</v>
      </c>
      <c r="R199" s="31">
        <v>18417162</v>
      </c>
      <c r="S199" s="31">
        <v>5277735</v>
      </c>
      <c r="T199" s="36">
        <f t="shared" si="46"/>
        <v>0.28656613869172676</v>
      </c>
      <c r="U199" s="36">
        <f t="shared" si="47"/>
        <v>0.34093502748713944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29097340</v>
      </c>
      <c r="E200" s="31">
        <v>24646372</v>
      </c>
      <c r="F200" s="31">
        <v>6402686</v>
      </c>
      <c r="G200" s="36">
        <f t="shared" si="40"/>
        <v>0.22004368784225636</v>
      </c>
      <c r="H200" s="31">
        <v>5678048</v>
      </c>
      <c r="I200" s="36">
        <f t="shared" si="41"/>
        <v>0.19513976191638135</v>
      </c>
      <c r="J200" s="31">
        <v>5245395</v>
      </c>
      <c r="K200" s="36">
        <f t="shared" si="42"/>
        <v>0.212826252886226</v>
      </c>
      <c r="L200" s="31">
        <v>0</v>
      </c>
      <c r="M200" s="36">
        <f t="shared" si="43"/>
        <v>0</v>
      </c>
      <c r="N200" s="31">
        <f t="shared" si="44"/>
        <v>17326129</v>
      </c>
      <c r="O200" s="36">
        <f t="shared" si="45"/>
        <v>0.70298902410464303</v>
      </c>
      <c r="P200" s="31">
        <v>3957648</v>
      </c>
      <c r="Q200" s="31">
        <v>24991983</v>
      </c>
      <c r="R200" s="31">
        <v>20819700</v>
      </c>
      <c r="S200" s="31">
        <v>13372874</v>
      </c>
      <c r="T200" s="36">
        <f t="shared" si="46"/>
        <v>0.64231828508576017</v>
      </c>
      <c r="U200" s="36">
        <f t="shared" si="47"/>
        <v>0.32538189348825353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29150945</v>
      </c>
      <c r="E201" s="31">
        <v>21648167</v>
      </c>
      <c r="F201" s="31">
        <v>3104187</v>
      </c>
      <c r="G201" s="36">
        <f t="shared" si="40"/>
        <v>0.10648666792791794</v>
      </c>
      <c r="H201" s="31">
        <v>4547484</v>
      </c>
      <c r="I201" s="36">
        <f t="shared" si="41"/>
        <v>0.15599782442730417</v>
      </c>
      <c r="J201" s="31">
        <v>5395109</v>
      </c>
      <c r="K201" s="36">
        <f t="shared" si="42"/>
        <v>0.24921782061271053</v>
      </c>
      <c r="L201" s="31">
        <v>0</v>
      </c>
      <c r="M201" s="36">
        <f t="shared" si="43"/>
        <v>0</v>
      </c>
      <c r="N201" s="31">
        <f t="shared" si="44"/>
        <v>13046780</v>
      </c>
      <c r="O201" s="36">
        <f t="shared" si="45"/>
        <v>0.60267365823628394</v>
      </c>
      <c r="P201" s="31">
        <v>3338817</v>
      </c>
      <c r="Q201" s="31">
        <v>17599030</v>
      </c>
      <c r="R201" s="31">
        <v>21824222</v>
      </c>
      <c r="S201" s="31">
        <v>16133913</v>
      </c>
      <c r="T201" s="36">
        <f t="shared" si="46"/>
        <v>0.73926635277078834</v>
      </c>
      <c r="U201" s="36">
        <f t="shared" si="47"/>
        <v>0.61587442498345979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79750010</v>
      </c>
      <c r="E202" s="31">
        <v>45292180</v>
      </c>
      <c r="F202" s="31">
        <v>5394085</v>
      </c>
      <c r="G202" s="36">
        <f t="shared" si="40"/>
        <v>6.7637420985903321E-2</v>
      </c>
      <c r="H202" s="31">
        <v>9662249</v>
      </c>
      <c r="I202" s="36">
        <f t="shared" si="41"/>
        <v>0.12115671208066306</v>
      </c>
      <c r="J202" s="31">
        <v>6021610</v>
      </c>
      <c r="K202" s="36">
        <f t="shared" si="42"/>
        <v>0.13295032387489408</v>
      </c>
      <c r="L202" s="31">
        <v>0</v>
      </c>
      <c r="M202" s="36">
        <f t="shared" si="43"/>
        <v>0</v>
      </c>
      <c r="N202" s="31">
        <f t="shared" si="44"/>
        <v>21077944</v>
      </c>
      <c r="O202" s="36">
        <f t="shared" si="45"/>
        <v>0.46537711366509626</v>
      </c>
      <c r="P202" s="31">
        <v>5700380</v>
      </c>
      <c r="Q202" s="31">
        <v>59424638</v>
      </c>
      <c r="R202" s="31">
        <v>45818950</v>
      </c>
      <c r="S202" s="31">
        <v>16277281</v>
      </c>
      <c r="T202" s="36">
        <f t="shared" si="46"/>
        <v>0.35525216095087292</v>
      </c>
      <c r="U202" s="36">
        <f t="shared" si="47"/>
        <v>5.6352383525308802E-2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44043636</v>
      </c>
      <c r="E203" s="31">
        <v>46743636</v>
      </c>
      <c r="F203" s="31">
        <v>4948909</v>
      </c>
      <c r="G203" s="36">
        <f t="shared" si="40"/>
        <v>0.11236377032995187</v>
      </c>
      <c r="H203" s="31">
        <v>6261715</v>
      </c>
      <c r="I203" s="36">
        <f t="shared" si="41"/>
        <v>0.14217070997498935</v>
      </c>
      <c r="J203" s="31">
        <v>5476998</v>
      </c>
      <c r="K203" s="36">
        <f t="shared" si="42"/>
        <v>0.11717098772547348</v>
      </c>
      <c r="L203" s="31">
        <v>0</v>
      </c>
      <c r="M203" s="36">
        <f t="shared" si="43"/>
        <v>0</v>
      </c>
      <c r="N203" s="31">
        <f t="shared" si="44"/>
        <v>16687622</v>
      </c>
      <c r="O203" s="36">
        <f t="shared" si="45"/>
        <v>0.35700307952081434</v>
      </c>
      <c r="P203" s="31">
        <v>4491871</v>
      </c>
      <c r="Q203" s="31">
        <v>31241887</v>
      </c>
      <c r="R203" s="31">
        <v>30751887</v>
      </c>
      <c r="S203" s="31">
        <v>12628051</v>
      </c>
      <c r="T203" s="36">
        <f t="shared" si="46"/>
        <v>0.41064312573729217</v>
      </c>
      <c r="U203" s="36">
        <f t="shared" si="47"/>
        <v>0.21931328838250264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223190918</v>
      </c>
      <c r="E204" s="32">
        <f>SUM(E199:E203)</f>
        <v>158622469</v>
      </c>
      <c r="F204" s="32">
        <f>SUM(F199:F203)</f>
        <v>20843453</v>
      </c>
      <c r="G204" s="37">
        <f t="shared" si="40"/>
        <v>9.3388446029869371E-2</v>
      </c>
      <c r="H204" s="32">
        <f>SUM(H199:H203)</f>
        <v>30814065</v>
      </c>
      <c r="I204" s="37">
        <f t="shared" si="41"/>
        <v>0.13806146449023521</v>
      </c>
      <c r="J204" s="32">
        <f>SUM(J199:J203)</f>
        <v>24735889</v>
      </c>
      <c r="K204" s="37">
        <f t="shared" si="42"/>
        <v>0.15594189874827885</v>
      </c>
      <c r="L204" s="32">
        <f>SUM(L199:L203)</f>
        <v>0</v>
      </c>
      <c r="M204" s="37">
        <f t="shared" si="43"/>
        <v>0</v>
      </c>
      <c r="N204" s="32">
        <f t="shared" si="44"/>
        <v>76393407</v>
      </c>
      <c r="O204" s="37">
        <f t="shared" si="45"/>
        <v>0.48160520688906944</v>
      </c>
      <c r="P204" s="32">
        <f>SUM(P199:P203)</f>
        <v>19425258</v>
      </c>
      <c r="Q204" s="32">
        <f>SUM(Q199:Q203)</f>
        <v>151852126</v>
      </c>
      <c r="R204" s="32">
        <f>SUM(R199:R203)</f>
        <v>137631921</v>
      </c>
      <c r="S204" s="32">
        <f>SUM(S199:S203)</f>
        <v>63689854</v>
      </c>
      <c r="T204" s="37">
        <f t="shared" si="46"/>
        <v>0.46275495929465377</v>
      </c>
      <c r="U204" s="37">
        <f t="shared" si="47"/>
        <v>0.27338792617323282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1049935188</v>
      </c>
      <c r="E205" s="32">
        <f>SUM(E173:E178,E180:E184,E186:E190,E192:E197,E199:E203)</f>
        <v>979717625</v>
      </c>
      <c r="F205" s="32">
        <f>SUM(F173:F178,F180:F184,F186:F190,F192:F197,F199:F203)</f>
        <v>179845246</v>
      </c>
      <c r="G205" s="37">
        <f t="shared" si="40"/>
        <v>0.17129175977288991</v>
      </c>
      <c r="H205" s="32">
        <f>SUM(H173:H178,H180:H184,H186:H190,H192:H197,H199:H203)</f>
        <v>201464332</v>
      </c>
      <c r="I205" s="37">
        <f t="shared" si="41"/>
        <v>0.19188263647374776</v>
      </c>
      <c r="J205" s="32">
        <f>SUM(J173:J178,J180:J184,J186:J190,J192:J197,J199:J203)</f>
        <v>220182241</v>
      </c>
      <c r="K205" s="37">
        <f t="shared" si="42"/>
        <v>0.22474051234915776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601491819</v>
      </c>
      <c r="O205" s="37">
        <f t="shared" si="45"/>
        <v>0.61394406270888513</v>
      </c>
      <c r="P205" s="32">
        <f>SUM(P173:P178,P180:P184,P186:P190,P192:P197,P199:P203)</f>
        <v>190694099</v>
      </c>
      <c r="Q205" s="32">
        <f>SUM(Q173:Q178,Q180:Q184,Q186:Q190,Q192:Q197,Q199:Q203)</f>
        <v>998571676</v>
      </c>
      <c r="R205" s="32">
        <f>SUM(R173:R178,R180:R184,R186:R190,R192:R197,R199:R203)</f>
        <v>965494983</v>
      </c>
      <c r="S205" s="32">
        <f>SUM(S173:S178,S180:S184,S186:S190,S192:S197,S199:S203)</f>
        <v>622452404</v>
      </c>
      <c r="T205" s="37">
        <f t="shared" si="46"/>
        <v>0.64469770942351956</v>
      </c>
      <c r="U205" s="37">
        <f t="shared" si="47"/>
        <v>0.15463583904607336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43792337</v>
      </c>
      <c r="E208" s="31">
        <v>34457471</v>
      </c>
      <c r="F208" s="31">
        <v>7619666</v>
      </c>
      <c r="G208" s="36">
        <f t="shared" ref="G208:G231" si="48">IF(($D208     =0),0,($F208     /$D208     ))</f>
        <v>0.17399541842217739</v>
      </c>
      <c r="H208" s="31">
        <v>5164246</v>
      </c>
      <c r="I208" s="36">
        <f t="shared" ref="I208:I231" si="49">IF(($D208     =0),0,($H208     /$D208     ))</f>
        <v>0.11792579144611533</v>
      </c>
      <c r="J208" s="31">
        <v>4879912</v>
      </c>
      <c r="K208" s="36">
        <f t="shared" ref="K208:K231" si="50">IF(($E208     =0),0,($J208     /$E208     ))</f>
        <v>0.14162130470921677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17663824</v>
      </c>
      <c r="O208" s="36">
        <f t="shared" ref="O208:O231" si="53">IF(($E208     =0),0,($N208     /$E208     ))</f>
        <v>0.51262682626940326</v>
      </c>
      <c r="P208" s="31">
        <v>4054676</v>
      </c>
      <c r="Q208" s="31">
        <v>44007903</v>
      </c>
      <c r="R208" s="31">
        <v>44015284</v>
      </c>
      <c r="S208" s="31">
        <v>12206674</v>
      </c>
      <c r="T208" s="36">
        <f t="shared" ref="T208:T231" si="54">IF(($R208     =0),0,($S208     /$R208     ))</f>
        <v>0.27732807540217164</v>
      </c>
      <c r="U208" s="36">
        <f t="shared" ref="U208:U231" si="55">IF(($P208     =0),0,(($J208     /$P208     )-1))</f>
        <v>0.20352698957943871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22710312</v>
      </c>
      <c r="E209" s="31">
        <v>24459965</v>
      </c>
      <c r="F209" s="31">
        <v>5288453</v>
      </c>
      <c r="G209" s="36">
        <f t="shared" si="48"/>
        <v>0.23286571316149246</v>
      </c>
      <c r="H209" s="31">
        <v>4934330</v>
      </c>
      <c r="I209" s="36">
        <f t="shared" si="49"/>
        <v>0.21727266450588614</v>
      </c>
      <c r="J209" s="31">
        <v>5458231</v>
      </c>
      <c r="K209" s="36">
        <f t="shared" si="50"/>
        <v>0.22314958341109645</v>
      </c>
      <c r="L209" s="31">
        <v>0</v>
      </c>
      <c r="M209" s="36">
        <f t="shared" si="51"/>
        <v>0</v>
      </c>
      <c r="N209" s="31">
        <f t="shared" si="52"/>
        <v>15681014</v>
      </c>
      <c r="O209" s="36">
        <f t="shared" si="53"/>
        <v>0.64108897948136889</v>
      </c>
      <c r="P209" s="31">
        <v>5242322</v>
      </c>
      <c r="Q209" s="31">
        <v>25394266</v>
      </c>
      <c r="R209" s="31">
        <v>22120608</v>
      </c>
      <c r="S209" s="31">
        <v>13899291</v>
      </c>
      <c r="T209" s="36">
        <f t="shared" si="54"/>
        <v>0.62834127344058532</v>
      </c>
      <c r="U209" s="36">
        <f t="shared" si="55"/>
        <v>4.1185756998520784E-2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17155913</v>
      </c>
      <c r="E210" s="31">
        <v>17179632</v>
      </c>
      <c r="F210" s="31">
        <v>2424670</v>
      </c>
      <c r="G210" s="36">
        <f t="shared" si="48"/>
        <v>0.1413314464814551</v>
      </c>
      <c r="H210" s="31">
        <v>2870898</v>
      </c>
      <c r="I210" s="36">
        <f t="shared" si="49"/>
        <v>0.16734160402888495</v>
      </c>
      <c r="J210" s="31">
        <v>2602916</v>
      </c>
      <c r="K210" s="36">
        <f t="shared" si="50"/>
        <v>0.15151174367413692</v>
      </c>
      <c r="L210" s="31">
        <v>0</v>
      </c>
      <c r="M210" s="36">
        <f t="shared" si="51"/>
        <v>0</v>
      </c>
      <c r="N210" s="31">
        <f t="shared" si="52"/>
        <v>7898484</v>
      </c>
      <c r="O210" s="36">
        <f t="shared" si="53"/>
        <v>0.45975862579594257</v>
      </c>
      <c r="P210" s="31">
        <v>5350700</v>
      </c>
      <c r="Q210" s="31">
        <v>41328289</v>
      </c>
      <c r="R210" s="31">
        <v>40598460</v>
      </c>
      <c r="S210" s="31">
        <v>19704892</v>
      </c>
      <c r="T210" s="36">
        <f t="shared" si="54"/>
        <v>0.48536057771649466</v>
      </c>
      <c r="U210" s="36">
        <f t="shared" si="55"/>
        <v>-0.5135372941858074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7575848</v>
      </c>
      <c r="E211" s="31">
        <v>6824273</v>
      </c>
      <c r="F211" s="31">
        <v>827254</v>
      </c>
      <c r="G211" s="36">
        <f t="shared" si="48"/>
        <v>0.10919622463386278</v>
      </c>
      <c r="H211" s="31">
        <v>2160958</v>
      </c>
      <c r="I211" s="36">
        <f t="shared" si="49"/>
        <v>0.28524305133893924</v>
      </c>
      <c r="J211" s="31">
        <v>809507</v>
      </c>
      <c r="K211" s="36">
        <f t="shared" si="50"/>
        <v>0.11862171985206336</v>
      </c>
      <c r="L211" s="31">
        <v>0</v>
      </c>
      <c r="M211" s="36">
        <f t="shared" si="51"/>
        <v>0</v>
      </c>
      <c r="N211" s="31">
        <f t="shared" si="52"/>
        <v>3797719</v>
      </c>
      <c r="O211" s="36">
        <f t="shared" si="53"/>
        <v>0.55650162295676042</v>
      </c>
      <c r="P211" s="31">
        <v>2940682</v>
      </c>
      <c r="Q211" s="31">
        <v>8465188</v>
      </c>
      <c r="R211" s="31">
        <v>6852603</v>
      </c>
      <c r="S211" s="31">
        <v>9048971</v>
      </c>
      <c r="T211" s="36">
        <f t="shared" si="54"/>
        <v>1.3205158682036593</v>
      </c>
      <c r="U211" s="36">
        <f t="shared" si="55"/>
        <v>-0.72472134015170631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22309405</v>
      </c>
      <c r="E212" s="31">
        <v>25800680</v>
      </c>
      <c r="F212" s="31">
        <v>153056</v>
      </c>
      <c r="G212" s="36">
        <f t="shared" si="48"/>
        <v>6.8606043056728769E-3</v>
      </c>
      <c r="H212" s="31">
        <v>3997787</v>
      </c>
      <c r="I212" s="36">
        <f t="shared" si="49"/>
        <v>0.17919738334572347</v>
      </c>
      <c r="J212" s="31">
        <v>2286662</v>
      </c>
      <c r="K212" s="36">
        <f t="shared" si="50"/>
        <v>8.8627974146417848E-2</v>
      </c>
      <c r="L212" s="31">
        <v>0</v>
      </c>
      <c r="M212" s="36">
        <f t="shared" si="51"/>
        <v>0</v>
      </c>
      <c r="N212" s="31">
        <f t="shared" si="52"/>
        <v>6437505</v>
      </c>
      <c r="O212" s="36">
        <f t="shared" si="53"/>
        <v>0.24950912146501564</v>
      </c>
      <c r="P212" s="31">
        <v>2111367</v>
      </c>
      <c r="Q212" s="31">
        <v>19958020</v>
      </c>
      <c r="R212" s="31">
        <v>23576592</v>
      </c>
      <c r="S212" s="31">
        <v>12990848</v>
      </c>
      <c r="T212" s="36">
        <f t="shared" si="54"/>
        <v>0.5510061844392099</v>
      </c>
      <c r="U212" s="36">
        <f t="shared" si="55"/>
        <v>8.3024410251746783E-2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18273242</v>
      </c>
      <c r="E213" s="31">
        <v>18273242</v>
      </c>
      <c r="F213" s="31">
        <v>4139743</v>
      </c>
      <c r="G213" s="36">
        <f t="shared" si="48"/>
        <v>0.22654671787305175</v>
      </c>
      <c r="H213" s="31">
        <v>1397156</v>
      </c>
      <c r="I213" s="36">
        <f t="shared" si="49"/>
        <v>7.6459119843101733E-2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5536899</v>
      </c>
      <c r="O213" s="36">
        <f t="shared" si="53"/>
        <v>0.30300583771615347</v>
      </c>
      <c r="P213" s="31">
        <v>11399745</v>
      </c>
      <c r="Q213" s="31">
        <v>14335924</v>
      </c>
      <c r="R213" s="31">
        <v>14335924</v>
      </c>
      <c r="S213" s="31">
        <v>11470909</v>
      </c>
      <c r="T213" s="36">
        <f t="shared" si="54"/>
        <v>0.8001513540389863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40312127</v>
      </c>
      <c r="E214" s="31">
        <v>49595536</v>
      </c>
      <c r="F214" s="31">
        <v>8879939</v>
      </c>
      <c r="G214" s="36">
        <f t="shared" si="48"/>
        <v>0.22027959477305675</v>
      </c>
      <c r="H214" s="31">
        <v>11211377</v>
      </c>
      <c r="I214" s="36">
        <f t="shared" si="49"/>
        <v>0.27811425083077357</v>
      </c>
      <c r="J214" s="31">
        <v>10899115</v>
      </c>
      <c r="K214" s="36">
        <f t="shared" si="50"/>
        <v>0.21976000017420921</v>
      </c>
      <c r="L214" s="31">
        <v>0</v>
      </c>
      <c r="M214" s="36">
        <f t="shared" si="51"/>
        <v>0</v>
      </c>
      <c r="N214" s="31">
        <f t="shared" si="52"/>
        <v>30990431</v>
      </c>
      <c r="O214" s="36">
        <f t="shared" si="53"/>
        <v>0.62486331431119124</v>
      </c>
      <c r="P214" s="31">
        <v>7827140</v>
      </c>
      <c r="Q214" s="31">
        <v>43625902</v>
      </c>
      <c r="R214" s="31">
        <v>43278863</v>
      </c>
      <c r="S214" s="31">
        <v>23344582</v>
      </c>
      <c r="T214" s="36">
        <f t="shared" si="54"/>
        <v>0.53939915196016119</v>
      </c>
      <c r="U214" s="36">
        <f t="shared" si="55"/>
        <v>0.39247732888385789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320448966</v>
      </c>
      <c r="E215" s="31">
        <v>583745484</v>
      </c>
      <c r="F215" s="31">
        <v>88887488</v>
      </c>
      <c r="G215" s="36">
        <f t="shared" si="48"/>
        <v>0.27738422473174712</v>
      </c>
      <c r="H215" s="31">
        <v>113241083</v>
      </c>
      <c r="I215" s="36">
        <f t="shared" si="49"/>
        <v>0.35338258198654948</v>
      </c>
      <c r="J215" s="31">
        <v>28671554</v>
      </c>
      <c r="K215" s="36">
        <f t="shared" si="50"/>
        <v>4.9116532437277066E-2</v>
      </c>
      <c r="L215" s="31">
        <v>0</v>
      </c>
      <c r="M215" s="36">
        <f t="shared" si="51"/>
        <v>0</v>
      </c>
      <c r="N215" s="31">
        <f t="shared" si="52"/>
        <v>230800125</v>
      </c>
      <c r="O215" s="36">
        <f t="shared" si="53"/>
        <v>0.39537800518556132</v>
      </c>
      <c r="P215" s="31">
        <v>95524168</v>
      </c>
      <c r="Q215" s="31">
        <v>76193422</v>
      </c>
      <c r="R215" s="31">
        <v>536229573</v>
      </c>
      <c r="S215" s="31">
        <v>328579832</v>
      </c>
      <c r="T215" s="36">
        <f t="shared" si="54"/>
        <v>0.61275962487805569</v>
      </c>
      <c r="U215" s="36">
        <f t="shared" si="55"/>
        <v>-0.69985026197768085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492578150</v>
      </c>
      <c r="E216" s="32">
        <f>SUM(E208:E215)</f>
        <v>760336283</v>
      </c>
      <c r="F216" s="32">
        <f>SUM(F208:F215)</f>
        <v>118220269</v>
      </c>
      <c r="G216" s="37">
        <f t="shared" si="48"/>
        <v>0.24000307159381715</v>
      </c>
      <c r="H216" s="32">
        <f>SUM(H208:H215)</f>
        <v>144977835</v>
      </c>
      <c r="I216" s="37">
        <f t="shared" si="49"/>
        <v>0.29432453510168893</v>
      </c>
      <c r="J216" s="32">
        <f>SUM(J208:J215)</f>
        <v>55607897</v>
      </c>
      <c r="K216" s="37">
        <f t="shared" si="50"/>
        <v>7.3135924515652762E-2</v>
      </c>
      <c r="L216" s="32">
        <f>SUM(L208:L215)</f>
        <v>0</v>
      </c>
      <c r="M216" s="37">
        <f t="shared" si="51"/>
        <v>0</v>
      </c>
      <c r="N216" s="32">
        <f t="shared" si="52"/>
        <v>318806001</v>
      </c>
      <c r="O216" s="37">
        <f t="shared" si="53"/>
        <v>0.41929605113951929</v>
      </c>
      <c r="P216" s="32">
        <f>SUM(P208:P215)</f>
        <v>134450800</v>
      </c>
      <c r="Q216" s="32">
        <f>SUM(Q208:Q215)</f>
        <v>273308914</v>
      </c>
      <c r="R216" s="32">
        <f>SUM(R208:R215)</f>
        <v>731007907</v>
      </c>
      <c r="S216" s="32">
        <f>SUM(S208:S215)</f>
        <v>431245999</v>
      </c>
      <c r="T216" s="37">
        <f t="shared" si="54"/>
        <v>0.58993342598686827</v>
      </c>
      <c r="U216" s="37">
        <f t="shared" si="55"/>
        <v>-0.58640709463982366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15073606</v>
      </c>
      <c r="E217" s="31">
        <v>15073606</v>
      </c>
      <c r="F217" s="31">
        <v>411678</v>
      </c>
      <c r="G217" s="36">
        <f t="shared" si="48"/>
        <v>2.7311182208159084E-2</v>
      </c>
      <c r="H217" s="31">
        <v>1086205</v>
      </c>
      <c r="I217" s="36">
        <f t="shared" si="49"/>
        <v>7.2060063132869473E-2</v>
      </c>
      <c r="J217" s="31">
        <v>855819</v>
      </c>
      <c r="K217" s="36">
        <f t="shared" si="50"/>
        <v>5.677599640059585E-2</v>
      </c>
      <c r="L217" s="31">
        <v>0</v>
      </c>
      <c r="M217" s="36">
        <f t="shared" si="51"/>
        <v>0</v>
      </c>
      <c r="N217" s="31">
        <f t="shared" si="52"/>
        <v>2353702</v>
      </c>
      <c r="O217" s="36">
        <f t="shared" si="53"/>
        <v>0.15614724174162439</v>
      </c>
      <c r="P217" s="31">
        <v>3466728</v>
      </c>
      <c r="Q217" s="31">
        <v>9894027</v>
      </c>
      <c r="R217" s="31">
        <v>9894027</v>
      </c>
      <c r="S217" s="31">
        <v>7689046</v>
      </c>
      <c r="T217" s="36">
        <f t="shared" si="54"/>
        <v>0.77714018771123228</v>
      </c>
      <c r="U217" s="36">
        <f t="shared" si="55"/>
        <v>-0.75313350225342168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97177270</v>
      </c>
      <c r="E218" s="31">
        <v>98182770</v>
      </c>
      <c r="F218" s="31">
        <v>17918829</v>
      </c>
      <c r="G218" s="36">
        <f t="shared" si="48"/>
        <v>0.18439321252799137</v>
      </c>
      <c r="H218" s="31">
        <v>20310672</v>
      </c>
      <c r="I218" s="36">
        <f t="shared" si="49"/>
        <v>0.20900640653930699</v>
      </c>
      <c r="J218" s="31">
        <v>20969034</v>
      </c>
      <c r="K218" s="36">
        <f t="shared" si="50"/>
        <v>0.21357142398813966</v>
      </c>
      <c r="L218" s="31">
        <v>0</v>
      </c>
      <c r="M218" s="36">
        <f t="shared" si="51"/>
        <v>0</v>
      </c>
      <c r="N218" s="31">
        <f t="shared" si="52"/>
        <v>59198535</v>
      </c>
      <c r="O218" s="36">
        <f t="shared" si="53"/>
        <v>0.60294219647703973</v>
      </c>
      <c r="P218" s="31">
        <v>18331868</v>
      </c>
      <c r="Q218" s="31">
        <v>92645029</v>
      </c>
      <c r="R218" s="31">
        <v>93641050</v>
      </c>
      <c r="S218" s="31">
        <v>50066889</v>
      </c>
      <c r="T218" s="36">
        <f t="shared" si="54"/>
        <v>0.53466817170461034</v>
      </c>
      <c r="U218" s="36">
        <f t="shared" si="55"/>
        <v>0.14385691627279873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37313204</v>
      </c>
      <c r="E219" s="31">
        <v>34237695</v>
      </c>
      <c r="F219" s="31">
        <v>6072998</v>
      </c>
      <c r="G219" s="36">
        <f t="shared" si="48"/>
        <v>0.1627573445582427</v>
      </c>
      <c r="H219" s="31">
        <v>7002129</v>
      </c>
      <c r="I219" s="36">
        <f t="shared" si="49"/>
        <v>0.18765820807025846</v>
      </c>
      <c r="J219" s="31">
        <v>8787115</v>
      </c>
      <c r="K219" s="36">
        <f t="shared" si="50"/>
        <v>0.2566503089650165</v>
      </c>
      <c r="L219" s="31">
        <v>0</v>
      </c>
      <c r="M219" s="36">
        <f t="shared" si="51"/>
        <v>0</v>
      </c>
      <c r="N219" s="31">
        <f t="shared" si="52"/>
        <v>21862242</v>
      </c>
      <c r="O219" s="36">
        <f t="shared" si="53"/>
        <v>0.63854304444268228</v>
      </c>
      <c r="P219" s="31">
        <v>6978609</v>
      </c>
      <c r="Q219" s="31">
        <v>37297956</v>
      </c>
      <c r="R219" s="31">
        <v>37247327</v>
      </c>
      <c r="S219" s="31">
        <v>19565725</v>
      </c>
      <c r="T219" s="36">
        <f t="shared" si="54"/>
        <v>0.52529205652797584</v>
      </c>
      <c r="U219" s="36">
        <f t="shared" si="55"/>
        <v>0.25914992514984014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11464740</v>
      </c>
      <c r="E220" s="31">
        <v>11534740</v>
      </c>
      <c r="F220" s="31">
        <v>6268663</v>
      </c>
      <c r="G220" s="36">
        <f t="shared" si="48"/>
        <v>0.54677759809642434</v>
      </c>
      <c r="H220" s="31">
        <v>1753610</v>
      </c>
      <c r="I220" s="36">
        <f t="shared" si="49"/>
        <v>0.15295680495152963</v>
      </c>
      <c r="J220" s="31">
        <v>3420371</v>
      </c>
      <c r="K220" s="36">
        <f t="shared" si="50"/>
        <v>0.29652779343097463</v>
      </c>
      <c r="L220" s="31">
        <v>0</v>
      </c>
      <c r="M220" s="36">
        <f t="shared" si="51"/>
        <v>0</v>
      </c>
      <c r="N220" s="31">
        <f t="shared" si="52"/>
        <v>11442644</v>
      </c>
      <c r="O220" s="36">
        <f t="shared" si="53"/>
        <v>0.99201577148683018</v>
      </c>
      <c r="P220" s="31">
        <v>807414</v>
      </c>
      <c r="Q220" s="31">
        <v>5406805</v>
      </c>
      <c r="R220" s="31">
        <v>10899418</v>
      </c>
      <c r="S220" s="31">
        <v>9322665</v>
      </c>
      <c r="T220" s="36">
        <f t="shared" si="54"/>
        <v>0.85533603720859219</v>
      </c>
      <c r="U220" s="36">
        <f t="shared" si="55"/>
        <v>3.2362047227320803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36821609</v>
      </c>
      <c r="E221" s="31">
        <v>28855033</v>
      </c>
      <c r="F221" s="31">
        <v>4730803</v>
      </c>
      <c r="G221" s="36">
        <f t="shared" si="48"/>
        <v>0.12847898634739183</v>
      </c>
      <c r="H221" s="31">
        <v>8055219</v>
      </c>
      <c r="I221" s="36">
        <f t="shared" si="49"/>
        <v>0.21876336256788778</v>
      </c>
      <c r="J221" s="31">
        <v>4640541</v>
      </c>
      <c r="K221" s="36">
        <f t="shared" si="50"/>
        <v>0.16082258509286751</v>
      </c>
      <c r="L221" s="31">
        <v>0</v>
      </c>
      <c r="M221" s="36">
        <f t="shared" si="51"/>
        <v>0</v>
      </c>
      <c r="N221" s="31">
        <f t="shared" si="52"/>
        <v>17426563</v>
      </c>
      <c r="O221" s="36">
        <f t="shared" si="53"/>
        <v>0.60393495304614619</v>
      </c>
      <c r="P221" s="31">
        <v>4922594</v>
      </c>
      <c r="Q221" s="31">
        <v>30789499</v>
      </c>
      <c r="R221" s="31">
        <v>30271586</v>
      </c>
      <c r="S221" s="31">
        <v>12621043</v>
      </c>
      <c r="T221" s="36">
        <f t="shared" si="54"/>
        <v>0.41692704835485001</v>
      </c>
      <c r="U221" s="36">
        <f t="shared" si="55"/>
        <v>-5.7297636164997612E-2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34753217</v>
      </c>
      <c r="E222" s="31">
        <v>35147229</v>
      </c>
      <c r="F222" s="31">
        <v>6506280</v>
      </c>
      <c r="G222" s="36">
        <f t="shared" si="48"/>
        <v>0.18721374772298058</v>
      </c>
      <c r="H222" s="31">
        <v>6528937</v>
      </c>
      <c r="I222" s="36">
        <f t="shared" si="49"/>
        <v>0.18786568736931605</v>
      </c>
      <c r="J222" s="31">
        <v>4717704</v>
      </c>
      <c r="K222" s="36">
        <f t="shared" si="50"/>
        <v>0.13422691160091169</v>
      </c>
      <c r="L222" s="31">
        <v>0</v>
      </c>
      <c r="M222" s="36">
        <f t="shared" si="51"/>
        <v>0</v>
      </c>
      <c r="N222" s="31">
        <f t="shared" si="52"/>
        <v>17752921</v>
      </c>
      <c r="O222" s="36">
        <f t="shared" si="53"/>
        <v>0.5051015828303278</v>
      </c>
      <c r="P222" s="31">
        <v>8766752</v>
      </c>
      <c r="Q222" s="31">
        <v>35153038</v>
      </c>
      <c r="R222" s="31">
        <v>37419812</v>
      </c>
      <c r="S222" s="31">
        <v>21022929</v>
      </c>
      <c r="T222" s="36">
        <f t="shared" si="54"/>
        <v>0.56181279050787325</v>
      </c>
      <c r="U222" s="36">
        <f t="shared" si="55"/>
        <v>-0.46186409744452672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388706055</v>
      </c>
      <c r="E223" s="31">
        <v>802478239</v>
      </c>
      <c r="F223" s="31">
        <v>165422247</v>
      </c>
      <c r="G223" s="36">
        <f t="shared" si="48"/>
        <v>0.42557157232860704</v>
      </c>
      <c r="H223" s="31">
        <v>176540322</v>
      </c>
      <c r="I223" s="36">
        <f t="shared" si="49"/>
        <v>0.45417435547794593</v>
      </c>
      <c r="J223" s="31">
        <v>73563657</v>
      </c>
      <c r="K223" s="36">
        <f t="shared" si="50"/>
        <v>9.1670594197882038E-2</v>
      </c>
      <c r="L223" s="31">
        <v>0</v>
      </c>
      <c r="M223" s="36">
        <f t="shared" si="51"/>
        <v>0</v>
      </c>
      <c r="N223" s="31">
        <f t="shared" si="52"/>
        <v>415526226</v>
      </c>
      <c r="O223" s="36">
        <f t="shared" si="53"/>
        <v>0.51780373075013686</v>
      </c>
      <c r="P223" s="31">
        <v>129366105</v>
      </c>
      <c r="Q223" s="31">
        <v>647667805</v>
      </c>
      <c r="R223" s="31">
        <v>591633489</v>
      </c>
      <c r="S223" s="31">
        <v>491522230</v>
      </c>
      <c r="T223" s="36">
        <f t="shared" si="54"/>
        <v>0.83078838358320184</v>
      </c>
      <c r="U223" s="36">
        <f t="shared" si="55"/>
        <v>-0.43135292664179692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621309701</v>
      </c>
      <c r="E224" s="32">
        <f>SUM(E217:E223)</f>
        <v>1025509312</v>
      </c>
      <c r="F224" s="32">
        <f>SUM(F217:F223)</f>
        <v>207331498</v>
      </c>
      <c r="G224" s="37">
        <f t="shared" si="48"/>
        <v>0.33370072552593222</v>
      </c>
      <c r="H224" s="32">
        <f>SUM(H217:H223)</f>
        <v>221277094</v>
      </c>
      <c r="I224" s="37">
        <f t="shared" si="49"/>
        <v>0.35614620799233265</v>
      </c>
      <c r="J224" s="32">
        <f>SUM(J217:J223)</f>
        <v>116954241</v>
      </c>
      <c r="K224" s="37">
        <f t="shared" si="50"/>
        <v>0.11404503072908226</v>
      </c>
      <c r="L224" s="32">
        <f>SUM(L217:L223)</f>
        <v>0</v>
      </c>
      <c r="M224" s="37">
        <f t="shared" si="51"/>
        <v>0</v>
      </c>
      <c r="N224" s="32">
        <f t="shared" si="52"/>
        <v>545562833</v>
      </c>
      <c r="O224" s="37">
        <f t="shared" si="53"/>
        <v>0.53199208102363871</v>
      </c>
      <c r="P224" s="32">
        <f>SUM(P217:P223)</f>
        <v>172640070</v>
      </c>
      <c r="Q224" s="32">
        <f>SUM(Q217:Q223)</f>
        <v>858854159</v>
      </c>
      <c r="R224" s="32">
        <f>SUM(R217:R223)</f>
        <v>811006709</v>
      </c>
      <c r="S224" s="32">
        <f>SUM(S217:S223)</f>
        <v>611810527</v>
      </c>
      <c r="T224" s="37">
        <f t="shared" si="54"/>
        <v>0.75438405158742039</v>
      </c>
      <c r="U224" s="37">
        <f t="shared" si="55"/>
        <v>-0.32255448575756485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35886288</v>
      </c>
      <c r="E225" s="31">
        <v>31986288</v>
      </c>
      <c r="F225" s="31">
        <v>4812647</v>
      </c>
      <c r="G225" s="36">
        <f t="shared" si="48"/>
        <v>0.13410824212300809</v>
      </c>
      <c r="H225" s="31">
        <v>4053897</v>
      </c>
      <c r="I225" s="36">
        <f t="shared" si="49"/>
        <v>0.1129650689979415</v>
      </c>
      <c r="J225" s="31">
        <v>3838060</v>
      </c>
      <c r="K225" s="36">
        <f t="shared" si="50"/>
        <v>0.11999079105396662</v>
      </c>
      <c r="L225" s="31">
        <v>0</v>
      </c>
      <c r="M225" s="36">
        <f t="shared" si="51"/>
        <v>0</v>
      </c>
      <c r="N225" s="31">
        <f t="shared" si="52"/>
        <v>12704604</v>
      </c>
      <c r="O225" s="36">
        <f t="shared" si="53"/>
        <v>0.39718907051671642</v>
      </c>
      <c r="P225" s="31">
        <v>3976380</v>
      </c>
      <c r="Q225" s="31">
        <v>31210645</v>
      </c>
      <c r="R225" s="31">
        <v>29693173</v>
      </c>
      <c r="S225" s="31">
        <v>14883360</v>
      </c>
      <c r="T225" s="36">
        <f t="shared" si="54"/>
        <v>0.50123844965979214</v>
      </c>
      <c r="U225" s="36">
        <f t="shared" si="55"/>
        <v>-3.4785407833255344E-2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75470246</v>
      </c>
      <c r="E226" s="31">
        <v>67878661</v>
      </c>
      <c r="F226" s="31">
        <v>12641704</v>
      </c>
      <c r="G226" s="36">
        <f t="shared" si="48"/>
        <v>0.16750580089536213</v>
      </c>
      <c r="H226" s="31">
        <v>14529706</v>
      </c>
      <c r="I226" s="36">
        <f t="shared" si="49"/>
        <v>0.19252230872548104</v>
      </c>
      <c r="J226" s="31">
        <v>14030910</v>
      </c>
      <c r="K226" s="36">
        <f t="shared" si="50"/>
        <v>0.20670575690937687</v>
      </c>
      <c r="L226" s="31">
        <v>0</v>
      </c>
      <c r="M226" s="36">
        <f t="shared" si="51"/>
        <v>0</v>
      </c>
      <c r="N226" s="31">
        <f t="shared" si="52"/>
        <v>41202320</v>
      </c>
      <c r="O226" s="36">
        <f t="shared" si="53"/>
        <v>0.60699959888719668</v>
      </c>
      <c r="P226" s="31">
        <v>13389179</v>
      </c>
      <c r="Q226" s="31">
        <v>71438173</v>
      </c>
      <c r="R226" s="31">
        <v>74706334</v>
      </c>
      <c r="S226" s="31">
        <v>38978974</v>
      </c>
      <c r="T226" s="36">
        <f t="shared" si="54"/>
        <v>0.52176263929642164</v>
      </c>
      <c r="U226" s="36">
        <f t="shared" si="55"/>
        <v>4.7929077652931529E-2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132758136</v>
      </c>
      <c r="E227" s="31">
        <v>123174945</v>
      </c>
      <c r="F227" s="31">
        <v>14222352</v>
      </c>
      <c r="G227" s="36">
        <f t="shared" si="48"/>
        <v>0.10712979579647006</v>
      </c>
      <c r="H227" s="31">
        <v>29882489</v>
      </c>
      <c r="I227" s="36">
        <f t="shared" si="49"/>
        <v>0.22508969996385006</v>
      </c>
      <c r="J227" s="31">
        <v>17077412</v>
      </c>
      <c r="K227" s="36">
        <f t="shared" si="50"/>
        <v>0.13864355287514032</v>
      </c>
      <c r="L227" s="31">
        <v>0</v>
      </c>
      <c r="M227" s="36">
        <f t="shared" si="51"/>
        <v>0</v>
      </c>
      <c r="N227" s="31">
        <f t="shared" si="52"/>
        <v>61182253</v>
      </c>
      <c r="O227" s="36">
        <f t="shared" si="53"/>
        <v>0.49671021164247325</v>
      </c>
      <c r="P227" s="31">
        <v>17921877</v>
      </c>
      <c r="Q227" s="31">
        <v>105139173</v>
      </c>
      <c r="R227" s="31">
        <v>111156739</v>
      </c>
      <c r="S227" s="31">
        <v>59618103</v>
      </c>
      <c r="T227" s="36">
        <f t="shared" si="54"/>
        <v>0.53634267734320629</v>
      </c>
      <c r="U227" s="36">
        <f t="shared" si="55"/>
        <v>-4.7119227522876117E-2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105564963</v>
      </c>
      <c r="E228" s="31">
        <v>98840501</v>
      </c>
      <c r="F228" s="31">
        <v>26472184</v>
      </c>
      <c r="G228" s="36">
        <f t="shared" si="48"/>
        <v>0.25076676245318252</v>
      </c>
      <c r="H228" s="31">
        <v>27631228</v>
      </c>
      <c r="I228" s="36">
        <f t="shared" si="49"/>
        <v>0.26174620077307281</v>
      </c>
      <c r="J228" s="31">
        <v>29101011</v>
      </c>
      <c r="K228" s="36">
        <f t="shared" si="50"/>
        <v>0.29442395278834127</v>
      </c>
      <c r="L228" s="31">
        <v>0</v>
      </c>
      <c r="M228" s="36">
        <f t="shared" si="51"/>
        <v>0</v>
      </c>
      <c r="N228" s="31">
        <f t="shared" si="52"/>
        <v>83204423</v>
      </c>
      <c r="O228" s="36">
        <f t="shared" si="53"/>
        <v>0.841804949976933</v>
      </c>
      <c r="P228" s="31">
        <v>26220090</v>
      </c>
      <c r="Q228" s="31">
        <v>104108685</v>
      </c>
      <c r="R228" s="31">
        <v>96740968</v>
      </c>
      <c r="S228" s="31">
        <v>74311902</v>
      </c>
      <c r="T228" s="36">
        <f t="shared" si="54"/>
        <v>0.76815338461364169</v>
      </c>
      <c r="U228" s="36">
        <f t="shared" si="55"/>
        <v>0.10987456564794407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53395967</v>
      </c>
      <c r="E229" s="31">
        <v>49680624</v>
      </c>
      <c r="F229" s="31">
        <v>12138602</v>
      </c>
      <c r="G229" s="36">
        <f t="shared" si="48"/>
        <v>0.22733181328095434</v>
      </c>
      <c r="H229" s="31">
        <v>13194763</v>
      </c>
      <c r="I229" s="36">
        <f t="shared" si="49"/>
        <v>0.24711160301675966</v>
      </c>
      <c r="J229" s="31">
        <v>11887495</v>
      </c>
      <c r="K229" s="36">
        <f t="shared" si="50"/>
        <v>0.2392782948942026</v>
      </c>
      <c r="L229" s="31">
        <v>0</v>
      </c>
      <c r="M229" s="36">
        <f t="shared" si="51"/>
        <v>0</v>
      </c>
      <c r="N229" s="31">
        <f t="shared" si="52"/>
        <v>37220860</v>
      </c>
      <c r="O229" s="36">
        <f t="shared" si="53"/>
        <v>0.7492027475339279</v>
      </c>
      <c r="P229" s="31">
        <v>12710114</v>
      </c>
      <c r="Q229" s="31">
        <v>49145013</v>
      </c>
      <c r="R229" s="31">
        <v>47255912</v>
      </c>
      <c r="S229" s="31">
        <v>36832989</v>
      </c>
      <c r="T229" s="36">
        <f t="shared" si="54"/>
        <v>0.77943663429879417</v>
      </c>
      <c r="U229" s="36">
        <f t="shared" si="55"/>
        <v>-6.4721606745620108E-2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403075600</v>
      </c>
      <c r="E230" s="32">
        <f>SUM(E225:E229)</f>
        <v>371561019</v>
      </c>
      <c r="F230" s="32">
        <f>SUM(F225:F229)</f>
        <v>70287489</v>
      </c>
      <c r="G230" s="37">
        <f t="shared" si="48"/>
        <v>0.17437793059168058</v>
      </c>
      <c r="H230" s="32">
        <f>SUM(H225:H229)</f>
        <v>89292083</v>
      </c>
      <c r="I230" s="37">
        <f t="shared" si="49"/>
        <v>0.22152688726382844</v>
      </c>
      <c r="J230" s="32">
        <f>SUM(J225:J229)</f>
        <v>75934888</v>
      </c>
      <c r="K230" s="37">
        <f t="shared" si="50"/>
        <v>0.2043672078528776</v>
      </c>
      <c r="L230" s="32">
        <f>SUM(L225:L229)</f>
        <v>0</v>
      </c>
      <c r="M230" s="37">
        <f t="shared" si="51"/>
        <v>0</v>
      </c>
      <c r="N230" s="32">
        <f t="shared" si="52"/>
        <v>235514460</v>
      </c>
      <c r="O230" s="37">
        <f t="shared" si="53"/>
        <v>0.63385136749234716</v>
      </c>
      <c r="P230" s="32">
        <f>SUM(P225:P229)</f>
        <v>74217640</v>
      </c>
      <c r="Q230" s="32">
        <f>SUM(Q225:Q229)</f>
        <v>361041689</v>
      </c>
      <c r="R230" s="32">
        <f>SUM(R225:R229)</f>
        <v>359553126</v>
      </c>
      <c r="S230" s="32">
        <f>SUM(S225:S229)</f>
        <v>224625328</v>
      </c>
      <c r="T230" s="37">
        <f t="shared" si="54"/>
        <v>0.62473473808707758</v>
      </c>
      <c r="U230" s="37">
        <f t="shared" si="55"/>
        <v>2.3138003310264166E-2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1516963451</v>
      </c>
      <c r="E231" s="32">
        <f>SUM(E208:E215,E217:E223,E225:E229)</f>
        <v>2157406614</v>
      </c>
      <c r="F231" s="32">
        <f>SUM(F208:F215,F217:F223,F225:F229)</f>
        <v>395839256</v>
      </c>
      <c r="G231" s="37">
        <f t="shared" si="48"/>
        <v>0.26094185442573331</v>
      </c>
      <c r="H231" s="32">
        <f>SUM(H208:H215,H217:H223,H225:H229)</f>
        <v>455547012</v>
      </c>
      <c r="I231" s="37">
        <f t="shared" si="49"/>
        <v>0.30030190358225051</v>
      </c>
      <c r="J231" s="32">
        <f>SUM(J208:J215,J217:J223,J225:J229)</f>
        <v>248497026</v>
      </c>
      <c r="K231" s="37">
        <f t="shared" si="50"/>
        <v>0.11518321320952435</v>
      </c>
      <c r="L231" s="32">
        <f>SUM(L208:L215,L217:L223,L225:L229)</f>
        <v>0</v>
      </c>
      <c r="M231" s="37">
        <f t="shared" si="51"/>
        <v>0</v>
      </c>
      <c r="N231" s="32">
        <f t="shared" si="52"/>
        <v>1099883294</v>
      </c>
      <c r="O231" s="37">
        <f t="shared" si="53"/>
        <v>0.50981733664046325</v>
      </c>
      <c r="P231" s="32">
        <f>SUM(P208:P215,P217:P223,P225:P229)</f>
        <v>381308510</v>
      </c>
      <c r="Q231" s="32">
        <f>SUM(Q208:Q215,Q217:Q223,Q225:Q229)</f>
        <v>1493204762</v>
      </c>
      <c r="R231" s="32">
        <f>SUM(R208:R215,R217:R223,R225:R229)</f>
        <v>1901567742</v>
      </c>
      <c r="S231" s="32">
        <f>SUM(S208:S215,S217:S223,S225:S229)</f>
        <v>1267681854</v>
      </c>
      <c r="T231" s="37">
        <f t="shared" si="54"/>
        <v>0.66665090388349679</v>
      </c>
      <c r="U231" s="37">
        <f t="shared" si="55"/>
        <v>-0.34830453692208441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83568788</v>
      </c>
      <c r="E234" s="31">
        <v>87052416</v>
      </c>
      <c r="F234" s="31">
        <v>18089294</v>
      </c>
      <c r="G234" s="36">
        <f t="shared" ref="G234:G260" si="56">IF(($D234     =0),0,($F234     /$D234     ))</f>
        <v>0.21645992999204439</v>
      </c>
      <c r="H234" s="31">
        <v>20237984</v>
      </c>
      <c r="I234" s="36">
        <f t="shared" ref="I234:I260" si="57">IF(($D234     =0),0,($H234     /$D234     ))</f>
        <v>0.24217156290456193</v>
      </c>
      <c r="J234" s="31">
        <v>18956085</v>
      </c>
      <c r="K234" s="36">
        <f t="shared" ref="K234:K260" si="58">IF(($E234     =0),0,($J234     /$E234     ))</f>
        <v>0.21775484094548278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57283363</v>
      </c>
      <c r="O234" s="36">
        <f t="shared" ref="O234:O260" si="61">IF(($E234     =0),0,($N234     /$E234     ))</f>
        <v>0.65803300622925842</v>
      </c>
      <c r="P234" s="31">
        <v>15930717</v>
      </c>
      <c r="Q234" s="31">
        <v>62073714</v>
      </c>
      <c r="R234" s="31">
        <v>70560477</v>
      </c>
      <c r="S234" s="31">
        <v>49379167</v>
      </c>
      <c r="T234" s="36">
        <f t="shared" ref="T234:T260" si="62">IF(($R234     =0),0,($S234     /$R234     ))</f>
        <v>0.69981339553586064</v>
      </c>
      <c r="U234" s="36">
        <f t="shared" ref="U234:U260" si="63">IF(($P234     =0),0,(($J234     /$P234     )-1))</f>
        <v>0.18990783653993737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73613447</v>
      </c>
      <c r="E235" s="31">
        <v>79762252</v>
      </c>
      <c r="F235" s="31">
        <v>13460115</v>
      </c>
      <c r="G235" s="36">
        <f t="shared" si="56"/>
        <v>0.18284859014956872</v>
      </c>
      <c r="H235" s="31">
        <v>17992894</v>
      </c>
      <c r="I235" s="36">
        <f t="shared" si="57"/>
        <v>0.24442401128152577</v>
      </c>
      <c r="J235" s="31">
        <v>16168989</v>
      </c>
      <c r="K235" s="36">
        <f t="shared" si="58"/>
        <v>0.20271480047980592</v>
      </c>
      <c r="L235" s="31">
        <v>0</v>
      </c>
      <c r="M235" s="36">
        <f t="shared" si="59"/>
        <v>0</v>
      </c>
      <c r="N235" s="31">
        <f t="shared" si="60"/>
        <v>47621998</v>
      </c>
      <c r="O235" s="36">
        <f t="shared" si="61"/>
        <v>0.59704931600978373</v>
      </c>
      <c r="P235" s="31">
        <v>12840852</v>
      </c>
      <c r="Q235" s="31">
        <v>72229452</v>
      </c>
      <c r="R235" s="31">
        <v>71938452</v>
      </c>
      <c r="S235" s="31">
        <v>40023207</v>
      </c>
      <c r="T235" s="36">
        <f t="shared" si="62"/>
        <v>0.55635346448655865</v>
      </c>
      <c r="U235" s="36">
        <f t="shared" si="63"/>
        <v>0.25918350277691848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105983671</v>
      </c>
      <c r="E236" s="31">
        <v>97309209</v>
      </c>
      <c r="F236" s="31">
        <v>11567374</v>
      </c>
      <c r="G236" s="36">
        <f t="shared" si="56"/>
        <v>0.10914298297895343</v>
      </c>
      <c r="H236" s="31">
        <v>14896182</v>
      </c>
      <c r="I236" s="36">
        <f t="shared" si="57"/>
        <v>0.14055167045497036</v>
      </c>
      <c r="J236" s="31">
        <v>13413097</v>
      </c>
      <c r="K236" s="36">
        <f t="shared" si="58"/>
        <v>0.13783995510640726</v>
      </c>
      <c r="L236" s="31">
        <v>0</v>
      </c>
      <c r="M236" s="36">
        <f t="shared" si="59"/>
        <v>0</v>
      </c>
      <c r="N236" s="31">
        <f t="shared" si="60"/>
        <v>39876653</v>
      </c>
      <c r="O236" s="36">
        <f t="shared" si="61"/>
        <v>0.40979320878047626</v>
      </c>
      <c r="P236" s="31">
        <v>13226231</v>
      </c>
      <c r="Q236" s="31">
        <v>76460106</v>
      </c>
      <c r="R236" s="31">
        <v>77004764</v>
      </c>
      <c r="S236" s="31">
        <v>41871639</v>
      </c>
      <c r="T236" s="36">
        <f t="shared" si="62"/>
        <v>0.54375387735751002</v>
      </c>
      <c r="U236" s="36">
        <f t="shared" si="63"/>
        <v>1.4128439160029815E-2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4910110</v>
      </c>
      <c r="E237" s="31">
        <v>6204979</v>
      </c>
      <c r="F237" s="31">
        <v>93669</v>
      </c>
      <c r="G237" s="36">
        <f t="shared" si="56"/>
        <v>1.9076762027734614E-2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93669</v>
      </c>
      <c r="O237" s="36">
        <f t="shared" si="61"/>
        <v>1.5095780340271901E-2</v>
      </c>
      <c r="P237" s="31">
        <v>692989</v>
      </c>
      <c r="Q237" s="31">
        <v>5947795</v>
      </c>
      <c r="R237" s="31">
        <v>5066101</v>
      </c>
      <c r="S237" s="31">
        <v>907345</v>
      </c>
      <c r="T237" s="36">
        <f t="shared" si="62"/>
        <v>0.17910124571144556</v>
      </c>
      <c r="U237" s="36">
        <f t="shared" si="63"/>
        <v>-1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53139480</v>
      </c>
      <c r="E238" s="31">
        <v>51639480</v>
      </c>
      <c r="F238" s="31">
        <v>5848957</v>
      </c>
      <c r="G238" s="36">
        <f t="shared" si="56"/>
        <v>0.11006801346193075</v>
      </c>
      <c r="H238" s="31">
        <v>5617110</v>
      </c>
      <c r="I238" s="36">
        <f t="shared" si="57"/>
        <v>0.10570502383538567</v>
      </c>
      <c r="J238" s="31">
        <v>5866128</v>
      </c>
      <c r="K238" s="36">
        <f t="shared" si="58"/>
        <v>0.11359773568595191</v>
      </c>
      <c r="L238" s="31">
        <v>0</v>
      </c>
      <c r="M238" s="36">
        <f t="shared" si="59"/>
        <v>0</v>
      </c>
      <c r="N238" s="31">
        <f t="shared" si="60"/>
        <v>17332195</v>
      </c>
      <c r="O238" s="36">
        <f t="shared" si="61"/>
        <v>0.33563844949639304</v>
      </c>
      <c r="P238" s="31">
        <v>6695525</v>
      </c>
      <c r="Q238" s="31">
        <v>29620757</v>
      </c>
      <c r="R238" s="31">
        <v>26923547</v>
      </c>
      <c r="S238" s="31">
        <v>18522425</v>
      </c>
      <c r="T238" s="36">
        <f t="shared" si="62"/>
        <v>0.68796377386679397</v>
      </c>
      <c r="U238" s="36">
        <f t="shared" si="63"/>
        <v>-0.12387333330844108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13819467</v>
      </c>
      <c r="E239" s="31">
        <v>15049117</v>
      </c>
      <c r="F239" s="31">
        <v>2210075</v>
      </c>
      <c r="G239" s="36">
        <f t="shared" si="56"/>
        <v>0.15992476410269657</v>
      </c>
      <c r="H239" s="31">
        <v>3970316</v>
      </c>
      <c r="I239" s="36">
        <f t="shared" si="57"/>
        <v>0.28729877932339937</v>
      </c>
      <c r="J239" s="31">
        <v>1852057</v>
      </c>
      <c r="K239" s="36">
        <f t="shared" si="58"/>
        <v>0.12306748628507573</v>
      </c>
      <c r="L239" s="31">
        <v>0</v>
      </c>
      <c r="M239" s="36">
        <f t="shared" si="59"/>
        <v>0</v>
      </c>
      <c r="N239" s="31">
        <f t="shared" si="60"/>
        <v>8032448</v>
      </c>
      <c r="O239" s="36">
        <f t="shared" si="61"/>
        <v>0.53374879070978054</v>
      </c>
      <c r="P239" s="31">
        <v>1459063</v>
      </c>
      <c r="Q239" s="31">
        <v>13923330</v>
      </c>
      <c r="R239" s="31">
        <v>13923330</v>
      </c>
      <c r="S239" s="31">
        <v>6126014</v>
      </c>
      <c r="T239" s="36">
        <f t="shared" si="62"/>
        <v>0.43998195833898929</v>
      </c>
      <c r="U239" s="36">
        <f t="shared" si="63"/>
        <v>0.26934683423539618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335034963</v>
      </c>
      <c r="E240" s="32">
        <f>SUM(E234:E239)</f>
        <v>337017453</v>
      </c>
      <c r="F240" s="32">
        <f>SUM(F234:F239)</f>
        <v>51269484</v>
      </c>
      <c r="G240" s="37">
        <f t="shared" si="56"/>
        <v>0.15302726479922635</v>
      </c>
      <c r="H240" s="32">
        <f>SUM(H234:H239)</f>
        <v>62714486</v>
      </c>
      <c r="I240" s="37">
        <f t="shared" si="57"/>
        <v>0.18718788462683519</v>
      </c>
      <c r="J240" s="32">
        <f>SUM(J234:J239)</f>
        <v>56256356</v>
      </c>
      <c r="K240" s="37">
        <f t="shared" si="58"/>
        <v>0.16692416223322418</v>
      </c>
      <c r="L240" s="32">
        <f>SUM(L234:L239)</f>
        <v>0</v>
      </c>
      <c r="M240" s="37">
        <f t="shared" si="59"/>
        <v>0</v>
      </c>
      <c r="N240" s="32">
        <f t="shared" si="60"/>
        <v>170240326</v>
      </c>
      <c r="O240" s="37">
        <f t="shared" si="61"/>
        <v>0.50513801135396985</v>
      </c>
      <c r="P240" s="32">
        <f>SUM(P234:P239)</f>
        <v>50845377</v>
      </c>
      <c r="Q240" s="32">
        <f>SUM(Q234:Q239)</f>
        <v>260255154</v>
      </c>
      <c r="R240" s="32">
        <f>SUM(R234:R239)</f>
        <v>265416671</v>
      </c>
      <c r="S240" s="32">
        <f>SUM(S234:S239)</f>
        <v>156829797</v>
      </c>
      <c r="T240" s="37">
        <f t="shared" si="62"/>
        <v>0.59088148611433677</v>
      </c>
      <c r="U240" s="37">
        <f t="shared" si="63"/>
        <v>0.10642027494456374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38858520</v>
      </c>
      <c r="E241" s="31">
        <v>42813735</v>
      </c>
      <c r="F241" s="31">
        <v>8318510</v>
      </c>
      <c r="G241" s="36">
        <f t="shared" si="56"/>
        <v>0.21407171451717666</v>
      </c>
      <c r="H241" s="31">
        <v>7386985</v>
      </c>
      <c r="I241" s="36">
        <f t="shared" si="57"/>
        <v>0.19009949426792375</v>
      </c>
      <c r="J241" s="31">
        <v>14321811</v>
      </c>
      <c r="K241" s="36">
        <f t="shared" si="58"/>
        <v>0.33451440291299045</v>
      </c>
      <c r="L241" s="31">
        <v>0</v>
      </c>
      <c r="M241" s="36">
        <f t="shared" si="59"/>
        <v>0</v>
      </c>
      <c r="N241" s="31">
        <f t="shared" si="60"/>
        <v>30027306</v>
      </c>
      <c r="O241" s="36">
        <f t="shared" si="61"/>
        <v>0.70134749981518785</v>
      </c>
      <c r="P241" s="31">
        <v>9088937</v>
      </c>
      <c r="Q241" s="31">
        <v>36166188</v>
      </c>
      <c r="R241" s="31">
        <v>48485160</v>
      </c>
      <c r="S241" s="31">
        <v>27322246</v>
      </c>
      <c r="T241" s="36">
        <f t="shared" si="62"/>
        <v>0.56351770314875727</v>
      </c>
      <c r="U241" s="36">
        <f t="shared" si="63"/>
        <v>0.57574103550283162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44299824</v>
      </c>
      <c r="E243" s="31">
        <v>63083152</v>
      </c>
      <c r="F243" s="31">
        <v>9771522</v>
      </c>
      <c r="G243" s="36">
        <f t="shared" si="56"/>
        <v>0.22057699371446712</v>
      </c>
      <c r="H243" s="31">
        <v>10119599</v>
      </c>
      <c r="I243" s="36">
        <f t="shared" si="57"/>
        <v>0.2284342935538525</v>
      </c>
      <c r="J243" s="31">
        <v>15572587</v>
      </c>
      <c r="K243" s="36">
        <f t="shared" si="58"/>
        <v>0.24685809929091684</v>
      </c>
      <c r="L243" s="31">
        <v>0</v>
      </c>
      <c r="M243" s="36">
        <f t="shared" si="59"/>
        <v>0</v>
      </c>
      <c r="N243" s="31">
        <f t="shared" si="60"/>
        <v>35463708</v>
      </c>
      <c r="O243" s="36">
        <f t="shared" si="61"/>
        <v>0.56217400170492426</v>
      </c>
      <c r="P243" s="31">
        <v>11083901</v>
      </c>
      <c r="Q243" s="31">
        <v>58556747</v>
      </c>
      <c r="R243" s="31">
        <v>64159247</v>
      </c>
      <c r="S243" s="31">
        <v>41752447</v>
      </c>
      <c r="T243" s="36">
        <f t="shared" si="62"/>
        <v>0.65076273416986952</v>
      </c>
      <c r="U243" s="36">
        <f t="shared" si="63"/>
        <v>0.40497348361375662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4455184</v>
      </c>
      <c r="E244" s="31">
        <v>4445184</v>
      </c>
      <c r="F244" s="31">
        <v>575531</v>
      </c>
      <c r="G244" s="36">
        <f t="shared" si="56"/>
        <v>0.12918231884474357</v>
      </c>
      <c r="H244" s="31">
        <v>286478</v>
      </c>
      <c r="I244" s="36">
        <f t="shared" si="57"/>
        <v>6.4302170235842115E-2</v>
      </c>
      <c r="J244" s="31">
        <v>112761</v>
      </c>
      <c r="K244" s="36">
        <f t="shared" si="58"/>
        <v>2.5367003930545959E-2</v>
      </c>
      <c r="L244" s="31">
        <v>0</v>
      </c>
      <c r="M244" s="36">
        <f t="shared" si="59"/>
        <v>0</v>
      </c>
      <c r="N244" s="31">
        <f t="shared" si="60"/>
        <v>974770</v>
      </c>
      <c r="O244" s="36">
        <f t="shared" si="61"/>
        <v>0.21928676068302236</v>
      </c>
      <c r="P244" s="31">
        <v>486778</v>
      </c>
      <c r="Q244" s="31">
        <v>12393243</v>
      </c>
      <c r="R244" s="31">
        <v>12393243</v>
      </c>
      <c r="S244" s="31">
        <v>587340</v>
      </c>
      <c r="T244" s="36">
        <f t="shared" si="62"/>
        <v>4.7391953825161016E-2</v>
      </c>
      <c r="U244" s="36">
        <f t="shared" si="63"/>
        <v>-0.76835230844450653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24216683</v>
      </c>
      <c r="E245" s="31">
        <v>20758537</v>
      </c>
      <c r="F245" s="31">
        <v>10497254</v>
      </c>
      <c r="G245" s="36">
        <f t="shared" si="56"/>
        <v>0.43347199944765352</v>
      </c>
      <c r="H245" s="31">
        <v>19656660</v>
      </c>
      <c r="I245" s="36">
        <f t="shared" si="57"/>
        <v>0.81169910842042237</v>
      </c>
      <c r="J245" s="31">
        <v>25964219</v>
      </c>
      <c r="K245" s="36">
        <f t="shared" si="58"/>
        <v>1.2507730674854398</v>
      </c>
      <c r="L245" s="31">
        <v>0</v>
      </c>
      <c r="M245" s="36">
        <f t="shared" si="59"/>
        <v>0</v>
      </c>
      <c r="N245" s="31">
        <f t="shared" si="60"/>
        <v>56118133</v>
      </c>
      <c r="O245" s="36">
        <f t="shared" si="61"/>
        <v>2.7033761097903963</v>
      </c>
      <c r="P245" s="31">
        <v>3122175</v>
      </c>
      <c r="Q245" s="31">
        <v>27796848</v>
      </c>
      <c r="R245" s="31">
        <v>13801968</v>
      </c>
      <c r="S245" s="31">
        <v>9855596</v>
      </c>
      <c r="T245" s="36">
        <f t="shared" si="62"/>
        <v>0.71407179034178314</v>
      </c>
      <c r="U245" s="36">
        <f t="shared" si="63"/>
        <v>7.3160678052959884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51481327</v>
      </c>
      <c r="E246" s="31">
        <v>48136412</v>
      </c>
      <c r="F246" s="31">
        <v>8784335</v>
      </c>
      <c r="G246" s="36">
        <f t="shared" si="56"/>
        <v>0.17063147964309466</v>
      </c>
      <c r="H246" s="31">
        <v>11233698</v>
      </c>
      <c r="I246" s="36">
        <f t="shared" si="57"/>
        <v>0.21820917708667456</v>
      </c>
      <c r="J246" s="31">
        <v>6981224</v>
      </c>
      <c r="K246" s="36">
        <f t="shared" si="58"/>
        <v>0.14503000348260273</v>
      </c>
      <c r="L246" s="31">
        <v>0</v>
      </c>
      <c r="M246" s="36">
        <f t="shared" si="59"/>
        <v>0</v>
      </c>
      <c r="N246" s="31">
        <f t="shared" si="60"/>
        <v>26999257</v>
      </c>
      <c r="O246" s="36">
        <f t="shared" si="61"/>
        <v>0.56089051672567536</v>
      </c>
      <c r="P246" s="31">
        <v>9311819</v>
      </c>
      <c r="Q246" s="31">
        <v>50263964</v>
      </c>
      <c r="R246" s="31">
        <v>61655032</v>
      </c>
      <c r="S246" s="31">
        <v>30552124</v>
      </c>
      <c r="T246" s="36">
        <f t="shared" si="62"/>
        <v>0.49553334105803398</v>
      </c>
      <c r="U246" s="36">
        <f t="shared" si="63"/>
        <v>-0.25028353751291776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163311538</v>
      </c>
      <c r="E247" s="32">
        <f>SUM(E241:E246)</f>
        <v>179237020</v>
      </c>
      <c r="F247" s="32">
        <f>SUM(F241:F246)</f>
        <v>37947152</v>
      </c>
      <c r="G247" s="37">
        <f t="shared" si="56"/>
        <v>0.2323605084167415</v>
      </c>
      <c r="H247" s="32">
        <f>SUM(H241:H246)</f>
        <v>48683420</v>
      </c>
      <c r="I247" s="37">
        <f t="shared" si="57"/>
        <v>0.29810153401408784</v>
      </c>
      <c r="J247" s="32">
        <f>SUM(J241:J246)</f>
        <v>62952602</v>
      </c>
      <c r="K247" s="37">
        <f t="shared" si="58"/>
        <v>0.35122544438643311</v>
      </c>
      <c r="L247" s="32">
        <f>SUM(L241:L246)</f>
        <v>0</v>
      </c>
      <c r="M247" s="37">
        <f t="shared" si="59"/>
        <v>0</v>
      </c>
      <c r="N247" s="32">
        <f t="shared" si="60"/>
        <v>149583174</v>
      </c>
      <c r="O247" s="37">
        <f t="shared" si="61"/>
        <v>0.83455512706024682</v>
      </c>
      <c r="P247" s="32">
        <f>SUM(P241:P246)</f>
        <v>33093610</v>
      </c>
      <c r="Q247" s="32">
        <f>SUM(Q241:Q246)</f>
        <v>185176990</v>
      </c>
      <c r="R247" s="32">
        <f>SUM(R241:R246)</f>
        <v>200494650</v>
      </c>
      <c r="S247" s="32">
        <f>SUM(S241:S246)</f>
        <v>110069753</v>
      </c>
      <c r="T247" s="37">
        <f t="shared" si="62"/>
        <v>0.54899097307584022</v>
      </c>
      <c r="U247" s="37">
        <f t="shared" si="63"/>
        <v>0.90225853268954337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9880751</v>
      </c>
      <c r="E248" s="31">
        <v>28067793</v>
      </c>
      <c r="F248" s="31">
        <v>3107139</v>
      </c>
      <c r="G248" s="36">
        <f t="shared" si="56"/>
        <v>0.31446384996444099</v>
      </c>
      <c r="H248" s="31">
        <v>3031668</v>
      </c>
      <c r="I248" s="36">
        <f t="shared" si="57"/>
        <v>0.30682566537705486</v>
      </c>
      <c r="J248" s="31">
        <v>3173903</v>
      </c>
      <c r="K248" s="36">
        <f t="shared" si="58"/>
        <v>0.11307989196015518</v>
      </c>
      <c r="L248" s="31">
        <v>0</v>
      </c>
      <c r="M248" s="36">
        <f t="shared" si="59"/>
        <v>0</v>
      </c>
      <c r="N248" s="31">
        <f t="shared" si="60"/>
        <v>9312710</v>
      </c>
      <c r="O248" s="36">
        <f t="shared" si="61"/>
        <v>0.33179345451208081</v>
      </c>
      <c r="P248" s="31">
        <v>2276208</v>
      </c>
      <c r="Q248" s="31">
        <v>8958735</v>
      </c>
      <c r="R248" s="31">
        <v>9454375</v>
      </c>
      <c r="S248" s="31">
        <v>6814424</v>
      </c>
      <c r="T248" s="36">
        <f t="shared" si="62"/>
        <v>0.72076937925563567</v>
      </c>
      <c r="U248" s="36">
        <f t="shared" si="63"/>
        <v>0.39438179639119086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2097237</v>
      </c>
      <c r="E249" s="31">
        <v>2097237</v>
      </c>
      <c r="F249" s="31">
        <v>-7148</v>
      </c>
      <c r="G249" s="36">
        <f t="shared" si="56"/>
        <v>-3.4082938647372711E-3</v>
      </c>
      <c r="H249" s="31">
        <v>1252822</v>
      </c>
      <c r="I249" s="36">
        <f t="shared" si="57"/>
        <v>0.59736787020255699</v>
      </c>
      <c r="J249" s="31">
        <v>182356</v>
      </c>
      <c r="K249" s="36">
        <f t="shared" si="58"/>
        <v>8.6950592613042776E-2</v>
      </c>
      <c r="L249" s="31">
        <v>0</v>
      </c>
      <c r="M249" s="36">
        <f t="shared" si="59"/>
        <v>0</v>
      </c>
      <c r="N249" s="31">
        <f t="shared" si="60"/>
        <v>1428030</v>
      </c>
      <c r="O249" s="36">
        <f t="shared" si="61"/>
        <v>0.68091016895086254</v>
      </c>
      <c r="P249" s="31">
        <v>438054</v>
      </c>
      <c r="Q249" s="31">
        <v>2031828</v>
      </c>
      <c r="R249" s="31">
        <v>2031828</v>
      </c>
      <c r="S249" s="31">
        <v>1101921</v>
      </c>
      <c r="T249" s="36">
        <f t="shared" si="62"/>
        <v>0.54232986256710702</v>
      </c>
      <c r="U249" s="36">
        <f t="shared" si="63"/>
        <v>-0.58371342345920829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13468948</v>
      </c>
      <c r="E250" s="31">
        <v>16008948</v>
      </c>
      <c r="F250" s="31">
        <v>1957755</v>
      </c>
      <c r="G250" s="36">
        <f t="shared" si="56"/>
        <v>0.14535322283522067</v>
      </c>
      <c r="H250" s="31">
        <v>969386</v>
      </c>
      <c r="I250" s="36">
        <f t="shared" si="57"/>
        <v>7.1971916440690092E-2</v>
      </c>
      <c r="J250" s="31">
        <v>1135123</v>
      </c>
      <c r="K250" s="36">
        <f t="shared" si="58"/>
        <v>7.0905533580345195E-2</v>
      </c>
      <c r="L250" s="31">
        <v>0</v>
      </c>
      <c r="M250" s="36">
        <f t="shared" si="59"/>
        <v>0</v>
      </c>
      <c r="N250" s="31">
        <f t="shared" si="60"/>
        <v>4062264</v>
      </c>
      <c r="O250" s="36">
        <f t="shared" si="61"/>
        <v>0.25374959054148966</v>
      </c>
      <c r="P250" s="31">
        <v>3977311</v>
      </c>
      <c r="Q250" s="31">
        <v>14445580</v>
      </c>
      <c r="R250" s="31">
        <v>13984790</v>
      </c>
      <c r="S250" s="31">
        <v>9653196</v>
      </c>
      <c r="T250" s="36">
        <f t="shared" si="62"/>
        <v>0.69026392244717294</v>
      </c>
      <c r="U250" s="36">
        <f t="shared" si="63"/>
        <v>-0.71460039207394144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1405712</v>
      </c>
      <c r="E251" s="31">
        <v>1105978</v>
      </c>
      <c r="F251" s="31">
        <v>283273</v>
      </c>
      <c r="G251" s="36">
        <f t="shared" si="56"/>
        <v>0.20151567319621658</v>
      </c>
      <c r="H251" s="31">
        <v>264291</v>
      </c>
      <c r="I251" s="36">
        <f t="shared" si="57"/>
        <v>0.18801219595479016</v>
      </c>
      <c r="J251" s="31">
        <v>296425</v>
      </c>
      <c r="K251" s="36">
        <f t="shared" si="58"/>
        <v>0.26802070203928108</v>
      </c>
      <c r="L251" s="31">
        <v>0</v>
      </c>
      <c r="M251" s="36">
        <f t="shared" si="59"/>
        <v>0</v>
      </c>
      <c r="N251" s="31">
        <f t="shared" si="60"/>
        <v>843989</v>
      </c>
      <c r="O251" s="36">
        <f t="shared" si="61"/>
        <v>0.7631155411771301</v>
      </c>
      <c r="P251" s="31">
        <v>156316</v>
      </c>
      <c r="Q251" s="31">
        <v>863405</v>
      </c>
      <c r="R251" s="31">
        <v>863405</v>
      </c>
      <c r="S251" s="31">
        <v>619548</v>
      </c>
      <c r="T251" s="36">
        <f t="shared" si="62"/>
        <v>0.71756359993282415</v>
      </c>
      <c r="U251" s="36">
        <f t="shared" si="63"/>
        <v>0.89631899485657263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22806732</v>
      </c>
      <c r="E252" s="31">
        <v>22806732</v>
      </c>
      <c r="F252" s="31">
        <v>1373081</v>
      </c>
      <c r="G252" s="36">
        <f t="shared" si="56"/>
        <v>6.0205074536763971E-2</v>
      </c>
      <c r="H252" s="31">
        <v>2612667</v>
      </c>
      <c r="I252" s="36">
        <f t="shared" si="57"/>
        <v>0.11455683348232443</v>
      </c>
      <c r="J252" s="31">
        <v>1380896</v>
      </c>
      <c r="K252" s="36">
        <f t="shared" si="58"/>
        <v>6.0547736519199681E-2</v>
      </c>
      <c r="L252" s="31">
        <v>0</v>
      </c>
      <c r="M252" s="36">
        <f t="shared" si="59"/>
        <v>0</v>
      </c>
      <c r="N252" s="31">
        <f t="shared" si="60"/>
        <v>5366644</v>
      </c>
      <c r="O252" s="36">
        <f t="shared" si="61"/>
        <v>0.23530964453828809</v>
      </c>
      <c r="P252" s="31">
        <v>4233792</v>
      </c>
      <c r="Q252" s="31">
        <v>20564100</v>
      </c>
      <c r="R252" s="31">
        <v>20667804</v>
      </c>
      <c r="S252" s="31">
        <v>22876396</v>
      </c>
      <c r="T252" s="36">
        <f t="shared" si="62"/>
        <v>1.1068614740104947</v>
      </c>
      <c r="U252" s="36">
        <f t="shared" si="63"/>
        <v>-0.67383943282995484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46321876</v>
      </c>
      <c r="E253" s="31">
        <v>57701876</v>
      </c>
      <c r="F253" s="31">
        <v>6901303</v>
      </c>
      <c r="G253" s="36">
        <f t="shared" si="56"/>
        <v>0.14898582691253695</v>
      </c>
      <c r="H253" s="31">
        <v>6071536</v>
      </c>
      <c r="I253" s="36">
        <f t="shared" si="57"/>
        <v>0.13107275707054697</v>
      </c>
      <c r="J253" s="31">
        <v>9750606</v>
      </c>
      <c r="K253" s="36">
        <f t="shared" si="58"/>
        <v>0.16898247814334494</v>
      </c>
      <c r="L253" s="31">
        <v>0</v>
      </c>
      <c r="M253" s="36">
        <f t="shared" si="59"/>
        <v>0</v>
      </c>
      <c r="N253" s="31">
        <f t="shared" si="60"/>
        <v>22723445</v>
      </c>
      <c r="O253" s="36">
        <f t="shared" si="61"/>
        <v>0.39380773339154518</v>
      </c>
      <c r="P253" s="31">
        <v>8351805</v>
      </c>
      <c r="Q253" s="31">
        <v>46037560</v>
      </c>
      <c r="R253" s="31">
        <v>43005319</v>
      </c>
      <c r="S253" s="31">
        <v>36664057</v>
      </c>
      <c r="T253" s="36">
        <f t="shared" si="62"/>
        <v>0.85254703028711398</v>
      </c>
      <c r="U253" s="36">
        <f t="shared" si="63"/>
        <v>0.1674848730304408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95981256</v>
      </c>
      <c r="E254" s="32">
        <f>SUM(E248:E253)</f>
        <v>127788564</v>
      </c>
      <c r="F254" s="32">
        <f>SUM(F248:F253)</f>
        <v>13615403</v>
      </c>
      <c r="G254" s="37">
        <f t="shared" si="56"/>
        <v>0.14185481173532466</v>
      </c>
      <c r="H254" s="32">
        <f>SUM(H248:H253)</f>
        <v>14202370</v>
      </c>
      <c r="I254" s="37">
        <f t="shared" si="57"/>
        <v>0.14797024535707262</v>
      </c>
      <c r="J254" s="32">
        <f>SUM(J248:J253)</f>
        <v>15919309</v>
      </c>
      <c r="K254" s="37">
        <f t="shared" si="58"/>
        <v>0.12457538062639158</v>
      </c>
      <c r="L254" s="32">
        <f>SUM(L248:L253)</f>
        <v>0</v>
      </c>
      <c r="M254" s="37">
        <f t="shared" si="59"/>
        <v>0</v>
      </c>
      <c r="N254" s="32">
        <f t="shared" si="60"/>
        <v>43737082</v>
      </c>
      <c r="O254" s="37">
        <f t="shared" si="61"/>
        <v>0.34226131533961052</v>
      </c>
      <c r="P254" s="32">
        <f>SUM(P248:P253)</f>
        <v>19433486</v>
      </c>
      <c r="Q254" s="32">
        <f>SUM(Q248:Q253)</f>
        <v>92901208</v>
      </c>
      <c r="R254" s="32">
        <f>SUM(R248:R253)</f>
        <v>90007521</v>
      </c>
      <c r="S254" s="32">
        <f>SUM(S248:S253)</f>
        <v>77729542</v>
      </c>
      <c r="T254" s="37">
        <f t="shared" si="62"/>
        <v>0.86358941048937454</v>
      </c>
      <c r="U254" s="37">
        <f t="shared" si="63"/>
        <v>-0.18083101508396382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71669631</v>
      </c>
      <c r="E255" s="31">
        <v>69394232</v>
      </c>
      <c r="F255" s="31">
        <v>14362563</v>
      </c>
      <c r="G255" s="36">
        <f t="shared" si="56"/>
        <v>0.200399566728619</v>
      </c>
      <c r="H255" s="31">
        <v>14867295</v>
      </c>
      <c r="I255" s="36">
        <f t="shared" si="57"/>
        <v>0.20744204752498308</v>
      </c>
      <c r="J255" s="31">
        <v>14905899</v>
      </c>
      <c r="K255" s="36">
        <f t="shared" si="58"/>
        <v>0.21480025890336246</v>
      </c>
      <c r="L255" s="31">
        <v>0</v>
      </c>
      <c r="M255" s="36">
        <f t="shared" si="59"/>
        <v>0</v>
      </c>
      <c r="N255" s="31">
        <f t="shared" si="60"/>
        <v>44135757</v>
      </c>
      <c r="O255" s="36">
        <f t="shared" si="61"/>
        <v>0.63601477713594412</v>
      </c>
      <c r="P255" s="31">
        <v>13871227</v>
      </c>
      <c r="Q255" s="31">
        <v>72797480</v>
      </c>
      <c r="R255" s="31">
        <v>67750577</v>
      </c>
      <c r="S255" s="31">
        <v>41921164</v>
      </c>
      <c r="T255" s="36">
        <f t="shared" si="62"/>
        <v>0.61875729855407724</v>
      </c>
      <c r="U255" s="36">
        <f t="shared" si="63"/>
        <v>7.4591238395853576E-2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6771712</v>
      </c>
      <c r="E256" s="31">
        <v>6771712</v>
      </c>
      <c r="F256" s="31">
        <v>1164928</v>
      </c>
      <c r="G256" s="36">
        <f t="shared" si="56"/>
        <v>0.17202858006955996</v>
      </c>
      <c r="H256" s="31">
        <v>1289875</v>
      </c>
      <c r="I256" s="36">
        <f t="shared" si="57"/>
        <v>0.19047989636889459</v>
      </c>
      <c r="J256" s="31">
        <v>1236866</v>
      </c>
      <c r="K256" s="36">
        <f t="shared" si="58"/>
        <v>0.18265189068879481</v>
      </c>
      <c r="L256" s="31">
        <v>0</v>
      </c>
      <c r="M256" s="36">
        <f t="shared" si="59"/>
        <v>0</v>
      </c>
      <c r="N256" s="31">
        <f t="shared" si="60"/>
        <v>3691669</v>
      </c>
      <c r="O256" s="36">
        <f t="shared" si="61"/>
        <v>0.54516036712724936</v>
      </c>
      <c r="P256" s="31">
        <v>1135714</v>
      </c>
      <c r="Q256" s="31">
        <v>5962382</v>
      </c>
      <c r="R256" s="31">
        <v>5462382</v>
      </c>
      <c r="S256" s="31">
        <v>3364171</v>
      </c>
      <c r="T256" s="36">
        <f t="shared" si="62"/>
        <v>0.61587984875462753</v>
      </c>
      <c r="U256" s="36">
        <f t="shared" si="63"/>
        <v>8.9064676494258199E-2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53044503</v>
      </c>
      <c r="E257" s="31">
        <v>53551591</v>
      </c>
      <c r="F257" s="31">
        <v>12040522</v>
      </c>
      <c r="G257" s="36">
        <f t="shared" si="56"/>
        <v>0.22698906237277783</v>
      </c>
      <c r="H257" s="31">
        <v>13137535</v>
      </c>
      <c r="I257" s="36">
        <f t="shared" si="57"/>
        <v>0.24767005546267443</v>
      </c>
      <c r="J257" s="31">
        <v>13170259</v>
      </c>
      <c r="K257" s="36">
        <f t="shared" si="58"/>
        <v>0.245935905060225</v>
      </c>
      <c r="L257" s="31">
        <v>0</v>
      </c>
      <c r="M257" s="36">
        <f t="shared" si="59"/>
        <v>0</v>
      </c>
      <c r="N257" s="31">
        <f t="shared" si="60"/>
        <v>38348316</v>
      </c>
      <c r="O257" s="36">
        <f t="shared" si="61"/>
        <v>0.71610040493474791</v>
      </c>
      <c r="P257" s="31">
        <v>8582520</v>
      </c>
      <c r="Q257" s="31">
        <v>60868036</v>
      </c>
      <c r="R257" s="31">
        <v>59528034</v>
      </c>
      <c r="S257" s="31">
        <v>37898595</v>
      </c>
      <c r="T257" s="36">
        <f t="shared" si="62"/>
        <v>0.63665121209949582</v>
      </c>
      <c r="U257" s="36">
        <f t="shared" si="63"/>
        <v>0.53454451606288123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35358263</v>
      </c>
      <c r="E258" s="31">
        <v>34684128</v>
      </c>
      <c r="F258" s="31">
        <v>4750088</v>
      </c>
      <c r="G258" s="36">
        <f t="shared" si="56"/>
        <v>0.13434166717974805</v>
      </c>
      <c r="H258" s="31">
        <v>7563697</v>
      </c>
      <c r="I258" s="36">
        <f t="shared" si="57"/>
        <v>0.21391596640366639</v>
      </c>
      <c r="J258" s="31">
        <v>10397559</v>
      </c>
      <c r="K258" s="36">
        <f t="shared" si="58"/>
        <v>0.29977859036848209</v>
      </c>
      <c r="L258" s="31">
        <v>0</v>
      </c>
      <c r="M258" s="36">
        <f t="shared" si="59"/>
        <v>0</v>
      </c>
      <c r="N258" s="31">
        <f t="shared" si="60"/>
        <v>22711344</v>
      </c>
      <c r="O258" s="36">
        <f t="shared" si="61"/>
        <v>0.65480510278361326</v>
      </c>
      <c r="P258" s="31">
        <v>9398760</v>
      </c>
      <c r="Q258" s="31">
        <v>37846614</v>
      </c>
      <c r="R258" s="31">
        <v>46614725</v>
      </c>
      <c r="S258" s="31">
        <v>32380090</v>
      </c>
      <c r="T258" s="36">
        <f t="shared" si="62"/>
        <v>0.69463222189983964</v>
      </c>
      <c r="U258" s="36">
        <f t="shared" si="63"/>
        <v>0.10626923126029397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166844109</v>
      </c>
      <c r="E259" s="32">
        <f>SUM(E255:E258)</f>
        <v>164401663</v>
      </c>
      <c r="F259" s="32">
        <f>SUM(F255:F258)</f>
        <v>32318101</v>
      </c>
      <c r="G259" s="37">
        <f t="shared" si="56"/>
        <v>0.19370237998633802</v>
      </c>
      <c r="H259" s="32">
        <f>SUM(H255:H258)</f>
        <v>36858402</v>
      </c>
      <c r="I259" s="37">
        <f t="shared" si="57"/>
        <v>0.22091521373403719</v>
      </c>
      <c r="J259" s="32">
        <f>SUM(J255:J258)</f>
        <v>39710583</v>
      </c>
      <c r="K259" s="37">
        <f t="shared" si="58"/>
        <v>0.24154611501709689</v>
      </c>
      <c r="L259" s="32">
        <f>SUM(L255:L258)</f>
        <v>0</v>
      </c>
      <c r="M259" s="37">
        <f t="shared" si="59"/>
        <v>0</v>
      </c>
      <c r="N259" s="32">
        <f t="shared" si="60"/>
        <v>108887086</v>
      </c>
      <c r="O259" s="37">
        <f t="shared" si="61"/>
        <v>0.66232350703167764</v>
      </c>
      <c r="P259" s="32">
        <f>SUM(P255:P258)</f>
        <v>32988221</v>
      </c>
      <c r="Q259" s="32">
        <f>SUM(Q255:Q258)</f>
        <v>177474512</v>
      </c>
      <c r="R259" s="32">
        <f>SUM(R255:R258)</f>
        <v>179355718</v>
      </c>
      <c r="S259" s="32">
        <f>SUM(S255:S258)</f>
        <v>115564020</v>
      </c>
      <c r="T259" s="37">
        <f t="shared" si="62"/>
        <v>0.64432860735446418</v>
      </c>
      <c r="U259" s="37">
        <f t="shared" si="63"/>
        <v>0.20378067674519329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761171866</v>
      </c>
      <c r="E260" s="32">
        <f>SUM(E234:E239,E241:E246,E248:E253,E255:E258)</f>
        <v>808444700</v>
      </c>
      <c r="F260" s="32">
        <f>SUM(F234:F239,F241:F246,F248:F253,F255:F258)</f>
        <v>135150140</v>
      </c>
      <c r="G260" s="37">
        <f t="shared" si="56"/>
        <v>0.17755535383910262</v>
      </c>
      <c r="H260" s="32">
        <f>SUM(H234:H239,H241:H246,H248:H253,H255:H258)</f>
        <v>162458678</v>
      </c>
      <c r="I260" s="37">
        <f t="shared" si="57"/>
        <v>0.21343232094708031</v>
      </c>
      <c r="J260" s="32">
        <f>SUM(J234:J239,J241:J246,J248:J253,J255:J258)</f>
        <v>174838850</v>
      </c>
      <c r="K260" s="37">
        <f t="shared" si="58"/>
        <v>0.21626568892096146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472447668</v>
      </c>
      <c r="O260" s="37">
        <f t="shared" si="61"/>
        <v>0.58439082846359192</v>
      </c>
      <c r="P260" s="32">
        <f>SUM(P234:P239,P241:P246,P248:P253,P255:P258)</f>
        <v>136360694</v>
      </c>
      <c r="Q260" s="32">
        <f>SUM(Q234:Q239,Q241:Q246,Q248:Q253,Q255:Q258)</f>
        <v>715807864</v>
      </c>
      <c r="R260" s="32">
        <f>SUM(R234:R239,R241:R246,R248:R253,R255:R258)</f>
        <v>735274560</v>
      </c>
      <c r="S260" s="32">
        <f>SUM(S234:S239,S241:S246,S248:S253,S255:S258)</f>
        <v>460193112</v>
      </c>
      <c r="T260" s="37">
        <f t="shared" si="62"/>
        <v>0.6258792797074334</v>
      </c>
      <c r="U260" s="37">
        <f t="shared" si="63"/>
        <v>0.28217923267536316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18233388</v>
      </c>
      <c r="E263" s="31">
        <v>15807147</v>
      </c>
      <c r="F263" s="31">
        <v>3033004</v>
      </c>
      <c r="G263" s="36">
        <f t="shared" ref="G263:G299" si="64">IF(($D263     =0),0,($F263     /$D263     ))</f>
        <v>0.16634341352248963</v>
      </c>
      <c r="H263" s="31">
        <v>3927845</v>
      </c>
      <c r="I263" s="36">
        <f t="shared" ref="I263:I299" si="65">IF(($D263     =0),0,($H263     /$D263     ))</f>
        <v>0.21542046930608838</v>
      </c>
      <c r="J263" s="31">
        <v>3272640</v>
      </c>
      <c r="K263" s="36">
        <f t="shared" ref="K263:K299" si="66">IF(($E263     =0),0,($J263     /$E263     ))</f>
        <v>0.20703546313575752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10233489</v>
      </c>
      <c r="O263" s="36">
        <f t="shared" ref="O263:O299" si="69">IF(($E263     =0),0,($N263     /$E263     ))</f>
        <v>0.64739633281072162</v>
      </c>
      <c r="P263" s="31">
        <v>2640061</v>
      </c>
      <c r="Q263" s="31">
        <v>16748332</v>
      </c>
      <c r="R263" s="31">
        <v>14818203</v>
      </c>
      <c r="S263" s="31">
        <v>8958142</v>
      </c>
      <c r="T263" s="36">
        <f t="shared" ref="T263:T299" si="70">IF(($R263     =0),0,($S263     /$R263     ))</f>
        <v>0.60453632603089591</v>
      </c>
      <c r="U263" s="36">
        <f t="shared" ref="U263:U299" si="71">IF(($P263     =0),0,(($J263     /$P263     )-1))</f>
        <v>0.2396077211852301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47165139</v>
      </c>
      <c r="E264" s="31">
        <v>46207375</v>
      </c>
      <c r="F264" s="31">
        <v>11225078</v>
      </c>
      <c r="G264" s="36">
        <f t="shared" si="64"/>
        <v>0.23799522778889723</v>
      </c>
      <c r="H264" s="31">
        <v>13362515</v>
      </c>
      <c r="I264" s="36">
        <f t="shared" si="65"/>
        <v>0.28331338109700049</v>
      </c>
      <c r="J264" s="31">
        <v>6408835</v>
      </c>
      <c r="K264" s="36">
        <f t="shared" si="66"/>
        <v>0.13869723177306653</v>
      </c>
      <c r="L264" s="31">
        <v>0</v>
      </c>
      <c r="M264" s="36">
        <f t="shared" si="67"/>
        <v>0</v>
      </c>
      <c r="N264" s="31">
        <f t="shared" si="68"/>
        <v>30996428</v>
      </c>
      <c r="O264" s="36">
        <f t="shared" si="69"/>
        <v>0.67081127201014989</v>
      </c>
      <c r="P264" s="31">
        <v>9969848</v>
      </c>
      <c r="Q264" s="31">
        <v>46962811</v>
      </c>
      <c r="R264" s="31">
        <v>43487510</v>
      </c>
      <c r="S264" s="31">
        <v>30242528</v>
      </c>
      <c r="T264" s="36">
        <f t="shared" si="70"/>
        <v>0.69543020513246212</v>
      </c>
      <c r="U264" s="36">
        <f t="shared" si="71"/>
        <v>-0.35717826390131524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29042544</v>
      </c>
      <c r="E265" s="31">
        <v>27604867</v>
      </c>
      <c r="F265" s="31">
        <v>5266418</v>
      </c>
      <c r="G265" s="36">
        <f t="shared" si="64"/>
        <v>0.18133459658354997</v>
      </c>
      <c r="H265" s="31">
        <v>5389989</v>
      </c>
      <c r="I265" s="36">
        <f t="shared" si="65"/>
        <v>0.18558942357115824</v>
      </c>
      <c r="J265" s="31">
        <v>4933424</v>
      </c>
      <c r="K265" s="36">
        <f t="shared" si="66"/>
        <v>0.17871573154110831</v>
      </c>
      <c r="L265" s="31">
        <v>0</v>
      </c>
      <c r="M265" s="36">
        <f t="shared" si="67"/>
        <v>0</v>
      </c>
      <c r="N265" s="31">
        <f t="shared" si="68"/>
        <v>15589831</v>
      </c>
      <c r="O265" s="36">
        <f t="shared" si="69"/>
        <v>0.56474936104564455</v>
      </c>
      <c r="P265" s="31">
        <v>6030120</v>
      </c>
      <c r="Q265" s="31">
        <v>31442560</v>
      </c>
      <c r="R265" s="31">
        <v>25861913</v>
      </c>
      <c r="S265" s="31">
        <v>14548588</v>
      </c>
      <c r="T265" s="36">
        <f t="shared" si="70"/>
        <v>0.56254879521093437</v>
      </c>
      <c r="U265" s="36">
        <f t="shared" si="71"/>
        <v>-0.18186968086870581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23455266</v>
      </c>
      <c r="E266" s="31">
        <v>22939738</v>
      </c>
      <c r="F266" s="31">
        <v>5239153</v>
      </c>
      <c r="G266" s="36">
        <f t="shared" si="64"/>
        <v>0.22336787824107388</v>
      </c>
      <c r="H266" s="31">
        <v>5995915</v>
      </c>
      <c r="I266" s="36">
        <f t="shared" si="65"/>
        <v>0.25563193357090896</v>
      </c>
      <c r="J266" s="31">
        <v>4684926</v>
      </c>
      <c r="K266" s="36">
        <f t="shared" si="66"/>
        <v>0.2042275286666308</v>
      </c>
      <c r="L266" s="31">
        <v>0</v>
      </c>
      <c r="M266" s="36">
        <f t="shared" si="67"/>
        <v>0</v>
      </c>
      <c r="N266" s="31">
        <f t="shared" si="68"/>
        <v>15919994</v>
      </c>
      <c r="O266" s="36">
        <f t="shared" si="69"/>
        <v>0.69399197148633518</v>
      </c>
      <c r="P266" s="31">
        <v>5010505</v>
      </c>
      <c r="Q266" s="31">
        <v>24781796</v>
      </c>
      <c r="R266" s="31">
        <v>22449502</v>
      </c>
      <c r="S266" s="31">
        <v>15300806</v>
      </c>
      <c r="T266" s="36">
        <f t="shared" si="70"/>
        <v>0.6815654975330856</v>
      </c>
      <c r="U266" s="36">
        <f t="shared" si="71"/>
        <v>-6.4979278535796325E-2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117896337</v>
      </c>
      <c r="E267" s="32">
        <f>SUM(E263:E266)</f>
        <v>112559127</v>
      </c>
      <c r="F267" s="32">
        <f>SUM(F263:F266)</f>
        <v>24763653</v>
      </c>
      <c r="G267" s="37">
        <f t="shared" si="64"/>
        <v>0.21004599150523226</v>
      </c>
      <c r="H267" s="32">
        <f>SUM(H263:H266)</f>
        <v>28676264</v>
      </c>
      <c r="I267" s="37">
        <f t="shared" si="65"/>
        <v>0.24323286651391043</v>
      </c>
      <c r="J267" s="32">
        <f>SUM(J263:J266)</f>
        <v>19299825</v>
      </c>
      <c r="K267" s="37">
        <f t="shared" si="66"/>
        <v>0.17146388315538375</v>
      </c>
      <c r="L267" s="32">
        <f>SUM(L263:L266)</f>
        <v>0</v>
      </c>
      <c r="M267" s="37">
        <f t="shared" si="67"/>
        <v>0</v>
      </c>
      <c r="N267" s="32">
        <f t="shared" si="68"/>
        <v>72739742</v>
      </c>
      <c r="O267" s="37">
        <f t="shared" si="69"/>
        <v>0.64623584011983315</v>
      </c>
      <c r="P267" s="32">
        <f>SUM(P263:P266)</f>
        <v>23650534</v>
      </c>
      <c r="Q267" s="32">
        <f>SUM(Q263:Q266)</f>
        <v>119935499</v>
      </c>
      <c r="R267" s="32">
        <f>SUM(R263:R266)</f>
        <v>106617128</v>
      </c>
      <c r="S267" s="32">
        <f>SUM(S263:S266)</f>
        <v>69050064</v>
      </c>
      <c r="T267" s="37">
        <f t="shared" si="70"/>
        <v>0.64764513259070344</v>
      </c>
      <c r="U267" s="37">
        <f t="shared" si="71"/>
        <v>-0.18395817193810504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25350</v>
      </c>
      <c r="E268" s="31">
        <v>2280490</v>
      </c>
      <c r="F268" s="31">
        <v>420828</v>
      </c>
      <c r="G268" s="36">
        <f t="shared" si="64"/>
        <v>16.600710059171597</v>
      </c>
      <c r="H268" s="31">
        <v>697901</v>
      </c>
      <c r="I268" s="36">
        <f t="shared" si="65"/>
        <v>27.530611439842207</v>
      </c>
      <c r="J268" s="31">
        <v>625425</v>
      </c>
      <c r="K268" s="36">
        <f t="shared" si="66"/>
        <v>0.27425027077514041</v>
      </c>
      <c r="L268" s="31">
        <v>0</v>
      </c>
      <c r="M268" s="36">
        <f t="shared" si="67"/>
        <v>0</v>
      </c>
      <c r="N268" s="31">
        <f t="shared" si="68"/>
        <v>1744154</v>
      </c>
      <c r="O268" s="36">
        <f t="shared" si="69"/>
        <v>0.76481545632736825</v>
      </c>
      <c r="P268" s="31">
        <v>11580</v>
      </c>
      <c r="Q268" s="31">
        <v>2720207</v>
      </c>
      <c r="R268" s="31">
        <v>47993</v>
      </c>
      <c r="S268" s="31">
        <v>27710</v>
      </c>
      <c r="T268" s="36">
        <f t="shared" si="70"/>
        <v>0.57737586731398327</v>
      </c>
      <c r="U268" s="36">
        <f t="shared" si="71"/>
        <v>53.009067357512954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5572929</v>
      </c>
      <c r="E269" s="31">
        <v>7630564</v>
      </c>
      <c r="F269" s="31">
        <v>2063377</v>
      </c>
      <c r="G269" s="36">
        <f t="shared" si="64"/>
        <v>0.37025000677381681</v>
      </c>
      <c r="H269" s="31">
        <v>1772228</v>
      </c>
      <c r="I269" s="36">
        <f t="shared" si="65"/>
        <v>0.31800656351444634</v>
      </c>
      <c r="J269" s="31">
        <v>2104173</v>
      </c>
      <c r="K269" s="36">
        <f t="shared" si="66"/>
        <v>0.27575589432183517</v>
      </c>
      <c r="L269" s="31">
        <v>0</v>
      </c>
      <c r="M269" s="36">
        <f t="shared" si="67"/>
        <v>0</v>
      </c>
      <c r="N269" s="31">
        <f t="shared" si="68"/>
        <v>5939778</v>
      </c>
      <c r="O269" s="36">
        <f t="shared" si="69"/>
        <v>0.77841926232451497</v>
      </c>
      <c r="P269" s="31">
        <v>630267</v>
      </c>
      <c r="Q269" s="31">
        <v>1629126</v>
      </c>
      <c r="R269" s="31">
        <v>354470</v>
      </c>
      <c r="S269" s="31">
        <v>1077368</v>
      </c>
      <c r="T269" s="36">
        <f t="shared" si="70"/>
        <v>3.0393770982029511</v>
      </c>
      <c r="U269" s="36">
        <f t="shared" si="71"/>
        <v>2.3385422368615205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2475869</v>
      </c>
      <c r="E270" s="31">
        <v>1519536</v>
      </c>
      <c r="F270" s="31">
        <v>434247</v>
      </c>
      <c r="G270" s="36">
        <f t="shared" si="64"/>
        <v>0.17539175134064039</v>
      </c>
      <c r="H270" s="31">
        <v>193958</v>
      </c>
      <c r="I270" s="36">
        <f t="shared" si="65"/>
        <v>7.8339362866129025E-2</v>
      </c>
      <c r="J270" s="31">
        <v>254375</v>
      </c>
      <c r="K270" s="36">
        <f t="shared" si="66"/>
        <v>0.16740307567573259</v>
      </c>
      <c r="L270" s="31">
        <v>0</v>
      </c>
      <c r="M270" s="36">
        <f t="shared" si="67"/>
        <v>0</v>
      </c>
      <c r="N270" s="31">
        <f t="shared" si="68"/>
        <v>882580</v>
      </c>
      <c r="O270" s="36">
        <f t="shared" si="69"/>
        <v>0.58082204041233643</v>
      </c>
      <c r="P270" s="31">
        <v>403627</v>
      </c>
      <c r="Q270" s="31">
        <v>2326420</v>
      </c>
      <c r="R270" s="31">
        <v>2326420</v>
      </c>
      <c r="S270" s="31">
        <v>1135765</v>
      </c>
      <c r="T270" s="36">
        <f t="shared" si="70"/>
        <v>0.48820290403280575</v>
      </c>
      <c r="U270" s="36">
        <f t="shared" si="71"/>
        <v>-0.36977704662968536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2870661</v>
      </c>
      <c r="E271" s="31">
        <v>2428917</v>
      </c>
      <c r="F271" s="31">
        <v>577210</v>
      </c>
      <c r="G271" s="36">
        <f t="shared" si="64"/>
        <v>0.2010721572488009</v>
      </c>
      <c r="H271" s="31">
        <v>718795</v>
      </c>
      <c r="I271" s="36">
        <f t="shared" si="65"/>
        <v>0.25039355047496031</v>
      </c>
      <c r="J271" s="31">
        <v>637006</v>
      </c>
      <c r="K271" s="36">
        <f t="shared" si="66"/>
        <v>0.26225927028383433</v>
      </c>
      <c r="L271" s="31">
        <v>0</v>
      </c>
      <c r="M271" s="36">
        <f t="shared" si="67"/>
        <v>0</v>
      </c>
      <c r="N271" s="31">
        <f t="shared" si="68"/>
        <v>1933011</v>
      </c>
      <c r="O271" s="36">
        <f t="shared" si="69"/>
        <v>0.7958324636041495</v>
      </c>
      <c r="P271" s="31">
        <v>479856</v>
      </c>
      <c r="Q271" s="31">
        <v>1951846</v>
      </c>
      <c r="R271" s="31">
        <v>2058027</v>
      </c>
      <c r="S271" s="31">
        <v>1512386</v>
      </c>
      <c r="T271" s="36">
        <f t="shared" si="70"/>
        <v>0.73487179711442074</v>
      </c>
      <c r="U271" s="36">
        <f t="shared" si="71"/>
        <v>0.32749408155780069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1050888</v>
      </c>
      <c r="E272" s="31">
        <v>910888</v>
      </c>
      <c r="F272" s="31">
        <v>197331</v>
      </c>
      <c r="G272" s="36">
        <f t="shared" si="64"/>
        <v>0.18777548130723731</v>
      </c>
      <c r="H272" s="31">
        <v>197331</v>
      </c>
      <c r="I272" s="36">
        <f t="shared" si="65"/>
        <v>0.18777548130723731</v>
      </c>
      <c r="J272" s="31">
        <v>286413</v>
      </c>
      <c r="K272" s="36">
        <f t="shared" si="66"/>
        <v>0.31443272938056049</v>
      </c>
      <c r="L272" s="31">
        <v>0</v>
      </c>
      <c r="M272" s="36">
        <f t="shared" si="67"/>
        <v>0</v>
      </c>
      <c r="N272" s="31">
        <f t="shared" si="68"/>
        <v>681075</v>
      </c>
      <c r="O272" s="36">
        <f t="shared" si="69"/>
        <v>0.74770443786722407</v>
      </c>
      <c r="P272" s="31">
        <v>191400</v>
      </c>
      <c r="Q272" s="31">
        <v>1023543</v>
      </c>
      <c r="R272" s="31">
        <v>871052</v>
      </c>
      <c r="S272" s="31">
        <v>444543</v>
      </c>
      <c r="T272" s="36">
        <f t="shared" si="70"/>
        <v>0.51035185040617548</v>
      </c>
      <c r="U272" s="36">
        <f t="shared" si="71"/>
        <v>0.4964106583072101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1515305</v>
      </c>
      <c r="E273" s="31">
        <v>1265305</v>
      </c>
      <c r="F273" s="31">
        <v>179716</v>
      </c>
      <c r="G273" s="36">
        <f t="shared" si="64"/>
        <v>0.11860054576471403</v>
      </c>
      <c r="H273" s="31">
        <v>179237</v>
      </c>
      <c r="I273" s="36">
        <f t="shared" si="65"/>
        <v>0.11828443778645223</v>
      </c>
      <c r="J273" s="31">
        <v>216697</v>
      </c>
      <c r="K273" s="36">
        <f t="shared" si="66"/>
        <v>0.171260684182865</v>
      </c>
      <c r="L273" s="31">
        <v>0</v>
      </c>
      <c r="M273" s="36">
        <f t="shared" si="67"/>
        <v>0</v>
      </c>
      <c r="N273" s="31">
        <f t="shared" si="68"/>
        <v>575650</v>
      </c>
      <c r="O273" s="36">
        <f t="shared" si="69"/>
        <v>0.45494959713270711</v>
      </c>
      <c r="P273" s="31">
        <v>220537</v>
      </c>
      <c r="Q273" s="31">
        <v>1443146</v>
      </c>
      <c r="R273" s="31">
        <v>1443146</v>
      </c>
      <c r="S273" s="31">
        <v>484207</v>
      </c>
      <c r="T273" s="36">
        <f t="shared" si="70"/>
        <v>0.33552183909320332</v>
      </c>
      <c r="U273" s="36">
        <f t="shared" si="71"/>
        <v>-1.7412044237474888E-2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10604087</v>
      </c>
      <c r="E274" s="31">
        <v>17743704</v>
      </c>
      <c r="F274" s="31">
        <v>2104014</v>
      </c>
      <c r="G274" s="36">
        <f t="shared" si="64"/>
        <v>0.19841538455880267</v>
      </c>
      <c r="H274" s="31">
        <v>2272707</v>
      </c>
      <c r="I274" s="36">
        <f t="shared" si="65"/>
        <v>0.21432368482076769</v>
      </c>
      <c r="J274" s="31">
        <v>7916993</v>
      </c>
      <c r="K274" s="36">
        <f t="shared" si="66"/>
        <v>0.44618603872111484</v>
      </c>
      <c r="L274" s="31">
        <v>0</v>
      </c>
      <c r="M274" s="36">
        <f t="shared" si="67"/>
        <v>0</v>
      </c>
      <c r="N274" s="31">
        <f t="shared" si="68"/>
        <v>12293714</v>
      </c>
      <c r="O274" s="36">
        <f t="shared" si="69"/>
        <v>0.69284936223011839</v>
      </c>
      <c r="P274" s="31">
        <v>1339786</v>
      </c>
      <c r="Q274" s="31">
        <v>9098990</v>
      </c>
      <c r="R274" s="31">
        <v>9804331</v>
      </c>
      <c r="S274" s="31">
        <v>4715545</v>
      </c>
      <c r="T274" s="36">
        <f t="shared" si="70"/>
        <v>0.48096550391862536</v>
      </c>
      <c r="U274" s="36">
        <f t="shared" si="71"/>
        <v>4.9091474310076384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24115089</v>
      </c>
      <c r="E275" s="32">
        <f>SUM(E268:E274)</f>
        <v>33779404</v>
      </c>
      <c r="F275" s="32">
        <f>SUM(F268:F274)</f>
        <v>5976723</v>
      </c>
      <c r="G275" s="37">
        <f t="shared" si="64"/>
        <v>0.24784163143664947</v>
      </c>
      <c r="H275" s="32">
        <f>SUM(H268:H274)</f>
        <v>6032157</v>
      </c>
      <c r="I275" s="37">
        <f t="shared" si="65"/>
        <v>0.25014035817989311</v>
      </c>
      <c r="J275" s="32">
        <f>SUM(J268:J274)</f>
        <v>12041082</v>
      </c>
      <c r="K275" s="37">
        <f t="shared" si="66"/>
        <v>0.35646223953507289</v>
      </c>
      <c r="L275" s="32">
        <f>SUM(L268:L274)</f>
        <v>0</v>
      </c>
      <c r="M275" s="37">
        <f t="shared" si="67"/>
        <v>0</v>
      </c>
      <c r="N275" s="32">
        <f t="shared" si="68"/>
        <v>24049962</v>
      </c>
      <c r="O275" s="37">
        <f t="shared" si="69"/>
        <v>0.7119711762824471</v>
      </c>
      <c r="P275" s="32">
        <f>SUM(P268:P274)</f>
        <v>3277053</v>
      </c>
      <c r="Q275" s="32">
        <f>SUM(Q268:Q274)</f>
        <v>20193278</v>
      </c>
      <c r="R275" s="32">
        <f>SUM(R268:R274)</f>
        <v>16905439</v>
      </c>
      <c r="S275" s="32">
        <f>SUM(S268:S274)</f>
        <v>9397524</v>
      </c>
      <c r="T275" s="37">
        <f t="shared" si="70"/>
        <v>0.55588760516659752</v>
      </c>
      <c r="U275" s="37">
        <f t="shared" si="71"/>
        <v>2.6743629108226203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8889584</v>
      </c>
      <c r="E276" s="31">
        <v>8660038</v>
      </c>
      <c r="F276" s="31">
        <v>2729746</v>
      </c>
      <c r="G276" s="36">
        <f t="shared" si="64"/>
        <v>0.30707241193738649</v>
      </c>
      <c r="H276" s="31">
        <v>2885426</v>
      </c>
      <c r="I276" s="36">
        <f t="shared" si="65"/>
        <v>0.32458504244968045</v>
      </c>
      <c r="J276" s="31">
        <v>2716582</v>
      </c>
      <c r="K276" s="36">
        <f t="shared" si="66"/>
        <v>0.31369169511727318</v>
      </c>
      <c r="L276" s="31">
        <v>0</v>
      </c>
      <c r="M276" s="36">
        <f t="shared" si="67"/>
        <v>0</v>
      </c>
      <c r="N276" s="31">
        <f t="shared" si="68"/>
        <v>8331754</v>
      </c>
      <c r="O276" s="36">
        <f t="shared" si="69"/>
        <v>0.96209208319871109</v>
      </c>
      <c r="P276" s="31">
        <v>2239556</v>
      </c>
      <c r="Q276" s="31">
        <v>5008045</v>
      </c>
      <c r="R276" s="31">
        <v>5510013</v>
      </c>
      <c r="S276" s="31">
        <v>6148749</v>
      </c>
      <c r="T276" s="36">
        <f t="shared" si="70"/>
        <v>1.1159227754998038</v>
      </c>
      <c r="U276" s="36">
        <f t="shared" si="71"/>
        <v>0.21300025540776835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14425221</v>
      </c>
      <c r="F278" s="31">
        <v>5242</v>
      </c>
      <c r="G278" s="36">
        <f t="shared" si="64"/>
        <v>0</v>
      </c>
      <c r="H278" s="31">
        <v>3195</v>
      </c>
      <c r="I278" s="36">
        <f t="shared" si="65"/>
        <v>0</v>
      </c>
      <c r="J278" s="31">
        <v>150399</v>
      </c>
      <c r="K278" s="36">
        <f t="shared" si="66"/>
        <v>1.0426114095583007E-2</v>
      </c>
      <c r="L278" s="31">
        <v>0</v>
      </c>
      <c r="M278" s="36">
        <f t="shared" si="67"/>
        <v>0</v>
      </c>
      <c r="N278" s="31">
        <f t="shared" si="68"/>
        <v>158836</v>
      </c>
      <c r="O278" s="36">
        <f t="shared" si="69"/>
        <v>1.1010992483234746E-2</v>
      </c>
      <c r="P278" s="31">
        <v>190309</v>
      </c>
      <c r="Q278" s="31">
        <v>9522776</v>
      </c>
      <c r="R278" s="31">
        <v>9771460</v>
      </c>
      <c r="S278" s="31">
        <v>373100</v>
      </c>
      <c r="T278" s="36">
        <f t="shared" si="70"/>
        <v>3.8182625728396778E-2</v>
      </c>
      <c r="U278" s="36">
        <f t="shared" si="71"/>
        <v>-0.20971157433437204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1247806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13833</v>
      </c>
      <c r="K279" s="36">
        <f t="shared" si="66"/>
        <v>1.1085857897782186E-2</v>
      </c>
      <c r="L279" s="31">
        <v>0</v>
      </c>
      <c r="M279" s="36">
        <f t="shared" si="67"/>
        <v>0</v>
      </c>
      <c r="N279" s="31">
        <f t="shared" si="68"/>
        <v>13833</v>
      </c>
      <c r="O279" s="36">
        <f t="shared" si="69"/>
        <v>1.1085857897782186E-2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10948204</v>
      </c>
      <c r="E281" s="31">
        <v>10498372</v>
      </c>
      <c r="F281" s="31">
        <v>1713213</v>
      </c>
      <c r="G281" s="36">
        <f t="shared" si="64"/>
        <v>0.15648347436711993</v>
      </c>
      <c r="H281" s="31">
        <v>1936883</v>
      </c>
      <c r="I281" s="36">
        <f t="shared" si="65"/>
        <v>0.17691330925145349</v>
      </c>
      <c r="J281" s="31">
        <v>1635232</v>
      </c>
      <c r="K281" s="36">
        <f t="shared" si="66"/>
        <v>0.15576053125189315</v>
      </c>
      <c r="L281" s="31">
        <v>0</v>
      </c>
      <c r="M281" s="36">
        <f t="shared" si="67"/>
        <v>0</v>
      </c>
      <c r="N281" s="31">
        <f t="shared" si="68"/>
        <v>5285328</v>
      </c>
      <c r="O281" s="36">
        <f t="shared" si="69"/>
        <v>0.50344262900952641</v>
      </c>
      <c r="P281" s="31">
        <v>1882255</v>
      </c>
      <c r="Q281" s="31">
        <v>17083223</v>
      </c>
      <c r="R281" s="31">
        <v>14513197</v>
      </c>
      <c r="S281" s="31">
        <v>4413826</v>
      </c>
      <c r="T281" s="36">
        <f t="shared" si="70"/>
        <v>0.30412499740753191</v>
      </c>
      <c r="U281" s="36">
        <f t="shared" si="71"/>
        <v>-0.13123779721663642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9537511</v>
      </c>
      <c r="E284" s="31">
        <v>8805919</v>
      </c>
      <c r="F284" s="31">
        <v>1796809</v>
      </c>
      <c r="G284" s="36">
        <f t="shared" si="64"/>
        <v>0.18839391115774334</v>
      </c>
      <c r="H284" s="31">
        <v>2087147</v>
      </c>
      <c r="I284" s="36">
        <f t="shared" si="65"/>
        <v>0.21883560606116209</v>
      </c>
      <c r="J284" s="31">
        <v>1501146</v>
      </c>
      <c r="K284" s="36">
        <f t="shared" si="66"/>
        <v>0.17047011220521105</v>
      </c>
      <c r="L284" s="31">
        <v>0</v>
      </c>
      <c r="M284" s="36">
        <f t="shared" si="67"/>
        <v>0</v>
      </c>
      <c r="N284" s="31">
        <f t="shared" si="68"/>
        <v>5385102</v>
      </c>
      <c r="O284" s="36">
        <f t="shared" si="69"/>
        <v>0.61153208427195394</v>
      </c>
      <c r="P284" s="31">
        <v>3338169</v>
      </c>
      <c r="Q284" s="31">
        <v>10085603</v>
      </c>
      <c r="R284" s="31">
        <v>10087201</v>
      </c>
      <c r="S284" s="31">
        <v>7756338</v>
      </c>
      <c r="T284" s="36">
        <f t="shared" si="70"/>
        <v>0.76892866514705116</v>
      </c>
      <c r="U284" s="36">
        <f t="shared" si="71"/>
        <v>-0.55030856736132894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29375299</v>
      </c>
      <c r="E285" s="32">
        <f>SUM(E276:E284)</f>
        <v>43637356</v>
      </c>
      <c r="F285" s="32">
        <f>SUM(F276:F284)</f>
        <v>6245010</v>
      </c>
      <c r="G285" s="37">
        <f t="shared" si="64"/>
        <v>0.21259392117166195</v>
      </c>
      <c r="H285" s="32">
        <f>SUM(H276:H284)</f>
        <v>6912651</v>
      </c>
      <c r="I285" s="37">
        <f t="shared" si="65"/>
        <v>0.23532189408523127</v>
      </c>
      <c r="J285" s="32">
        <f>SUM(J276:J284)</f>
        <v>6017192</v>
      </c>
      <c r="K285" s="37">
        <f t="shared" si="66"/>
        <v>0.1378908474656439</v>
      </c>
      <c r="L285" s="32">
        <f>SUM(L276:L284)</f>
        <v>0</v>
      </c>
      <c r="M285" s="37">
        <f t="shared" si="67"/>
        <v>0</v>
      </c>
      <c r="N285" s="32">
        <f t="shared" si="68"/>
        <v>19174853</v>
      </c>
      <c r="O285" s="37">
        <f t="shared" si="69"/>
        <v>0.43941372158294834</v>
      </c>
      <c r="P285" s="32">
        <f>SUM(P276:P284)</f>
        <v>7650289</v>
      </c>
      <c r="Q285" s="32">
        <f>SUM(Q276:Q284)</f>
        <v>41699647</v>
      </c>
      <c r="R285" s="32">
        <f>SUM(R276:R284)</f>
        <v>39881871</v>
      </c>
      <c r="S285" s="32">
        <f>SUM(S276:S284)</f>
        <v>18692013</v>
      </c>
      <c r="T285" s="37">
        <f t="shared" si="70"/>
        <v>0.46868445565154154</v>
      </c>
      <c r="U285" s="37">
        <f t="shared" si="71"/>
        <v>-0.21346866765425465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11719475</v>
      </c>
      <c r="E286" s="31">
        <v>11719475</v>
      </c>
      <c r="F286" s="31">
        <v>767710</v>
      </c>
      <c r="G286" s="36">
        <f t="shared" si="64"/>
        <v>6.5507200621188241E-2</v>
      </c>
      <c r="H286" s="31">
        <v>1399739</v>
      </c>
      <c r="I286" s="36">
        <f t="shared" si="65"/>
        <v>0.1194370054972599</v>
      </c>
      <c r="J286" s="31">
        <v>763761</v>
      </c>
      <c r="K286" s="36">
        <f t="shared" si="66"/>
        <v>6.5170240134477017E-2</v>
      </c>
      <c r="L286" s="31">
        <v>0</v>
      </c>
      <c r="M286" s="36">
        <f t="shared" si="67"/>
        <v>0</v>
      </c>
      <c r="N286" s="31">
        <f t="shared" si="68"/>
        <v>2931210</v>
      </c>
      <c r="O286" s="36">
        <f t="shared" si="69"/>
        <v>0.25011444625292517</v>
      </c>
      <c r="P286" s="31">
        <v>1224567</v>
      </c>
      <c r="Q286" s="31">
        <v>10931389</v>
      </c>
      <c r="R286" s="31">
        <v>10931389</v>
      </c>
      <c r="S286" s="31">
        <v>3448340</v>
      </c>
      <c r="T286" s="36">
        <f t="shared" si="70"/>
        <v>0.31545304992805578</v>
      </c>
      <c r="U286" s="36">
        <f t="shared" si="71"/>
        <v>-0.37630117421096598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973261</v>
      </c>
      <c r="E287" s="31">
        <v>973261</v>
      </c>
      <c r="F287" s="31">
        <v>224960</v>
      </c>
      <c r="G287" s="36">
        <f t="shared" si="64"/>
        <v>0.23114046489071277</v>
      </c>
      <c r="H287" s="31">
        <v>319317</v>
      </c>
      <c r="I287" s="36">
        <f t="shared" si="65"/>
        <v>0.32808979297434088</v>
      </c>
      <c r="J287" s="31">
        <v>183400</v>
      </c>
      <c r="K287" s="36">
        <f t="shared" si="66"/>
        <v>0.18843866136627277</v>
      </c>
      <c r="L287" s="31">
        <v>0</v>
      </c>
      <c r="M287" s="36">
        <f t="shared" si="67"/>
        <v>0</v>
      </c>
      <c r="N287" s="31">
        <f t="shared" si="68"/>
        <v>727677</v>
      </c>
      <c r="O287" s="36">
        <f t="shared" si="69"/>
        <v>0.74766891923132639</v>
      </c>
      <c r="P287" s="31">
        <v>150399</v>
      </c>
      <c r="Q287" s="31">
        <v>929302</v>
      </c>
      <c r="R287" s="31">
        <v>950169</v>
      </c>
      <c r="S287" s="31">
        <v>489420</v>
      </c>
      <c r="T287" s="36">
        <f t="shared" si="70"/>
        <v>0.51508731604588232</v>
      </c>
      <c r="U287" s="36">
        <f t="shared" si="71"/>
        <v>0.21942300148272254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7969077</v>
      </c>
      <c r="E288" s="31">
        <v>7502304</v>
      </c>
      <c r="F288" s="31">
        <v>1570117</v>
      </c>
      <c r="G288" s="36">
        <f t="shared" si="64"/>
        <v>0.19702620516780048</v>
      </c>
      <c r="H288" s="31">
        <v>1887405</v>
      </c>
      <c r="I288" s="36">
        <f t="shared" si="65"/>
        <v>0.23684110468502187</v>
      </c>
      <c r="J288" s="31">
        <v>1651232</v>
      </c>
      <c r="K288" s="36">
        <f t="shared" si="66"/>
        <v>0.2200966529748728</v>
      </c>
      <c r="L288" s="31">
        <v>0</v>
      </c>
      <c r="M288" s="36">
        <f t="shared" si="67"/>
        <v>0</v>
      </c>
      <c r="N288" s="31">
        <f t="shared" si="68"/>
        <v>5108754</v>
      </c>
      <c r="O288" s="36">
        <f t="shared" si="69"/>
        <v>0.68095800969942033</v>
      </c>
      <c r="P288" s="31">
        <v>2131021</v>
      </c>
      <c r="Q288" s="31">
        <v>12049293</v>
      </c>
      <c r="R288" s="31">
        <v>11265275</v>
      </c>
      <c r="S288" s="31">
        <v>6431318</v>
      </c>
      <c r="T288" s="36">
        <f t="shared" si="70"/>
        <v>0.57089755909198847</v>
      </c>
      <c r="U288" s="36">
        <f t="shared" si="71"/>
        <v>-0.22514512996352454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1253301</v>
      </c>
      <c r="E289" s="31">
        <v>1172002</v>
      </c>
      <c r="F289" s="31">
        <v>88135</v>
      </c>
      <c r="G289" s="36">
        <f t="shared" si="64"/>
        <v>7.0322292888938889E-2</v>
      </c>
      <c r="H289" s="31">
        <v>216086</v>
      </c>
      <c r="I289" s="36">
        <f t="shared" si="65"/>
        <v>0.17241349045440799</v>
      </c>
      <c r="J289" s="31">
        <v>245977</v>
      </c>
      <c r="K289" s="36">
        <f t="shared" si="66"/>
        <v>0.20987762819517372</v>
      </c>
      <c r="L289" s="31">
        <v>0</v>
      </c>
      <c r="M289" s="36">
        <f t="shared" si="67"/>
        <v>0</v>
      </c>
      <c r="N289" s="31">
        <f t="shared" si="68"/>
        <v>550198</v>
      </c>
      <c r="O289" s="36">
        <f t="shared" si="69"/>
        <v>0.46945141731840045</v>
      </c>
      <c r="P289" s="31">
        <v>156529</v>
      </c>
      <c r="Q289" s="31">
        <v>2084584</v>
      </c>
      <c r="R289" s="31">
        <v>1623449</v>
      </c>
      <c r="S289" s="31">
        <v>495095</v>
      </c>
      <c r="T289" s="36">
        <f t="shared" si="70"/>
        <v>0.30496492344385318</v>
      </c>
      <c r="U289" s="36">
        <f t="shared" si="71"/>
        <v>0.57144682455008344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19285543</v>
      </c>
      <c r="E290" s="31">
        <v>19285543</v>
      </c>
      <c r="F290" s="31">
        <v>2624776</v>
      </c>
      <c r="G290" s="36">
        <f t="shared" si="64"/>
        <v>0.13610070507218802</v>
      </c>
      <c r="H290" s="31">
        <v>2673655</v>
      </c>
      <c r="I290" s="36">
        <f t="shared" si="65"/>
        <v>0.13863519424887336</v>
      </c>
      <c r="J290" s="31">
        <v>3182071</v>
      </c>
      <c r="K290" s="36">
        <f t="shared" si="66"/>
        <v>0.1649977394984419</v>
      </c>
      <c r="L290" s="31">
        <v>0</v>
      </c>
      <c r="M290" s="36">
        <f t="shared" si="67"/>
        <v>0</v>
      </c>
      <c r="N290" s="31">
        <f t="shared" si="68"/>
        <v>8480502</v>
      </c>
      <c r="O290" s="36">
        <f t="shared" si="69"/>
        <v>0.43973363881950328</v>
      </c>
      <c r="P290" s="31">
        <v>2829108</v>
      </c>
      <c r="Q290" s="31">
        <v>16011039</v>
      </c>
      <c r="R290" s="31">
        <v>14871406</v>
      </c>
      <c r="S290" s="31">
        <v>8015784</v>
      </c>
      <c r="T290" s="36">
        <f t="shared" si="70"/>
        <v>0.53900646650357065</v>
      </c>
      <c r="U290" s="36">
        <f t="shared" si="71"/>
        <v>0.12476123216222224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12384730</v>
      </c>
      <c r="E291" s="31">
        <v>12452327</v>
      </c>
      <c r="F291" s="31">
        <v>2981253</v>
      </c>
      <c r="G291" s="36">
        <f t="shared" si="64"/>
        <v>0.24072006414350575</v>
      </c>
      <c r="H291" s="31">
        <v>4640602</v>
      </c>
      <c r="I291" s="36">
        <f t="shared" si="65"/>
        <v>0.37470352603569074</v>
      </c>
      <c r="J291" s="31">
        <v>1862941</v>
      </c>
      <c r="K291" s="36">
        <f t="shared" si="66"/>
        <v>0.14960585278558777</v>
      </c>
      <c r="L291" s="31">
        <v>0</v>
      </c>
      <c r="M291" s="36">
        <f t="shared" si="67"/>
        <v>0</v>
      </c>
      <c r="N291" s="31">
        <f t="shared" si="68"/>
        <v>9484796</v>
      </c>
      <c r="O291" s="36">
        <f t="shared" si="69"/>
        <v>0.76168863859742841</v>
      </c>
      <c r="P291" s="31">
        <v>2431392</v>
      </c>
      <c r="Q291" s="31">
        <v>11413249</v>
      </c>
      <c r="R291" s="31">
        <v>12446681</v>
      </c>
      <c r="S291" s="31">
        <v>7897690</v>
      </c>
      <c r="T291" s="36">
        <f t="shared" si="70"/>
        <v>0.63452176528023818</v>
      </c>
      <c r="U291" s="36">
        <f t="shared" si="71"/>
        <v>-0.23379652478909196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53585387</v>
      </c>
      <c r="E292" s="32">
        <f>SUM(E286:E291)</f>
        <v>53104912</v>
      </c>
      <c r="F292" s="32">
        <f>SUM(F286:F291)</f>
        <v>8256951</v>
      </c>
      <c r="G292" s="37">
        <f t="shared" si="64"/>
        <v>0.15408960282399378</v>
      </c>
      <c r="H292" s="32">
        <f>SUM(H286:H291)</f>
        <v>11136804</v>
      </c>
      <c r="I292" s="37">
        <f t="shared" si="65"/>
        <v>0.20783285562535919</v>
      </c>
      <c r="J292" s="32">
        <f>SUM(J286:J291)</f>
        <v>7889382</v>
      </c>
      <c r="K292" s="37">
        <f t="shared" si="66"/>
        <v>0.14856218950141561</v>
      </c>
      <c r="L292" s="32">
        <f>SUM(L286:L291)</f>
        <v>0</v>
      </c>
      <c r="M292" s="37">
        <f t="shared" si="67"/>
        <v>0</v>
      </c>
      <c r="N292" s="32">
        <f t="shared" si="68"/>
        <v>27283137</v>
      </c>
      <c r="O292" s="37">
        <f t="shared" si="69"/>
        <v>0.51375919801919645</v>
      </c>
      <c r="P292" s="32">
        <f>SUM(P286:P291)</f>
        <v>8923016</v>
      </c>
      <c r="Q292" s="32">
        <f>SUM(Q286:Q291)</f>
        <v>53418856</v>
      </c>
      <c r="R292" s="32">
        <f>SUM(R286:R291)</f>
        <v>52088369</v>
      </c>
      <c r="S292" s="32">
        <f>SUM(S286:S291)</f>
        <v>26777647</v>
      </c>
      <c r="T292" s="37">
        <f t="shared" si="70"/>
        <v>0.51408111856986727</v>
      </c>
      <c r="U292" s="37">
        <f t="shared" si="71"/>
        <v>-0.11583908400478049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57469336</v>
      </c>
      <c r="E293" s="31">
        <v>62301364</v>
      </c>
      <c r="F293" s="31">
        <v>11790217</v>
      </c>
      <c r="G293" s="36">
        <f t="shared" si="64"/>
        <v>0.20515665954449169</v>
      </c>
      <c r="H293" s="31">
        <v>12390467</v>
      </c>
      <c r="I293" s="36">
        <f t="shared" si="65"/>
        <v>0.21560136000179295</v>
      </c>
      <c r="J293" s="31">
        <v>11959474</v>
      </c>
      <c r="K293" s="36">
        <f t="shared" si="66"/>
        <v>0.1919616719788029</v>
      </c>
      <c r="L293" s="31">
        <v>0</v>
      </c>
      <c r="M293" s="36">
        <f t="shared" si="67"/>
        <v>0</v>
      </c>
      <c r="N293" s="31">
        <f t="shared" si="68"/>
        <v>36140158</v>
      </c>
      <c r="O293" s="36">
        <f t="shared" si="69"/>
        <v>0.58008614386034951</v>
      </c>
      <c r="P293" s="31">
        <v>11958196</v>
      </c>
      <c r="Q293" s="31">
        <v>132277643</v>
      </c>
      <c r="R293" s="31">
        <v>53684032</v>
      </c>
      <c r="S293" s="31">
        <v>35036846</v>
      </c>
      <c r="T293" s="36">
        <f t="shared" si="70"/>
        <v>0.65264930175140345</v>
      </c>
      <c r="U293" s="36">
        <f t="shared" si="71"/>
        <v>1.0687230749528709E-4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6985666</v>
      </c>
      <c r="E294" s="31">
        <v>6220029</v>
      </c>
      <c r="F294" s="31">
        <v>1504458</v>
      </c>
      <c r="G294" s="36">
        <f t="shared" si="64"/>
        <v>0.2153635744966908</v>
      </c>
      <c r="H294" s="31">
        <v>555732</v>
      </c>
      <c r="I294" s="36">
        <f t="shared" si="65"/>
        <v>7.9553187913650611E-2</v>
      </c>
      <c r="J294" s="31">
        <v>587329</v>
      </c>
      <c r="K294" s="36">
        <f t="shared" si="66"/>
        <v>9.442544399712606E-2</v>
      </c>
      <c r="L294" s="31">
        <v>0</v>
      </c>
      <c r="M294" s="36">
        <f t="shared" si="67"/>
        <v>0</v>
      </c>
      <c r="N294" s="31">
        <f t="shared" si="68"/>
        <v>2647519</v>
      </c>
      <c r="O294" s="36">
        <f t="shared" si="69"/>
        <v>0.4256441569645415</v>
      </c>
      <c r="P294" s="31">
        <v>694564</v>
      </c>
      <c r="Q294" s="31">
        <v>6119371</v>
      </c>
      <c r="R294" s="31">
        <v>8279057</v>
      </c>
      <c r="S294" s="31">
        <v>3779738</v>
      </c>
      <c r="T294" s="36">
        <f t="shared" si="70"/>
        <v>0.45654209168991106</v>
      </c>
      <c r="U294" s="36">
        <f t="shared" si="71"/>
        <v>-0.1543918199042853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5951159</v>
      </c>
      <c r="E295" s="31">
        <v>6403899</v>
      </c>
      <c r="F295" s="31">
        <v>1023389</v>
      </c>
      <c r="G295" s="36">
        <f t="shared" si="64"/>
        <v>0.17196465427994781</v>
      </c>
      <c r="H295" s="31">
        <v>1430193</v>
      </c>
      <c r="I295" s="36">
        <f t="shared" si="65"/>
        <v>0.24032175917329718</v>
      </c>
      <c r="J295" s="31">
        <v>1868573</v>
      </c>
      <c r="K295" s="36">
        <f t="shared" si="66"/>
        <v>0.2917867692791532</v>
      </c>
      <c r="L295" s="31">
        <v>0</v>
      </c>
      <c r="M295" s="36">
        <f t="shared" si="67"/>
        <v>0</v>
      </c>
      <c r="N295" s="31">
        <f t="shared" si="68"/>
        <v>4322155</v>
      </c>
      <c r="O295" s="36">
        <f t="shared" si="69"/>
        <v>0.67492554145529149</v>
      </c>
      <c r="P295" s="31">
        <v>973737</v>
      </c>
      <c r="Q295" s="31">
        <v>6163720</v>
      </c>
      <c r="R295" s="31">
        <v>6259766</v>
      </c>
      <c r="S295" s="31">
        <v>3259203</v>
      </c>
      <c r="T295" s="36">
        <f t="shared" si="70"/>
        <v>0.52065891919921603</v>
      </c>
      <c r="U295" s="36">
        <f t="shared" si="71"/>
        <v>0.91897093362992255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2391264</v>
      </c>
      <c r="E296" s="31">
        <v>2391264</v>
      </c>
      <c r="F296" s="31">
        <v>668784</v>
      </c>
      <c r="G296" s="36">
        <f t="shared" si="64"/>
        <v>0.27967802802200009</v>
      </c>
      <c r="H296" s="31">
        <v>549148</v>
      </c>
      <c r="I296" s="36">
        <f t="shared" si="65"/>
        <v>0.2296475838719606</v>
      </c>
      <c r="J296" s="31">
        <v>483061</v>
      </c>
      <c r="K296" s="36">
        <f t="shared" si="66"/>
        <v>0.20201073574477765</v>
      </c>
      <c r="L296" s="31">
        <v>0</v>
      </c>
      <c r="M296" s="36">
        <f t="shared" si="67"/>
        <v>0</v>
      </c>
      <c r="N296" s="31">
        <f t="shared" si="68"/>
        <v>1700993</v>
      </c>
      <c r="O296" s="36">
        <f t="shared" si="69"/>
        <v>0.71133634763873832</v>
      </c>
      <c r="P296" s="31">
        <v>726028</v>
      </c>
      <c r="Q296" s="31">
        <v>4109394</v>
      </c>
      <c r="R296" s="31">
        <v>3296362</v>
      </c>
      <c r="S296" s="31">
        <v>2509940</v>
      </c>
      <c r="T296" s="36">
        <f t="shared" si="70"/>
        <v>0.76142729469639558</v>
      </c>
      <c r="U296" s="36">
        <f t="shared" si="71"/>
        <v>-0.33465238255273899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46350715</v>
      </c>
      <c r="E297" s="31">
        <v>56275626</v>
      </c>
      <c r="F297" s="31">
        <v>5106060</v>
      </c>
      <c r="G297" s="36">
        <f t="shared" si="64"/>
        <v>0.11016140743459944</v>
      </c>
      <c r="H297" s="31">
        <v>13036356</v>
      </c>
      <c r="I297" s="36">
        <f t="shared" si="65"/>
        <v>0.28125469046162505</v>
      </c>
      <c r="J297" s="31">
        <v>10064034</v>
      </c>
      <c r="K297" s="36">
        <f t="shared" si="66"/>
        <v>0.17883468768521563</v>
      </c>
      <c r="L297" s="31">
        <v>0</v>
      </c>
      <c r="M297" s="36">
        <f t="shared" si="67"/>
        <v>0</v>
      </c>
      <c r="N297" s="31">
        <f t="shared" si="68"/>
        <v>28206450</v>
      </c>
      <c r="O297" s="36">
        <f t="shared" si="69"/>
        <v>0.50121965768981402</v>
      </c>
      <c r="P297" s="31">
        <v>7401831</v>
      </c>
      <c r="Q297" s="31">
        <v>52243367</v>
      </c>
      <c r="R297" s="31">
        <v>62648040</v>
      </c>
      <c r="S297" s="31">
        <v>30576888</v>
      </c>
      <c r="T297" s="36">
        <f t="shared" si="70"/>
        <v>0.48807413607831945</v>
      </c>
      <c r="U297" s="36">
        <f t="shared" si="71"/>
        <v>0.35966816859233885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119148140</v>
      </c>
      <c r="E298" s="32">
        <f>SUM(E293:E297)</f>
        <v>133592182</v>
      </c>
      <c r="F298" s="32">
        <f>SUM(F293:F297)</f>
        <v>20092908</v>
      </c>
      <c r="G298" s="37">
        <f t="shared" si="64"/>
        <v>0.16863803329200103</v>
      </c>
      <c r="H298" s="32">
        <f>SUM(H293:H297)</f>
        <v>27961896</v>
      </c>
      <c r="I298" s="37">
        <f t="shared" si="65"/>
        <v>0.23468176674851995</v>
      </c>
      <c r="J298" s="32">
        <f>SUM(J293:J297)</f>
        <v>24962471</v>
      </c>
      <c r="K298" s="37">
        <f t="shared" si="66"/>
        <v>0.18685577723403005</v>
      </c>
      <c r="L298" s="32">
        <f>SUM(L293:L297)</f>
        <v>0</v>
      </c>
      <c r="M298" s="37">
        <f t="shared" si="67"/>
        <v>0</v>
      </c>
      <c r="N298" s="32">
        <f t="shared" si="68"/>
        <v>73017275</v>
      </c>
      <c r="O298" s="37">
        <f t="shared" si="69"/>
        <v>0.54656847359525873</v>
      </c>
      <c r="P298" s="32">
        <f>SUM(P293:P297)</f>
        <v>21754356</v>
      </c>
      <c r="Q298" s="32">
        <f>SUM(Q293:Q297)</f>
        <v>200913495</v>
      </c>
      <c r="R298" s="32">
        <f>SUM(R293:R297)</f>
        <v>134167257</v>
      </c>
      <c r="S298" s="32">
        <f>SUM(S293:S297)</f>
        <v>75162615</v>
      </c>
      <c r="T298" s="37">
        <f t="shared" si="70"/>
        <v>0.56021578349775758</v>
      </c>
      <c r="U298" s="37">
        <f t="shared" si="71"/>
        <v>0.14747000554739476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344120252</v>
      </c>
      <c r="E299" s="32">
        <f>SUM(E263:E266,E268:E274,E276:E284,E286:E291,E293:E297)</f>
        <v>376672981</v>
      </c>
      <c r="F299" s="32">
        <f>SUM(F263:F266,F268:F274,F276:F284,F286:F291,F293:F297)</f>
        <v>65335245</v>
      </c>
      <c r="G299" s="37">
        <f t="shared" si="64"/>
        <v>0.18986166789160669</v>
      </c>
      <c r="H299" s="32">
        <f>SUM(H263:H266,H268:H274,H276:H284,H286:H291,H293:H297)</f>
        <v>80719772</v>
      </c>
      <c r="I299" s="37">
        <f t="shared" si="65"/>
        <v>0.23456850194332649</v>
      </c>
      <c r="J299" s="32">
        <f>SUM(J263:J266,J268:J274,J276:J284,J286:J291,J293:J297)</f>
        <v>70209952</v>
      </c>
      <c r="K299" s="37">
        <f t="shared" si="66"/>
        <v>0.18639497798224078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216264969</v>
      </c>
      <c r="O299" s="37">
        <f t="shared" si="69"/>
        <v>0.57414516014887729</v>
      </c>
      <c r="P299" s="32">
        <f>SUM(P263:P266,P268:P274,P276:P284,P286:P291,P293:P297)</f>
        <v>65255248</v>
      </c>
      <c r="Q299" s="32">
        <f>SUM(Q263:Q266,Q268:Q274,Q276:Q284,Q286:Q291,Q293:Q297)</f>
        <v>436160775</v>
      </c>
      <c r="R299" s="32">
        <f>SUM(R263:R266,R268:R274,R276:R284,R286:R291,R293:R297)</f>
        <v>349660064</v>
      </c>
      <c r="S299" s="32">
        <f>SUM(S263:S266,S268:S274,S276:S284,S286:S291,S293:S297)</f>
        <v>199079863</v>
      </c>
      <c r="T299" s="37">
        <f t="shared" si="70"/>
        <v>0.56935258983422254</v>
      </c>
      <c r="U299" s="37">
        <f t="shared" si="71"/>
        <v>7.5928054093059361E-2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1841588632</v>
      </c>
      <c r="E302" s="31">
        <v>1831654698</v>
      </c>
      <c r="F302" s="31">
        <v>380309883</v>
      </c>
      <c r="G302" s="36">
        <f t="shared" ref="G302:G339" si="72">IF(($D302     =0),0,($F302     /$D302     ))</f>
        <v>0.20651185416309628</v>
      </c>
      <c r="H302" s="31">
        <v>434734940</v>
      </c>
      <c r="I302" s="36">
        <f t="shared" ref="I302:I339" si="73">IF(($D302     =0),0,($H302     /$D302     ))</f>
        <v>0.23606517353871243</v>
      </c>
      <c r="J302" s="31">
        <v>398193226</v>
      </c>
      <c r="K302" s="36">
        <f t="shared" ref="K302:K339" si="74">IF(($E302     =0),0,($J302     /$E302     ))</f>
        <v>0.21739535646909361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1213238049</v>
      </c>
      <c r="O302" s="36">
        <f t="shared" ref="O302:O339" si="77">IF(($E302     =0),0,($N302     /$E302     ))</f>
        <v>0.66237268974591412</v>
      </c>
      <c r="P302" s="31">
        <v>386170245</v>
      </c>
      <c r="Q302" s="31">
        <v>1845392944</v>
      </c>
      <c r="R302" s="31">
        <v>1751239983</v>
      </c>
      <c r="S302" s="31">
        <v>1194250100</v>
      </c>
      <c r="T302" s="36">
        <f t="shared" ref="T302:T339" si="78">IF(($R302     =0),0,($S302     /$R302     ))</f>
        <v>0.68194542814980941</v>
      </c>
      <c r="U302" s="36">
        <f t="shared" ref="U302:U339" si="79">IF(($P302     =0),0,(($J302     /$P302     )-1))</f>
        <v>3.1133887594058329E-2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1841588632</v>
      </c>
      <c r="E303" s="32">
        <f>E302</f>
        <v>1831654698</v>
      </c>
      <c r="F303" s="32">
        <f>F302</f>
        <v>380309883</v>
      </c>
      <c r="G303" s="37">
        <f t="shared" si="72"/>
        <v>0.20651185416309628</v>
      </c>
      <c r="H303" s="32">
        <f>H302</f>
        <v>434734940</v>
      </c>
      <c r="I303" s="37">
        <f t="shared" si="73"/>
        <v>0.23606517353871243</v>
      </c>
      <c r="J303" s="32">
        <f>J302</f>
        <v>398193226</v>
      </c>
      <c r="K303" s="37">
        <f t="shared" si="74"/>
        <v>0.21739535646909361</v>
      </c>
      <c r="L303" s="32">
        <f>L302</f>
        <v>0</v>
      </c>
      <c r="M303" s="37">
        <f t="shared" si="75"/>
        <v>0</v>
      </c>
      <c r="N303" s="32">
        <f t="shared" si="76"/>
        <v>1213238049</v>
      </c>
      <c r="O303" s="37">
        <f t="shared" si="77"/>
        <v>0.66237268974591412</v>
      </c>
      <c r="P303" s="32">
        <f>P302</f>
        <v>386170245</v>
      </c>
      <c r="Q303" s="32">
        <f>Q302</f>
        <v>1845392944</v>
      </c>
      <c r="R303" s="32">
        <f>R302</f>
        <v>1751239983</v>
      </c>
      <c r="S303" s="32">
        <f>S302</f>
        <v>1194250100</v>
      </c>
      <c r="T303" s="37">
        <f t="shared" si="78"/>
        <v>0.68194542814980941</v>
      </c>
      <c r="U303" s="37">
        <f t="shared" si="79"/>
        <v>3.1133887594058329E-2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14354072</v>
      </c>
      <c r="E304" s="31">
        <v>14261585</v>
      </c>
      <c r="F304" s="31">
        <v>2925361</v>
      </c>
      <c r="G304" s="36">
        <f t="shared" si="72"/>
        <v>0.20380007847250592</v>
      </c>
      <c r="H304" s="31">
        <v>3442314</v>
      </c>
      <c r="I304" s="36">
        <f t="shared" si="73"/>
        <v>0.23981445822481592</v>
      </c>
      <c r="J304" s="31">
        <v>2891399</v>
      </c>
      <c r="K304" s="36">
        <f t="shared" si="74"/>
        <v>0.20274036861961697</v>
      </c>
      <c r="L304" s="31">
        <v>0</v>
      </c>
      <c r="M304" s="36">
        <f t="shared" si="75"/>
        <v>0</v>
      </c>
      <c r="N304" s="31">
        <f t="shared" si="76"/>
        <v>9259074</v>
      </c>
      <c r="O304" s="36">
        <f t="shared" si="77"/>
        <v>0.64923176491252554</v>
      </c>
      <c r="P304" s="31">
        <v>2939451</v>
      </c>
      <c r="Q304" s="31">
        <v>15639437</v>
      </c>
      <c r="R304" s="31">
        <v>13572848</v>
      </c>
      <c r="S304" s="31">
        <v>10560067</v>
      </c>
      <c r="T304" s="36">
        <f t="shared" si="78"/>
        <v>0.7780288263745383</v>
      </c>
      <c r="U304" s="36">
        <f t="shared" si="79"/>
        <v>-1.6347270289588045E-2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12808665</v>
      </c>
      <c r="E305" s="31">
        <v>12076540</v>
      </c>
      <c r="F305" s="31">
        <v>3019757</v>
      </c>
      <c r="G305" s="36">
        <f t="shared" si="72"/>
        <v>0.23575891788878856</v>
      </c>
      <c r="H305" s="31">
        <v>3703928</v>
      </c>
      <c r="I305" s="36">
        <f t="shared" si="73"/>
        <v>0.28917361801561675</v>
      </c>
      <c r="J305" s="31">
        <v>2551609</v>
      </c>
      <c r="K305" s="36">
        <f t="shared" si="74"/>
        <v>0.21128642806631701</v>
      </c>
      <c r="L305" s="31">
        <v>0</v>
      </c>
      <c r="M305" s="36">
        <f t="shared" si="75"/>
        <v>0</v>
      </c>
      <c r="N305" s="31">
        <f t="shared" si="76"/>
        <v>9275294</v>
      </c>
      <c r="O305" s="36">
        <f t="shared" si="77"/>
        <v>0.76804233662953125</v>
      </c>
      <c r="P305" s="31">
        <v>2553980</v>
      </c>
      <c r="Q305" s="31">
        <v>12464619</v>
      </c>
      <c r="R305" s="31">
        <v>12080683</v>
      </c>
      <c r="S305" s="31">
        <v>8554011</v>
      </c>
      <c r="T305" s="36">
        <f t="shared" si="78"/>
        <v>0.70807345909167552</v>
      </c>
      <c r="U305" s="36">
        <f t="shared" si="79"/>
        <v>-9.2835495970999826E-4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20847561</v>
      </c>
      <c r="E306" s="31">
        <v>21065400</v>
      </c>
      <c r="F306" s="31">
        <v>3729848</v>
      </c>
      <c r="G306" s="36">
        <f t="shared" si="72"/>
        <v>0.17891052099571744</v>
      </c>
      <c r="H306" s="31">
        <v>5483716</v>
      </c>
      <c r="I306" s="36">
        <f t="shared" si="73"/>
        <v>0.26303873148518431</v>
      </c>
      <c r="J306" s="31">
        <v>5018448</v>
      </c>
      <c r="K306" s="36">
        <f t="shared" si="74"/>
        <v>0.23823179241789855</v>
      </c>
      <c r="L306" s="31">
        <v>0</v>
      </c>
      <c r="M306" s="36">
        <f t="shared" si="75"/>
        <v>0</v>
      </c>
      <c r="N306" s="31">
        <f t="shared" si="76"/>
        <v>14232012</v>
      </c>
      <c r="O306" s="36">
        <f t="shared" si="77"/>
        <v>0.67561081204249618</v>
      </c>
      <c r="P306" s="31">
        <v>5612109</v>
      </c>
      <c r="Q306" s="31">
        <v>22302581</v>
      </c>
      <c r="R306" s="31">
        <v>22225873</v>
      </c>
      <c r="S306" s="31">
        <v>15559815</v>
      </c>
      <c r="T306" s="36">
        <f t="shared" si="78"/>
        <v>0.70007666290543458</v>
      </c>
      <c r="U306" s="36">
        <f t="shared" si="79"/>
        <v>-0.10578215783050549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94410342</v>
      </c>
      <c r="E307" s="31">
        <v>95610956</v>
      </c>
      <c r="F307" s="31">
        <v>18175717</v>
      </c>
      <c r="G307" s="36">
        <f t="shared" si="72"/>
        <v>0.19251828364312037</v>
      </c>
      <c r="H307" s="31">
        <v>19138246</v>
      </c>
      <c r="I307" s="36">
        <f t="shared" si="73"/>
        <v>0.20271344849063253</v>
      </c>
      <c r="J307" s="31">
        <v>18253794</v>
      </c>
      <c r="K307" s="36">
        <f t="shared" si="74"/>
        <v>0.19091738817045192</v>
      </c>
      <c r="L307" s="31">
        <v>0</v>
      </c>
      <c r="M307" s="36">
        <f t="shared" si="75"/>
        <v>0</v>
      </c>
      <c r="N307" s="31">
        <f t="shared" si="76"/>
        <v>55567757</v>
      </c>
      <c r="O307" s="36">
        <f t="shared" si="77"/>
        <v>0.58118608290037388</v>
      </c>
      <c r="P307" s="31">
        <v>17356625</v>
      </c>
      <c r="Q307" s="31">
        <v>86701274</v>
      </c>
      <c r="R307" s="31">
        <v>86055002</v>
      </c>
      <c r="S307" s="31">
        <v>53006484</v>
      </c>
      <c r="T307" s="36">
        <f t="shared" si="78"/>
        <v>0.61596052255044975</v>
      </c>
      <c r="U307" s="36">
        <f t="shared" si="79"/>
        <v>5.1690291171238689E-2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16965332</v>
      </c>
      <c r="E308" s="31">
        <v>16330286</v>
      </c>
      <c r="F308" s="31">
        <v>3368117</v>
      </c>
      <c r="G308" s="36">
        <f t="shared" si="72"/>
        <v>0.19852938922739619</v>
      </c>
      <c r="H308" s="31">
        <v>4129602</v>
      </c>
      <c r="I308" s="36">
        <f t="shared" si="73"/>
        <v>0.2434141577659665</v>
      </c>
      <c r="J308" s="31">
        <v>4017806</v>
      </c>
      <c r="K308" s="36">
        <f t="shared" si="74"/>
        <v>0.24603402536856978</v>
      </c>
      <c r="L308" s="31">
        <v>0</v>
      </c>
      <c r="M308" s="36">
        <f t="shared" si="75"/>
        <v>0</v>
      </c>
      <c r="N308" s="31">
        <f t="shared" si="76"/>
        <v>11515525</v>
      </c>
      <c r="O308" s="36">
        <f t="shared" si="77"/>
        <v>0.70516370625719593</v>
      </c>
      <c r="P308" s="31">
        <v>3001235</v>
      </c>
      <c r="Q308" s="31">
        <v>16199791</v>
      </c>
      <c r="R308" s="31">
        <v>16738403</v>
      </c>
      <c r="S308" s="31">
        <v>10479060</v>
      </c>
      <c r="T308" s="36">
        <f t="shared" si="78"/>
        <v>0.62604897253340119</v>
      </c>
      <c r="U308" s="36">
        <f t="shared" si="79"/>
        <v>0.33871756127061037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10014244</v>
      </c>
      <c r="E309" s="31">
        <v>10614244</v>
      </c>
      <c r="F309" s="31">
        <v>1639703</v>
      </c>
      <c r="G309" s="36">
        <f t="shared" si="72"/>
        <v>0.16373707291334225</v>
      </c>
      <c r="H309" s="31">
        <v>2223090</v>
      </c>
      <c r="I309" s="36">
        <f t="shared" si="73"/>
        <v>0.22199279346498846</v>
      </c>
      <c r="J309" s="31">
        <v>1740758</v>
      </c>
      <c r="K309" s="36">
        <f t="shared" si="74"/>
        <v>0.16400207117906843</v>
      </c>
      <c r="L309" s="31">
        <v>0</v>
      </c>
      <c r="M309" s="36">
        <f t="shared" si="75"/>
        <v>0</v>
      </c>
      <c r="N309" s="31">
        <f t="shared" si="76"/>
        <v>5603551</v>
      </c>
      <c r="O309" s="36">
        <f t="shared" si="77"/>
        <v>0.52792747180110045</v>
      </c>
      <c r="P309" s="31">
        <v>1613859</v>
      </c>
      <c r="Q309" s="31">
        <v>9771785</v>
      </c>
      <c r="R309" s="31">
        <v>10187379</v>
      </c>
      <c r="S309" s="31">
        <v>5457011</v>
      </c>
      <c r="T309" s="36">
        <f t="shared" si="78"/>
        <v>0.53566388371336726</v>
      </c>
      <c r="U309" s="36">
        <f t="shared" si="79"/>
        <v>7.8630784969442757E-2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169400216</v>
      </c>
      <c r="E310" s="32">
        <f>SUM(E304:E309)</f>
        <v>169959011</v>
      </c>
      <c r="F310" s="32">
        <f>SUM(F304:F309)</f>
        <v>32858503</v>
      </c>
      <c r="G310" s="37">
        <f t="shared" si="72"/>
        <v>0.19396966412368682</v>
      </c>
      <c r="H310" s="32">
        <f>SUM(H304:H309)</f>
        <v>38120896</v>
      </c>
      <c r="I310" s="37">
        <f t="shared" si="73"/>
        <v>0.22503451825586809</v>
      </c>
      <c r="J310" s="32">
        <f>SUM(J304:J309)</f>
        <v>34473814</v>
      </c>
      <c r="K310" s="37">
        <f t="shared" si="74"/>
        <v>0.20283604733378921</v>
      </c>
      <c r="L310" s="32">
        <f>SUM(L304:L309)</f>
        <v>0</v>
      </c>
      <c r="M310" s="37">
        <f t="shared" si="75"/>
        <v>0</v>
      </c>
      <c r="N310" s="32">
        <f t="shared" si="76"/>
        <v>105453213</v>
      </c>
      <c r="O310" s="37">
        <f t="shared" si="77"/>
        <v>0.62046261848393547</v>
      </c>
      <c r="P310" s="32">
        <f>SUM(P304:P309)</f>
        <v>33077259</v>
      </c>
      <c r="Q310" s="32">
        <f>SUM(Q304:Q309)</f>
        <v>163079487</v>
      </c>
      <c r="R310" s="32">
        <f>SUM(R304:R309)</f>
        <v>160860188</v>
      </c>
      <c r="S310" s="32">
        <f>SUM(S304:S309)</f>
        <v>103616448</v>
      </c>
      <c r="T310" s="37">
        <f t="shared" si="78"/>
        <v>0.6441397917550612</v>
      </c>
      <c r="U310" s="37">
        <f t="shared" si="79"/>
        <v>4.2221001443922601E-2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16350525</v>
      </c>
      <c r="E311" s="31">
        <v>16501316</v>
      </c>
      <c r="F311" s="31">
        <v>3460690</v>
      </c>
      <c r="G311" s="36">
        <f t="shared" si="72"/>
        <v>0.2116562006418754</v>
      </c>
      <c r="H311" s="31">
        <v>3921128</v>
      </c>
      <c r="I311" s="36">
        <f t="shared" si="73"/>
        <v>0.23981664197326996</v>
      </c>
      <c r="J311" s="31">
        <v>3840431</v>
      </c>
      <c r="K311" s="36">
        <f t="shared" si="74"/>
        <v>0.2327348315734333</v>
      </c>
      <c r="L311" s="31">
        <v>0</v>
      </c>
      <c r="M311" s="36">
        <f t="shared" si="75"/>
        <v>0</v>
      </c>
      <c r="N311" s="31">
        <f t="shared" si="76"/>
        <v>11222249</v>
      </c>
      <c r="O311" s="36">
        <f t="shared" si="77"/>
        <v>0.6800820613337748</v>
      </c>
      <c r="P311" s="31">
        <v>3139452</v>
      </c>
      <c r="Q311" s="31">
        <v>14566017</v>
      </c>
      <c r="R311" s="31">
        <v>15036876</v>
      </c>
      <c r="S311" s="31">
        <v>9715471</v>
      </c>
      <c r="T311" s="36">
        <f t="shared" si="78"/>
        <v>0.64610967065233493</v>
      </c>
      <c r="U311" s="36">
        <f t="shared" si="79"/>
        <v>0.22328068720273464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71405299</v>
      </c>
      <c r="E312" s="31">
        <v>69994080</v>
      </c>
      <c r="F312" s="31">
        <v>15858824</v>
      </c>
      <c r="G312" s="36">
        <f t="shared" si="72"/>
        <v>0.22209589795289564</v>
      </c>
      <c r="H312" s="31">
        <v>17496808</v>
      </c>
      <c r="I312" s="36">
        <f t="shared" si="73"/>
        <v>0.24503514788167191</v>
      </c>
      <c r="J312" s="31">
        <v>15581687</v>
      </c>
      <c r="K312" s="36">
        <f t="shared" si="74"/>
        <v>0.22261435538548402</v>
      </c>
      <c r="L312" s="31">
        <v>0</v>
      </c>
      <c r="M312" s="36">
        <f t="shared" si="75"/>
        <v>0</v>
      </c>
      <c r="N312" s="31">
        <f t="shared" si="76"/>
        <v>48937319</v>
      </c>
      <c r="O312" s="36">
        <f t="shared" si="77"/>
        <v>0.69916368641462245</v>
      </c>
      <c r="P312" s="31">
        <v>15589171</v>
      </c>
      <c r="Q312" s="31">
        <v>67436226</v>
      </c>
      <c r="R312" s="31">
        <v>67580617</v>
      </c>
      <c r="S312" s="31">
        <v>49315624</v>
      </c>
      <c r="T312" s="36">
        <f t="shared" si="78"/>
        <v>0.729730301219357</v>
      </c>
      <c r="U312" s="36">
        <f t="shared" si="79"/>
        <v>-4.8007684308548626E-4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84953551</v>
      </c>
      <c r="E313" s="31">
        <v>81072562</v>
      </c>
      <c r="F313" s="31">
        <v>3909299</v>
      </c>
      <c r="G313" s="36">
        <f t="shared" si="72"/>
        <v>4.6016899281820484E-2</v>
      </c>
      <c r="H313" s="31">
        <v>8327224</v>
      </c>
      <c r="I313" s="36">
        <f t="shared" si="73"/>
        <v>9.8020905565207039E-2</v>
      </c>
      <c r="J313" s="31">
        <v>45603175</v>
      </c>
      <c r="K313" s="36">
        <f t="shared" si="74"/>
        <v>0.56249825927543773</v>
      </c>
      <c r="L313" s="31">
        <v>0</v>
      </c>
      <c r="M313" s="36">
        <f t="shared" si="75"/>
        <v>0</v>
      </c>
      <c r="N313" s="31">
        <f t="shared" si="76"/>
        <v>57839698</v>
      </c>
      <c r="O313" s="36">
        <f t="shared" si="77"/>
        <v>0.71343123460191127</v>
      </c>
      <c r="P313" s="31">
        <v>27745929</v>
      </c>
      <c r="Q313" s="31">
        <v>98595707</v>
      </c>
      <c r="R313" s="31">
        <v>70863985</v>
      </c>
      <c r="S313" s="31">
        <v>50393390</v>
      </c>
      <c r="T313" s="36">
        <f t="shared" si="78"/>
        <v>0.71112836795729173</v>
      </c>
      <c r="U313" s="36">
        <f t="shared" si="79"/>
        <v>0.64359877804055499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26099094</v>
      </c>
      <c r="E314" s="31">
        <v>23370435</v>
      </c>
      <c r="F314" s="31">
        <v>5289258</v>
      </c>
      <c r="G314" s="36">
        <f t="shared" si="72"/>
        <v>0.20266059810352038</v>
      </c>
      <c r="H314" s="31">
        <v>6074713</v>
      </c>
      <c r="I314" s="36">
        <f t="shared" si="73"/>
        <v>0.23275570408689283</v>
      </c>
      <c r="J314" s="31">
        <v>6143861</v>
      </c>
      <c r="K314" s="36">
        <f t="shared" si="74"/>
        <v>0.26289031419398057</v>
      </c>
      <c r="L314" s="31">
        <v>0</v>
      </c>
      <c r="M314" s="36">
        <f t="shared" si="75"/>
        <v>0</v>
      </c>
      <c r="N314" s="31">
        <f t="shared" si="76"/>
        <v>17507832</v>
      </c>
      <c r="O314" s="36">
        <f t="shared" si="77"/>
        <v>0.74914446393488188</v>
      </c>
      <c r="P314" s="31">
        <v>5977294</v>
      </c>
      <c r="Q314" s="31">
        <v>23752287</v>
      </c>
      <c r="R314" s="31">
        <v>24590928</v>
      </c>
      <c r="S314" s="31">
        <v>15496198</v>
      </c>
      <c r="T314" s="36">
        <f t="shared" si="78"/>
        <v>0.6301591383619195</v>
      </c>
      <c r="U314" s="36">
        <f t="shared" si="79"/>
        <v>2.7866623257949197E-2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33644061</v>
      </c>
      <c r="E315" s="31">
        <v>31974471</v>
      </c>
      <c r="F315" s="31">
        <v>6423254</v>
      </c>
      <c r="G315" s="36">
        <f t="shared" si="72"/>
        <v>0.19091791564639002</v>
      </c>
      <c r="H315" s="31">
        <v>8526750</v>
      </c>
      <c r="I315" s="36">
        <f t="shared" si="73"/>
        <v>0.25343997563195475</v>
      </c>
      <c r="J315" s="31">
        <v>8228104</v>
      </c>
      <c r="K315" s="36">
        <f t="shared" si="74"/>
        <v>0.25733354587789742</v>
      </c>
      <c r="L315" s="31">
        <v>0</v>
      </c>
      <c r="M315" s="36">
        <f t="shared" si="75"/>
        <v>0</v>
      </c>
      <c r="N315" s="31">
        <f t="shared" si="76"/>
        <v>23178108</v>
      </c>
      <c r="O315" s="36">
        <f t="shared" si="77"/>
        <v>0.72489418198662303</v>
      </c>
      <c r="P315" s="31">
        <v>5941133</v>
      </c>
      <c r="Q315" s="31">
        <v>29982179</v>
      </c>
      <c r="R315" s="31">
        <v>27890855</v>
      </c>
      <c r="S315" s="31">
        <v>17892784</v>
      </c>
      <c r="T315" s="36">
        <f t="shared" si="78"/>
        <v>0.64152870179132193</v>
      </c>
      <c r="U315" s="36">
        <f t="shared" si="79"/>
        <v>0.38493852940171513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44240142</v>
      </c>
      <c r="E316" s="31">
        <v>39247345</v>
      </c>
      <c r="F316" s="31">
        <v>5172683</v>
      </c>
      <c r="G316" s="36">
        <f t="shared" si="72"/>
        <v>0.11692283899088751</v>
      </c>
      <c r="H316" s="31">
        <v>9712333</v>
      </c>
      <c r="I316" s="36">
        <f t="shared" si="73"/>
        <v>0.21953665971506151</v>
      </c>
      <c r="J316" s="31">
        <v>7954485</v>
      </c>
      <c r="K316" s="36">
        <f t="shared" si="74"/>
        <v>0.20267574787542952</v>
      </c>
      <c r="L316" s="31">
        <v>0</v>
      </c>
      <c r="M316" s="36">
        <f t="shared" si="75"/>
        <v>0</v>
      </c>
      <c r="N316" s="31">
        <f t="shared" si="76"/>
        <v>22839501</v>
      </c>
      <c r="O316" s="36">
        <f t="shared" si="77"/>
        <v>0.58193747882818569</v>
      </c>
      <c r="P316" s="31">
        <v>9523576</v>
      </c>
      <c r="Q316" s="31">
        <v>37523706</v>
      </c>
      <c r="R316" s="31">
        <v>42563662</v>
      </c>
      <c r="S316" s="31">
        <v>21138201</v>
      </c>
      <c r="T316" s="36">
        <f t="shared" si="78"/>
        <v>0.49662552531311804</v>
      </c>
      <c r="U316" s="36">
        <f t="shared" si="79"/>
        <v>-0.16475859488074651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276692672</v>
      </c>
      <c r="E317" s="32">
        <f>SUM(E311:E316)</f>
        <v>262160209</v>
      </c>
      <c r="F317" s="32">
        <f>SUM(F311:F316)</f>
        <v>40114008</v>
      </c>
      <c r="G317" s="37">
        <f t="shared" si="72"/>
        <v>0.14497676324438399</v>
      </c>
      <c r="H317" s="32">
        <f>SUM(H311:H316)</f>
        <v>54058956</v>
      </c>
      <c r="I317" s="37">
        <f t="shared" si="73"/>
        <v>0.19537545251650176</v>
      </c>
      <c r="J317" s="32">
        <f>SUM(J311:J316)</f>
        <v>87351743</v>
      </c>
      <c r="K317" s="37">
        <f t="shared" si="74"/>
        <v>0.33319985261378854</v>
      </c>
      <c r="L317" s="32">
        <f>SUM(L311:L316)</f>
        <v>0</v>
      </c>
      <c r="M317" s="37">
        <f t="shared" si="75"/>
        <v>0</v>
      </c>
      <c r="N317" s="32">
        <f t="shared" si="76"/>
        <v>181524707</v>
      </c>
      <c r="O317" s="37">
        <f t="shared" si="77"/>
        <v>0.69241898948898073</v>
      </c>
      <c r="P317" s="32">
        <f>SUM(P311:P316)</f>
        <v>67916555</v>
      </c>
      <c r="Q317" s="32">
        <f>SUM(Q311:Q316)</f>
        <v>271856122</v>
      </c>
      <c r="R317" s="32">
        <f>SUM(R311:R316)</f>
        <v>248526923</v>
      </c>
      <c r="S317" s="32">
        <f>SUM(S311:S316)</f>
        <v>163951668</v>
      </c>
      <c r="T317" s="37">
        <f t="shared" si="78"/>
        <v>0.65969379100227299</v>
      </c>
      <c r="U317" s="37">
        <f t="shared" si="79"/>
        <v>0.28616274780132778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38493133</v>
      </c>
      <c r="E318" s="31">
        <v>31415196</v>
      </c>
      <c r="F318" s="31">
        <v>7285057</v>
      </c>
      <c r="G318" s="36">
        <f t="shared" si="72"/>
        <v>0.18925601613150064</v>
      </c>
      <c r="H318" s="31">
        <v>7835472</v>
      </c>
      <c r="I318" s="36">
        <f t="shared" si="73"/>
        <v>0.2035550600674671</v>
      </c>
      <c r="J318" s="31">
        <v>7552639</v>
      </c>
      <c r="K318" s="36">
        <f t="shared" si="74"/>
        <v>0.24041355654760199</v>
      </c>
      <c r="L318" s="31">
        <v>0</v>
      </c>
      <c r="M318" s="36">
        <f t="shared" si="75"/>
        <v>0</v>
      </c>
      <c r="N318" s="31">
        <f t="shared" si="76"/>
        <v>22673168</v>
      </c>
      <c r="O318" s="36">
        <f t="shared" si="77"/>
        <v>0.7217261353390888</v>
      </c>
      <c r="P318" s="31">
        <v>4016962</v>
      </c>
      <c r="Q318" s="31">
        <v>19748759</v>
      </c>
      <c r="R318" s="31">
        <v>19925783</v>
      </c>
      <c r="S318" s="31">
        <v>13415183</v>
      </c>
      <c r="T318" s="36">
        <f t="shared" si="78"/>
        <v>0.67325750762215975</v>
      </c>
      <c r="U318" s="36">
        <f t="shared" si="79"/>
        <v>0.88018681779912278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58409622</v>
      </c>
      <c r="E319" s="31">
        <v>56781265</v>
      </c>
      <c r="F319" s="31">
        <v>12982138</v>
      </c>
      <c r="G319" s="36">
        <f t="shared" si="72"/>
        <v>0.22226026389967049</v>
      </c>
      <c r="H319" s="31">
        <v>12792687</v>
      </c>
      <c r="I319" s="36">
        <f t="shared" si="73"/>
        <v>0.21901677432529867</v>
      </c>
      <c r="J319" s="31">
        <v>10867146</v>
      </c>
      <c r="K319" s="36">
        <f t="shared" si="74"/>
        <v>0.19138612005209818</v>
      </c>
      <c r="L319" s="31">
        <v>0</v>
      </c>
      <c r="M319" s="36">
        <f t="shared" si="75"/>
        <v>0</v>
      </c>
      <c r="N319" s="31">
        <f t="shared" si="76"/>
        <v>36641971</v>
      </c>
      <c r="O319" s="36">
        <f t="shared" si="77"/>
        <v>0.64531797592040263</v>
      </c>
      <c r="P319" s="31">
        <v>11468778</v>
      </c>
      <c r="Q319" s="31">
        <v>56506524</v>
      </c>
      <c r="R319" s="31">
        <v>54321797</v>
      </c>
      <c r="S319" s="31">
        <v>35686875</v>
      </c>
      <c r="T319" s="36">
        <f t="shared" si="78"/>
        <v>0.6569531379825303</v>
      </c>
      <c r="U319" s="36">
        <f t="shared" si="79"/>
        <v>-5.2458247949345616E-2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18095676</v>
      </c>
      <c r="E320" s="31">
        <v>18292531</v>
      </c>
      <c r="F320" s="31">
        <v>3459981</v>
      </c>
      <c r="G320" s="36">
        <f t="shared" si="72"/>
        <v>0.19120484915843983</v>
      </c>
      <c r="H320" s="31">
        <v>4439297</v>
      </c>
      <c r="I320" s="36">
        <f t="shared" si="73"/>
        <v>0.24532363422068343</v>
      </c>
      <c r="J320" s="31">
        <v>3696287</v>
      </c>
      <c r="K320" s="36">
        <f t="shared" si="74"/>
        <v>0.20206536755356599</v>
      </c>
      <c r="L320" s="31">
        <v>0</v>
      </c>
      <c r="M320" s="36">
        <f t="shared" si="75"/>
        <v>0</v>
      </c>
      <c r="N320" s="31">
        <f t="shared" si="76"/>
        <v>11595565</v>
      </c>
      <c r="O320" s="36">
        <f t="shared" si="77"/>
        <v>0.63389615138550259</v>
      </c>
      <c r="P320" s="31">
        <v>3538839</v>
      </c>
      <c r="Q320" s="31">
        <v>16928210</v>
      </c>
      <c r="R320" s="31">
        <v>16155610</v>
      </c>
      <c r="S320" s="31">
        <v>10751831</v>
      </c>
      <c r="T320" s="36">
        <f t="shared" si="78"/>
        <v>0.665516869991291</v>
      </c>
      <c r="U320" s="36">
        <f t="shared" si="79"/>
        <v>4.4491427838339037E-2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9103248</v>
      </c>
      <c r="E321" s="31">
        <v>9738279</v>
      </c>
      <c r="F321" s="31">
        <v>2008970</v>
      </c>
      <c r="G321" s="36">
        <f t="shared" si="72"/>
        <v>0.22068716572370653</v>
      </c>
      <c r="H321" s="31">
        <v>2145416</v>
      </c>
      <c r="I321" s="36">
        <f t="shared" si="73"/>
        <v>0.23567588183909743</v>
      </c>
      <c r="J321" s="31">
        <v>1782969</v>
      </c>
      <c r="K321" s="36">
        <f t="shared" si="74"/>
        <v>0.18308871618896932</v>
      </c>
      <c r="L321" s="31">
        <v>0</v>
      </c>
      <c r="M321" s="36">
        <f t="shared" si="75"/>
        <v>0</v>
      </c>
      <c r="N321" s="31">
        <f t="shared" si="76"/>
        <v>5937355</v>
      </c>
      <c r="O321" s="36">
        <f t="shared" si="77"/>
        <v>0.60969243128072215</v>
      </c>
      <c r="P321" s="31">
        <v>1865005</v>
      </c>
      <c r="Q321" s="31">
        <v>9030135</v>
      </c>
      <c r="R321" s="31">
        <v>8641457</v>
      </c>
      <c r="S321" s="31">
        <v>5576460</v>
      </c>
      <c r="T321" s="36">
        <f t="shared" si="78"/>
        <v>0.64531478892969085</v>
      </c>
      <c r="U321" s="36">
        <f t="shared" si="79"/>
        <v>-4.3987013439642286E-2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1765938</v>
      </c>
      <c r="E322" s="31">
        <v>1766338</v>
      </c>
      <c r="F322" s="31">
        <v>390918</v>
      </c>
      <c r="G322" s="36">
        <f t="shared" si="72"/>
        <v>0.22136564250840063</v>
      </c>
      <c r="H322" s="31">
        <v>504453</v>
      </c>
      <c r="I322" s="36">
        <f t="shared" si="73"/>
        <v>0.28565725410518378</v>
      </c>
      <c r="J322" s="31">
        <v>412468</v>
      </c>
      <c r="K322" s="36">
        <f t="shared" si="74"/>
        <v>0.23351589559869063</v>
      </c>
      <c r="L322" s="31">
        <v>0</v>
      </c>
      <c r="M322" s="36">
        <f t="shared" si="75"/>
        <v>0</v>
      </c>
      <c r="N322" s="31">
        <f t="shared" si="76"/>
        <v>1307839</v>
      </c>
      <c r="O322" s="36">
        <f t="shared" si="77"/>
        <v>0.7404239732146396</v>
      </c>
      <c r="P322" s="31">
        <v>373764</v>
      </c>
      <c r="Q322" s="31">
        <v>1620557</v>
      </c>
      <c r="R322" s="31">
        <v>1604557</v>
      </c>
      <c r="S322" s="31">
        <v>1177790</v>
      </c>
      <c r="T322" s="36">
        <f t="shared" si="78"/>
        <v>0.73402814608642764</v>
      </c>
      <c r="U322" s="36">
        <f t="shared" si="79"/>
        <v>0.10355197397288118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125867617</v>
      </c>
      <c r="E323" s="32">
        <f>SUM(E318:E322)</f>
        <v>117993609</v>
      </c>
      <c r="F323" s="32">
        <f>SUM(F318:F322)</f>
        <v>26127064</v>
      </c>
      <c r="G323" s="37">
        <f t="shared" si="72"/>
        <v>0.20757574205921447</v>
      </c>
      <c r="H323" s="32">
        <f>SUM(H318:H322)</f>
        <v>27717325</v>
      </c>
      <c r="I323" s="37">
        <f t="shared" si="73"/>
        <v>0.22021013554264715</v>
      </c>
      <c r="J323" s="32">
        <f>SUM(J318:J322)</f>
        <v>24311509</v>
      </c>
      <c r="K323" s="37">
        <f t="shared" si="74"/>
        <v>0.20604089667263251</v>
      </c>
      <c r="L323" s="32">
        <f>SUM(L318:L322)</f>
        <v>0</v>
      </c>
      <c r="M323" s="37">
        <f t="shared" si="75"/>
        <v>0</v>
      </c>
      <c r="N323" s="32">
        <f t="shared" si="76"/>
        <v>78155898</v>
      </c>
      <c r="O323" s="37">
        <f t="shared" si="77"/>
        <v>0.66237399349315607</v>
      </c>
      <c r="P323" s="32">
        <f>SUM(P318:P322)</f>
        <v>21263348</v>
      </c>
      <c r="Q323" s="32">
        <f>SUM(Q318:Q322)</f>
        <v>103834185</v>
      </c>
      <c r="R323" s="32">
        <f>SUM(R318:R322)</f>
        <v>100649204</v>
      </c>
      <c r="S323" s="32">
        <f>SUM(S318:S322)</f>
        <v>66608139</v>
      </c>
      <c r="T323" s="37">
        <f t="shared" si="78"/>
        <v>0.66178505495185036</v>
      </c>
      <c r="U323" s="37">
        <f t="shared" si="79"/>
        <v>0.1433528247762299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620000</v>
      </c>
      <c r="E324" s="31">
        <v>620000</v>
      </c>
      <c r="F324" s="31">
        <v>0</v>
      </c>
      <c r="G324" s="36">
        <f t="shared" si="72"/>
        <v>0</v>
      </c>
      <c r="H324" s="31">
        <v>34917</v>
      </c>
      <c r="I324" s="36">
        <f t="shared" si="73"/>
        <v>5.6317741935483868E-2</v>
      </c>
      <c r="J324" s="31">
        <v>67871</v>
      </c>
      <c r="K324" s="36">
        <f t="shared" si="74"/>
        <v>0.10946935483870968</v>
      </c>
      <c r="L324" s="31">
        <v>0</v>
      </c>
      <c r="M324" s="36">
        <f t="shared" si="75"/>
        <v>0</v>
      </c>
      <c r="N324" s="31">
        <f t="shared" si="76"/>
        <v>102788</v>
      </c>
      <c r="O324" s="36">
        <f t="shared" si="77"/>
        <v>0.16578709677419354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14508961</v>
      </c>
      <c r="E325" s="31">
        <v>14266742</v>
      </c>
      <c r="F325" s="31">
        <v>1838701</v>
      </c>
      <c r="G325" s="36">
        <f t="shared" si="72"/>
        <v>0.12672864721326357</v>
      </c>
      <c r="H325" s="31">
        <v>4558095</v>
      </c>
      <c r="I325" s="36">
        <f t="shared" si="73"/>
        <v>0.31415723014211699</v>
      </c>
      <c r="J325" s="31">
        <v>2963204</v>
      </c>
      <c r="K325" s="36">
        <f t="shared" si="74"/>
        <v>0.20770011821900192</v>
      </c>
      <c r="L325" s="31">
        <v>0</v>
      </c>
      <c r="M325" s="36">
        <f t="shared" si="75"/>
        <v>0</v>
      </c>
      <c r="N325" s="31">
        <f t="shared" si="76"/>
        <v>9360000</v>
      </c>
      <c r="O325" s="36">
        <f t="shared" si="77"/>
        <v>0.65607130205340503</v>
      </c>
      <c r="P325" s="31">
        <v>2656086</v>
      </c>
      <c r="Q325" s="31">
        <v>13968192</v>
      </c>
      <c r="R325" s="31">
        <v>13735501</v>
      </c>
      <c r="S325" s="31">
        <v>8467358</v>
      </c>
      <c r="T325" s="36">
        <f t="shared" si="78"/>
        <v>0.61645789258069295</v>
      </c>
      <c r="U325" s="36">
        <f t="shared" si="79"/>
        <v>0.11562803312844538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38616277</v>
      </c>
      <c r="E326" s="31">
        <v>37696767</v>
      </c>
      <c r="F326" s="31">
        <v>8435566</v>
      </c>
      <c r="G326" s="36">
        <f t="shared" si="72"/>
        <v>0.21844586416241007</v>
      </c>
      <c r="H326" s="31">
        <v>8607987</v>
      </c>
      <c r="I326" s="36">
        <f t="shared" si="73"/>
        <v>0.22291084663599239</v>
      </c>
      <c r="J326" s="31">
        <v>8598182</v>
      </c>
      <c r="K326" s="36">
        <f t="shared" si="74"/>
        <v>0.22808804797504253</v>
      </c>
      <c r="L326" s="31">
        <v>0</v>
      </c>
      <c r="M326" s="36">
        <f t="shared" si="75"/>
        <v>0</v>
      </c>
      <c r="N326" s="31">
        <f t="shared" si="76"/>
        <v>25641735</v>
      </c>
      <c r="O326" s="36">
        <f t="shared" si="77"/>
        <v>0.68021045412196757</v>
      </c>
      <c r="P326" s="31">
        <v>7867687</v>
      </c>
      <c r="Q326" s="31">
        <v>36176163</v>
      </c>
      <c r="R326" s="31">
        <v>33972614</v>
      </c>
      <c r="S326" s="31">
        <v>23288261</v>
      </c>
      <c r="T326" s="36">
        <f t="shared" si="78"/>
        <v>0.68550100383797374</v>
      </c>
      <c r="U326" s="36">
        <f t="shared" si="79"/>
        <v>9.2847491263950976E-2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53405176</v>
      </c>
      <c r="E327" s="31">
        <v>53488476</v>
      </c>
      <c r="F327" s="31">
        <v>10611413</v>
      </c>
      <c r="G327" s="36">
        <f t="shared" si="72"/>
        <v>0.19869633984541124</v>
      </c>
      <c r="H327" s="31">
        <v>12878616</v>
      </c>
      <c r="I327" s="36">
        <f t="shared" si="73"/>
        <v>0.24114920995672778</v>
      </c>
      <c r="J327" s="31">
        <v>10642380</v>
      </c>
      <c r="K327" s="36">
        <f t="shared" si="74"/>
        <v>0.19896584826982172</v>
      </c>
      <c r="L327" s="31">
        <v>0</v>
      </c>
      <c r="M327" s="36">
        <f t="shared" si="75"/>
        <v>0</v>
      </c>
      <c r="N327" s="31">
        <f t="shared" si="76"/>
        <v>34132409</v>
      </c>
      <c r="O327" s="36">
        <f t="shared" si="77"/>
        <v>0.6381264068918322</v>
      </c>
      <c r="P327" s="31">
        <v>10420763</v>
      </c>
      <c r="Q327" s="31">
        <v>46503530</v>
      </c>
      <c r="R327" s="31">
        <v>45033305</v>
      </c>
      <c r="S327" s="31">
        <v>30923750</v>
      </c>
      <c r="T327" s="36">
        <f t="shared" si="78"/>
        <v>0.6866862203429217</v>
      </c>
      <c r="U327" s="36">
        <f t="shared" si="79"/>
        <v>2.1266868846359976E-2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20165400</v>
      </c>
      <c r="E328" s="31">
        <v>20669500</v>
      </c>
      <c r="F328" s="31">
        <v>3728047</v>
      </c>
      <c r="G328" s="36">
        <f t="shared" si="72"/>
        <v>0.18487344659664573</v>
      </c>
      <c r="H328" s="31">
        <v>5486407</v>
      </c>
      <c r="I328" s="36">
        <f t="shared" si="73"/>
        <v>0.27207032838426215</v>
      </c>
      <c r="J328" s="31">
        <v>4327157</v>
      </c>
      <c r="K328" s="36">
        <f t="shared" si="74"/>
        <v>0.20934986332518929</v>
      </c>
      <c r="L328" s="31">
        <v>0</v>
      </c>
      <c r="M328" s="36">
        <f t="shared" si="75"/>
        <v>0</v>
      </c>
      <c r="N328" s="31">
        <f t="shared" si="76"/>
        <v>13541611</v>
      </c>
      <c r="O328" s="36">
        <f t="shared" si="77"/>
        <v>0.6551494230629672</v>
      </c>
      <c r="P328" s="31">
        <v>4137971</v>
      </c>
      <c r="Q328" s="31">
        <v>19730200</v>
      </c>
      <c r="R328" s="31">
        <v>21015500</v>
      </c>
      <c r="S328" s="31">
        <v>13097047</v>
      </c>
      <c r="T328" s="36">
        <f t="shared" si="78"/>
        <v>0.62320891722776051</v>
      </c>
      <c r="U328" s="36">
        <f t="shared" si="79"/>
        <v>4.571950842574779E-2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54048209</v>
      </c>
      <c r="E329" s="31">
        <v>56743506</v>
      </c>
      <c r="F329" s="31">
        <v>11935309</v>
      </c>
      <c r="G329" s="36">
        <f t="shared" si="72"/>
        <v>0.22082709530671035</v>
      </c>
      <c r="H329" s="31">
        <v>8877175</v>
      </c>
      <c r="I329" s="36">
        <f t="shared" si="73"/>
        <v>0.16424549794055154</v>
      </c>
      <c r="J329" s="31">
        <v>9541579</v>
      </c>
      <c r="K329" s="36">
        <f t="shared" si="74"/>
        <v>0.16815279267375549</v>
      </c>
      <c r="L329" s="31">
        <v>0</v>
      </c>
      <c r="M329" s="36">
        <f t="shared" si="75"/>
        <v>0</v>
      </c>
      <c r="N329" s="31">
        <f t="shared" si="76"/>
        <v>30354063</v>
      </c>
      <c r="O329" s="36">
        <f t="shared" si="77"/>
        <v>0.53493457031012503</v>
      </c>
      <c r="P329" s="31">
        <v>12852183</v>
      </c>
      <c r="Q329" s="31">
        <v>47332768</v>
      </c>
      <c r="R329" s="31">
        <v>45171043</v>
      </c>
      <c r="S329" s="31">
        <v>32133943</v>
      </c>
      <c r="T329" s="36">
        <f t="shared" si="78"/>
        <v>0.71138368445466271</v>
      </c>
      <c r="U329" s="36">
        <f t="shared" si="79"/>
        <v>-0.25759079216347913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37096397</v>
      </c>
      <c r="E330" s="31">
        <v>41034359</v>
      </c>
      <c r="F330" s="31">
        <v>9094009</v>
      </c>
      <c r="G330" s="36">
        <f t="shared" si="72"/>
        <v>0.24514534389957063</v>
      </c>
      <c r="H330" s="31">
        <v>10976125</v>
      </c>
      <c r="I330" s="36">
        <f t="shared" si="73"/>
        <v>0.29588116064209685</v>
      </c>
      <c r="J330" s="31">
        <v>9264018</v>
      </c>
      <c r="K330" s="36">
        <f t="shared" si="74"/>
        <v>0.22576246408528033</v>
      </c>
      <c r="L330" s="31">
        <v>0</v>
      </c>
      <c r="M330" s="36">
        <f t="shared" si="75"/>
        <v>0</v>
      </c>
      <c r="N330" s="31">
        <f t="shared" si="76"/>
        <v>29334152</v>
      </c>
      <c r="O330" s="36">
        <f t="shared" si="77"/>
        <v>0.71486804509362512</v>
      </c>
      <c r="P330" s="31">
        <v>8268776</v>
      </c>
      <c r="Q330" s="31">
        <v>40062715</v>
      </c>
      <c r="R330" s="31">
        <v>40856830</v>
      </c>
      <c r="S330" s="31">
        <v>25947715</v>
      </c>
      <c r="T330" s="36">
        <f t="shared" si="78"/>
        <v>0.63508879665896745</v>
      </c>
      <c r="U330" s="36">
        <f t="shared" si="79"/>
        <v>0.12036146583242791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15207808</v>
      </c>
      <c r="E331" s="31">
        <v>25741678</v>
      </c>
      <c r="F331" s="31">
        <v>5172798</v>
      </c>
      <c r="G331" s="36">
        <f t="shared" si="72"/>
        <v>0.34014093286816877</v>
      </c>
      <c r="H331" s="31">
        <v>4494767</v>
      </c>
      <c r="I331" s="36">
        <f t="shared" si="73"/>
        <v>0.29555653253907466</v>
      </c>
      <c r="J331" s="31">
        <v>7122668</v>
      </c>
      <c r="K331" s="36">
        <f t="shared" si="74"/>
        <v>0.27669789047940074</v>
      </c>
      <c r="L331" s="31">
        <v>0</v>
      </c>
      <c r="M331" s="36">
        <f t="shared" si="75"/>
        <v>0</v>
      </c>
      <c r="N331" s="31">
        <f t="shared" si="76"/>
        <v>16790233</v>
      </c>
      <c r="O331" s="36">
        <f t="shared" si="77"/>
        <v>0.65225868336943693</v>
      </c>
      <c r="P331" s="31">
        <v>3402786</v>
      </c>
      <c r="Q331" s="31">
        <v>18300144</v>
      </c>
      <c r="R331" s="31">
        <v>17040747</v>
      </c>
      <c r="S331" s="31">
        <v>11994668</v>
      </c>
      <c r="T331" s="36">
        <f t="shared" si="78"/>
        <v>0.70388158453382355</v>
      </c>
      <c r="U331" s="36">
        <f t="shared" si="79"/>
        <v>1.0931871707477345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233668228</v>
      </c>
      <c r="E332" s="32">
        <f>SUM(E324:E331)</f>
        <v>250261028</v>
      </c>
      <c r="F332" s="32">
        <f>SUM(F324:F331)</f>
        <v>50815843</v>
      </c>
      <c r="G332" s="37">
        <f t="shared" si="72"/>
        <v>0.21747005758951535</v>
      </c>
      <c r="H332" s="32">
        <f>SUM(H324:H331)</f>
        <v>55914089</v>
      </c>
      <c r="I332" s="37">
        <f t="shared" si="73"/>
        <v>0.23928836829284297</v>
      </c>
      <c r="J332" s="32">
        <f>SUM(J324:J331)</f>
        <v>52527059</v>
      </c>
      <c r="K332" s="37">
        <f t="shared" si="74"/>
        <v>0.20988908828425334</v>
      </c>
      <c r="L332" s="32">
        <f>SUM(L324:L331)</f>
        <v>0</v>
      </c>
      <c r="M332" s="37">
        <f t="shared" si="75"/>
        <v>0</v>
      </c>
      <c r="N332" s="32">
        <f t="shared" si="76"/>
        <v>159256991</v>
      </c>
      <c r="O332" s="37">
        <f t="shared" si="77"/>
        <v>0.63636352920279704</v>
      </c>
      <c r="P332" s="32">
        <f>SUM(P324:P331)</f>
        <v>49606252</v>
      </c>
      <c r="Q332" s="32">
        <f>SUM(Q324:Q331)</f>
        <v>222073712</v>
      </c>
      <c r="R332" s="32">
        <f>SUM(R324:R331)</f>
        <v>216825540</v>
      </c>
      <c r="S332" s="32">
        <f>SUM(S324:S331)</f>
        <v>145852742</v>
      </c>
      <c r="T332" s="37">
        <f t="shared" si="78"/>
        <v>0.67267325611180306</v>
      </c>
      <c r="U332" s="37">
        <f t="shared" si="79"/>
        <v>5.8879816197361601E-2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860808</v>
      </c>
      <c r="E333" s="31">
        <v>1044368</v>
      </c>
      <c r="F333" s="31">
        <v>301736</v>
      </c>
      <c r="G333" s="36">
        <f t="shared" si="72"/>
        <v>0.35052648209589132</v>
      </c>
      <c r="H333" s="31">
        <v>240980</v>
      </c>
      <c r="I333" s="36">
        <f t="shared" si="73"/>
        <v>0.27994628302710939</v>
      </c>
      <c r="J333" s="31">
        <v>176308</v>
      </c>
      <c r="K333" s="36">
        <f t="shared" si="74"/>
        <v>0.1688178879475434</v>
      </c>
      <c r="L333" s="31">
        <v>0</v>
      </c>
      <c r="M333" s="36">
        <f t="shared" si="75"/>
        <v>0</v>
      </c>
      <c r="N333" s="31">
        <f t="shared" si="76"/>
        <v>719024</v>
      </c>
      <c r="O333" s="36">
        <f t="shared" si="77"/>
        <v>0.6884776247453005</v>
      </c>
      <c r="P333" s="31">
        <v>165470</v>
      </c>
      <c r="Q333" s="31">
        <v>865284</v>
      </c>
      <c r="R333" s="31">
        <v>827136</v>
      </c>
      <c r="S333" s="31">
        <v>546040</v>
      </c>
      <c r="T333" s="36">
        <f t="shared" si="78"/>
        <v>0.6601574589910244</v>
      </c>
      <c r="U333" s="36">
        <f t="shared" si="79"/>
        <v>6.5498277633407875E-2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10075066</v>
      </c>
      <c r="E334" s="31">
        <v>9714301</v>
      </c>
      <c r="F334" s="31">
        <v>2503918</v>
      </c>
      <c r="G334" s="36">
        <f t="shared" si="72"/>
        <v>0.24852621312852938</v>
      </c>
      <c r="H334" s="31">
        <v>2341852</v>
      </c>
      <c r="I334" s="36">
        <f t="shared" si="73"/>
        <v>0.23244036316982936</v>
      </c>
      <c r="J334" s="31">
        <v>1943048</v>
      </c>
      <c r="K334" s="36">
        <f t="shared" si="74"/>
        <v>0.2000193323225212</v>
      </c>
      <c r="L334" s="31">
        <v>0</v>
      </c>
      <c r="M334" s="36">
        <f t="shared" si="75"/>
        <v>0</v>
      </c>
      <c r="N334" s="31">
        <f t="shared" si="76"/>
        <v>6788818</v>
      </c>
      <c r="O334" s="36">
        <f t="shared" si="77"/>
        <v>0.69884781210711922</v>
      </c>
      <c r="P334" s="31">
        <v>1973736</v>
      </c>
      <c r="Q334" s="31">
        <v>9155031</v>
      </c>
      <c r="R334" s="31">
        <v>9150788</v>
      </c>
      <c r="S334" s="31">
        <v>6931742</v>
      </c>
      <c r="T334" s="36">
        <f t="shared" si="78"/>
        <v>0.75750219543934361</v>
      </c>
      <c r="U334" s="36">
        <f t="shared" si="79"/>
        <v>-1.5548178682458058E-2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9849594</v>
      </c>
      <c r="E335" s="31">
        <v>10179033</v>
      </c>
      <c r="F335" s="31">
        <v>2200262</v>
      </c>
      <c r="G335" s="36">
        <f t="shared" si="72"/>
        <v>0.22338606037974762</v>
      </c>
      <c r="H335" s="31">
        <v>2434697</v>
      </c>
      <c r="I335" s="36">
        <f t="shared" si="73"/>
        <v>0.24718754905024512</v>
      </c>
      <c r="J335" s="31">
        <v>2176717</v>
      </c>
      <c r="K335" s="36">
        <f t="shared" si="74"/>
        <v>0.21384320101919307</v>
      </c>
      <c r="L335" s="31">
        <v>0</v>
      </c>
      <c r="M335" s="36">
        <f t="shared" si="75"/>
        <v>0</v>
      </c>
      <c r="N335" s="31">
        <f t="shared" si="76"/>
        <v>6811676</v>
      </c>
      <c r="O335" s="36">
        <f t="shared" si="77"/>
        <v>0.66918694536111634</v>
      </c>
      <c r="P335" s="31">
        <v>2201073</v>
      </c>
      <c r="Q335" s="31">
        <v>11332542</v>
      </c>
      <c r="R335" s="31">
        <v>11748817</v>
      </c>
      <c r="S335" s="31">
        <v>5767329</v>
      </c>
      <c r="T335" s="36">
        <f t="shared" si="78"/>
        <v>0.49088593345185305</v>
      </c>
      <c r="U335" s="36">
        <f t="shared" si="79"/>
        <v>-1.1065512138852318E-2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7707130</v>
      </c>
      <c r="E336" s="31">
        <v>6798492</v>
      </c>
      <c r="F336" s="31">
        <v>811903</v>
      </c>
      <c r="G336" s="36">
        <f t="shared" si="72"/>
        <v>0.10534440187203278</v>
      </c>
      <c r="H336" s="31">
        <v>1546422</v>
      </c>
      <c r="I336" s="36">
        <f t="shared" si="73"/>
        <v>0.20064823092383285</v>
      </c>
      <c r="J336" s="31">
        <v>1535264</v>
      </c>
      <c r="K336" s="36">
        <f t="shared" si="74"/>
        <v>0.22582419748379493</v>
      </c>
      <c r="L336" s="31">
        <v>0</v>
      </c>
      <c r="M336" s="36">
        <f t="shared" si="75"/>
        <v>0</v>
      </c>
      <c r="N336" s="31">
        <f t="shared" si="76"/>
        <v>3893589</v>
      </c>
      <c r="O336" s="36">
        <f t="shared" si="77"/>
        <v>0.57271362531573178</v>
      </c>
      <c r="P336" s="31">
        <v>1232369</v>
      </c>
      <c r="Q336" s="31">
        <v>6777432</v>
      </c>
      <c r="R336" s="31">
        <v>8038315</v>
      </c>
      <c r="S336" s="31">
        <v>4655820</v>
      </c>
      <c r="T336" s="36">
        <f t="shared" si="78"/>
        <v>0.57920347734568745</v>
      </c>
      <c r="U336" s="36">
        <f t="shared" si="79"/>
        <v>0.24578271605338986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28492598</v>
      </c>
      <c r="E337" s="32">
        <f>SUM(E333:E336)</f>
        <v>27736194</v>
      </c>
      <c r="F337" s="32">
        <f>SUM(F333:F336)</f>
        <v>5817819</v>
      </c>
      <c r="G337" s="37">
        <f t="shared" si="72"/>
        <v>0.20418703131248334</v>
      </c>
      <c r="H337" s="32">
        <f>SUM(H333:H336)</f>
        <v>6563951</v>
      </c>
      <c r="I337" s="37">
        <f t="shared" si="73"/>
        <v>0.23037390272378813</v>
      </c>
      <c r="J337" s="32">
        <f>SUM(J333:J336)</f>
        <v>5831337</v>
      </c>
      <c r="K337" s="37">
        <f t="shared" si="74"/>
        <v>0.21024286893868713</v>
      </c>
      <c r="L337" s="32">
        <f>SUM(L333:L336)</f>
        <v>0</v>
      </c>
      <c r="M337" s="37">
        <f t="shared" si="75"/>
        <v>0</v>
      </c>
      <c r="N337" s="32">
        <f t="shared" si="76"/>
        <v>18213107</v>
      </c>
      <c r="O337" s="37">
        <f t="shared" si="77"/>
        <v>0.65665487485413465</v>
      </c>
      <c r="P337" s="32">
        <f>SUM(P333:P336)</f>
        <v>5572648</v>
      </c>
      <c r="Q337" s="32">
        <f>SUM(Q333:Q336)</f>
        <v>28130289</v>
      </c>
      <c r="R337" s="32">
        <f>SUM(R333:R336)</f>
        <v>29765056</v>
      </c>
      <c r="S337" s="32">
        <f>SUM(S333:S336)</f>
        <v>17900931</v>
      </c>
      <c r="T337" s="37">
        <f t="shared" si="78"/>
        <v>0.60140760360067858</v>
      </c>
      <c r="U337" s="37">
        <f t="shared" si="79"/>
        <v>4.6421198683282983E-2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2675709963</v>
      </c>
      <c r="E338" s="32">
        <f>SUM(E302,E304:E309,E311:E316,E318:E322,E324:E331,E333:E336)</f>
        <v>2659764749</v>
      </c>
      <c r="F338" s="32">
        <f>SUM(F302,F304:F309,F311:F316,F318:F322,F324:F331,F333:F336)</f>
        <v>536043120</v>
      </c>
      <c r="G338" s="37">
        <f t="shared" si="72"/>
        <v>0.20033678067221816</v>
      </c>
      <c r="H338" s="32">
        <f>SUM(H302,H304:H309,H311:H316,H318:H322,H324:H331,H333:H336)</f>
        <v>617110157</v>
      </c>
      <c r="I338" s="37">
        <f t="shared" si="73"/>
        <v>0.23063417393269989</v>
      </c>
      <c r="J338" s="32">
        <f>SUM(J302,J304:J309,J311:J316,J318:J322,J324:J331,J333:J336)</f>
        <v>602688688</v>
      </c>
      <c r="K338" s="37">
        <f t="shared" si="74"/>
        <v>0.22659473482630174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1755841965</v>
      </c>
      <c r="O338" s="37">
        <f t="shared" si="77"/>
        <v>0.6601493480429611</v>
      </c>
      <c r="P338" s="32">
        <f>SUM(P302,P304:P309,P311:P316,P318:P322,P324:P331,P333:P336)</f>
        <v>563606307</v>
      </c>
      <c r="Q338" s="32">
        <f>SUM(Q302,Q304:Q309,Q311:Q316,Q318:Q322,Q324:Q331,Q333:Q336)</f>
        <v>2634366739</v>
      </c>
      <c r="R338" s="32">
        <f>SUM(R302,R304:R309,R311:R316,R318:R322,R324:R331,R333:R336)</f>
        <v>2507866894</v>
      </c>
      <c r="S338" s="32">
        <f>SUM(S302,S304:S309,S311:S316,S318:S322,S324:S331,S333:S336)</f>
        <v>1692180028</v>
      </c>
      <c r="T338" s="37">
        <f t="shared" si="78"/>
        <v>0.67474874047282674</v>
      </c>
      <c r="U338" s="37">
        <f t="shared" si="79"/>
        <v>6.9343406052409629E-2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16244929881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16951843651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3165855330</v>
      </c>
      <c r="G339" s="39">
        <f t="shared" si="72"/>
        <v>0.19488267128211928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3684486768</v>
      </c>
      <c r="I339" s="39">
        <f t="shared" si="73"/>
        <v>0.2268084131473759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3432033813</v>
      </c>
      <c r="K339" s="39">
        <f t="shared" si="74"/>
        <v>0.20245784963911828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10282375911</v>
      </c>
      <c r="O339" s="39">
        <f t="shared" si="77"/>
        <v>0.60656387132224621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3105835801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15544977319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15792158373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9846769315</v>
      </c>
      <c r="T339" s="39">
        <f t="shared" si="78"/>
        <v>0.62352270553688927</v>
      </c>
      <c r="U339" s="39">
        <f t="shared" si="79"/>
        <v>0.10502744926018703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0D16173-9595-4DA3-98C3-18ED22E5A0FA}"/>
</file>

<file path=customXml/itemProps2.xml><?xml version="1.0" encoding="utf-8"?>
<ds:datastoreItem xmlns:ds="http://schemas.openxmlformats.org/officeDocument/2006/customXml" ds:itemID="{439DECF1-5794-46C8-8C69-EAAD3432BA25}"/>
</file>

<file path=customXml/itemProps3.xml><?xml version="1.0" encoding="utf-8"?>
<ds:datastoreItem xmlns:ds="http://schemas.openxmlformats.org/officeDocument/2006/customXml" ds:itemID="{5B40E957-6C00-4B89-B22C-78D6318632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2025-05-07T11:49:44Z</dcterms:created>
  <dcterms:modified xsi:type="dcterms:W3CDTF">2025-05-07T12:00:24Z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