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3A92C013-7392-4919-9E72-2458AA4133EC}" xr6:coauthVersionLast="47" xr6:coauthVersionMax="47" xr10:uidLastSave="{00000000-0000-0000-0000-000000000000}"/>
  <workbookProtection workbookAlgorithmName="SHA-512" workbookHashValue="I1SFsWGaRnivDmDtOccKXrM9CzYDWkEcvsqkr0AyxlFZcLF6RO78P2x/Tpng+uDZqTS/M9zV/eeStyBjt4at+Q==" workbookSaltValue="LXgd4hi/J0rv88RZTKoq7g==" workbookSpinCount="100000" lockStructure="1"/>
  <bookViews>
    <workbookView xWindow="-120" yWindow="-120" windowWidth="29040" windowHeight="16440" firstSheet="25" activeTab="22" xr2:uid="{00000000-000D-0000-FFFF-FFFF00000000}"/>
  </bookViews>
  <sheets>
    <sheet name="Summary" sheetId="1" r:id="rId1"/>
    <sheet name="BUF" sheetId="2" r:id="rId2"/>
    <sheet name="DC10" sheetId="3" r:id="rId3"/>
    <sheet name="DC12" sheetId="4" r:id="rId4"/>
    <sheet name="DC13" sheetId="5" r:id="rId5"/>
    <sheet name="DC14" sheetId="6" r:id="rId6"/>
    <sheet name="DC15" sheetId="7" r:id="rId7"/>
    <sheet name="DC44" sheetId="8" r:id="rId8"/>
    <sheet name="EC101" sheetId="9" r:id="rId9"/>
    <sheet name="EC102" sheetId="10" r:id="rId10"/>
    <sheet name="EC104" sheetId="11" r:id="rId11"/>
    <sheet name="EC105" sheetId="12" r:id="rId12"/>
    <sheet name="EC106" sheetId="13" r:id="rId13"/>
    <sheet name="EC108" sheetId="14" r:id="rId14"/>
    <sheet name="EC109" sheetId="15" r:id="rId15"/>
    <sheet name="EC121" sheetId="16" r:id="rId16"/>
    <sheet name="EC122" sheetId="17" r:id="rId17"/>
    <sheet name="EC123" sheetId="18" r:id="rId18"/>
    <sheet name="EC124" sheetId="19" r:id="rId19"/>
    <sheet name="EC126" sheetId="20" r:id="rId20"/>
    <sheet name="EC129" sheetId="21" r:id="rId21"/>
    <sheet name="EC131" sheetId="22" r:id="rId22"/>
    <sheet name="EC135" sheetId="23" r:id="rId23"/>
    <sheet name="EC136" sheetId="24" r:id="rId24"/>
    <sheet name="EC137" sheetId="25" r:id="rId25"/>
    <sheet name="EC138" sheetId="26" r:id="rId26"/>
    <sheet name="EC139" sheetId="27" r:id="rId27"/>
    <sheet name="EC141" sheetId="28" r:id="rId28"/>
    <sheet name="EC142" sheetId="29" r:id="rId29"/>
    <sheet name="EC145" sheetId="30" r:id="rId30"/>
    <sheet name="EC153" sheetId="31" r:id="rId31"/>
    <sheet name="EC154" sheetId="32" r:id="rId32"/>
    <sheet name="EC155" sheetId="33" r:id="rId33"/>
    <sheet name="EC156" sheetId="34" r:id="rId34"/>
    <sheet name="EC157" sheetId="35" r:id="rId35"/>
    <sheet name="EC441" sheetId="36" r:id="rId36"/>
    <sheet name="EC442" sheetId="37" r:id="rId37"/>
    <sheet name="EC443" sheetId="38" r:id="rId38"/>
    <sheet name="EC444" sheetId="39" r:id="rId39"/>
    <sheet name="NMA" sheetId="40" r:id="rId40"/>
  </sheets>
  <definedNames>
    <definedName name="_xlnm.Print_Area" localSheetId="1">BUF!$A$1:$X$78</definedName>
    <definedName name="_xlnm.Print_Area" localSheetId="2">'DC10'!$A$1:$X$78</definedName>
    <definedName name="_xlnm.Print_Area" localSheetId="3">'DC12'!$A$1:$X$78</definedName>
    <definedName name="_xlnm.Print_Area" localSheetId="4">'DC13'!$A$1:$X$78</definedName>
    <definedName name="_xlnm.Print_Area" localSheetId="5">'DC14'!$A$1:$X$78</definedName>
    <definedName name="_xlnm.Print_Area" localSheetId="6">'DC15'!$A$1:$X$78</definedName>
    <definedName name="_xlnm.Print_Area" localSheetId="7">'DC44'!$A$1:$X$78</definedName>
    <definedName name="_xlnm.Print_Area" localSheetId="8">'EC101'!$A$1:$X$78</definedName>
    <definedName name="_xlnm.Print_Area" localSheetId="9">'EC102'!$A$1:$X$78</definedName>
    <definedName name="_xlnm.Print_Area" localSheetId="10">'EC104'!$A$1:$X$78</definedName>
    <definedName name="_xlnm.Print_Area" localSheetId="11">'EC105'!$A$1:$X$78</definedName>
    <definedName name="_xlnm.Print_Area" localSheetId="12">'EC106'!$A$1:$X$78</definedName>
    <definedName name="_xlnm.Print_Area" localSheetId="13">'EC108'!$A$1:$X$78</definedName>
    <definedName name="_xlnm.Print_Area" localSheetId="14">'EC109'!$A$1:$X$78</definedName>
    <definedName name="_xlnm.Print_Area" localSheetId="15">'EC121'!$A$1:$X$78</definedName>
    <definedName name="_xlnm.Print_Area" localSheetId="16">'EC122'!$A$1:$X$78</definedName>
    <definedName name="_xlnm.Print_Area" localSheetId="17">'EC123'!$A$1:$X$78</definedName>
    <definedName name="_xlnm.Print_Area" localSheetId="18">'EC124'!$A$1:$X$78</definedName>
    <definedName name="_xlnm.Print_Area" localSheetId="19">'EC126'!$A$1:$X$78</definedName>
    <definedName name="_xlnm.Print_Area" localSheetId="20">'EC129'!$A$1:$X$78</definedName>
    <definedName name="_xlnm.Print_Area" localSheetId="21">'EC131'!$A$1:$X$78</definedName>
    <definedName name="_xlnm.Print_Area" localSheetId="22">'EC135'!$A$1:$X$78</definedName>
    <definedName name="_xlnm.Print_Area" localSheetId="23">'EC136'!$A$1:$X$78</definedName>
    <definedName name="_xlnm.Print_Area" localSheetId="24">'EC137'!$A$1:$X$78</definedName>
    <definedName name="_xlnm.Print_Area" localSheetId="25">'EC138'!$A$1:$X$78</definedName>
    <definedName name="_xlnm.Print_Area" localSheetId="26">'EC139'!$A$1:$X$78</definedName>
    <definedName name="_xlnm.Print_Area" localSheetId="27">'EC141'!$A$1:$X$78</definedName>
    <definedName name="_xlnm.Print_Area" localSheetId="28">'EC142'!$A$1:$X$78</definedName>
    <definedName name="_xlnm.Print_Area" localSheetId="29">'EC145'!$A$1:$X$78</definedName>
    <definedName name="_xlnm.Print_Area" localSheetId="30">'EC153'!$A$1:$X$78</definedName>
    <definedName name="_xlnm.Print_Area" localSheetId="31">'EC154'!$A$1:$X$78</definedName>
    <definedName name="_xlnm.Print_Area" localSheetId="32">'EC155'!$A$1:$X$78</definedName>
    <definedName name="_xlnm.Print_Area" localSheetId="33">'EC156'!$A$1:$X$78</definedName>
    <definedName name="_xlnm.Print_Area" localSheetId="34">'EC157'!$A$1:$X$78</definedName>
    <definedName name="_xlnm.Print_Area" localSheetId="35">'EC441'!$A$1:$X$78</definedName>
    <definedName name="_xlnm.Print_Area" localSheetId="36">'EC442'!$A$1:$X$78</definedName>
    <definedName name="_xlnm.Print_Area" localSheetId="37">'EC443'!$A$1:$X$78</definedName>
    <definedName name="_xlnm.Print_Area" localSheetId="38">'EC444'!$A$1:$X$78</definedName>
    <definedName name="_xlnm.Print_Area" localSheetId="39">NMA!$A$1:$X$78</definedName>
    <definedName name="_xlnm.Print_Area" localSheetId="0">Summary!$A$1:$X$78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32"/>
  <c r="V62" i="32"/>
  <c r="W62" i="33"/>
  <c r="V62" i="33"/>
  <c r="W62" i="34"/>
  <c r="V62" i="34"/>
  <c r="W62" i="35"/>
  <c r="V62" i="35"/>
  <c r="W62" i="36"/>
  <c r="V62" i="36"/>
  <c r="W62" i="37"/>
  <c r="V62" i="37"/>
  <c r="W62" i="38"/>
  <c r="V62" i="38"/>
  <c r="W62" i="39"/>
  <c r="V62" i="39"/>
  <c r="W62" i="40"/>
  <c r="V62" i="40"/>
  <c r="W62" i="1"/>
  <c r="V62" i="1"/>
  <c r="O62" i="2"/>
  <c r="N62" i="2"/>
  <c r="M62" i="2"/>
  <c r="L62" i="2"/>
  <c r="K62" i="2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J62" i="22"/>
  <c r="I62" i="22"/>
  <c r="H62" i="22"/>
  <c r="G62" i="22"/>
  <c r="F62" i="22"/>
  <c r="D62" i="22"/>
  <c r="C62" i="22"/>
  <c r="B62" i="22"/>
  <c r="O62" i="23"/>
  <c r="N62" i="23"/>
  <c r="M62" i="23"/>
  <c r="L62" i="23"/>
  <c r="K62" i="23"/>
  <c r="J62" i="23"/>
  <c r="I62" i="23"/>
  <c r="H62" i="23"/>
  <c r="G62" i="23"/>
  <c r="F62" i="23"/>
  <c r="D62" i="23"/>
  <c r="C62" i="23"/>
  <c r="B62" i="23"/>
  <c r="O62" i="24"/>
  <c r="N62" i="24"/>
  <c r="M62" i="24"/>
  <c r="L62" i="24"/>
  <c r="K62" i="24"/>
  <c r="J62" i="24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I62" i="25"/>
  <c r="H62" i="25"/>
  <c r="G62" i="25"/>
  <c r="F62" i="25"/>
  <c r="D62" i="25"/>
  <c r="C62" i="25"/>
  <c r="B62" i="25"/>
  <c r="O62" i="26"/>
  <c r="N62" i="26"/>
  <c r="M62" i="26"/>
  <c r="L62" i="26"/>
  <c r="K62" i="26"/>
  <c r="J62" i="26"/>
  <c r="I62" i="26"/>
  <c r="H62" i="26"/>
  <c r="G62" i="26"/>
  <c r="F62" i="26"/>
  <c r="D62" i="26"/>
  <c r="C62" i="26"/>
  <c r="B62" i="26"/>
  <c r="O62" i="27"/>
  <c r="N62" i="27"/>
  <c r="M62" i="27"/>
  <c r="L62" i="27"/>
  <c r="K62" i="27"/>
  <c r="J62" i="27"/>
  <c r="I62" i="27"/>
  <c r="H62" i="27"/>
  <c r="G62" i="27"/>
  <c r="F62" i="27"/>
  <c r="D62" i="27"/>
  <c r="C62" i="27"/>
  <c r="B62" i="27"/>
  <c r="O62" i="28"/>
  <c r="N62" i="28"/>
  <c r="M62" i="28"/>
  <c r="L62" i="28"/>
  <c r="K62" i="28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J62" i="29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I62" i="30"/>
  <c r="H62" i="30"/>
  <c r="G62" i="30"/>
  <c r="F62" i="30"/>
  <c r="D62" i="30"/>
  <c r="C62" i="30"/>
  <c r="B62" i="30"/>
  <c r="O62" i="31"/>
  <c r="N62" i="31"/>
  <c r="M62" i="31"/>
  <c r="L62" i="31"/>
  <c r="K62" i="31"/>
  <c r="J62" i="31"/>
  <c r="I62" i="31"/>
  <c r="H62" i="31"/>
  <c r="G62" i="31"/>
  <c r="F62" i="31"/>
  <c r="D62" i="31"/>
  <c r="C62" i="31"/>
  <c r="B62" i="31"/>
  <c r="O62" i="32"/>
  <c r="N62" i="32"/>
  <c r="M62" i="32"/>
  <c r="L62" i="32"/>
  <c r="K62" i="32"/>
  <c r="S62" i="32" s="1"/>
  <c r="J62" i="32"/>
  <c r="I62" i="32"/>
  <c r="H62" i="32"/>
  <c r="G62" i="32"/>
  <c r="F62" i="32"/>
  <c r="D62" i="32"/>
  <c r="C62" i="32"/>
  <c r="B62" i="32"/>
  <c r="O62" i="33"/>
  <c r="N62" i="33"/>
  <c r="M62" i="33"/>
  <c r="L62" i="33"/>
  <c r="K62" i="33"/>
  <c r="S62" i="33" s="1"/>
  <c r="J62" i="33"/>
  <c r="I62" i="33"/>
  <c r="H62" i="33"/>
  <c r="G62" i="33"/>
  <c r="F62" i="33"/>
  <c r="D62" i="33"/>
  <c r="C62" i="33"/>
  <c r="B62" i="33"/>
  <c r="O62" i="34"/>
  <c r="N62" i="34"/>
  <c r="M62" i="34"/>
  <c r="L62" i="34"/>
  <c r="K62" i="34"/>
  <c r="S62" i="34" s="1"/>
  <c r="J62" i="34"/>
  <c r="I62" i="34"/>
  <c r="H62" i="34"/>
  <c r="G62" i="34"/>
  <c r="F62" i="34"/>
  <c r="D62" i="34"/>
  <c r="C62" i="34"/>
  <c r="B62" i="34"/>
  <c r="O62" i="35"/>
  <c r="N62" i="35"/>
  <c r="M62" i="35"/>
  <c r="L62" i="35"/>
  <c r="K62" i="35"/>
  <c r="S62" i="35" s="1"/>
  <c r="J62" i="35"/>
  <c r="I62" i="35"/>
  <c r="H62" i="35"/>
  <c r="G62" i="35"/>
  <c r="F62" i="35"/>
  <c r="D62" i="35"/>
  <c r="C62" i="35"/>
  <c r="B62" i="35"/>
  <c r="O62" i="36"/>
  <c r="N62" i="36"/>
  <c r="M62" i="36"/>
  <c r="L62" i="36"/>
  <c r="K62" i="36"/>
  <c r="S62" i="36" s="1"/>
  <c r="J62" i="36"/>
  <c r="I62" i="36"/>
  <c r="H62" i="36"/>
  <c r="G62" i="36"/>
  <c r="F62" i="36"/>
  <c r="D62" i="36"/>
  <c r="C62" i="36"/>
  <c r="B62" i="36"/>
  <c r="O62" i="37"/>
  <c r="N62" i="37"/>
  <c r="M62" i="37"/>
  <c r="L62" i="37"/>
  <c r="K62" i="37"/>
  <c r="S62" i="37" s="1"/>
  <c r="J62" i="37"/>
  <c r="I62" i="37"/>
  <c r="H62" i="37"/>
  <c r="G62" i="37"/>
  <c r="F62" i="37"/>
  <c r="D62" i="37"/>
  <c r="C62" i="37"/>
  <c r="B62" i="37"/>
  <c r="O62" i="38"/>
  <c r="N62" i="38"/>
  <c r="M62" i="38"/>
  <c r="L62" i="38"/>
  <c r="K62" i="38"/>
  <c r="S62" i="38" s="1"/>
  <c r="J62" i="38"/>
  <c r="I62" i="38"/>
  <c r="H62" i="38"/>
  <c r="G62" i="38"/>
  <c r="F62" i="38"/>
  <c r="D62" i="38"/>
  <c r="C62" i="38"/>
  <c r="B62" i="38"/>
  <c r="O62" i="39"/>
  <c r="N62" i="39"/>
  <c r="M62" i="39"/>
  <c r="L62" i="39"/>
  <c r="K62" i="39"/>
  <c r="S62" i="39" s="1"/>
  <c r="J62" i="39"/>
  <c r="I62" i="39"/>
  <c r="H62" i="39"/>
  <c r="G62" i="39"/>
  <c r="F62" i="39"/>
  <c r="D62" i="39"/>
  <c r="C62" i="39"/>
  <c r="B62" i="39"/>
  <c r="O62" i="40"/>
  <c r="N62" i="40"/>
  <c r="M62" i="40"/>
  <c r="L62" i="40"/>
  <c r="K62" i="40"/>
  <c r="S62" i="40" s="1"/>
  <c r="J62" i="40"/>
  <c r="I62" i="40"/>
  <c r="H62" i="40"/>
  <c r="G62" i="40"/>
  <c r="F62" i="40"/>
  <c r="D62" i="40"/>
  <c r="C62" i="40"/>
  <c r="B62" i="40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21"/>
  <c r="V56" i="21"/>
  <c r="W56" i="22"/>
  <c r="V56" i="22"/>
  <c r="W56" i="23"/>
  <c r="V56" i="23"/>
  <c r="W56" i="24"/>
  <c r="V56" i="24"/>
  <c r="W56" i="25"/>
  <c r="V56" i="25"/>
  <c r="W56" i="26"/>
  <c r="V56" i="26"/>
  <c r="W56" i="27"/>
  <c r="V56" i="27"/>
  <c r="W56" i="28"/>
  <c r="V56" i="28"/>
  <c r="W56" i="29"/>
  <c r="V56" i="29"/>
  <c r="W56" i="30"/>
  <c r="V56" i="30"/>
  <c r="W56" i="31"/>
  <c r="V56" i="31"/>
  <c r="W56" i="32"/>
  <c r="V56" i="32"/>
  <c r="V43" i="32" s="1"/>
  <c r="W56" i="33"/>
  <c r="V56" i="33"/>
  <c r="W56" i="34"/>
  <c r="V56" i="34"/>
  <c r="W56" i="35"/>
  <c r="V56" i="35"/>
  <c r="W56" i="36"/>
  <c r="V56" i="36"/>
  <c r="W56" i="37"/>
  <c r="V56" i="37"/>
  <c r="W56" i="38"/>
  <c r="V56" i="38"/>
  <c r="W56" i="39"/>
  <c r="V56" i="39"/>
  <c r="W56" i="40"/>
  <c r="V56" i="40"/>
  <c r="W56" i="1"/>
  <c r="V56" i="1"/>
  <c r="O56" i="2"/>
  <c r="N56" i="2"/>
  <c r="M56" i="2"/>
  <c r="L56" i="2"/>
  <c r="K56" i="2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R56" i="4" s="1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I56" i="5"/>
  <c r="H56" i="5"/>
  <c r="G56" i="5"/>
  <c r="F56" i="5"/>
  <c r="D56" i="5"/>
  <c r="C56" i="5"/>
  <c r="B56" i="5"/>
  <c r="O56" i="6"/>
  <c r="N56" i="6"/>
  <c r="N43" i="6" s="1"/>
  <c r="M56" i="6"/>
  <c r="L56" i="6"/>
  <c r="L43" i="6" s="1"/>
  <c r="K56" i="6"/>
  <c r="J56" i="6"/>
  <c r="I56" i="6"/>
  <c r="H56" i="6"/>
  <c r="G56" i="6"/>
  <c r="F56" i="6"/>
  <c r="F43" i="6" s="1"/>
  <c r="D56" i="6"/>
  <c r="C56" i="6"/>
  <c r="C43" i="6" s="1"/>
  <c r="B56" i="6"/>
  <c r="O56" i="7"/>
  <c r="N56" i="7"/>
  <c r="M56" i="7"/>
  <c r="L56" i="7"/>
  <c r="K56" i="7"/>
  <c r="K43" i="7" s="1"/>
  <c r="S43" i="7" s="1"/>
  <c r="J56" i="7"/>
  <c r="I56" i="7"/>
  <c r="I43" i="7" s="1"/>
  <c r="H56" i="7"/>
  <c r="G56" i="7"/>
  <c r="F56" i="7"/>
  <c r="D56" i="7"/>
  <c r="C56" i="7"/>
  <c r="B56" i="7"/>
  <c r="O56" i="8"/>
  <c r="N56" i="8"/>
  <c r="M56" i="8"/>
  <c r="L56" i="8"/>
  <c r="K56" i="8"/>
  <c r="J56" i="8"/>
  <c r="I56" i="8"/>
  <c r="H56" i="8"/>
  <c r="G56" i="8"/>
  <c r="F56" i="8"/>
  <c r="D56" i="8"/>
  <c r="C56" i="8"/>
  <c r="B56" i="8"/>
  <c r="O56" i="9"/>
  <c r="N56" i="9"/>
  <c r="M56" i="9"/>
  <c r="M43" i="9" s="1"/>
  <c r="L56" i="9"/>
  <c r="K56" i="9"/>
  <c r="S56" i="9" s="1"/>
  <c r="J56" i="9"/>
  <c r="I56" i="9"/>
  <c r="H56" i="9"/>
  <c r="G56" i="9"/>
  <c r="F56" i="9"/>
  <c r="D56" i="9"/>
  <c r="D43" i="9" s="1"/>
  <c r="C56" i="9"/>
  <c r="B56" i="9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O56" i="11"/>
  <c r="N56" i="11"/>
  <c r="M56" i="11"/>
  <c r="L56" i="11"/>
  <c r="K56" i="11"/>
  <c r="J56" i="1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I56" i="12"/>
  <c r="H56" i="12"/>
  <c r="G56" i="12"/>
  <c r="F56" i="12"/>
  <c r="D56" i="12"/>
  <c r="C56" i="12"/>
  <c r="B56" i="12"/>
  <c r="O56" i="13"/>
  <c r="N56" i="13"/>
  <c r="M56" i="13"/>
  <c r="L56" i="13"/>
  <c r="K56" i="13"/>
  <c r="J56" i="13"/>
  <c r="I56" i="13"/>
  <c r="I43" i="13" s="1"/>
  <c r="H56" i="13"/>
  <c r="G56" i="13"/>
  <c r="F56" i="13"/>
  <c r="D56" i="13"/>
  <c r="C56" i="13"/>
  <c r="B56" i="13"/>
  <c r="O56" i="14"/>
  <c r="N56" i="14"/>
  <c r="N43" i="14" s="1"/>
  <c r="M56" i="14"/>
  <c r="L56" i="14"/>
  <c r="K56" i="14"/>
  <c r="J56" i="14"/>
  <c r="I56" i="14"/>
  <c r="H56" i="14"/>
  <c r="G56" i="14"/>
  <c r="F56" i="14"/>
  <c r="F43" i="14" s="1"/>
  <c r="D56" i="14"/>
  <c r="C56" i="14"/>
  <c r="B56" i="14"/>
  <c r="O56" i="15"/>
  <c r="N56" i="15"/>
  <c r="M56" i="15"/>
  <c r="L56" i="15"/>
  <c r="K56" i="15"/>
  <c r="J56" i="15"/>
  <c r="I56" i="15"/>
  <c r="H56" i="15"/>
  <c r="G56" i="15"/>
  <c r="F56" i="15"/>
  <c r="D56" i="15"/>
  <c r="C56" i="15"/>
  <c r="B56" i="15"/>
  <c r="O56" i="16"/>
  <c r="N56" i="16"/>
  <c r="N43" i="16" s="1"/>
  <c r="M56" i="16"/>
  <c r="L56" i="16"/>
  <c r="K56" i="16"/>
  <c r="J56" i="16"/>
  <c r="I56" i="16"/>
  <c r="H56" i="16"/>
  <c r="G56" i="16"/>
  <c r="F56" i="16"/>
  <c r="F43" i="16" s="1"/>
  <c r="D56" i="16"/>
  <c r="C56" i="16"/>
  <c r="B56" i="16"/>
  <c r="O56" i="17"/>
  <c r="N56" i="17"/>
  <c r="M56" i="17"/>
  <c r="L56" i="17"/>
  <c r="K56" i="17"/>
  <c r="S56" i="17" s="1"/>
  <c r="J56" i="17"/>
  <c r="I56" i="17"/>
  <c r="H56" i="17"/>
  <c r="G56" i="17"/>
  <c r="F56" i="17"/>
  <c r="D56" i="17"/>
  <c r="D43" i="17" s="1"/>
  <c r="C56" i="17"/>
  <c r="B56" i="17"/>
  <c r="O56" i="18"/>
  <c r="N56" i="18"/>
  <c r="M56" i="18"/>
  <c r="L56" i="18"/>
  <c r="K56" i="18"/>
  <c r="J56" i="18"/>
  <c r="I56" i="18"/>
  <c r="H56" i="18"/>
  <c r="G56" i="18"/>
  <c r="F56" i="18"/>
  <c r="D56" i="18"/>
  <c r="C56" i="18"/>
  <c r="B56" i="18"/>
  <c r="O56" i="19"/>
  <c r="O43" i="19" s="1"/>
  <c r="N56" i="19"/>
  <c r="M56" i="19"/>
  <c r="L56" i="19"/>
  <c r="K56" i="19"/>
  <c r="J56" i="19"/>
  <c r="I56" i="19"/>
  <c r="H56" i="19"/>
  <c r="G56" i="19"/>
  <c r="F56" i="19"/>
  <c r="D56" i="19"/>
  <c r="C56" i="19"/>
  <c r="B56" i="19"/>
  <c r="O56" i="20"/>
  <c r="N56" i="20"/>
  <c r="M56" i="20"/>
  <c r="L56" i="20"/>
  <c r="K56" i="20"/>
  <c r="J56" i="20"/>
  <c r="I56" i="20"/>
  <c r="H56" i="20"/>
  <c r="G56" i="20"/>
  <c r="F56" i="20"/>
  <c r="D56" i="20"/>
  <c r="C56" i="20"/>
  <c r="C43" i="20" s="1"/>
  <c r="B56" i="20"/>
  <c r="O56" i="21"/>
  <c r="O43" i="21" s="1"/>
  <c r="N56" i="21"/>
  <c r="M56" i="21"/>
  <c r="L56" i="21"/>
  <c r="K56" i="21"/>
  <c r="J56" i="21"/>
  <c r="I56" i="21"/>
  <c r="H56" i="21"/>
  <c r="G56" i="21"/>
  <c r="G43" i="21" s="1"/>
  <c r="F56" i="21"/>
  <c r="D56" i="21"/>
  <c r="C56" i="21"/>
  <c r="B56" i="21"/>
  <c r="O56" i="22"/>
  <c r="N56" i="22"/>
  <c r="N43" i="22" s="1"/>
  <c r="M56" i="22"/>
  <c r="L56" i="22"/>
  <c r="K56" i="22"/>
  <c r="J56" i="22"/>
  <c r="I56" i="22"/>
  <c r="H56" i="22"/>
  <c r="G56" i="22"/>
  <c r="F56" i="22"/>
  <c r="D56" i="22"/>
  <c r="C56" i="22"/>
  <c r="C43" i="22" s="1"/>
  <c r="B56" i="22"/>
  <c r="O56" i="23"/>
  <c r="N56" i="23"/>
  <c r="M56" i="23"/>
  <c r="L56" i="23"/>
  <c r="K56" i="23"/>
  <c r="K43" i="23" s="1"/>
  <c r="S43" i="23" s="1"/>
  <c r="J56" i="23"/>
  <c r="I56" i="23"/>
  <c r="H56" i="23"/>
  <c r="G56" i="23"/>
  <c r="F56" i="23"/>
  <c r="D56" i="23"/>
  <c r="C56" i="23"/>
  <c r="B56" i="23"/>
  <c r="O56" i="24"/>
  <c r="N56" i="24"/>
  <c r="M56" i="24"/>
  <c r="L56" i="24"/>
  <c r="K56" i="24"/>
  <c r="J56" i="24"/>
  <c r="I56" i="24"/>
  <c r="H56" i="24"/>
  <c r="G56" i="24"/>
  <c r="F56" i="24"/>
  <c r="F43" i="24" s="1"/>
  <c r="D56" i="24"/>
  <c r="C56" i="24"/>
  <c r="B56" i="24"/>
  <c r="O56" i="25"/>
  <c r="N56" i="25"/>
  <c r="M56" i="25"/>
  <c r="L56" i="25"/>
  <c r="K56" i="25"/>
  <c r="S56" i="25" s="1"/>
  <c r="J56" i="25"/>
  <c r="I56" i="25"/>
  <c r="H56" i="25"/>
  <c r="G56" i="25"/>
  <c r="F56" i="25"/>
  <c r="D56" i="25"/>
  <c r="D43" i="25" s="1"/>
  <c r="C56" i="25"/>
  <c r="B56" i="25"/>
  <c r="O56" i="26"/>
  <c r="N56" i="26"/>
  <c r="M56" i="26"/>
  <c r="L56" i="26"/>
  <c r="K56" i="26"/>
  <c r="J56" i="26"/>
  <c r="I56" i="26"/>
  <c r="H56" i="26"/>
  <c r="G56" i="26"/>
  <c r="F56" i="26"/>
  <c r="D56" i="26"/>
  <c r="C56" i="26"/>
  <c r="B56" i="26"/>
  <c r="O56" i="27"/>
  <c r="O43" i="27" s="1"/>
  <c r="N56" i="27"/>
  <c r="M56" i="27"/>
  <c r="M43" i="27" s="1"/>
  <c r="L56" i="27"/>
  <c r="K56" i="27"/>
  <c r="J56" i="27"/>
  <c r="I56" i="27"/>
  <c r="H56" i="27"/>
  <c r="G56" i="27"/>
  <c r="F56" i="27"/>
  <c r="D56" i="27"/>
  <c r="D43" i="27" s="1"/>
  <c r="C56" i="27"/>
  <c r="B56" i="27"/>
  <c r="O56" i="28"/>
  <c r="N56" i="28"/>
  <c r="M56" i="28"/>
  <c r="L56" i="28"/>
  <c r="K56" i="28"/>
  <c r="J56" i="28"/>
  <c r="I56" i="28"/>
  <c r="H56" i="28"/>
  <c r="G56" i="28"/>
  <c r="F56" i="28"/>
  <c r="D56" i="28"/>
  <c r="C56" i="28"/>
  <c r="C43" i="28" s="1"/>
  <c r="B56" i="28"/>
  <c r="O56" i="29"/>
  <c r="N56" i="29"/>
  <c r="M56" i="29"/>
  <c r="L56" i="29"/>
  <c r="K56" i="29"/>
  <c r="J56" i="29"/>
  <c r="I56" i="29"/>
  <c r="H56" i="29"/>
  <c r="G56" i="29"/>
  <c r="F56" i="29"/>
  <c r="D56" i="29"/>
  <c r="C56" i="29"/>
  <c r="B56" i="29"/>
  <c r="O56" i="30"/>
  <c r="N56" i="30"/>
  <c r="M56" i="30"/>
  <c r="L56" i="30"/>
  <c r="K56" i="30"/>
  <c r="J56" i="30"/>
  <c r="I56" i="30"/>
  <c r="H56" i="30"/>
  <c r="G56" i="30"/>
  <c r="F56" i="30"/>
  <c r="F43" i="30" s="1"/>
  <c r="D56" i="30"/>
  <c r="C56" i="30"/>
  <c r="B56" i="30"/>
  <c r="O56" i="31"/>
  <c r="N56" i="31"/>
  <c r="M56" i="31"/>
  <c r="L56" i="31"/>
  <c r="K56" i="31"/>
  <c r="J56" i="31"/>
  <c r="I56" i="31"/>
  <c r="H56" i="31"/>
  <c r="G56" i="31"/>
  <c r="F56" i="31"/>
  <c r="D56" i="31"/>
  <c r="C56" i="31"/>
  <c r="B56" i="31"/>
  <c r="O56" i="32"/>
  <c r="N56" i="32"/>
  <c r="N43" i="32" s="1"/>
  <c r="M56" i="32"/>
  <c r="L56" i="32"/>
  <c r="K56" i="32"/>
  <c r="J56" i="32"/>
  <c r="I56" i="32"/>
  <c r="H56" i="32"/>
  <c r="G56" i="32"/>
  <c r="F56" i="32"/>
  <c r="F43" i="32" s="1"/>
  <c r="D56" i="32"/>
  <c r="C56" i="32"/>
  <c r="B56" i="32"/>
  <c r="O56" i="33"/>
  <c r="N56" i="33"/>
  <c r="M56" i="33"/>
  <c r="M43" i="33" s="1"/>
  <c r="L56" i="33"/>
  <c r="K56" i="33"/>
  <c r="S56" i="33" s="1"/>
  <c r="J56" i="33"/>
  <c r="I56" i="33"/>
  <c r="H56" i="33"/>
  <c r="G56" i="33"/>
  <c r="F56" i="33"/>
  <c r="D56" i="33"/>
  <c r="D43" i="33" s="1"/>
  <c r="C56" i="33"/>
  <c r="B56" i="33"/>
  <c r="O56" i="34"/>
  <c r="N56" i="34"/>
  <c r="M56" i="34"/>
  <c r="L56" i="34"/>
  <c r="K56" i="34"/>
  <c r="J56" i="34"/>
  <c r="I56" i="34"/>
  <c r="H56" i="34"/>
  <c r="G56" i="34"/>
  <c r="F56" i="34"/>
  <c r="D56" i="34"/>
  <c r="C56" i="34"/>
  <c r="B56" i="34"/>
  <c r="O56" i="35"/>
  <c r="N56" i="35"/>
  <c r="M56" i="35"/>
  <c r="M43" i="35" s="1"/>
  <c r="L56" i="35"/>
  <c r="K56" i="35"/>
  <c r="J56" i="35"/>
  <c r="I56" i="35"/>
  <c r="H56" i="35"/>
  <c r="G56" i="35"/>
  <c r="F56" i="35"/>
  <c r="D56" i="35"/>
  <c r="D43" i="35" s="1"/>
  <c r="C56" i="35"/>
  <c r="B56" i="35"/>
  <c r="O56" i="36"/>
  <c r="N56" i="36"/>
  <c r="M56" i="36"/>
  <c r="L56" i="36"/>
  <c r="L43" i="36" s="1"/>
  <c r="K56" i="36"/>
  <c r="J56" i="36"/>
  <c r="I56" i="36"/>
  <c r="H56" i="36"/>
  <c r="G56" i="36"/>
  <c r="F56" i="36"/>
  <c r="D56" i="36"/>
  <c r="C56" i="36"/>
  <c r="C43" i="36" s="1"/>
  <c r="B56" i="36"/>
  <c r="O56" i="37"/>
  <c r="N56" i="37"/>
  <c r="M56" i="37"/>
  <c r="L56" i="37"/>
  <c r="K56" i="37"/>
  <c r="J56" i="37"/>
  <c r="I56" i="37"/>
  <c r="H56" i="37"/>
  <c r="G56" i="37"/>
  <c r="F56" i="37"/>
  <c r="D56" i="37"/>
  <c r="C56" i="37"/>
  <c r="B56" i="37"/>
  <c r="O56" i="38"/>
  <c r="N56" i="38"/>
  <c r="N43" i="38" s="1"/>
  <c r="M56" i="38"/>
  <c r="L56" i="38"/>
  <c r="K56" i="38"/>
  <c r="J56" i="38"/>
  <c r="I56" i="38"/>
  <c r="H56" i="38"/>
  <c r="G56" i="38"/>
  <c r="F56" i="38"/>
  <c r="F43" i="38" s="1"/>
  <c r="D56" i="38"/>
  <c r="C56" i="38"/>
  <c r="C43" i="38" s="1"/>
  <c r="B56" i="38"/>
  <c r="O56" i="39"/>
  <c r="N56" i="39"/>
  <c r="M56" i="39"/>
  <c r="L56" i="39"/>
  <c r="K56" i="39"/>
  <c r="S56" i="39" s="1"/>
  <c r="J56" i="39"/>
  <c r="I56" i="39"/>
  <c r="H56" i="39"/>
  <c r="G56" i="39"/>
  <c r="F56" i="39"/>
  <c r="D56" i="39"/>
  <c r="C56" i="39"/>
  <c r="B56" i="39"/>
  <c r="O56" i="40"/>
  <c r="N56" i="40"/>
  <c r="M56" i="40"/>
  <c r="L56" i="40"/>
  <c r="K56" i="40"/>
  <c r="S56" i="40" s="1"/>
  <c r="J56" i="40"/>
  <c r="I56" i="40"/>
  <c r="H56" i="40"/>
  <c r="G56" i="40"/>
  <c r="F56" i="40"/>
  <c r="D56" i="40"/>
  <c r="C56" i="40"/>
  <c r="B56" i="40"/>
  <c r="O56" i="1"/>
  <c r="N56" i="1"/>
  <c r="M56" i="1"/>
  <c r="M43" i="1" s="1"/>
  <c r="L56" i="1"/>
  <c r="K56" i="1"/>
  <c r="K43" i="1" s="1"/>
  <c r="S43" i="1" s="1"/>
  <c r="J56" i="1"/>
  <c r="I56" i="1"/>
  <c r="H56" i="1"/>
  <c r="G56" i="1"/>
  <c r="F56" i="1"/>
  <c r="D56" i="1"/>
  <c r="D43" i="1" s="1"/>
  <c r="C56" i="1"/>
  <c r="B56" i="1"/>
  <c r="W44" i="2"/>
  <c r="W43" i="2" s="1"/>
  <c r="V44" i="2"/>
  <c r="W44" i="3"/>
  <c r="W43" i="3" s="1"/>
  <c r="V44" i="3"/>
  <c r="V43" i="3"/>
  <c r="W44" i="4"/>
  <c r="V44" i="4"/>
  <c r="W44" i="5"/>
  <c r="W43" i="5" s="1"/>
  <c r="V44" i="5"/>
  <c r="W44" i="6"/>
  <c r="W43" i="6" s="1"/>
  <c r="V44" i="6"/>
  <c r="V43" i="6"/>
  <c r="W44" i="7"/>
  <c r="W43" i="7" s="1"/>
  <c r="V44" i="7"/>
  <c r="W44" i="8"/>
  <c r="V44" i="8"/>
  <c r="W44" i="9"/>
  <c r="V44" i="9"/>
  <c r="W44" i="10"/>
  <c r="W43" i="10" s="1"/>
  <c r="V44" i="10"/>
  <c r="V43" i="10"/>
  <c r="W44" i="11"/>
  <c r="W43" i="11" s="1"/>
  <c r="V44" i="11"/>
  <c r="W44" i="12"/>
  <c r="V44" i="12"/>
  <c r="W44" i="13"/>
  <c r="V44" i="13"/>
  <c r="W44" i="14"/>
  <c r="W43" i="14" s="1"/>
  <c r="V44" i="14"/>
  <c r="V43" i="14" s="1"/>
  <c r="W44" i="15"/>
  <c r="V44" i="15"/>
  <c r="W44" i="16"/>
  <c r="V44" i="16"/>
  <c r="W44" i="17"/>
  <c r="V44" i="17"/>
  <c r="W44" i="18"/>
  <c r="W43" i="18" s="1"/>
  <c r="V44" i="18"/>
  <c r="V43" i="18" s="1"/>
  <c r="W44" i="19"/>
  <c r="V44" i="19"/>
  <c r="W44" i="20"/>
  <c r="V44" i="20"/>
  <c r="W44" i="21"/>
  <c r="V44" i="21"/>
  <c r="W44" i="22"/>
  <c r="W43" i="22" s="1"/>
  <c r="V44" i="22"/>
  <c r="V43" i="22" s="1"/>
  <c r="W44" i="23"/>
  <c r="V44" i="23"/>
  <c r="W44" i="24"/>
  <c r="V44" i="24"/>
  <c r="W44" i="25"/>
  <c r="V44" i="25"/>
  <c r="W44" i="26"/>
  <c r="W43" i="26" s="1"/>
  <c r="V44" i="26"/>
  <c r="V43" i="26" s="1"/>
  <c r="W44" i="27"/>
  <c r="W43" i="27" s="1"/>
  <c r="V44" i="27"/>
  <c r="W44" i="28"/>
  <c r="V44" i="28"/>
  <c r="W44" i="29"/>
  <c r="V44" i="29"/>
  <c r="W44" i="30"/>
  <c r="W43" i="30" s="1"/>
  <c r="V44" i="30"/>
  <c r="V43" i="30" s="1"/>
  <c r="W44" i="31"/>
  <c r="V44" i="31"/>
  <c r="W44" i="32"/>
  <c r="V44" i="32"/>
  <c r="W43" i="32"/>
  <c r="W44" i="33"/>
  <c r="W43" i="33" s="1"/>
  <c r="V44" i="33"/>
  <c r="V43" i="33" s="1"/>
  <c r="W44" i="34"/>
  <c r="W43" i="34" s="1"/>
  <c r="V44" i="34"/>
  <c r="V43" i="34" s="1"/>
  <c r="W44" i="35"/>
  <c r="W43" i="35" s="1"/>
  <c r="V44" i="35"/>
  <c r="W44" i="36"/>
  <c r="W43" i="36" s="1"/>
  <c r="V44" i="36"/>
  <c r="W44" i="37"/>
  <c r="V44" i="37"/>
  <c r="W44" i="38"/>
  <c r="W43" i="38" s="1"/>
  <c r="V44" i="38"/>
  <c r="V43" i="38" s="1"/>
  <c r="W44" i="39"/>
  <c r="W43" i="39" s="1"/>
  <c r="V44" i="39"/>
  <c r="W44" i="40"/>
  <c r="W43" i="40" s="1"/>
  <c r="V44" i="40"/>
  <c r="W44" i="1"/>
  <c r="V44" i="1"/>
  <c r="O44" i="2"/>
  <c r="O43" i="2" s="1"/>
  <c r="N44" i="2"/>
  <c r="M44" i="2"/>
  <c r="M43" i="2" s="1"/>
  <c r="L44" i="2"/>
  <c r="L43" i="2" s="1"/>
  <c r="K44" i="2"/>
  <c r="J44" i="2"/>
  <c r="I44" i="2"/>
  <c r="H44" i="2"/>
  <c r="G44" i="2"/>
  <c r="F44" i="2"/>
  <c r="D44" i="2"/>
  <c r="D43" i="2" s="1"/>
  <c r="C44" i="2"/>
  <c r="C43" i="2" s="1"/>
  <c r="B44" i="2"/>
  <c r="N43" i="2"/>
  <c r="G43" i="2"/>
  <c r="F43" i="2"/>
  <c r="O44" i="3"/>
  <c r="N44" i="3"/>
  <c r="M44" i="3"/>
  <c r="L44" i="3"/>
  <c r="L43" i="3" s="1"/>
  <c r="K44" i="3"/>
  <c r="K43" i="3" s="1"/>
  <c r="S43" i="3" s="1"/>
  <c r="J44" i="3"/>
  <c r="I44" i="3"/>
  <c r="H44" i="3"/>
  <c r="G44" i="3"/>
  <c r="F44" i="3"/>
  <c r="D44" i="3"/>
  <c r="C44" i="3"/>
  <c r="C43" i="3" s="1"/>
  <c r="B44" i="3"/>
  <c r="O44" i="4"/>
  <c r="O43" i="4" s="1"/>
  <c r="N44" i="4"/>
  <c r="M44" i="4"/>
  <c r="L44" i="4"/>
  <c r="K44" i="4"/>
  <c r="J44" i="4"/>
  <c r="I44" i="4"/>
  <c r="I43" i="4" s="1"/>
  <c r="H44" i="4"/>
  <c r="H43" i="4" s="1"/>
  <c r="G44" i="4"/>
  <c r="F44" i="4"/>
  <c r="D44" i="4"/>
  <c r="C44" i="4"/>
  <c r="B44" i="4"/>
  <c r="G43" i="4"/>
  <c r="O44" i="5"/>
  <c r="N44" i="5"/>
  <c r="N43" i="5" s="1"/>
  <c r="M44" i="5"/>
  <c r="L44" i="5"/>
  <c r="K44" i="5"/>
  <c r="K43" i="5" s="1"/>
  <c r="S43" i="5" s="1"/>
  <c r="J44" i="5"/>
  <c r="I44" i="5"/>
  <c r="H44" i="5"/>
  <c r="G44" i="5"/>
  <c r="F44" i="5"/>
  <c r="F43" i="5" s="1"/>
  <c r="D44" i="5"/>
  <c r="D43" i="5" s="1"/>
  <c r="C44" i="5"/>
  <c r="C43" i="5" s="1"/>
  <c r="B44" i="5"/>
  <c r="M43" i="5"/>
  <c r="L43" i="5"/>
  <c r="O44" i="6"/>
  <c r="O43" i="6" s="1"/>
  <c r="N44" i="6"/>
  <c r="M44" i="6"/>
  <c r="L44" i="6"/>
  <c r="K44" i="6"/>
  <c r="K43" i="6" s="1"/>
  <c r="S43" i="6" s="1"/>
  <c r="J44" i="6"/>
  <c r="I44" i="6"/>
  <c r="I43" i="6" s="1"/>
  <c r="H44" i="6"/>
  <c r="H43" i="6" s="1"/>
  <c r="G44" i="6"/>
  <c r="G43" i="6" s="1"/>
  <c r="F44" i="6"/>
  <c r="D44" i="6"/>
  <c r="C44" i="6"/>
  <c r="B44" i="6"/>
  <c r="O44" i="7"/>
  <c r="O43" i="7" s="1"/>
  <c r="N44" i="7"/>
  <c r="N43" i="7" s="1"/>
  <c r="M44" i="7"/>
  <c r="M43" i="7" s="1"/>
  <c r="L44" i="7"/>
  <c r="K44" i="7"/>
  <c r="J44" i="7"/>
  <c r="I44" i="7"/>
  <c r="H44" i="7"/>
  <c r="H43" i="7" s="1"/>
  <c r="G44" i="7"/>
  <c r="G43" i="7" s="1"/>
  <c r="F44" i="7"/>
  <c r="F43" i="7" s="1"/>
  <c r="D44" i="7"/>
  <c r="D43" i="7" s="1"/>
  <c r="C44" i="7"/>
  <c r="C43" i="7" s="1"/>
  <c r="B44" i="7"/>
  <c r="O44" i="8"/>
  <c r="N44" i="8"/>
  <c r="M44" i="8"/>
  <c r="M43" i="8" s="1"/>
  <c r="L44" i="8"/>
  <c r="L43" i="8" s="1"/>
  <c r="K44" i="8"/>
  <c r="K43" i="8" s="1"/>
  <c r="S43" i="8" s="1"/>
  <c r="J44" i="8"/>
  <c r="I44" i="8"/>
  <c r="H44" i="8"/>
  <c r="G44" i="8"/>
  <c r="F44" i="8"/>
  <c r="D44" i="8"/>
  <c r="D43" i="8" s="1"/>
  <c r="C44" i="8"/>
  <c r="C43" i="8" s="1"/>
  <c r="B44" i="8"/>
  <c r="O44" i="9"/>
  <c r="N44" i="9"/>
  <c r="M44" i="9"/>
  <c r="L44" i="9"/>
  <c r="K44" i="9"/>
  <c r="J44" i="9"/>
  <c r="I44" i="9"/>
  <c r="I43" i="9" s="1"/>
  <c r="H44" i="9"/>
  <c r="H43" i="9" s="1"/>
  <c r="G44" i="9"/>
  <c r="F44" i="9"/>
  <c r="D44" i="9"/>
  <c r="C44" i="9"/>
  <c r="B44" i="9"/>
  <c r="O44" i="10"/>
  <c r="O43" i="10" s="1"/>
  <c r="N44" i="10"/>
  <c r="N43" i="10" s="1"/>
  <c r="M44" i="10"/>
  <c r="M43" i="10" s="1"/>
  <c r="L44" i="10"/>
  <c r="L43" i="10" s="1"/>
  <c r="K44" i="10"/>
  <c r="J44" i="10"/>
  <c r="I44" i="10"/>
  <c r="H44" i="10"/>
  <c r="G44" i="10"/>
  <c r="F44" i="10"/>
  <c r="F43" i="10" s="1"/>
  <c r="D44" i="10"/>
  <c r="D43" i="10" s="1"/>
  <c r="C44" i="10"/>
  <c r="B44" i="10"/>
  <c r="G43" i="10"/>
  <c r="O44" i="11"/>
  <c r="N44" i="11"/>
  <c r="M44" i="11"/>
  <c r="L44" i="11"/>
  <c r="L43" i="11" s="1"/>
  <c r="K44" i="11"/>
  <c r="J44" i="11"/>
  <c r="I44" i="11"/>
  <c r="H44" i="11"/>
  <c r="G44" i="11"/>
  <c r="F44" i="11"/>
  <c r="D44" i="11"/>
  <c r="C44" i="11"/>
  <c r="C43" i="11" s="1"/>
  <c r="B44" i="11"/>
  <c r="K43" i="11"/>
  <c r="I43" i="11"/>
  <c r="H43" i="11"/>
  <c r="O44" i="12"/>
  <c r="O43" i="12" s="1"/>
  <c r="N44" i="12"/>
  <c r="N43" i="12" s="1"/>
  <c r="M44" i="12"/>
  <c r="M43" i="12" s="1"/>
  <c r="L44" i="12"/>
  <c r="K44" i="12"/>
  <c r="J44" i="12"/>
  <c r="I44" i="12"/>
  <c r="H44" i="12"/>
  <c r="H43" i="12" s="1"/>
  <c r="G44" i="12"/>
  <c r="G43" i="12" s="1"/>
  <c r="F44" i="12"/>
  <c r="F43" i="12" s="1"/>
  <c r="D44" i="12"/>
  <c r="D43" i="12" s="1"/>
  <c r="C44" i="12"/>
  <c r="B44" i="12"/>
  <c r="I43" i="12"/>
  <c r="O44" i="13"/>
  <c r="N44" i="13"/>
  <c r="N43" i="13" s="1"/>
  <c r="M44" i="13"/>
  <c r="L44" i="13"/>
  <c r="L43" i="13" s="1"/>
  <c r="K44" i="13"/>
  <c r="S44" i="13" s="1"/>
  <c r="J44" i="13"/>
  <c r="I44" i="13"/>
  <c r="H44" i="13"/>
  <c r="G44" i="13"/>
  <c r="F44" i="13"/>
  <c r="F43" i="13" s="1"/>
  <c r="D44" i="13"/>
  <c r="D43" i="13" s="1"/>
  <c r="C44" i="13"/>
  <c r="C43" i="13" s="1"/>
  <c r="B44" i="13"/>
  <c r="M43" i="13"/>
  <c r="O44" i="14"/>
  <c r="N44" i="14"/>
  <c r="M44" i="14"/>
  <c r="L44" i="14"/>
  <c r="K44" i="14"/>
  <c r="K43" i="14" s="1"/>
  <c r="S43" i="14" s="1"/>
  <c r="J44" i="14"/>
  <c r="I44" i="14"/>
  <c r="I43" i="14" s="1"/>
  <c r="H44" i="14"/>
  <c r="G44" i="14"/>
  <c r="F44" i="14"/>
  <c r="D44" i="14"/>
  <c r="C44" i="14"/>
  <c r="B44" i="14"/>
  <c r="O43" i="14"/>
  <c r="O44" i="15"/>
  <c r="O43" i="15" s="1"/>
  <c r="N44" i="15"/>
  <c r="M44" i="15"/>
  <c r="L44" i="15"/>
  <c r="L43" i="15" s="1"/>
  <c r="K44" i="15"/>
  <c r="J44" i="15"/>
  <c r="I44" i="15"/>
  <c r="H44" i="15"/>
  <c r="H43" i="15" s="1"/>
  <c r="G44" i="15"/>
  <c r="G43" i="15" s="1"/>
  <c r="F44" i="15"/>
  <c r="D44" i="15"/>
  <c r="C44" i="15"/>
  <c r="B44" i="15"/>
  <c r="N43" i="15"/>
  <c r="M43" i="15"/>
  <c r="O44" i="16"/>
  <c r="N44" i="16"/>
  <c r="M44" i="16"/>
  <c r="L44" i="16"/>
  <c r="K44" i="16"/>
  <c r="K43" i="16" s="1"/>
  <c r="S43" i="16" s="1"/>
  <c r="J44" i="16"/>
  <c r="I44" i="16"/>
  <c r="I43" i="16" s="1"/>
  <c r="H44" i="16"/>
  <c r="G44" i="16"/>
  <c r="F44" i="16"/>
  <c r="D44" i="16"/>
  <c r="D43" i="16" s="1"/>
  <c r="C44" i="16"/>
  <c r="B44" i="16"/>
  <c r="M43" i="16"/>
  <c r="C43" i="16"/>
  <c r="O44" i="17"/>
  <c r="O43" i="17" s="1"/>
  <c r="N44" i="17"/>
  <c r="M44" i="17"/>
  <c r="L44" i="17"/>
  <c r="K44" i="17"/>
  <c r="J44" i="17"/>
  <c r="I44" i="17"/>
  <c r="I43" i="17" s="1"/>
  <c r="H44" i="17"/>
  <c r="H43" i="17" s="1"/>
  <c r="G44" i="17"/>
  <c r="G43" i="17" s="1"/>
  <c r="F44" i="17"/>
  <c r="D44" i="17"/>
  <c r="C44" i="17"/>
  <c r="B44" i="17"/>
  <c r="N43" i="17"/>
  <c r="L43" i="17"/>
  <c r="O44" i="18"/>
  <c r="O43" i="18" s="1"/>
  <c r="N44" i="18"/>
  <c r="M44" i="18"/>
  <c r="L44" i="18"/>
  <c r="K44" i="18"/>
  <c r="J44" i="18"/>
  <c r="I44" i="18"/>
  <c r="H44" i="18"/>
  <c r="G44" i="18"/>
  <c r="F44" i="18"/>
  <c r="D44" i="18"/>
  <c r="C44" i="18"/>
  <c r="B44" i="18"/>
  <c r="N43" i="18"/>
  <c r="M43" i="18"/>
  <c r="G43" i="18"/>
  <c r="F43" i="18"/>
  <c r="O44" i="19"/>
  <c r="N44" i="19"/>
  <c r="N43" i="19" s="1"/>
  <c r="M44" i="19"/>
  <c r="M43" i="19" s="1"/>
  <c r="L44" i="19"/>
  <c r="L43" i="19" s="1"/>
  <c r="K44" i="19"/>
  <c r="K43" i="19" s="1"/>
  <c r="S43" i="19" s="1"/>
  <c r="J44" i="19"/>
  <c r="I44" i="19"/>
  <c r="H44" i="19"/>
  <c r="H43" i="19" s="1"/>
  <c r="G44" i="19"/>
  <c r="F44" i="19"/>
  <c r="D44" i="19"/>
  <c r="C44" i="19"/>
  <c r="C43" i="19" s="1"/>
  <c r="B44" i="19"/>
  <c r="O44" i="20"/>
  <c r="O43" i="20" s="1"/>
  <c r="N44" i="20"/>
  <c r="N43" i="20" s="1"/>
  <c r="M44" i="20"/>
  <c r="M43" i="20" s="1"/>
  <c r="L44" i="20"/>
  <c r="K44" i="20"/>
  <c r="J44" i="20"/>
  <c r="R44" i="20" s="1"/>
  <c r="I44" i="20"/>
  <c r="I43" i="20" s="1"/>
  <c r="H44" i="20"/>
  <c r="G44" i="20"/>
  <c r="F44" i="20"/>
  <c r="D44" i="20"/>
  <c r="D43" i="20" s="1"/>
  <c r="C44" i="20"/>
  <c r="B44" i="20"/>
  <c r="O44" i="21"/>
  <c r="N44" i="21"/>
  <c r="N43" i="21" s="1"/>
  <c r="M44" i="21"/>
  <c r="M43" i="21" s="1"/>
  <c r="L44" i="21"/>
  <c r="L43" i="21" s="1"/>
  <c r="K44" i="21"/>
  <c r="K43" i="21" s="1"/>
  <c r="S43" i="21" s="1"/>
  <c r="J44" i="21"/>
  <c r="I44" i="21"/>
  <c r="H44" i="21"/>
  <c r="H43" i="21" s="1"/>
  <c r="G44" i="21"/>
  <c r="F44" i="21"/>
  <c r="F43" i="21" s="1"/>
  <c r="D44" i="21"/>
  <c r="D43" i="21" s="1"/>
  <c r="C44" i="21"/>
  <c r="C43" i="21" s="1"/>
  <c r="B44" i="21"/>
  <c r="O44" i="22"/>
  <c r="N44" i="22"/>
  <c r="M44" i="22"/>
  <c r="L44" i="22"/>
  <c r="K44" i="22"/>
  <c r="K43" i="22" s="1"/>
  <c r="S43" i="22" s="1"/>
  <c r="J44" i="22"/>
  <c r="I44" i="22"/>
  <c r="H44" i="22"/>
  <c r="H43" i="22" s="1"/>
  <c r="G44" i="22"/>
  <c r="F44" i="22"/>
  <c r="D44" i="22"/>
  <c r="C44" i="22"/>
  <c r="B44" i="22"/>
  <c r="O44" i="23"/>
  <c r="O43" i="23" s="1"/>
  <c r="N44" i="23"/>
  <c r="N43" i="23" s="1"/>
  <c r="M44" i="23"/>
  <c r="M43" i="23" s="1"/>
  <c r="L44" i="23"/>
  <c r="L43" i="23" s="1"/>
  <c r="K44" i="23"/>
  <c r="J44" i="23"/>
  <c r="I44" i="23"/>
  <c r="H44" i="23"/>
  <c r="H43" i="23" s="1"/>
  <c r="G44" i="23"/>
  <c r="G43" i="23" s="1"/>
  <c r="F44" i="23"/>
  <c r="F43" i="23" s="1"/>
  <c r="D44" i="23"/>
  <c r="D43" i="23" s="1"/>
  <c r="C44" i="23"/>
  <c r="C43" i="23" s="1"/>
  <c r="B44" i="23"/>
  <c r="O44" i="24"/>
  <c r="O43" i="24" s="1"/>
  <c r="N44" i="24"/>
  <c r="M44" i="24"/>
  <c r="M43" i="24" s="1"/>
  <c r="L44" i="24"/>
  <c r="L43" i="24" s="1"/>
  <c r="K44" i="24"/>
  <c r="K43" i="24" s="1"/>
  <c r="S43" i="24" s="1"/>
  <c r="J44" i="24"/>
  <c r="R44" i="24" s="1"/>
  <c r="I44" i="24"/>
  <c r="H44" i="24"/>
  <c r="G44" i="24"/>
  <c r="F44" i="24"/>
  <c r="D44" i="24"/>
  <c r="C44" i="24"/>
  <c r="C43" i="24" s="1"/>
  <c r="B44" i="24"/>
  <c r="D43" i="24"/>
  <c r="O44" i="25"/>
  <c r="N44" i="25"/>
  <c r="N43" i="25" s="1"/>
  <c r="M44" i="25"/>
  <c r="L44" i="25"/>
  <c r="K44" i="25"/>
  <c r="J44" i="25"/>
  <c r="I44" i="25"/>
  <c r="I43" i="25" s="1"/>
  <c r="H44" i="25"/>
  <c r="H43" i="25" s="1"/>
  <c r="G44" i="25"/>
  <c r="F44" i="25"/>
  <c r="D44" i="25"/>
  <c r="C44" i="25"/>
  <c r="B44" i="25"/>
  <c r="O44" i="26"/>
  <c r="O43" i="26" s="1"/>
  <c r="N44" i="26"/>
  <c r="N43" i="26" s="1"/>
  <c r="M44" i="26"/>
  <c r="M43" i="26" s="1"/>
  <c r="L44" i="26"/>
  <c r="L43" i="26" s="1"/>
  <c r="K44" i="26"/>
  <c r="J44" i="26"/>
  <c r="I44" i="26"/>
  <c r="H44" i="26"/>
  <c r="G44" i="26"/>
  <c r="F44" i="26"/>
  <c r="D44" i="26"/>
  <c r="C44" i="26"/>
  <c r="B44" i="26"/>
  <c r="G43" i="26"/>
  <c r="F43" i="26"/>
  <c r="C43" i="26"/>
  <c r="O44" i="27"/>
  <c r="N44" i="27"/>
  <c r="M44" i="27"/>
  <c r="L44" i="27"/>
  <c r="L43" i="27" s="1"/>
  <c r="K44" i="27"/>
  <c r="K43" i="27" s="1"/>
  <c r="S43" i="27" s="1"/>
  <c r="J44" i="27"/>
  <c r="R44" i="27" s="1"/>
  <c r="I44" i="27"/>
  <c r="H44" i="27"/>
  <c r="G44" i="27"/>
  <c r="F44" i="27"/>
  <c r="D44" i="27"/>
  <c r="C44" i="27"/>
  <c r="C43" i="27" s="1"/>
  <c r="B44" i="27"/>
  <c r="O44" i="28"/>
  <c r="O43" i="28" s="1"/>
  <c r="N44" i="28"/>
  <c r="N43" i="28" s="1"/>
  <c r="M44" i="28"/>
  <c r="L44" i="28"/>
  <c r="K44" i="28"/>
  <c r="J44" i="28"/>
  <c r="I44" i="28"/>
  <c r="I43" i="28" s="1"/>
  <c r="H44" i="28"/>
  <c r="H43" i="28" s="1"/>
  <c r="G44" i="28"/>
  <c r="F44" i="28"/>
  <c r="D44" i="28"/>
  <c r="C44" i="28"/>
  <c r="B44" i="28"/>
  <c r="M43" i="28"/>
  <c r="K43" i="28"/>
  <c r="S43" i="28" s="1"/>
  <c r="G43" i="28"/>
  <c r="O44" i="29"/>
  <c r="N44" i="29"/>
  <c r="M44" i="29"/>
  <c r="M43" i="29" s="1"/>
  <c r="L44" i="29"/>
  <c r="L43" i="29" s="1"/>
  <c r="K44" i="29"/>
  <c r="K43" i="29" s="1"/>
  <c r="S43" i="29" s="1"/>
  <c r="J44" i="29"/>
  <c r="R44" i="29" s="1"/>
  <c r="I44" i="29"/>
  <c r="H44" i="29"/>
  <c r="G44" i="29"/>
  <c r="F44" i="29"/>
  <c r="F43" i="29" s="1"/>
  <c r="D44" i="29"/>
  <c r="C44" i="29"/>
  <c r="C43" i="29" s="1"/>
  <c r="B44" i="29"/>
  <c r="N43" i="29"/>
  <c r="D43" i="29"/>
  <c r="O44" i="30"/>
  <c r="O43" i="30" s="1"/>
  <c r="N44" i="30"/>
  <c r="M44" i="30"/>
  <c r="L44" i="30"/>
  <c r="K44" i="30"/>
  <c r="K43" i="30" s="1"/>
  <c r="S43" i="30" s="1"/>
  <c r="J44" i="30"/>
  <c r="I44" i="30"/>
  <c r="I43" i="30" s="1"/>
  <c r="H44" i="30"/>
  <c r="H43" i="30" s="1"/>
  <c r="G44" i="30"/>
  <c r="F44" i="30"/>
  <c r="D44" i="30"/>
  <c r="C44" i="30"/>
  <c r="B44" i="30"/>
  <c r="M43" i="30"/>
  <c r="G43" i="30"/>
  <c r="O44" i="31"/>
  <c r="O43" i="31" s="1"/>
  <c r="N44" i="31"/>
  <c r="M44" i="31"/>
  <c r="L44" i="31"/>
  <c r="L43" i="31" s="1"/>
  <c r="K44" i="31"/>
  <c r="J44" i="31"/>
  <c r="I44" i="31"/>
  <c r="H44" i="31"/>
  <c r="H43" i="31" s="1"/>
  <c r="G44" i="31"/>
  <c r="F44" i="31"/>
  <c r="D44" i="31"/>
  <c r="C44" i="31"/>
  <c r="B44" i="31"/>
  <c r="N43" i="31"/>
  <c r="M43" i="31"/>
  <c r="O44" i="32"/>
  <c r="O43" i="32" s="1"/>
  <c r="N44" i="32"/>
  <c r="M44" i="32"/>
  <c r="L44" i="32"/>
  <c r="L43" i="32" s="1"/>
  <c r="K44" i="32"/>
  <c r="K43" i="32" s="1"/>
  <c r="S43" i="32" s="1"/>
  <c r="J44" i="32"/>
  <c r="I44" i="32"/>
  <c r="I43" i="32" s="1"/>
  <c r="H44" i="32"/>
  <c r="G44" i="32"/>
  <c r="F44" i="32"/>
  <c r="D44" i="32"/>
  <c r="C44" i="32"/>
  <c r="B44" i="32"/>
  <c r="M43" i="32"/>
  <c r="D43" i="32"/>
  <c r="O44" i="33"/>
  <c r="N44" i="33"/>
  <c r="M44" i="33"/>
  <c r="L44" i="33"/>
  <c r="L43" i="33" s="1"/>
  <c r="K44" i="33"/>
  <c r="J44" i="33"/>
  <c r="I44" i="33"/>
  <c r="I43" i="33" s="1"/>
  <c r="H44" i="33"/>
  <c r="H43" i="33" s="1"/>
  <c r="G44" i="33"/>
  <c r="F44" i="33"/>
  <c r="D44" i="33"/>
  <c r="C44" i="33"/>
  <c r="C43" i="33" s="1"/>
  <c r="B44" i="33"/>
  <c r="O44" i="34"/>
  <c r="O43" i="34" s="1"/>
  <c r="N44" i="34"/>
  <c r="N43" i="34" s="1"/>
  <c r="M44" i="34"/>
  <c r="M43" i="34" s="1"/>
  <c r="L44" i="34"/>
  <c r="K44" i="34"/>
  <c r="J44" i="34"/>
  <c r="I44" i="34"/>
  <c r="H44" i="34"/>
  <c r="G44" i="34"/>
  <c r="G43" i="34" s="1"/>
  <c r="F44" i="34"/>
  <c r="F43" i="34" s="1"/>
  <c r="D44" i="34"/>
  <c r="C44" i="34"/>
  <c r="B44" i="34"/>
  <c r="L43" i="34"/>
  <c r="C43" i="34"/>
  <c r="O44" i="35"/>
  <c r="N44" i="35"/>
  <c r="M44" i="35"/>
  <c r="L44" i="35"/>
  <c r="L43" i="35" s="1"/>
  <c r="K44" i="35"/>
  <c r="K43" i="35" s="1"/>
  <c r="S43" i="35" s="1"/>
  <c r="J44" i="35"/>
  <c r="I44" i="35"/>
  <c r="H44" i="35"/>
  <c r="G44" i="35"/>
  <c r="F44" i="35"/>
  <c r="F43" i="35" s="1"/>
  <c r="D44" i="35"/>
  <c r="C44" i="35"/>
  <c r="B44" i="35"/>
  <c r="C43" i="35"/>
  <c r="O44" i="36"/>
  <c r="O43" i="36" s="1"/>
  <c r="N44" i="36"/>
  <c r="N43" i="36" s="1"/>
  <c r="M44" i="36"/>
  <c r="L44" i="36"/>
  <c r="K44" i="36"/>
  <c r="K43" i="36" s="1"/>
  <c r="S43" i="36" s="1"/>
  <c r="J44" i="36"/>
  <c r="I44" i="36"/>
  <c r="I43" i="36" s="1"/>
  <c r="H44" i="36"/>
  <c r="H43" i="36" s="1"/>
  <c r="G44" i="36"/>
  <c r="G43" i="36" s="1"/>
  <c r="F44" i="36"/>
  <c r="F43" i="36" s="1"/>
  <c r="D44" i="36"/>
  <c r="C44" i="36"/>
  <c r="B44" i="36"/>
  <c r="M43" i="36"/>
  <c r="O44" i="37"/>
  <c r="N44" i="37"/>
  <c r="M44" i="37"/>
  <c r="L44" i="37"/>
  <c r="L43" i="37" s="1"/>
  <c r="K44" i="37"/>
  <c r="K43" i="37" s="1"/>
  <c r="S43" i="37" s="1"/>
  <c r="J44" i="37"/>
  <c r="I44" i="37"/>
  <c r="I43" i="37" s="1"/>
  <c r="H44" i="37"/>
  <c r="H43" i="37" s="1"/>
  <c r="G44" i="37"/>
  <c r="F44" i="37"/>
  <c r="F43" i="37" s="1"/>
  <c r="D44" i="37"/>
  <c r="C44" i="37"/>
  <c r="C43" i="37" s="1"/>
  <c r="B44" i="37"/>
  <c r="N43" i="37"/>
  <c r="M43" i="37"/>
  <c r="D43" i="37"/>
  <c r="O44" i="38"/>
  <c r="N44" i="38"/>
  <c r="M44" i="38"/>
  <c r="L44" i="38"/>
  <c r="K44" i="38"/>
  <c r="K43" i="38" s="1"/>
  <c r="S43" i="38" s="1"/>
  <c r="J44" i="38"/>
  <c r="I44" i="38"/>
  <c r="I43" i="38" s="1"/>
  <c r="H44" i="38"/>
  <c r="H43" i="38" s="1"/>
  <c r="G44" i="38"/>
  <c r="F44" i="38"/>
  <c r="D44" i="38"/>
  <c r="C44" i="38"/>
  <c r="B44" i="38"/>
  <c r="M43" i="38"/>
  <c r="O44" i="39"/>
  <c r="O43" i="39" s="1"/>
  <c r="N44" i="39"/>
  <c r="N43" i="39" s="1"/>
  <c r="M44" i="39"/>
  <c r="L44" i="39"/>
  <c r="K44" i="39"/>
  <c r="J44" i="39"/>
  <c r="I44" i="39"/>
  <c r="H44" i="39"/>
  <c r="H43" i="39" s="1"/>
  <c r="G44" i="39"/>
  <c r="G43" i="39" s="1"/>
  <c r="F44" i="39"/>
  <c r="D44" i="39"/>
  <c r="C44" i="39"/>
  <c r="B44" i="39"/>
  <c r="L43" i="39"/>
  <c r="F43" i="39"/>
  <c r="O44" i="40"/>
  <c r="O43" i="40" s="1"/>
  <c r="N44" i="40"/>
  <c r="M44" i="40"/>
  <c r="M43" i="40" s="1"/>
  <c r="L44" i="40"/>
  <c r="K44" i="40"/>
  <c r="K43" i="40" s="1"/>
  <c r="S43" i="40" s="1"/>
  <c r="J44" i="40"/>
  <c r="I44" i="40"/>
  <c r="I43" i="40" s="1"/>
  <c r="H44" i="40"/>
  <c r="H43" i="40" s="1"/>
  <c r="G44" i="40"/>
  <c r="G43" i="40" s="1"/>
  <c r="F44" i="40"/>
  <c r="D44" i="40"/>
  <c r="D43" i="40" s="1"/>
  <c r="C44" i="40"/>
  <c r="B44" i="40"/>
  <c r="L43" i="40"/>
  <c r="C43" i="40"/>
  <c r="O44" i="1"/>
  <c r="O43" i="1" s="1"/>
  <c r="N44" i="1"/>
  <c r="N43" i="1" s="1"/>
  <c r="M44" i="1"/>
  <c r="L44" i="1"/>
  <c r="K44" i="1"/>
  <c r="J44" i="1"/>
  <c r="I44" i="1"/>
  <c r="I43" i="1" s="1"/>
  <c r="H44" i="1"/>
  <c r="H43" i="1" s="1"/>
  <c r="G44" i="1"/>
  <c r="F44" i="1"/>
  <c r="D44" i="1"/>
  <c r="C44" i="1"/>
  <c r="B44" i="1"/>
  <c r="G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28"/>
  <c r="V28" i="28"/>
  <c r="W28" i="29"/>
  <c r="V28" i="29"/>
  <c r="W28" i="30"/>
  <c r="V28" i="30"/>
  <c r="W28" i="31"/>
  <c r="V28" i="31"/>
  <c r="W28" i="32"/>
  <c r="V28" i="32"/>
  <c r="W28" i="33"/>
  <c r="V28" i="33"/>
  <c r="W28" i="34"/>
  <c r="V28" i="34"/>
  <c r="W28" i="35"/>
  <c r="V28" i="35"/>
  <c r="W28" i="36"/>
  <c r="V28" i="36"/>
  <c r="W28" i="37"/>
  <c r="V28" i="37"/>
  <c r="W28" i="38"/>
  <c r="V28" i="38"/>
  <c r="W28" i="39"/>
  <c r="V28" i="39"/>
  <c r="W28" i="40"/>
  <c r="V28" i="40"/>
  <c r="W28" i="1"/>
  <c r="V28" i="1"/>
  <c r="O28" i="2"/>
  <c r="N28" i="2"/>
  <c r="M28" i="2"/>
  <c r="L28" i="2"/>
  <c r="K28" i="2"/>
  <c r="J28" i="2"/>
  <c r="R28" i="2" s="1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R28" i="4" s="1"/>
  <c r="K28" i="4"/>
  <c r="K8" i="4" s="1"/>
  <c r="J28" i="4"/>
  <c r="I28" i="4"/>
  <c r="H28" i="4"/>
  <c r="G28" i="4"/>
  <c r="F28" i="4"/>
  <c r="D28" i="4"/>
  <c r="C28" i="4"/>
  <c r="C8" i="4" s="1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H8" i="7" s="1"/>
  <c r="G28" i="7"/>
  <c r="F28" i="7"/>
  <c r="D28" i="7"/>
  <c r="C28" i="7"/>
  <c r="B28" i="7"/>
  <c r="O28" i="8"/>
  <c r="O8" i="8" s="1"/>
  <c r="N28" i="8"/>
  <c r="M28" i="8"/>
  <c r="L28" i="8"/>
  <c r="R28" i="8" s="1"/>
  <c r="K28" i="8"/>
  <c r="J28" i="8"/>
  <c r="I28" i="8"/>
  <c r="H28" i="8"/>
  <c r="G28" i="8"/>
  <c r="G8" i="8" s="1"/>
  <c r="F28" i="8"/>
  <c r="D28" i="8"/>
  <c r="C28" i="8"/>
  <c r="B28" i="8"/>
  <c r="O28" i="9"/>
  <c r="N28" i="9"/>
  <c r="M28" i="9"/>
  <c r="L28" i="9"/>
  <c r="L8" i="9" s="1"/>
  <c r="K28" i="9"/>
  <c r="J28" i="9"/>
  <c r="I28" i="9"/>
  <c r="H28" i="9"/>
  <c r="G28" i="9"/>
  <c r="F28" i="9"/>
  <c r="D28" i="9"/>
  <c r="C28" i="9"/>
  <c r="C8" i="9" s="1"/>
  <c r="B28" i="9"/>
  <c r="O28" i="10"/>
  <c r="N28" i="10"/>
  <c r="M28" i="10"/>
  <c r="L28" i="10"/>
  <c r="K28" i="10"/>
  <c r="J28" i="10"/>
  <c r="I28" i="10"/>
  <c r="I8" i="10" s="1"/>
  <c r="H28" i="10"/>
  <c r="G28" i="10"/>
  <c r="F28" i="10"/>
  <c r="D28" i="10"/>
  <c r="C28" i="10"/>
  <c r="B28" i="10"/>
  <c r="O28" i="11"/>
  <c r="N28" i="11"/>
  <c r="M28" i="11"/>
  <c r="L28" i="11"/>
  <c r="R28" i="11" s="1"/>
  <c r="K28" i="11"/>
  <c r="S28" i="11" s="1"/>
  <c r="J28" i="11"/>
  <c r="I28" i="11"/>
  <c r="H28" i="11"/>
  <c r="G28" i="11"/>
  <c r="F28" i="11"/>
  <c r="F8" i="11" s="1"/>
  <c r="D28" i="11"/>
  <c r="C28" i="11"/>
  <c r="B28" i="11"/>
  <c r="O28" i="12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L28" i="13"/>
  <c r="K28" i="13"/>
  <c r="J28" i="13"/>
  <c r="I28" i="13"/>
  <c r="H28" i="13"/>
  <c r="G28" i="13"/>
  <c r="F28" i="13"/>
  <c r="D28" i="13"/>
  <c r="C28" i="13"/>
  <c r="B28" i="13"/>
  <c r="O28" i="14"/>
  <c r="N28" i="14"/>
  <c r="M28" i="14"/>
  <c r="S28" i="14" s="1"/>
  <c r="L28" i="14"/>
  <c r="K28" i="14"/>
  <c r="J28" i="14"/>
  <c r="R28" i="14" s="1"/>
  <c r="I28" i="14"/>
  <c r="H28" i="14"/>
  <c r="G28" i="14"/>
  <c r="F28" i="14"/>
  <c r="D28" i="14"/>
  <c r="D8" i="14" s="1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G8" i="16" s="1"/>
  <c r="F28" i="16"/>
  <c r="D28" i="16"/>
  <c r="D8" i="16" s="1"/>
  <c r="D61" i="16" s="1"/>
  <c r="D65" i="16" s="1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L28" i="18"/>
  <c r="K28" i="18"/>
  <c r="J28" i="18"/>
  <c r="I28" i="18"/>
  <c r="H28" i="18"/>
  <c r="G28" i="18"/>
  <c r="F28" i="18"/>
  <c r="D28" i="18"/>
  <c r="C28" i="18"/>
  <c r="B28" i="18"/>
  <c r="O28" i="19"/>
  <c r="N28" i="19"/>
  <c r="M28" i="19"/>
  <c r="L28" i="19"/>
  <c r="K28" i="19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21"/>
  <c r="N28" i="21"/>
  <c r="M28" i="21"/>
  <c r="L28" i="21"/>
  <c r="K28" i="21"/>
  <c r="J28" i="21"/>
  <c r="I28" i="21"/>
  <c r="H28" i="21"/>
  <c r="H8" i="21" s="1"/>
  <c r="G28" i="21"/>
  <c r="F28" i="21"/>
  <c r="D28" i="21"/>
  <c r="C28" i="21"/>
  <c r="B28" i="21"/>
  <c r="O28" i="22"/>
  <c r="N28" i="22"/>
  <c r="M28" i="22"/>
  <c r="L28" i="22"/>
  <c r="K28" i="22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S28" i="23" s="1"/>
  <c r="J28" i="23"/>
  <c r="R28" i="23" s="1"/>
  <c r="I28" i="23"/>
  <c r="H28" i="23"/>
  <c r="G28" i="23"/>
  <c r="F28" i="23"/>
  <c r="D28" i="23"/>
  <c r="C28" i="23"/>
  <c r="B28" i="23"/>
  <c r="O28" i="24"/>
  <c r="N28" i="24"/>
  <c r="M28" i="24"/>
  <c r="L28" i="24"/>
  <c r="K28" i="24"/>
  <c r="J28" i="24"/>
  <c r="I28" i="24"/>
  <c r="H28" i="24"/>
  <c r="G28" i="24"/>
  <c r="F28" i="24"/>
  <c r="D28" i="24"/>
  <c r="C28" i="24"/>
  <c r="B28" i="24"/>
  <c r="O28" i="25"/>
  <c r="N28" i="25"/>
  <c r="M28" i="25"/>
  <c r="L28" i="25"/>
  <c r="R28" i="25" s="1"/>
  <c r="K28" i="25"/>
  <c r="J28" i="25"/>
  <c r="J8" i="25" s="1"/>
  <c r="I28" i="25"/>
  <c r="H28" i="25"/>
  <c r="G28" i="25"/>
  <c r="F28" i="25"/>
  <c r="D28" i="25"/>
  <c r="C28" i="25"/>
  <c r="C8" i="25" s="1"/>
  <c r="B28" i="25"/>
  <c r="O28" i="26"/>
  <c r="N28" i="26"/>
  <c r="M28" i="26"/>
  <c r="L28" i="26"/>
  <c r="K28" i="26"/>
  <c r="S28" i="26" s="1"/>
  <c r="J28" i="26"/>
  <c r="R28" i="26" s="1"/>
  <c r="I28" i="26"/>
  <c r="H28" i="26"/>
  <c r="G28" i="26"/>
  <c r="F28" i="26"/>
  <c r="D28" i="26"/>
  <c r="C28" i="26"/>
  <c r="B28" i="26"/>
  <c r="O28" i="27"/>
  <c r="N28" i="27"/>
  <c r="M28" i="27"/>
  <c r="L28" i="27"/>
  <c r="R28" i="27" s="1"/>
  <c r="K28" i="27"/>
  <c r="S28" i="27" s="1"/>
  <c r="J28" i="27"/>
  <c r="I28" i="27"/>
  <c r="H28" i="27"/>
  <c r="G28" i="27"/>
  <c r="G8" i="27" s="1"/>
  <c r="F28" i="27"/>
  <c r="D28" i="27"/>
  <c r="C28" i="27"/>
  <c r="B28" i="27"/>
  <c r="O28" i="28"/>
  <c r="N28" i="28"/>
  <c r="M28" i="28"/>
  <c r="L28" i="28"/>
  <c r="K28" i="28"/>
  <c r="K8" i="28" s="1"/>
  <c r="J28" i="28"/>
  <c r="I28" i="28"/>
  <c r="H28" i="28"/>
  <c r="G28" i="28"/>
  <c r="F28" i="28"/>
  <c r="D28" i="28"/>
  <c r="C28" i="28"/>
  <c r="B28" i="28"/>
  <c r="O28" i="29"/>
  <c r="N28" i="29"/>
  <c r="M28" i="29"/>
  <c r="L28" i="29"/>
  <c r="K28" i="29"/>
  <c r="J28" i="29"/>
  <c r="I28" i="29"/>
  <c r="H28" i="29"/>
  <c r="H8" i="29" s="1"/>
  <c r="G28" i="29"/>
  <c r="F28" i="29"/>
  <c r="D28" i="29"/>
  <c r="C28" i="29"/>
  <c r="B28" i="29"/>
  <c r="O28" i="30"/>
  <c r="N28" i="30"/>
  <c r="M28" i="30"/>
  <c r="S28" i="30" s="1"/>
  <c r="L28" i="30"/>
  <c r="K28" i="30"/>
  <c r="J28" i="30"/>
  <c r="I28" i="30"/>
  <c r="H28" i="30"/>
  <c r="G28" i="30"/>
  <c r="F28" i="30"/>
  <c r="D28" i="30"/>
  <c r="C28" i="30"/>
  <c r="B28" i="30"/>
  <c r="O28" i="31"/>
  <c r="N28" i="31"/>
  <c r="M28" i="31"/>
  <c r="L28" i="31"/>
  <c r="K28" i="31"/>
  <c r="S28" i="31" s="1"/>
  <c r="J28" i="31"/>
  <c r="I28" i="31"/>
  <c r="H28" i="31"/>
  <c r="G28" i="31"/>
  <c r="F28" i="31"/>
  <c r="D28" i="31"/>
  <c r="C28" i="31"/>
  <c r="B28" i="31"/>
  <c r="O28" i="32"/>
  <c r="N28" i="32"/>
  <c r="M28" i="32"/>
  <c r="L28" i="32"/>
  <c r="K28" i="32"/>
  <c r="J28" i="32"/>
  <c r="I28" i="32"/>
  <c r="H28" i="32"/>
  <c r="G28" i="32"/>
  <c r="G8" i="32" s="1"/>
  <c r="F28" i="32"/>
  <c r="D28" i="32"/>
  <c r="C28" i="32"/>
  <c r="B28" i="32"/>
  <c r="O28" i="33"/>
  <c r="N28" i="33"/>
  <c r="M28" i="33"/>
  <c r="L28" i="33"/>
  <c r="K28" i="33"/>
  <c r="J28" i="33"/>
  <c r="I28" i="33"/>
  <c r="H28" i="33"/>
  <c r="G28" i="33"/>
  <c r="F28" i="33"/>
  <c r="D28" i="33"/>
  <c r="C28" i="33"/>
  <c r="B28" i="33"/>
  <c r="O28" i="34"/>
  <c r="N28" i="34"/>
  <c r="M28" i="34"/>
  <c r="L28" i="34"/>
  <c r="K28" i="34"/>
  <c r="J28" i="34"/>
  <c r="I28" i="34"/>
  <c r="H28" i="34"/>
  <c r="G28" i="34"/>
  <c r="F28" i="34"/>
  <c r="D28" i="34"/>
  <c r="C28" i="34"/>
  <c r="B28" i="34"/>
  <c r="O28" i="35"/>
  <c r="N28" i="35"/>
  <c r="M28" i="35"/>
  <c r="L28" i="35"/>
  <c r="K28" i="35"/>
  <c r="J28" i="35"/>
  <c r="I28" i="35"/>
  <c r="H28" i="35"/>
  <c r="G28" i="35"/>
  <c r="F28" i="35"/>
  <c r="D28" i="35"/>
  <c r="C28" i="35"/>
  <c r="B28" i="35"/>
  <c r="O28" i="36"/>
  <c r="N28" i="36"/>
  <c r="M28" i="36"/>
  <c r="L28" i="36"/>
  <c r="K28" i="36"/>
  <c r="J28" i="36"/>
  <c r="I28" i="36"/>
  <c r="H28" i="36"/>
  <c r="G28" i="36"/>
  <c r="F28" i="36"/>
  <c r="D28" i="36"/>
  <c r="C28" i="36"/>
  <c r="B28" i="36"/>
  <c r="O28" i="37"/>
  <c r="N28" i="37"/>
  <c r="M28" i="37"/>
  <c r="L28" i="37"/>
  <c r="K28" i="37"/>
  <c r="J28" i="37"/>
  <c r="I28" i="37"/>
  <c r="H28" i="37"/>
  <c r="G28" i="37"/>
  <c r="F28" i="37"/>
  <c r="D28" i="37"/>
  <c r="C28" i="37"/>
  <c r="B28" i="37"/>
  <c r="O28" i="38"/>
  <c r="N28" i="38"/>
  <c r="M28" i="38"/>
  <c r="L28" i="38"/>
  <c r="K28" i="38"/>
  <c r="J28" i="38"/>
  <c r="R28" i="38" s="1"/>
  <c r="I28" i="38"/>
  <c r="H28" i="38"/>
  <c r="G28" i="38"/>
  <c r="F28" i="38"/>
  <c r="D28" i="38"/>
  <c r="C28" i="38"/>
  <c r="B28" i="38"/>
  <c r="O28" i="39"/>
  <c r="N28" i="39"/>
  <c r="M28" i="39"/>
  <c r="L28" i="39"/>
  <c r="K28" i="39"/>
  <c r="J28" i="39"/>
  <c r="R28" i="39" s="1"/>
  <c r="I28" i="39"/>
  <c r="H28" i="39"/>
  <c r="G28" i="39"/>
  <c r="F28" i="39"/>
  <c r="D28" i="39"/>
  <c r="C28" i="39"/>
  <c r="B28" i="39"/>
  <c r="O28" i="40"/>
  <c r="N28" i="40"/>
  <c r="M28" i="40"/>
  <c r="L28" i="40"/>
  <c r="R28" i="40" s="1"/>
  <c r="K28" i="40"/>
  <c r="J28" i="40"/>
  <c r="I28" i="40"/>
  <c r="H28" i="40"/>
  <c r="G28" i="40"/>
  <c r="F28" i="40"/>
  <c r="D28" i="40"/>
  <c r="C28" i="40"/>
  <c r="B28" i="40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W8" i="2" s="1"/>
  <c r="W61" i="2" s="1"/>
  <c r="W65" i="2" s="1"/>
  <c r="V9" i="2"/>
  <c r="V8" i="2" s="1"/>
  <c r="W9" i="3"/>
  <c r="W8" i="3" s="1"/>
  <c r="W61" i="3" s="1"/>
  <c r="W65" i="3" s="1"/>
  <c r="V9" i="3"/>
  <c r="V8" i="3" s="1"/>
  <c r="W9" i="4"/>
  <c r="W8" i="4" s="1"/>
  <c r="V9" i="4"/>
  <c r="W9" i="5"/>
  <c r="W8" i="5" s="1"/>
  <c r="V9" i="5"/>
  <c r="V8" i="5" s="1"/>
  <c r="W9" i="6"/>
  <c r="W8" i="6" s="1"/>
  <c r="V9" i="6"/>
  <c r="V8" i="6"/>
  <c r="V61" i="6" s="1"/>
  <c r="V65" i="6" s="1"/>
  <c r="W9" i="7"/>
  <c r="V9" i="7"/>
  <c r="W9" i="8"/>
  <c r="V9" i="8"/>
  <c r="W9" i="9"/>
  <c r="V9" i="9"/>
  <c r="V8" i="9" s="1"/>
  <c r="W9" i="10"/>
  <c r="V9" i="10"/>
  <c r="V8" i="10" s="1"/>
  <c r="W9" i="11"/>
  <c r="W8" i="11" s="1"/>
  <c r="V9" i="11"/>
  <c r="W9" i="12"/>
  <c r="V9" i="12"/>
  <c r="V8" i="12" s="1"/>
  <c r="W9" i="13"/>
  <c r="V9" i="13"/>
  <c r="V8" i="13" s="1"/>
  <c r="W9" i="14"/>
  <c r="V9" i="14"/>
  <c r="V8" i="14" s="1"/>
  <c r="W9" i="15"/>
  <c r="W8" i="15" s="1"/>
  <c r="V9" i="15"/>
  <c r="W9" i="16"/>
  <c r="V9" i="16"/>
  <c r="W9" i="17"/>
  <c r="V9" i="17"/>
  <c r="V8" i="17" s="1"/>
  <c r="W9" i="18"/>
  <c r="V9" i="18"/>
  <c r="V8" i="18" s="1"/>
  <c r="W9" i="19"/>
  <c r="V9" i="19"/>
  <c r="W9" i="20"/>
  <c r="V9" i="20"/>
  <c r="W9" i="21"/>
  <c r="V9" i="21"/>
  <c r="W9" i="22"/>
  <c r="V9" i="22"/>
  <c r="W9" i="23"/>
  <c r="V9" i="23"/>
  <c r="V8" i="23" s="1"/>
  <c r="W8" i="23"/>
  <c r="W9" i="24"/>
  <c r="V9" i="24"/>
  <c r="W9" i="25"/>
  <c r="V9" i="25"/>
  <c r="V8" i="25" s="1"/>
  <c r="W9" i="26"/>
  <c r="V9" i="26"/>
  <c r="V8" i="26" s="1"/>
  <c r="W9" i="27"/>
  <c r="W8" i="27" s="1"/>
  <c r="W61" i="27" s="1"/>
  <c r="W65" i="27" s="1"/>
  <c r="V9" i="27"/>
  <c r="V8" i="27" s="1"/>
  <c r="W9" i="28"/>
  <c r="V9" i="28"/>
  <c r="V8" i="28" s="1"/>
  <c r="W9" i="29"/>
  <c r="V9" i="29"/>
  <c r="W9" i="30"/>
  <c r="V9" i="30"/>
  <c r="V8" i="30" s="1"/>
  <c r="W9" i="31"/>
  <c r="W8" i="31" s="1"/>
  <c r="V9" i="31"/>
  <c r="W9" i="32"/>
  <c r="V9" i="32"/>
  <c r="W9" i="33"/>
  <c r="V9" i="33"/>
  <c r="W9" i="34"/>
  <c r="V9" i="34"/>
  <c r="W9" i="35"/>
  <c r="V9" i="35"/>
  <c r="V8" i="35" s="1"/>
  <c r="W9" i="36"/>
  <c r="W8" i="36" s="1"/>
  <c r="V9" i="36"/>
  <c r="W9" i="37"/>
  <c r="V9" i="37"/>
  <c r="V8" i="37" s="1"/>
  <c r="W9" i="38"/>
  <c r="V9" i="38"/>
  <c r="W9" i="39"/>
  <c r="V9" i="39"/>
  <c r="V8" i="39" s="1"/>
  <c r="W9" i="40"/>
  <c r="V9" i="40"/>
  <c r="W9" i="1"/>
  <c r="V9" i="1"/>
  <c r="V8" i="1" s="1"/>
  <c r="O9" i="2"/>
  <c r="N9" i="2"/>
  <c r="N8" i="2" s="1"/>
  <c r="N61" i="2" s="1"/>
  <c r="N65" i="2" s="1"/>
  <c r="M9" i="2"/>
  <c r="M8" i="2" s="1"/>
  <c r="L9" i="2"/>
  <c r="L8" i="2" s="1"/>
  <c r="K9" i="2"/>
  <c r="K8" i="2" s="1"/>
  <c r="J9" i="2"/>
  <c r="I9" i="2"/>
  <c r="H9" i="2"/>
  <c r="H8" i="2" s="1"/>
  <c r="G9" i="2"/>
  <c r="F9" i="2"/>
  <c r="F8" i="2" s="1"/>
  <c r="D9" i="2"/>
  <c r="D8" i="2" s="1"/>
  <c r="C9" i="2"/>
  <c r="C8" i="2" s="1"/>
  <c r="B9" i="2"/>
  <c r="B8" i="2" s="1"/>
  <c r="O9" i="3"/>
  <c r="O8" i="3" s="1"/>
  <c r="N9" i="3"/>
  <c r="M9" i="3"/>
  <c r="M8" i="3" s="1"/>
  <c r="L9" i="3"/>
  <c r="L8" i="3" s="1"/>
  <c r="K9" i="3"/>
  <c r="K8" i="3" s="1"/>
  <c r="J9" i="3"/>
  <c r="J8" i="3" s="1"/>
  <c r="I9" i="3"/>
  <c r="H9" i="3"/>
  <c r="G9" i="3"/>
  <c r="G8" i="3" s="1"/>
  <c r="F9" i="3"/>
  <c r="D9" i="3"/>
  <c r="D8" i="3" s="1"/>
  <c r="C9" i="3"/>
  <c r="C8" i="3" s="1"/>
  <c r="B9" i="3"/>
  <c r="B8" i="3" s="1"/>
  <c r="O9" i="4"/>
  <c r="O8" i="4" s="1"/>
  <c r="N9" i="4"/>
  <c r="M9" i="4"/>
  <c r="L9" i="4"/>
  <c r="K9" i="4"/>
  <c r="J9" i="4"/>
  <c r="I9" i="4"/>
  <c r="I8" i="4" s="1"/>
  <c r="H9" i="4"/>
  <c r="H8" i="4" s="1"/>
  <c r="G9" i="4"/>
  <c r="G8" i="4" s="1"/>
  <c r="F9" i="4"/>
  <c r="D9" i="4"/>
  <c r="C9" i="4"/>
  <c r="B9" i="4"/>
  <c r="B8" i="4"/>
  <c r="O9" i="5"/>
  <c r="O8" i="5" s="1"/>
  <c r="N9" i="5"/>
  <c r="N8" i="5" s="1"/>
  <c r="M9" i="5"/>
  <c r="M8" i="5" s="1"/>
  <c r="L9" i="5"/>
  <c r="K9" i="5"/>
  <c r="J9" i="5"/>
  <c r="I9" i="5"/>
  <c r="H9" i="5"/>
  <c r="H8" i="5" s="1"/>
  <c r="G9" i="5"/>
  <c r="G8" i="5" s="1"/>
  <c r="F9" i="5"/>
  <c r="F8" i="5" s="1"/>
  <c r="D9" i="5"/>
  <c r="D8" i="5" s="1"/>
  <c r="C9" i="5"/>
  <c r="B9" i="5"/>
  <c r="O9" i="6"/>
  <c r="O8" i="6" s="1"/>
  <c r="N9" i="6"/>
  <c r="M9" i="6"/>
  <c r="M8" i="6" s="1"/>
  <c r="L9" i="6"/>
  <c r="R9" i="6" s="1"/>
  <c r="K9" i="6"/>
  <c r="J9" i="6"/>
  <c r="I9" i="6"/>
  <c r="H9" i="6"/>
  <c r="G9" i="6"/>
  <c r="F9" i="6"/>
  <c r="D9" i="6"/>
  <c r="D8" i="6" s="1"/>
  <c r="C9" i="6"/>
  <c r="C8" i="6" s="1"/>
  <c r="B9" i="6"/>
  <c r="H8" i="6"/>
  <c r="O9" i="7"/>
  <c r="O8" i="7" s="1"/>
  <c r="N9" i="7"/>
  <c r="N8" i="7" s="1"/>
  <c r="M9" i="7"/>
  <c r="L9" i="7"/>
  <c r="L8" i="7" s="1"/>
  <c r="K9" i="7"/>
  <c r="K8" i="7" s="1"/>
  <c r="J9" i="7"/>
  <c r="I9" i="7"/>
  <c r="H9" i="7"/>
  <c r="G9" i="7"/>
  <c r="F9" i="7"/>
  <c r="F8" i="7" s="1"/>
  <c r="D9" i="7"/>
  <c r="C9" i="7"/>
  <c r="C8" i="7" s="1"/>
  <c r="B9" i="7"/>
  <c r="B8" i="7" s="1"/>
  <c r="O9" i="8"/>
  <c r="N9" i="8"/>
  <c r="M9" i="8"/>
  <c r="L9" i="8"/>
  <c r="K9" i="8"/>
  <c r="K8" i="8" s="1"/>
  <c r="J9" i="8"/>
  <c r="J8" i="8" s="1"/>
  <c r="I9" i="8"/>
  <c r="I8" i="8" s="1"/>
  <c r="H9" i="8"/>
  <c r="H8" i="8" s="1"/>
  <c r="G9" i="8"/>
  <c r="F9" i="8"/>
  <c r="D9" i="8"/>
  <c r="C9" i="8"/>
  <c r="B9" i="8"/>
  <c r="N8" i="8"/>
  <c r="M8" i="8"/>
  <c r="B8" i="8"/>
  <c r="O9" i="9"/>
  <c r="O8" i="9" s="1"/>
  <c r="N9" i="9"/>
  <c r="M9" i="9"/>
  <c r="L9" i="9"/>
  <c r="K9" i="9"/>
  <c r="J9" i="9"/>
  <c r="J8" i="9" s="1"/>
  <c r="I9" i="9"/>
  <c r="H9" i="9"/>
  <c r="G9" i="9"/>
  <c r="G8" i="9" s="1"/>
  <c r="F9" i="9"/>
  <c r="D9" i="9"/>
  <c r="C9" i="9"/>
  <c r="B9" i="9"/>
  <c r="N8" i="9"/>
  <c r="K8" i="9"/>
  <c r="F8" i="9"/>
  <c r="O9" i="10"/>
  <c r="N9" i="10"/>
  <c r="N8" i="10" s="1"/>
  <c r="M9" i="10"/>
  <c r="L9" i="10"/>
  <c r="K9" i="10"/>
  <c r="J9" i="10"/>
  <c r="J8" i="10" s="1"/>
  <c r="I9" i="10"/>
  <c r="H9" i="10"/>
  <c r="H8" i="10" s="1"/>
  <c r="G9" i="10"/>
  <c r="F9" i="10"/>
  <c r="F8" i="10" s="1"/>
  <c r="D9" i="10"/>
  <c r="C9" i="10"/>
  <c r="B9" i="10"/>
  <c r="B8" i="10" s="1"/>
  <c r="K8" i="10"/>
  <c r="O9" i="11"/>
  <c r="N9" i="11"/>
  <c r="M9" i="11"/>
  <c r="L9" i="11"/>
  <c r="K9" i="11"/>
  <c r="J9" i="11"/>
  <c r="J8" i="11" s="1"/>
  <c r="I9" i="11"/>
  <c r="I8" i="11" s="1"/>
  <c r="H9" i="11"/>
  <c r="H8" i="11" s="1"/>
  <c r="G9" i="11"/>
  <c r="F9" i="11"/>
  <c r="D9" i="11"/>
  <c r="C9" i="11"/>
  <c r="B9" i="11"/>
  <c r="N8" i="11"/>
  <c r="M8" i="11"/>
  <c r="C8" i="11"/>
  <c r="O9" i="12"/>
  <c r="N9" i="12"/>
  <c r="M9" i="12"/>
  <c r="L9" i="12"/>
  <c r="K9" i="12"/>
  <c r="J9" i="12"/>
  <c r="R9" i="12" s="1"/>
  <c r="I9" i="12"/>
  <c r="I8" i="12" s="1"/>
  <c r="I61" i="12" s="1"/>
  <c r="I65" i="12" s="1"/>
  <c r="H9" i="12"/>
  <c r="G9" i="12"/>
  <c r="G8" i="12" s="1"/>
  <c r="F9" i="12"/>
  <c r="D9" i="12"/>
  <c r="C9" i="12"/>
  <c r="B9" i="12"/>
  <c r="O8" i="12"/>
  <c r="M8" i="12"/>
  <c r="O9" i="13"/>
  <c r="O8" i="13" s="1"/>
  <c r="N9" i="13"/>
  <c r="M9" i="13"/>
  <c r="M8" i="13" s="1"/>
  <c r="L9" i="13"/>
  <c r="L8" i="13" s="1"/>
  <c r="K9" i="13"/>
  <c r="K8" i="13" s="1"/>
  <c r="J9" i="13"/>
  <c r="J8" i="13" s="1"/>
  <c r="I9" i="13"/>
  <c r="I8" i="13" s="1"/>
  <c r="H9" i="13"/>
  <c r="G9" i="13"/>
  <c r="F9" i="13"/>
  <c r="D9" i="13"/>
  <c r="C9" i="13"/>
  <c r="B9" i="13"/>
  <c r="N8" i="13"/>
  <c r="C8" i="13"/>
  <c r="O9" i="14"/>
  <c r="N9" i="14"/>
  <c r="N8" i="14" s="1"/>
  <c r="M9" i="14"/>
  <c r="L9" i="14"/>
  <c r="L8" i="14" s="1"/>
  <c r="K9" i="14"/>
  <c r="J9" i="14"/>
  <c r="R9" i="14" s="1"/>
  <c r="I9" i="14"/>
  <c r="H9" i="14"/>
  <c r="G9" i="14"/>
  <c r="F9" i="14"/>
  <c r="D9" i="14"/>
  <c r="C9" i="14"/>
  <c r="B9" i="14"/>
  <c r="O8" i="14"/>
  <c r="C8" i="14"/>
  <c r="O9" i="15"/>
  <c r="N9" i="15"/>
  <c r="M9" i="15"/>
  <c r="L9" i="15"/>
  <c r="K9" i="15"/>
  <c r="J9" i="15"/>
  <c r="J8" i="15" s="1"/>
  <c r="I9" i="15"/>
  <c r="I8" i="15" s="1"/>
  <c r="H9" i="15"/>
  <c r="G9" i="15"/>
  <c r="F9" i="15"/>
  <c r="D9" i="15"/>
  <c r="C9" i="15"/>
  <c r="B9" i="15"/>
  <c r="B8" i="15" s="1"/>
  <c r="H8" i="15"/>
  <c r="O9" i="16"/>
  <c r="N9" i="16"/>
  <c r="N8" i="16" s="1"/>
  <c r="M9" i="16"/>
  <c r="L9" i="16"/>
  <c r="K9" i="16"/>
  <c r="J9" i="16"/>
  <c r="J8" i="16" s="1"/>
  <c r="I9" i="16"/>
  <c r="I8" i="16" s="1"/>
  <c r="H9" i="16"/>
  <c r="G9" i="16"/>
  <c r="F9" i="16"/>
  <c r="D9" i="16"/>
  <c r="C9" i="16"/>
  <c r="B9" i="16"/>
  <c r="M8" i="16"/>
  <c r="O9" i="17"/>
  <c r="O8" i="17" s="1"/>
  <c r="N9" i="17"/>
  <c r="N8" i="17" s="1"/>
  <c r="M9" i="17"/>
  <c r="M8" i="17" s="1"/>
  <c r="L9" i="17"/>
  <c r="K9" i="17"/>
  <c r="K8" i="17" s="1"/>
  <c r="J9" i="17"/>
  <c r="I9" i="17"/>
  <c r="I8" i="17" s="1"/>
  <c r="H9" i="17"/>
  <c r="G9" i="17"/>
  <c r="G8" i="17" s="1"/>
  <c r="F9" i="17"/>
  <c r="F8" i="17" s="1"/>
  <c r="D9" i="17"/>
  <c r="C9" i="17"/>
  <c r="B9" i="17"/>
  <c r="H8" i="17"/>
  <c r="O9" i="18"/>
  <c r="N9" i="18"/>
  <c r="N8" i="18" s="1"/>
  <c r="M9" i="18"/>
  <c r="M8" i="18" s="1"/>
  <c r="L9" i="18"/>
  <c r="R9" i="18" s="1"/>
  <c r="K9" i="18"/>
  <c r="J9" i="18"/>
  <c r="I9" i="18"/>
  <c r="H9" i="18"/>
  <c r="H8" i="18" s="1"/>
  <c r="G9" i="18"/>
  <c r="F9" i="18"/>
  <c r="F8" i="18" s="1"/>
  <c r="D9" i="18"/>
  <c r="C9" i="18"/>
  <c r="C8" i="18" s="1"/>
  <c r="B9" i="18"/>
  <c r="O9" i="19"/>
  <c r="N9" i="19"/>
  <c r="M9" i="19"/>
  <c r="M8" i="19" s="1"/>
  <c r="L9" i="19"/>
  <c r="R9" i="19" s="1"/>
  <c r="K9" i="19"/>
  <c r="K8" i="19" s="1"/>
  <c r="J9" i="19"/>
  <c r="I9" i="19"/>
  <c r="H9" i="19"/>
  <c r="H8" i="19" s="1"/>
  <c r="G9" i="19"/>
  <c r="F9" i="19"/>
  <c r="D9" i="19"/>
  <c r="D8" i="19" s="1"/>
  <c r="C9" i="19"/>
  <c r="C8" i="19" s="1"/>
  <c r="B9" i="19"/>
  <c r="B8" i="19" s="1"/>
  <c r="O9" i="20"/>
  <c r="O8" i="20" s="1"/>
  <c r="N9" i="20"/>
  <c r="N8" i="20" s="1"/>
  <c r="M9" i="20"/>
  <c r="L9" i="20"/>
  <c r="K9" i="20"/>
  <c r="J9" i="20"/>
  <c r="I9" i="20"/>
  <c r="H9" i="20"/>
  <c r="G9" i="20"/>
  <c r="G8" i="20" s="1"/>
  <c r="F9" i="20"/>
  <c r="D9" i="20"/>
  <c r="C9" i="20"/>
  <c r="B9" i="20"/>
  <c r="H8" i="20"/>
  <c r="F8" i="20"/>
  <c r="O9" i="21"/>
  <c r="O8" i="21" s="1"/>
  <c r="N9" i="21"/>
  <c r="N8" i="21" s="1"/>
  <c r="M9" i="21"/>
  <c r="L9" i="21"/>
  <c r="L8" i="21" s="1"/>
  <c r="K9" i="21"/>
  <c r="K8" i="21" s="1"/>
  <c r="J9" i="21"/>
  <c r="I9" i="21"/>
  <c r="H9" i="21"/>
  <c r="G9" i="21"/>
  <c r="F9" i="21"/>
  <c r="F8" i="21" s="1"/>
  <c r="F61" i="21" s="1"/>
  <c r="F65" i="21" s="1"/>
  <c r="D9" i="21"/>
  <c r="C9" i="21"/>
  <c r="C8" i="21" s="1"/>
  <c r="B9" i="21"/>
  <c r="B8" i="21" s="1"/>
  <c r="O9" i="22"/>
  <c r="N9" i="22"/>
  <c r="M9" i="22"/>
  <c r="L9" i="22"/>
  <c r="L8" i="22" s="1"/>
  <c r="K9" i="22"/>
  <c r="J9" i="22"/>
  <c r="I9" i="22"/>
  <c r="H9" i="22"/>
  <c r="G9" i="22"/>
  <c r="F9" i="22"/>
  <c r="D9" i="22"/>
  <c r="C9" i="22"/>
  <c r="C8" i="22" s="1"/>
  <c r="B9" i="22"/>
  <c r="B8" i="22" s="1"/>
  <c r="O9" i="23"/>
  <c r="N9" i="23"/>
  <c r="N8" i="23" s="1"/>
  <c r="M9" i="23"/>
  <c r="M8" i="23" s="1"/>
  <c r="L9" i="23"/>
  <c r="K9" i="23"/>
  <c r="J9" i="23"/>
  <c r="I9" i="23"/>
  <c r="I8" i="23" s="1"/>
  <c r="H9" i="23"/>
  <c r="G9" i="23"/>
  <c r="G8" i="23" s="1"/>
  <c r="G61" i="23" s="1"/>
  <c r="G65" i="23" s="1"/>
  <c r="F9" i="23"/>
  <c r="D9" i="23"/>
  <c r="C9" i="23"/>
  <c r="B9" i="23"/>
  <c r="O9" i="24"/>
  <c r="N9" i="24"/>
  <c r="N8" i="24" s="1"/>
  <c r="M9" i="24"/>
  <c r="M8" i="24" s="1"/>
  <c r="L9" i="24"/>
  <c r="L8" i="24" s="1"/>
  <c r="K9" i="24"/>
  <c r="K8" i="24" s="1"/>
  <c r="J9" i="24"/>
  <c r="I9" i="24"/>
  <c r="I8" i="24" s="1"/>
  <c r="H9" i="24"/>
  <c r="H8" i="24" s="1"/>
  <c r="G9" i="24"/>
  <c r="F9" i="24"/>
  <c r="F8" i="24" s="1"/>
  <c r="D9" i="24"/>
  <c r="D8" i="24" s="1"/>
  <c r="C9" i="24"/>
  <c r="B9" i="24"/>
  <c r="B8" i="24" s="1"/>
  <c r="O9" i="25"/>
  <c r="O8" i="25" s="1"/>
  <c r="N9" i="25"/>
  <c r="M9" i="25"/>
  <c r="L9" i="25"/>
  <c r="K9" i="25"/>
  <c r="K8" i="25" s="1"/>
  <c r="J9" i="25"/>
  <c r="I9" i="25"/>
  <c r="I8" i="25" s="1"/>
  <c r="H9" i="25"/>
  <c r="H8" i="25" s="1"/>
  <c r="G9" i="25"/>
  <c r="G8" i="25" s="1"/>
  <c r="F9" i="25"/>
  <c r="F8" i="25" s="1"/>
  <c r="D9" i="25"/>
  <c r="C9" i="25"/>
  <c r="B9" i="25"/>
  <c r="B8" i="25" s="1"/>
  <c r="O9" i="26"/>
  <c r="N9" i="26"/>
  <c r="M9" i="26"/>
  <c r="M8" i="26" s="1"/>
  <c r="L9" i="26"/>
  <c r="K9" i="26"/>
  <c r="K8" i="26" s="1"/>
  <c r="J9" i="26"/>
  <c r="I9" i="26"/>
  <c r="H9" i="26"/>
  <c r="H8" i="26" s="1"/>
  <c r="G9" i="26"/>
  <c r="F9" i="26"/>
  <c r="D9" i="26"/>
  <c r="C9" i="26"/>
  <c r="B9" i="26"/>
  <c r="L8" i="26"/>
  <c r="O9" i="27"/>
  <c r="N9" i="27"/>
  <c r="M9" i="27"/>
  <c r="M8" i="27" s="1"/>
  <c r="L9" i="27"/>
  <c r="L8" i="27" s="1"/>
  <c r="K9" i="27"/>
  <c r="K8" i="27" s="1"/>
  <c r="J9" i="27"/>
  <c r="J8" i="27" s="1"/>
  <c r="I9" i="27"/>
  <c r="I8" i="27" s="1"/>
  <c r="H9" i="27"/>
  <c r="G9" i="27"/>
  <c r="F9" i="27"/>
  <c r="D9" i="27"/>
  <c r="C9" i="27"/>
  <c r="C8" i="27" s="1"/>
  <c r="B9" i="27"/>
  <c r="B8" i="27" s="1"/>
  <c r="O9" i="28"/>
  <c r="N9" i="28"/>
  <c r="N8" i="28" s="1"/>
  <c r="M9" i="28"/>
  <c r="L9" i="28"/>
  <c r="K9" i="28"/>
  <c r="J9" i="28"/>
  <c r="R9" i="28" s="1"/>
  <c r="I9" i="28"/>
  <c r="H9" i="28"/>
  <c r="G9" i="28"/>
  <c r="F9" i="28"/>
  <c r="F8" i="28" s="1"/>
  <c r="D9" i="28"/>
  <c r="C9" i="28"/>
  <c r="B9" i="28"/>
  <c r="L8" i="28"/>
  <c r="C8" i="28"/>
  <c r="O9" i="29"/>
  <c r="O8" i="29" s="1"/>
  <c r="N9" i="29"/>
  <c r="M9" i="29"/>
  <c r="L9" i="29"/>
  <c r="K9" i="29"/>
  <c r="K8" i="29" s="1"/>
  <c r="J9" i="29"/>
  <c r="R9" i="29" s="1"/>
  <c r="I9" i="29"/>
  <c r="I8" i="29" s="1"/>
  <c r="H9" i="29"/>
  <c r="G9" i="29"/>
  <c r="G8" i="29" s="1"/>
  <c r="F9" i="29"/>
  <c r="D9" i="29"/>
  <c r="C9" i="29"/>
  <c r="C8" i="29" s="1"/>
  <c r="C61" i="29" s="1"/>
  <c r="C65" i="29" s="1"/>
  <c r="B9" i="29"/>
  <c r="B8" i="29" s="1"/>
  <c r="M8" i="29"/>
  <c r="L8" i="29"/>
  <c r="D8" i="29"/>
  <c r="O9" i="30"/>
  <c r="O8" i="30" s="1"/>
  <c r="N9" i="30"/>
  <c r="M9" i="30"/>
  <c r="L9" i="30"/>
  <c r="K9" i="30"/>
  <c r="K8" i="30" s="1"/>
  <c r="J9" i="30"/>
  <c r="R9" i="30" s="1"/>
  <c r="I9" i="30"/>
  <c r="I8" i="30" s="1"/>
  <c r="H9" i="30"/>
  <c r="G9" i="30"/>
  <c r="G8" i="30" s="1"/>
  <c r="F9" i="30"/>
  <c r="D9" i="30"/>
  <c r="C9" i="30"/>
  <c r="B9" i="30"/>
  <c r="B8" i="30" s="1"/>
  <c r="F8" i="30"/>
  <c r="O9" i="31"/>
  <c r="O8" i="31" s="1"/>
  <c r="N9" i="31"/>
  <c r="N8" i="31" s="1"/>
  <c r="M9" i="31"/>
  <c r="L9" i="31"/>
  <c r="K9" i="31"/>
  <c r="J9" i="31"/>
  <c r="I9" i="31"/>
  <c r="H9" i="31"/>
  <c r="H8" i="31" s="1"/>
  <c r="G9" i="31"/>
  <c r="G8" i="31" s="1"/>
  <c r="F9" i="31"/>
  <c r="F8" i="31" s="1"/>
  <c r="D9" i="31"/>
  <c r="C9" i="31"/>
  <c r="B9" i="31"/>
  <c r="M8" i="31"/>
  <c r="I8" i="31"/>
  <c r="O9" i="32"/>
  <c r="O8" i="32" s="1"/>
  <c r="N9" i="32"/>
  <c r="N8" i="32" s="1"/>
  <c r="M9" i="32"/>
  <c r="L9" i="32"/>
  <c r="L8" i="32" s="1"/>
  <c r="K9" i="32"/>
  <c r="J9" i="32"/>
  <c r="R9" i="32" s="1"/>
  <c r="I9" i="32"/>
  <c r="I8" i="32" s="1"/>
  <c r="H9" i="32"/>
  <c r="G9" i="32"/>
  <c r="F9" i="32"/>
  <c r="F8" i="32" s="1"/>
  <c r="D9" i="32"/>
  <c r="D8" i="32" s="1"/>
  <c r="C9" i="32"/>
  <c r="B9" i="32"/>
  <c r="B8" i="32" s="1"/>
  <c r="M8" i="32"/>
  <c r="H8" i="32"/>
  <c r="O9" i="33"/>
  <c r="N9" i="33"/>
  <c r="N8" i="33" s="1"/>
  <c r="M9" i="33"/>
  <c r="M8" i="33" s="1"/>
  <c r="L9" i="33"/>
  <c r="K9" i="33"/>
  <c r="J9" i="33"/>
  <c r="I9" i="33"/>
  <c r="I8" i="33" s="1"/>
  <c r="H9" i="33"/>
  <c r="G9" i="33"/>
  <c r="F9" i="33"/>
  <c r="F8" i="33" s="1"/>
  <c r="D9" i="33"/>
  <c r="D8" i="33" s="1"/>
  <c r="C9" i="33"/>
  <c r="B9" i="33"/>
  <c r="O9" i="34"/>
  <c r="O8" i="34" s="1"/>
  <c r="N9" i="34"/>
  <c r="M9" i="34"/>
  <c r="M8" i="34" s="1"/>
  <c r="L9" i="34"/>
  <c r="K9" i="34"/>
  <c r="K8" i="34" s="1"/>
  <c r="J9" i="34"/>
  <c r="I9" i="34"/>
  <c r="H9" i="34"/>
  <c r="G9" i="34"/>
  <c r="G8" i="34" s="1"/>
  <c r="F9" i="34"/>
  <c r="D9" i="34"/>
  <c r="D8" i="34" s="1"/>
  <c r="C9" i="34"/>
  <c r="B9" i="34"/>
  <c r="B8" i="34" s="1"/>
  <c r="O9" i="35"/>
  <c r="N9" i="35"/>
  <c r="M9" i="35"/>
  <c r="S9" i="35" s="1"/>
  <c r="L9" i="35"/>
  <c r="K9" i="35"/>
  <c r="K8" i="35" s="1"/>
  <c r="J9" i="35"/>
  <c r="I9" i="35"/>
  <c r="I8" i="35" s="1"/>
  <c r="H9" i="35"/>
  <c r="G9" i="35"/>
  <c r="F9" i="35"/>
  <c r="D9" i="35"/>
  <c r="D8" i="35" s="1"/>
  <c r="C9" i="35"/>
  <c r="B9" i="35"/>
  <c r="B8" i="35" s="1"/>
  <c r="O9" i="36"/>
  <c r="O8" i="36" s="1"/>
  <c r="N9" i="36"/>
  <c r="N8" i="36" s="1"/>
  <c r="M9" i="36"/>
  <c r="L9" i="36"/>
  <c r="L8" i="36" s="1"/>
  <c r="K9" i="36"/>
  <c r="J9" i="36"/>
  <c r="I9" i="36"/>
  <c r="I8" i="36" s="1"/>
  <c r="H9" i="36"/>
  <c r="H8" i="36" s="1"/>
  <c r="G9" i="36"/>
  <c r="G8" i="36" s="1"/>
  <c r="F9" i="36"/>
  <c r="F8" i="36" s="1"/>
  <c r="D9" i="36"/>
  <c r="C9" i="36"/>
  <c r="C8" i="36" s="1"/>
  <c r="B9" i="36"/>
  <c r="O9" i="37"/>
  <c r="N9" i="37"/>
  <c r="N8" i="37" s="1"/>
  <c r="M9" i="37"/>
  <c r="M8" i="37" s="1"/>
  <c r="L9" i="37"/>
  <c r="K9" i="37"/>
  <c r="K8" i="37" s="1"/>
  <c r="J9" i="37"/>
  <c r="I9" i="37"/>
  <c r="H9" i="37"/>
  <c r="G9" i="37"/>
  <c r="F9" i="37"/>
  <c r="F8" i="37" s="1"/>
  <c r="F61" i="37" s="1"/>
  <c r="F65" i="37" s="1"/>
  <c r="D9" i="37"/>
  <c r="C9" i="37"/>
  <c r="B9" i="37"/>
  <c r="B8" i="37" s="1"/>
  <c r="O9" i="38"/>
  <c r="O8" i="38" s="1"/>
  <c r="N9" i="38"/>
  <c r="N8" i="38" s="1"/>
  <c r="M9" i="38"/>
  <c r="M8" i="38" s="1"/>
  <c r="L9" i="38"/>
  <c r="L8" i="38" s="1"/>
  <c r="K9" i="38"/>
  <c r="J9" i="38"/>
  <c r="J8" i="38" s="1"/>
  <c r="I9" i="38"/>
  <c r="H9" i="38"/>
  <c r="G9" i="38"/>
  <c r="G8" i="38" s="1"/>
  <c r="F9" i="38"/>
  <c r="D9" i="38"/>
  <c r="C9" i="38"/>
  <c r="C8" i="38" s="1"/>
  <c r="B9" i="38"/>
  <c r="O9" i="39"/>
  <c r="N9" i="39"/>
  <c r="M9" i="39"/>
  <c r="L9" i="39"/>
  <c r="L8" i="39" s="1"/>
  <c r="K9" i="39"/>
  <c r="J9" i="39"/>
  <c r="I9" i="39"/>
  <c r="I8" i="39" s="1"/>
  <c r="H9" i="39"/>
  <c r="H8" i="39" s="1"/>
  <c r="G9" i="39"/>
  <c r="F9" i="39"/>
  <c r="D9" i="39"/>
  <c r="D8" i="39" s="1"/>
  <c r="C9" i="39"/>
  <c r="C8" i="39" s="1"/>
  <c r="B9" i="39"/>
  <c r="B8" i="39" s="1"/>
  <c r="M8" i="39"/>
  <c r="O9" i="40"/>
  <c r="N9" i="40"/>
  <c r="M9" i="40"/>
  <c r="M8" i="40" s="1"/>
  <c r="L9" i="40"/>
  <c r="K9" i="40"/>
  <c r="J9" i="40"/>
  <c r="I9" i="40"/>
  <c r="I8" i="40" s="1"/>
  <c r="H9" i="40"/>
  <c r="H8" i="40" s="1"/>
  <c r="G9" i="40"/>
  <c r="F9" i="40"/>
  <c r="D9" i="40"/>
  <c r="D8" i="40" s="1"/>
  <c r="D61" i="40" s="1"/>
  <c r="D65" i="40" s="1"/>
  <c r="C9" i="40"/>
  <c r="B9" i="40"/>
  <c r="B8" i="40" s="1"/>
  <c r="J8" i="40"/>
  <c r="F8" i="40"/>
  <c r="O9" i="1"/>
  <c r="N9" i="1"/>
  <c r="N8" i="1" s="1"/>
  <c r="M9" i="1"/>
  <c r="L9" i="1"/>
  <c r="K9" i="1"/>
  <c r="J9" i="1"/>
  <c r="I9" i="1"/>
  <c r="H9" i="1"/>
  <c r="H8" i="1" s="1"/>
  <c r="G9" i="1"/>
  <c r="F9" i="1"/>
  <c r="F8" i="1" s="1"/>
  <c r="D9" i="1"/>
  <c r="C9" i="1"/>
  <c r="B9" i="1"/>
  <c r="S64" i="40"/>
  <c r="R64" i="40"/>
  <c r="Q64" i="40"/>
  <c r="P64" i="40"/>
  <c r="E64" i="40"/>
  <c r="T64" i="40" s="1"/>
  <c r="S63" i="40"/>
  <c r="R63" i="40"/>
  <c r="Q63" i="40"/>
  <c r="U63" i="40" s="1"/>
  <c r="P63" i="40"/>
  <c r="P62" i="40" s="1"/>
  <c r="E63" i="40"/>
  <c r="R62" i="40"/>
  <c r="T60" i="40"/>
  <c r="S60" i="40"/>
  <c r="R60" i="40"/>
  <c r="Q60" i="40"/>
  <c r="P60" i="40"/>
  <c r="E60" i="40"/>
  <c r="U60" i="40" s="1"/>
  <c r="S59" i="40"/>
  <c r="R59" i="40"/>
  <c r="Q59" i="40"/>
  <c r="P59" i="40"/>
  <c r="E59" i="40"/>
  <c r="U59" i="40" s="1"/>
  <c r="S58" i="40"/>
  <c r="R58" i="40"/>
  <c r="Q58" i="40"/>
  <c r="P58" i="40"/>
  <c r="E58" i="40"/>
  <c r="U58" i="40" s="1"/>
  <c r="U57" i="40"/>
  <c r="S57" i="40"/>
  <c r="R57" i="40"/>
  <c r="Q57" i="40"/>
  <c r="P57" i="40"/>
  <c r="P56" i="40" s="1"/>
  <c r="E57" i="40"/>
  <c r="S55" i="40"/>
  <c r="R55" i="40"/>
  <c r="Q55" i="40"/>
  <c r="P55" i="40"/>
  <c r="E55" i="40"/>
  <c r="U55" i="40" s="1"/>
  <c r="T54" i="40"/>
  <c r="S54" i="40"/>
  <c r="R54" i="40"/>
  <c r="Q54" i="40"/>
  <c r="P54" i="40"/>
  <c r="E54" i="40"/>
  <c r="U54" i="40" s="1"/>
  <c r="U53" i="40"/>
  <c r="S53" i="40"/>
  <c r="R53" i="40"/>
  <c r="Q53" i="40"/>
  <c r="P53" i="40"/>
  <c r="E53" i="40"/>
  <c r="T53" i="40" s="1"/>
  <c r="S52" i="40"/>
  <c r="R52" i="40"/>
  <c r="Q52" i="40"/>
  <c r="P52" i="40"/>
  <c r="E52" i="40"/>
  <c r="U52" i="40" s="1"/>
  <c r="S51" i="40"/>
  <c r="R51" i="40"/>
  <c r="Q51" i="40"/>
  <c r="P51" i="40"/>
  <c r="E51" i="40"/>
  <c r="T51" i="40" s="1"/>
  <c r="S50" i="40"/>
  <c r="R50" i="40"/>
  <c r="Q50" i="40"/>
  <c r="P50" i="40"/>
  <c r="E50" i="40"/>
  <c r="T50" i="40" s="1"/>
  <c r="S49" i="40"/>
  <c r="R49" i="40"/>
  <c r="Q49" i="40"/>
  <c r="P49" i="40"/>
  <c r="E49" i="40"/>
  <c r="U49" i="40" s="1"/>
  <c r="S48" i="40"/>
  <c r="R48" i="40"/>
  <c r="Q48" i="40"/>
  <c r="P48" i="40"/>
  <c r="E48" i="40"/>
  <c r="U48" i="40" s="1"/>
  <c r="S47" i="40"/>
  <c r="R47" i="40"/>
  <c r="Q47" i="40"/>
  <c r="P47" i="40"/>
  <c r="E47" i="40"/>
  <c r="U47" i="40" s="1"/>
  <c r="T46" i="40"/>
  <c r="S46" i="40"/>
  <c r="R46" i="40"/>
  <c r="Q46" i="40"/>
  <c r="P46" i="40"/>
  <c r="E46" i="40"/>
  <c r="U46" i="40" s="1"/>
  <c r="S45" i="40"/>
  <c r="R45" i="40"/>
  <c r="Q45" i="40"/>
  <c r="P45" i="40"/>
  <c r="E45" i="40"/>
  <c r="U45" i="40" s="1"/>
  <c r="S44" i="40"/>
  <c r="R44" i="40"/>
  <c r="S42" i="40"/>
  <c r="R42" i="40"/>
  <c r="Q42" i="40"/>
  <c r="P42" i="40"/>
  <c r="E42" i="40"/>
  <c r="T42" i="40" s="1"/>
  <c r="S41" i="40"/>
  <c r="R41" i="40"/>
  <c r="Q41" i="40"/>
  <c r="P41" i="40"/>
  <c r="E41" i="40"/>
  <c r="T40" i="40"/>
  <c r="S40" i="40"/>
  <c r="R40" i="40"/>
  <c r="Q40" i="40"/>
  <c r="P40" i="40"/>
  <c r="E40" i="40"/>
  <c r="U40" i="40" s="1"/>
  <c r="S39" i="40"/>
  <c r="R39" i="40"/>
  <c r="Q39" i="40"/>
  <c r="P39" i="40"/>
  <c r="E39" i="40"/>
  <c r="U39" i="40" s="1"/>
  <c r="S38" i="40"/>
  <c r="R38" i="40"/>
  <c r="Q38" i="40"/>
  <c r="P38" i="40"/>
  <c r="E38" i="40"/>
  <c r="U38" i="40" s="1"/>
  <c r="S37" i="40"/>
  <c r="R37" i="40"/>
  <c r="Q37" i="40"/>
  <c r="P37" i="40"/>
  <c r="E37" i="40"/>
  <c r="T37" i="40" s="1"/>
  <c r="S36" i="40"/>
  <c r="R36" i="40"/>
  <c r="Q36" i="40"/>
  <c r="P36" i="40"/>
  <c r="E36" i="40"/>
  <c r="S35" i="40"/>
  <c r="R35" i="40"/>
  <c r="Q35" i="40"/>
  <c r="P35" i="40"/>
  <c r="E35" i="40"/>
  <c r="T35" i="40" s="1"/>
  <c r="U34" i="40"/>
  <c r="S34" i="40"/>
  <c r="R34" i="40"/>
  <c r="Q34" i="40"/>
  <c r="P34" i="40"/>
  <c r="E34" i="40"/>
  <c r="T34" i="40" s="1"/>
  <c r="U33" i="40"/>
  <c r="T33" i="40"/>
  <c r="S33" i="40"/>
  <c r="R33" i="40"/>
  <c r="Q33" i="40"/>
  <c r="P33" i="40"/>
  <c r="E33" i="40"/>
  <c r="U32" i="40"/>
  <c r="T32" i="40"/>
  <c r="S32" i="40"/>
  <c r="R32" i="40"/>
  <c r="Q32" i="40"/>
  <c r="P32" i="40"/>
  <c r="E32" i="40"/>
  <c r="S31" i="40"/>
  <c r="R31" i="40"/>
  <c r="Q31" i="40"/>
  <c r="P31" i="40"/>
  <c r="E31" i="40"/>
  <c r="U31" i="40" s="1"/>
  <c r="S30" i="40"/>
  <c r="R30" i="40"/>
  <c r="Q30" i="40"/>
  <c r="P30" i="40"/>
  <c r="E30" i="40"/>
  <c r="S29" i="40"/>
  <c r="R29" i="40"/>
  <c r="Q29" i="40"/>
  <c r="P29" i="40"/>
  <c r="E29" i="40"/>
  <c r="U29" i="40" s="1"/>
  <c r="S28" i="40"/>
  <c r="U27" i="40"/>
  <c r="T27" i="40"/>
  <c r="S27" i="40"/>
  <c r="R27" i="40"/>
  <c r="Q27" i="40"/>
  <c r="P27" i="40"/>
  <c r="E27" i="40"/>
  <c r="S26" i="40"/>
  <c r="R26" i="40"/>
  <c r="Q26" i="40"/>
  <c r="P26" i="40"/>
  <c r="E26" i="40"/>
  <c r="S25" i="40"/>
  <c r="R25" i="40"/>
  <c r="Q25" i="40"/>
  <c r="P25" i="40"/>
  <c r="E25" i="40"/>
  <c r="U24" i="40"/>
  <c r="S24" i="40"/>
  <c r="R24" i="40"/>
  <c r="Q24" i="40"/>
  <c r="P24" i="40"/>
  <c r="E24" i="40"/>
  <c r="T24" i="40" s="1"/>
  <c r="T23" i="40"/>
  <c r="S23" i="40"/>
  <c r="R23" i="40"/>
  <c r="Q23" i="40"/>
  <c r="P23" i="40"/>
  <c r="E23" i="40"/>
  <c r="U23" i="40" s="1"/>
  <c r="S22" i="40"/>
  <c r="R22" i="40"/>
  <c r="Q22" i="40"/>
  <c r="P22" i="40"/>
  <c r="E22" i="40"/>
  <c r="U21" i="40"/>
  <c r="S21" i="40"/>
  <c r="R21" i="40"/>
  <c r="Q21" i="40"/>
  <c r="P21" i="40"/>
  <c r="E21" i="40"/>
  <c r="T21" i="40" s="1"/>
  <c r="U20" i="40"/>
  <c r="T20" i="40"/>
  <c r="S20" i="40"/>
  <c r="R20" i="40"/>
  <c r="Q20" i="40"/>
  <c r="P20" i="40"/>
  <c r="E20" i="40"/>
  <c r="S19" i="40"/>
  <c r="R19" i="40"/>
  <c r="Q19" i="40"/>
  <c r="P19" i="40"/>
  <c r="E19" i="40"/>
  <c r="U19" i="40" s="1"/>
  <c r="S18" i="40"/>
  <c r="R18" i="40"/>
  <c r="Q18" i="40"/>
  <c r="P18" i="40"/>
  <c r="E18" i="40"/>
  <c r="U18" i="40" s="1"/>
  <c r="T17" i="40"/>
  <c r="S17" i="40"/>
  <c r="R17" i="40"/>
  <c r="Q17" i="40"/>
  <c r="P17" i="40"/>
  <c r="E17" i="40"/>
  <c r="U17" i="40" s="1"/>
  <c r="U16" i="40"/>
  <c r="S16" i="40"/>
  <c r="R16" i="40"/>
  <c r="Q16" i="40"/>
  <c r="P16" i="40"/>
  <c r="E16" i="40"/>
  <c r="T16" i="40" s="1"/>
  <c r="S15" i="40"/>
  <c r="R15" i="40"/>
  <c r="Q15" i="40"/>
  <c r="P15" i="40"/>
  <c r="E15" i="40"/>
  <c r="S14" i="40"/>
  <c r="R14" i="40"/>
  <c r="Q14" i="40"/>
  <c r="P14" i="40"/>
  <c r="E14" i="40"/>
  <c r="T14" i="40" s="1"/>
  <c r="U13" i="40"/>
  <c r="S13" i="40"/>
  <c r="R13" i="40"/>
  <c r="Q13" i="40"/>
  <c r="P13" i="40"/>
  <c r="E13" i="40"/>
  <c r="T13" i="40" s="1"/>
  <c r="T12" i="40"/>
  <c r="S12" i="40"/>
  <c r="R12" i="40"/>
  <c r="Q12" i="40"/>
  <c r="P12" i="40"/>
  <c r="E12" i="40"/>
  <c r="T11" i="40"/>
  <c r="S11" i="40"/>
  <c r="R11" i="40"/>
  <c r="Q11" i="40"/>
  <c r="P11" i="40"/>
  <c r="E11" i="40"/>
  <c r="U11" i="40" s="1"/>
  <c r="S10" i="40"/>
  <c r="R10" i="40"/>
  <c r="Q10" i="40"/>
  <c r="P10" i="40"/>
  <c r="E10" i="40"/>
  <c r="U10" i="40" s="1"/>
  <c r="S64" i="39"/>
  <c r="R64" i="39"/>
  <c r="Q64" i="39"/>
  <c r="P64" i="39"/>
  <c r="E64" i="39"/>
  <c r="T64" i="39" s="1"/>
  <c r="T63" i="39"/>
  <c r="S63" i="39"/>
  <c r="R63" i="39"/>
  <c r="Q63" i="39"/>
  <c r="P63" i="39"/>
  <c r="P62" i="39" s="1"/>
  <c r="E63" i="39"/>
  <c r="R62" i="39"/>
  <c r="S60" i="39"/>
  <c r="R60" i="39"/>
  <c r="Q60" i="39"/>
  <c r="P60" i="39"/>
  <c r="E60" i="39"/>
  <c r="T60" i="39" s="1"/>
  <c r="S59" i="39"/>
  <c r="R59" i="39"/>
  <c r="Q59" i="39"/>
  <c r="P59" i="39"/>
  <c r="E59" i="39"/>
  <c r="U59" i="39" s="1"/>
  <c r="S58" i="39"/>
  <c r="R58" i="39"/>
  <c r="Q58" i="39"/>
  <c r="P58" i="39"/>
  <c r="E58" i="39"/>
  <c r="U58" i="39" s="1"/>
  <c r="T57" i="39"/>
  <c r="S57" i="39"/>
  <c r="R57" i="39"/>
  <c r="Q57" i="39"/>
  <c r="P57" i="39"/>
  <c r="E57" i="39"/>
  <c r="U57" i="39" s="1"/>
  <c r="T55" i="39"/>
  <c r="S55" i="39"/>
  <c r="R55" i="39"/>
  <c r="Q55" i="39"/>
  <c r="P55" i="39"/>
  <c r="E55" i="39"/>
  <c r="U55" i="39" s="1"/>
  <c r="S54" i="39"/>
  <c r="R54" i="39"/>
  <c r="Q54" i="39"/>
  <c r="P54" i="39"/>
  <c r="E54" i="39"/>
  <c r="U54" i="39" s="1"/>
  <c r="S53" i="39"/>
  <c r="R53" i="39"/>
  <c r="Q53" i="39"/>
  <c r="P53" i="39"/>
  <c r="E53" i="39"/>
  <c r="U53" i="39" s="1"/>
  <c r="S52" i="39"/>
  <c r="R52" i="39"/>
  <c r="Q52" i="39"/>
  <c r="P52" i="39"/>
  <c r="E52" i="39"/>
  <c r="T52" i="39" s="1"/>
  <c r="S51" i="39"/>
  <c r="R51" i="39"/>
  <c r="Q51" i="39"/>
  <c r="P51" i="39"/>
  <c r="E51" i="39"/>
  <c r="U51" i="39" s="1"/>
  <c r="S50" i="39"/>
  <c r="R50" i="39"/>
  <c r="Q50" i="39"/>
  <c r="P50" i="39"/>
  <c r="E50" i="39"/>
  <c r="T50" i="39" s="1"/>
  <c r="S49" i="39"/>
  <c r="R49" i="39"/>
  <c r="Q49" i="39"/>
  <c r="P49" i="39"/>
  <c r="E49" i="39"/>
  <c r="U49" i="39" s="1"/>
  <c r="S48" i="39"/>
  <c r="R48" i="39"/>
  <c r="Q48" i="39"/>
  <c r="P48" i="39"/>
  <c r="E48" i="39"/>
  <c r="T48" i="39" s="1"/>
  <c r="U47" i="39"/>
  <c r="S47" i="39"/>
  <c r="R47" i="39"/>
  <c r="Q47" i="39"/>
  <c r="P47" i="39"/>
  <c r="E47" i="39"/>
  <c r="T47" i="39" s="1"/>
  <c r="S46" i="39"/>
  <c r="R46" i="39"/>
  <c r="Q46" i="39"/>
  <c r="P46" i="39"/>
  <c r="E46" i="39"/>
  <c r="S45" i="39"/>
  <c r="R45" i="39"/>
  <c r="Q45" i="39"/>
  <c r="P45" i="39"/>
  <c r="E45" i="39"/>
  <c r="U45" i="39" s="1"/>
  <c r="S44" i="39"/>
  <c r="R44" i="39"/>
  <c r="S42" i="39"/>
  <c r="R42" i="39"/>
  <c r="Q42" i="39"/>
  <c r="P42" i="39"/>
  <c r="E42" i="39"/>
  <c r="T42" i="39" s="1"/>
  <c r="S41" i="39"/>
  <c r="R41" i="39"/>
  <c r="Q41" i="39"/>
  <c r="P41" i="39"/>
  <c r="E41" i="39"/>
  <c r="U41" i="39" s="1"/>
  <c r="S40" i="39"/>
  <c r="R40" i="39"/>
  <c r="Q40" i="39"/>
  <c r="P40" i="39"/>
  <c r="E40" i="39"/>
  <c r="T40" i="39" s="1"/>
  <c r="S39" i="39"/>
  <c r="R39" i="39"/>
  <c r="Q39" i="39"/>
  <c r="P39" i="39"/>
  <c r="E39" i="39"/>
  <c r="S38" i="39"/>
  <c r="R38" i="39"/>
  <c r="Q38" i="39"/>
  <c r="P38" i="39"/>
  <c r="E38" i="39"/>
  <c r="U38" i="39" s="1"/>
  <c r="S37" i="39"/>
  <c r="R37" i="39"/>
  <c r="Q37" i="39"/>
  <c r="P37" i="39"/>
  <c r="E37" i="39"/>
  <c r="U37" i="39" s="1"/>
  <c r="S36" i="39"/>
  <c r="R36" i="39"/>
  <c r="Q36" i="39"/>
  <c r="P36" i="39"/>
  <c r="E36" i="39"/>
  <c r="S35" i="39"/>
  <c r="R35" i="39"/>
  <c r="Q35" i="39"/>
  <c r="P35" i="39"/>
  <c r="E35" i="39"/>
  <c r="U35" i="39" s="1"/>
  <c r="S34" i="39"/>
  <c r="R34" i="39"/>
  <c r="Q34" i="39"/>
  <c r="P34" i="39"/>
  <c r="E34" i="39"/>
  <c r="T34" i="39" s="1"/>
  <c r="S33" i="39"/>
  <c r="R33" i="39"/>
  <c r="Q33" i="39"/>
  <c r="P33" i="39"/>
  <c r="E33" i="39"/>
  <c r="S32" i="39"/>
  <c r="R32" i="39"/>
  <c r="Q32" i="39"/>
  <c r="P32" i="39"/>
  <c r="E32" i="39"/>
  <c r="U31" i="39"/>
  <c r="T31" i="39"/>
  <c r="S31" i="39"/>
  <c r="R31" i="39"/>
  <c r="Q31" i="39"/>
  <c r="P31" i="39"/>
  <c r="E31" i="39"/>
  <c r="S30" i="39"/>
  <c r="R30" i="39"/>
  <c r="Q30" i="39"/>
  <c r="P30" i="39"/>
  <c r="E30" i="39"/>
  <c r="U30" i="39" s="1"/>
  <c r="S29" i="39"/>
  <c r="R29" i="39"/>
  <c r="Q29" i="39"/>
  <c r="P29" i="39"/>
  <c r="E29" i="39"/>
  <c r="U29" i="39" s="1"/>
  <c r="S28" i="39"/>
  <c r="S27" i="39"/>
  <c r="R27" i="39"/>
  <c r="Q27" i="39"/>
  <c r="P27" i="39"/>
  <c r="E27" i="39"/>
  <c r="U26" i="39"/>
  <c r="T26" i="39"/>
  <c r="S26" i="39"/>
  <c r="R26" i="39"/>
  <c r="Q26" i="39"/>
  <c r="P26" i="39"/>
  <c r="E26" i="39"/>
  <c r="S25" i="39"/>
  <c r="R25" i="39"/>
  <c r="Q25" i="39"/>
  <c r="P25" i="39"/>
  <c r="E25" i="39"/>
  <c r="U25" i="39" s="1"/>
  <c r="S24" i="39"/>
  <c r="R24" i="39"/>
  <c r="Q24" i="39"/>
  <c r="P24" i="39"/>
  <c r="E24" i="39"/>
  <c r="U24" i="39" s="1"/>
  <c r="U23" i="39"/>
  <c r="S23" i="39"/>
  <c r="R23" i="39"/>
  <c r="Q23" i="39"/>
  <c r="P23" i="39"/>
  <c r="E23" i="39"/>
  <c r="T23" i="39" s="1"/>
  <c r="U22" i="39"/>
  <c r="T22" i="39"/>
  <c r="S22" i="39"/>
  <c r="R22" i="39"/>
  <c r="Q22" i="39"/>
  <c r="P22" i="39"/>
  <c r="E22" i="39"/>
  <c r="S21" i="39"/>
  <c r="R21" i="39"/>
  <c r="Q21" i="39"/>
  <c r="P21" i="39"/>
  <c r="E21" i="39"/>
  <c r="T21" i="39" s="1"/>
  <c r="S20" i="39"/>
  <c r="R20" i="39"/>
  <c r="Q20" i="39"/>
  <c r="P20" i="39"/>
  <c r="E20" i="39"/>
  <c r="U20" i="39" s="1"/>
  <c r="S19" i="39"/>
  <c r="R19" i="39"/>
  <c r="Q19" i="39"/>
  <c r="P19" i="39"/>
  <c r="E19" i="39"/>
  <c r="T19" i="39" s="1"/>
  <c r="S18" i="39"/>
  <c r="R18" i="39"/>
  <c r="Q18" i="39"/>
  <c r="P18" i="39"/>
  <c r="E18" i="39"/>
  <c r="S17" i="39"/>
  <c r="R17" i="39"/>
  <c r="Q17" i="39"/>
  <c r="P17" i="39"/>
  <c r="E17" i="39"/>
  <c r="U17" i="39" s="1"/>
  <c r="S16" i="39"/>
  <c r="R16" i="39"/>
  <c r="Q16" i="39"/>
  <c r="P16" i="39"/>
  <c r="E16" i="39"/>
  <c r="U16" i="39" s="1"/>
  <c r="S15" i="39"/>
  <c r="R15" i="39"/>
  <c r="Q15" i="39"/>
  <c r="P15" i="39"/>
  <c r="E15" i="39"/>
  <c r="T15" i="39" s="1"/>
  <c r="U14" i="39"/>
  <c r="S14" i="39"/>
  <c r="R14" i="39"/>
  <c r="Q14" i="39"/>
  <c r="P14" i="39"/>
  <c r="E14" i="39"/>
  <c r="T14" i="39" s="1"/>
  <c r="S13" i="39"/>
  <c r="R13" i="39"/>
  <c r="Q13" i="39"/>
  <c r="P13" i="39"/>
  <c r="E13" i="39"/>
  <c r="S12" i="39"/>
  <c r="R12" i="39"/>
  <c r="Q12" i="39"/>
  <c r="P12" i="39"/>
  <c r="E12" i="39"/>
  <c r="U12" i="39" s="1"/>
  <c r="S11" i="39"/>
  <c r="R11" i="39"/>
  <c r="Q11" i="39"/>
  <c r="P11" i="39"/>
  <c r="E11" i="39"/>
  <c r="T11" i="39" s="1"/>
  <c r="U10" i="39"/>
  <c r="T10" i="39"/>
  <c r="S10" i="39"/>
  <c r="R10" i="39"/>
  <c r="Q10" i="39"/>
  <c r="P10" i="39"/>
  <c r="E10" i="39"/>
  <c r="S64" i="38"/>
  <c r="R64" i="38"/>
  <c r="Q64" i="38"/>
  <c r="P64" i="38"/>
  <c r="E64" i="38"/>
  <c r="T64" i="38" s="1"/>
  <c r="S63" i="38"/>
  <c r="R63" i="38"/>
  <c r="Q63" i="38"/>
  <c r="P63" i="38"/>
  <c r="E63" i="38"/>
  <c r="R62" i="38"/>
  <c r="S60" i="38"/>
  <c r="R60" i="38"/>
  <c r="Q60" i="38"/>
  <c r="P60" i="38"/>
  <c r="E60" i="38"/>
  <c r="T60" i="38" s="1"/>
  <c r="T59" i="38"/>
  <c r="S59" i="38"/>
  <c r="R59" i="38"/>
  <c r="Q59" i="38"/>
  <c r="P59" i="38"/>
  <c r="E59" i="38"/>
  <c r="U59" i="38" s="1"/>
  <c r="S58" i="38"/>
  <c r="R58" i="38"/>
  <c r="Q58" i="38"/>
  <c r="P58" i="38"/>
  <c r="E58" i="38"/>
  <c r="U58" i="38" s="1"/>
  <c r="S57" i="38"/>
  <c r="R57" i="38"/>
  <c r="Q57" i="38"/>
  <c r="P57" i="38"/>
  <c r="E57" i="38"/>
  <c r="U57" i="38" s="1"/>
  <c r="S56" i="38"/>
  <c r="S55" i="38"/>
  <c r="R55" i="38"/>
  <c r="Q55" i="38"/>
  <c r="P55" i="38"/>
  <c r="E55" i="38"/>
  <c r="U55" i="38" s="1"/>
  <c r="S54" i="38"/>
  <c r="R54" i="38"/>
  <c r="Q54" i="38"/>
  <c r="P54" i="38"/>
  <c r="E54" i="38"/>
  <c r="U54" i="38" s="1"/>
  <c r="S53" i="38"/>
  <c r="R53" i="38"/>
  <c r="Q53" i="38"/>
  <c r="P53" i="38"/>
  <c r="E53" i="38"/>
  <c r="U53" i="38" s="1"/>
  <c r="S52" i="38"/>
  <c r="R52" i="38"/>
  <c r="Q52" i="38"/>
  <c r="P52" i="38"/>
  <c r="E52" i="38"/>
  <c r="T52" i="38" s="1"/>
  <c r="T51" i="38"/>
  <c r="S51" i="38"/>
  <c r="R51" i="38"/>
  <c r="Q51" i="38"/>
  <c r="P51" i="38"/>
  <c r="E51" i="38"/>
  <c r="U51" i="38" s="1"/>
  <c r="S50" i="38"/>
  <c r="R50" i="38"/>
  <c r="Q50" i="38"/>
  <c r="P50" i="38"/>
  <c r="E50" i="38"/>
  <c r="T50" i="38" s="1"/>
  <c r="S49" i="38"/>
  <c r="R49" i="38"/>
  <c r="Q49" i="38"/>
  <c r="P49" i="38"/>
  <c r="E49" i="38"/>
  <c r="U49" i="38" s="1"/>
  <c r="U48" i="38"/>
  <c r="S48" i="38"/>
  <c r="R48" i="38"/>
  <c r="Q48" i="38"/>
  <c r="P48" i="38"/>
  <c r="E48" i="38"/>
  <c r="T48" i="38" s="1"/>
  <c r="U47" i="38"/>
  <c r="T47" i="38"/>
  <c r="S47" i="38"/>
  <c r="R47" i="38"/>
  <c r="Q47" i="38"/>
  <c r="P47" i="38"/>
  <c r="E47" i="38"/>
  <c r="S46" i="38"/>
  <c r="R46" i="38"/>
  <c r="Q46" i="38"/>
  <c r="P46" i="38"/>
  <c r="E46" i="38"/>
  <c r="S45" i="38"/>
  <c r="R45" i="38"/>
  <c r="Q45" i="38"/>
  <c r="P45" i="38"/>
  <c r="E45" i="38"/>
  <c r="U45" i="38" s="1"/>
  <c r="S44" i="38"/>
  <c r="R44" i="38"/>
  <c r="S42" i="38"/>
  <c r="R42" i="38"/>
  <c r="Q42" i="38"/>
  <c r="P42" i="38"/>
  <c r="E42" i="38"/>
  <c r="T42" i="38" s="1"/>
  <c r="S41" i="38"/>
  <c r="R41" i="38"/>
  <c r="Q41" i="38"/>
  <c r="P41" i="38"/>
  <c r="E41" i="38"/>
  <c r="U41" i="38" s="1"/>
  <c r="S40" i="38"/>
  <c r="R40" i="38"/>
  <c r="Q40" i="38"/>
  <c r="P40" i="38"/>
  <c r="E40" i="38"/>
  <c r="S39" i="38"/>
  <c r="R39" i="38"/>
  <c r="Q39" i="38"/>
  <c r="P39" i="38"/>
  <c r="E39" i="38"/>
  <c r="S38" i="38"/>
  <c r="R38" i="38"/>
  <c r="Q38" i="38"/>
  <c r="P38" i="38"/>
  <c r="E38" i="38"/>
  <c r="U38" i="38" s="1"/>
  <c r="S37" i="38"/>
  <c r="R37" i="38"/>
  <c r="Q37" i="38"/>
  <c r="P37" i="38"/>
  <c r="E37" i="38"/>
  <c r="U37" i="38" s="1"/>
  <c r="S36" i="38"/>
  <c r="R36" i="38"/>
  <c r="Q36" i="38"/>
  <c r="P36" i="38"/>
  <c r="E36" i="38"/>
  <c r="S35" i="38"/>
  <c r="R35" i="38"/>
  <c r="Q35" i="38"/>
  <c r="P35" i="38"/>
  <c r="E35" i="38"/>
  <c r="U35" i="38" s="1"/>
  <c r="S34" i="38"/>
  <c r="R34" i="38"/>
  <c r="Q34" i="38"/>
  <c r="P34" i="38"/>
  <c r="E34" i="38"/>
  <c r="T34" i="38" s="1"/>
  <c r="S33" i="38"/>
  <c r="R33" i="38"/>
  <c r="Q33" i="38"/>
  <c r="P33" i="38"/>
  <c r="E33" i="38"/>
  <c r="U33" i="38" s="1"/>
  <c r="U32" i="38"/>
  <c r="S32" i="38"/>
  <c r="R32" i="38"/>
  <c r="Q32" i="38"/>
  <c r="P32" i="38"/>
  <c r="E32" i="38"/>
  <c r="T32" i="38" s="1"/>
  <c r="S31" i="38"/>
  <c r="R31" i="38"/>
  <c r="Q31" i="38"/>
  <c r="U31" i="38" s="1"/>
  <c r="P31" i="38"/>
  <c r="E31" i="38"/>
  <c r="S30" i="38"/>
  <c r="R30" i="38"/>
  <c r="Q30" i="38"/>
  <c r="P30" i="38"/>
  <c r="E30" i="38"/>
  <c r="U30" i="38" s="1"/>
  <c r="S29" i="38"/>
  <c r="R29" i="38"/>
  <c r="Q29" i="38"/>
  <c r="P29" i="38"/>
  <c r="E29" i="38"/>
  <c r="U29" i="38" s="1"/>
  <c r="S27" i="38"/>
  <c r="R27" i="38"/>
  <c r="Q27" i="38"/>
  <c r="P27" i="38"/>
  <c r="E27" i="38"/>
  <c r="T27" i="38" s="1"/>
  <c r="S26" i="38"/>
  <c r="R26" i="38"/>
  <c r="Q26" i="38"/>
  <c r="P26" i="38"/>
  <c r="E26" i="38"/>
  <c r="S25" i="38"/>
  <c r="R25" i="38"/>
  <c r="Q25" i="38"/>
  <c r="P25" i="38"/>
  <c r="E25" i="38"/>
  <c r="U25" i="38" s="1"/>
  <c r="S24" i="38"/>
  <c r="R24" i="38"/>
  <c r="Q24" i="38"/>
  <c r="P24" i="38"/>
  <c r="E24" i="38"/>
  <c r="U24" i="38" s="1"/>
  <c r="S23" i="38"/>
  <c r="R23" i="38"/>
  <c r="Q23" i="38"/>
  <c r="P23" i="38"/>
  <c r="E23" i="38"/>
  <c r="S22" i="38"/>
  <c r="R22" i="38"/>
  <c r="Q22" i="38"/>
  <c r="P22" i="38"/>
  <c r="E22" i="38"/>
  <c r="S21" i="38"/>
  <c r="R21" i="38"/>
  <c r="Q21" i="38"/>
  <c r="P21" i="38"/>
  <c r="E21" i="38"/>
  <c r="T21" i="38" s="1"/>
  <c r="S20" i="38"/>
  <c r="R20" i="38"/>
  <c r="Q20" i="38"/>
  <c r="P20" i="38"/>
  <c r="E20" i="38"/>
  <c r="S19" i="38"/>
  <c r="R19" i="38"/>
  <c r="Q19" i="38"/>
  <c r="P19" i="38"/>
  <c r="E19" i="38"/>
  <c r="T19" i="38" s="1"/>
  <c r="S18" i="38"/>
  <c r="R18" i="38"/>
  <c r="Q18" i="38"/>
  <c r="P18" i="38"/>
  <c r="E18" i="38"/>
  <c r="U18" i="38" s="1"/>
  <c r="S17" i="38"/>
  <c r="R17" i="38"/>
  <c r="Q17" i="38"/>
  <c r="P17" i="38"/>
  <c r="E17" i="38"/>
  <c r="U17" i="38" s="1"/>
  <c r="S16" i="38"/>
  <c r="R16" i="38"/>
  <c r="Q16" i="38"/>
  <c r="P16" i="38"/>
  <c r="E16" i="38"/>
  <c r="U16" i="38" s="1"/>
  <c r="U15" i="38"/>
  <c r="S15" i="38"/>
  <c r="R15" i="38"/>
  <c r="Q15" i="38"/>
  <c r="P15" i="38"/>
  <c r="E15" i="38"/>
  <c r="T15" i="38" s="1"/>
  <c r="T14" i="38"/>
  <c r="S14" i="38"/>
  <c r="R14" i="38"/>
  <c r="Q14" i="38"/>
  <c r="P14" i="38"/>
  <c r="E14" i="38"/>
  <c r="U14" i="38" s="1"/>
  <c r="S13" i="38"/>
  <c r="R13" i="38"/>
  <c r="Q13" i="38"/>
  <c r="P13" i="38"/>
  <c r="E13" i="38"/>
  <c r="T13" i="38" s="1"/>
  <c r="S12" i="38"/>
  <c r="R12" i="38"/>
  <c r="Q12" i="38"/>
  <c r="P12" i="38"/>
  <c r="E12" i="38"/>
  <c r="U12" i="38" s="1"/>
  <c r="S11" i="38"/>
  <c r="R11" i="38"/>
  <c r="Q11" i="38"/>
  <c r="P11" i="38"/>
  <c r="E11" i="38"/>
  <c r="T11" i="38" s="1"/>
  <c r="S10" i="38"/>
  <c r="R10" i="38"/>
  <c r="Q10" i="38"/>
  <c r="P10" i="38"/>
  <c r="E10" i="38"/>
  <c r="S9" i="38"/>
  <c r="S64" i="37"/>
  <c r="R64" i="37"/>
  <c r="Q64" i="37"/>
  <c r="P64" i="37"/>
  <c r="E64" i="37"/>
  <c r="U64" i="37" s="1"/>
  <c r="U63" i="37"/>
  <c r="S63" i="37"/>
  <c r="R63" i="37"/>
  <c r="Q63" i="37"/>
  <c r="P63" i="37"/>
  <c r="E63" i="37"/>
  <c r="R62" i="37"/>
  <c r="S60" i="37"/>
  <c r="R60" i="37"/>
  <c r="Q60" i="37"/>
  <c r="P60" i="37"/>
  <c r="E60" i="37"/>
  <c r="U60" i="37" s="1"/>
  <c r="S59" i="37"/>
  <c r="R59" i="37"/>
  <c r="Q59" i="37"/>
  <c r="P59" i="37"/>
  <c r="E59" i="37"/>
  <c r="T58" i="37"/>
  <c r="S58" i="37"/>
  <c r="R58" i="37"/>
  <c r="Q58" i="37"/>
  <c r="P58" i="37"/>
  <c r="E58" i="37"/>
  <c r="U58" i="37" s="1"/>
  <c r="S57" i="37"/>
  <c r="R57" i="37"/>
  <c r="Q57" i="37"/>
  <c r="P57" i="37"/>
  <c r="E57" i="37"/>
  <c r="S56" i="37"/>
  <c r="S55" i="37"/>
  <c r="R55" i="37"/>
  <c r="Q55" i="37"/>
  <c r="P55" i="37"/>
  <c r="E55" i="37"/>
  <c r="T55" i="37" s="1"/>
  <c r="S54" i="37"/>
  <c r="R54" i="37"/>
  <c r="Q54" i="37"/>
  <c r="P54" i="37"/>
  <c r="E54" i="37"/>
  <c r="S53" i="37"/>
  <c r="R53" i="37"/>
  <c r="Q53" i="37"/>
  <c r="P53" i="37"/>
  <c r="E53" i="37"/>
  <c r="U53" i="37" s="1"/>
  <c r="S52" i="37"/>
  <c r="R52" i="37"/>
  <c r="Q52" i="37"/>
  <c r="P52" i="37"/>
  <c r="E52" i="37"/>
  <c r="U52" i="37" s="1"/>
  <c r="S51" i="37"/>
  <c r="R51" i="37"/>
  <c r="Q51" i="37"/>
  <c r="P51" i="37"/>
  <c r="E51" i="37"/>
  <c r="T51" i="37" s="1"/>
  <c r="S50" i="37"/>
  <c r="R50" i="37"/>
  <c r="Q50" i="37"/>
  <c r="P50" i="37"/>
  <c r="E50" i="37"/>
  <c r="U50" i="37" s="1"/>
  <c r="S49" i="37"/>
  <c r="R49" i="37"/>
  <c r="Q49" i="37"/>
  <c r="P49" i="37"/>
  <c r="E49" i="37"/>
  <c r="T49" i="37" s="1"/>
  <c r="S48" i="37"/>
  <c r="R48" i="37"/>
  <c r="Q48" i="37"/>
  <c r="P48" i="37"/>
  <c r="E48" i="37"/>
  <c r="U48" i="37" s="1"/>
  <c r="U47" i="37"/>
  <c r="S47" i="37"/>
  <c r="R47" i="37"/>
  <c r="Q47" i="37"/>
  <c r="P47" i="37"/>
  <c r="E47" i="37"/>
  <c r="T47" i="37" s="1"/>
  <c r="S46" i="37"/>
  <c r="R46" i="37"/>
  <c r="Q46" i="37"/>
  <c r="U46" i="37" s="1"/>
  <c r="P46" i="37"/>
  <c r="T46" i="37" s="1"/>
  <c r="E46" i="37"/>
  <c r="S45" i="37"/>
  <c r="R45" i="37"/>
  <c r="Q45" i="37"/>
  <c r="P45" i="37"/>
  <c r="E45" i="37"/>
  <c r="R44" i="37"/>
  <c r="U42" i="37"/>
  <c r="S42" i="37"/>
  <c r="R42" i="37"/>
  <c r="Q42" i="37"/>
  <c r="P42" i="37"/>
  <c r="E42" i="37"/>
  <c r="T42" i="37" s="1"/>
  <c r="S41" i="37"/>
  <c r="R41" i="37"/>
  <c r="Q41" i="37"/>
  <c r="P41" i="37"/>
  <c r="E41" i="37"/>
  <c r="T41" i="37" s="1"/>
  <c r="S40" i="37"/>
  <c r="R40" i="37"/>
  <c r="Q40" i="37"/>
  <c r="P40" i="37"/>
  <c r="E40" i="37"/>
  <c r="U40" i="37" s="1"/>
  <c r="S39" i="37"/>
  <c r="R39" i="37"/>
  <c r="Q39" i="37"/>
  <c r="P39" i="37"/>
  <c r="E39" i="37"/>
  <c r="S38" i="37"/>
  <c r="R38" i="37"/>
  <c r="Q38" i="37"/>
  <c r="P38" i="37"/>
  <c r="E38" i="37"/>
  <c r="S37" i="37"/>
  <c r="R37" i="37"/>
  <c r="Q37" i="37"/>
  <c r="P37" i="37"/>
  <c r="E37" i="37"/>
  <c r="U37" i="37" s="1"/>
  <c r="S36" i="37"/>
  <c r="R36" i="37"/>
  <c r="Q36" i="37"/>
  <c r="P36" i="37"/>
  <c r="E36" i="37"/>
  <c r="U36" i="37" s="1"/>
  <c r="S35" i="37"/>
  <c r="R35" i="37"/>
  <c r="Q35" i="37"/>
  <c r="P35" i="37"/>
  <c r="E35" i="37"/>
  <c r="U34" i="37"/>
  <c r="T34" i="37"/>
  <c r="S34" i="37"/>
  <c r="R34" i="37"/>
  <c r="Q34" i="37"/>
  <c r="P34" i="37"/>
  <c r="E34" i="37"/>
  <c r="S33" i="37"/>
  <c r="R33" i="37"/>
  <c r="Q33" i="37"/>
  <c r="P33" i="37"/>
  <c r="E33" i="37"/>
  <c r="S32" i="37"/>
  <c r="R32" i="37"/>
  <c r="Q32" i="37"/>
  <c r="P32" i="37"/>
  <c r="E32" i="37"/>
  <c r="U32" i="37" s="1"/>
  <c r="S31" i="37"/>
  <c r="R31" i="37"/>
  <c r="Q31" i="37"/>
  <c r="U31" i="37" s="1"/>
  <c r="P31" i="37"/>
  <c r="E31" i="37"/>
  <c r="T30" i="37"/>
  <c r="S30" i="37"/>
  <c r="R30" i="37"/>
  <c r="Q30" i="37"/>
  <c r="P30" i="37"/>
  <c r="E30" i="37"/>
  <c r="U30" i="37" s="1"/>
  <c r="S29" i="37"/>
  <c r="R29" i="37"/>
  <c r="Q29" i="37"/>
  <c r="P29" i="37"/>
  <c r="E29" i="37"/>
  <c r="S28" i="37"/>
  <c r="S27" i="37"/>
  <c r="R27" i="37"/>
  <c r="Q27" i="37"/>
  <c r="P27" i="37"/>
  <c r="E27" i="37"/>
  <c r="U27" i="37" s="1"/>
  <c r="U26" i="37"/>
  <c r="S26" i="37"/>
  <c r="R26" i="37"/>
  <c r="Q26" i="37"/>
  <c r="P26" i="37"/>
  <c r="E26" i="37"/>
  <c r="T26" i="37" s="1"/>
  <c r="T25" i="37"/>
  <c r="S25" i="37"/>
  <c r="R25" i="37"/>
  <c r="Q25" i="37"/>
  <c r="P25" i="37"/>
  <c r="E25" i="37"/>
  <c r="U25" i="37" s="1"/>
  <c r="S24" i="37"/>
  <c r="R24" i="37"/>
  <c r="Q24" i="37"/>
  <c r="P24" i="37"/>
  <c r="E24" i="37"/>
  <c r="S23" i="37"/>
  <c r="R23" i="37"/>
  <c r="Q23" i="37"/>
  <c r="P23" i="37"/>
  <c r="E23" i="37"/>
  <c r="U23" i="37" s="1"/>
  <c r="U22" i="37"/>
  <c r="S22" i="37"/>
  <c r="R22" i="37"/>
  <c r="Q22" i="37"/>
  <c r="P22" i="37"/>
  <c r="E22" i="37"/>
  <c r="T22" i="37" s="1"/>
  <c r="S21" i="37"/>
  <c r="R21" i="37"/>
  <c r="Q21" i="37"/>
  <c r="P21" i="37"/>
  <c r="E21" i="37"/>
  <c r="U21" i="37" s="1"/>
  <c r="S20" i="37"/>
  <c r="R20" i="37"/>
  <c r="Q20" i="37"/>
  <c r="P20" i="37"/>
  <c r="E20" i="37"/>
  <c r="S19" i="37"/>
  <c r="R19" i="37"/>
  <c r="Q19" i="37"/>
  <c r="P19" i="37"/>
  <c r="E19" i="37"/>
  <c r="U19" i="37" s="1"/>
  <c r="S18" i="37"/>
  <c r="R18" i="37"/>
  <c r="Q18" i="37"/>
  <c r="P18" i="37"/>
  <c r="E18" i="37"/>
  <c r="T18" i="37" s="1"/>
  <c r="S17" i="37"/>
  <c r="R17" i="37"/>
  <c r="Q17" i="37"/>
  <c r="P17" i="37"/>
  <c r="E17" i="37"/>
  <c r="S16" i="37"/>
  <c r="R16" i="37"/>
  <c r="Q16" i="37"/>
  <c r="P16" i="37"/>
  <c r="E16" i="37"/>
  <c r="S15" i="37"/>
  <c r="R15" i="37"/>
  <c r="Q15" i="37"/>
  <c r="P15" i="37"/>
  <c r="E15" i="37"/>
  <c r="U15" i="37" s="1"/>
  <c r="S14" i="37"/>
  <c r="R14" i="37"/>
  <c r="Q14" i="37"/>
  <c r="P14" i="37"/>
  <c r="E14" i="37"/>
  <c r="S13" i="37"/>
  <c r="R13" i="37"/>
  <c r="Q13" i="37"/>
  <c r="P13" i="37"/>
  <c r="E13" i="37"/>
  <c r="U13" i="37" s="1"/>
  <c r="S12" i="37"/>
  <c r="R12" i="37"/>
  <c r="Q12" i="37"/>
  <c r="P12" i="37"/>
  <c r="E12" i="37"/>
  <c r="S11" i="37"/>
  <c r="R11" i="37"/>
  <c r="Q11" i="37"/>
  <c r="P11" i="37"/>
  <c r="E11" i="37"/>
  <c r="U11" i="37" s="1"/>
  <c r="S10" i="37"/>
  <c r="R10" i="37"/>
  <c r="Q10" i="37"/>
  <c r="P10" i="37"/>
  <c r="E10" i="37"/>
  <c r="S64" i="36"/>
  <c r="R64" i="36"/>
  <c r="Q64" i="36"/>
  <c r="P64" i="36"/>
  <c r="E64" i="36"/>
  <c r="U64" i="36" s="1"/>
  <c r="S63" i="36"/>
  <c r="R63" i="36"/>
  <c r="Q63" i="36"/>
  <c r="P63" i="36"/>
  <c r="E63" i="36"/>
  <c r="U63" i="36" s="1"/>
  <c r="R62" i="36"/>
  <c r="S60" i="36"/>
  <c r="R60" i="36"/>
  <c r="Q60" i="36"/>
  <c r="P60" i="36"/>
  <c r="E60" i="36"/>
  <c r="U60" i="36" s="1"/>
  <c r="S59" i="36"/>
  <c r="R59" i="36"/>
  <c r="Q59" i="36"/>
  <c r="P59" i="36"/>
  <c r="E59" i="36"/>
  <c r="T59" i="36" s="1"/>
  <c r="S58" i="36"/>
  <c r="R58" i="36"/>
  <c r="Q58" i="36"/>
  <c r="P58" i="36"/>
  <c r="E58" i="36"/>
  <c r="U58" i="36" s="1"/>
  <c r="S57" i="36"/>
  <c r="R57" i="36"/>
  <c r="Q57" i="36"/>
  <c r="P57" i="36"/>
  <c r="E57" i="36"/>
  <c r="S56" i="36"/>
  <c r="S55" i="36"/>
  <c r="R55" i="36"/>
  <c r="Q55" i="36"/>
  <c r="P55" i="36"/>
  <c r="E55" i="36"/>
  <c r="T54" i="36"/>
  <c r="S54" i="36"/>
  <c r="R54" i="36"/>
  <c r="Q54" i="36"/>
  <c r="P54" i="36"/>
  <c r="E54" i="36"/>
  <c r="U54" i="36" s="1"/>
  <c r="S53" i="36"/>
  <c r="R53" i="36"/>
  <c r="Q53" i="36"/>
  <c r="P53" i="36"/>
  <c r="E53" i="36"/>
  <c r="S52" i="36"/>
  <c r="R52" i="36"/>
  <c r="Q52" i="36"/>
  <c r="P52" i="36"/>
  <c r="E52" i="36"/>
  <c r="S51" i="36"/>
  <c r="R51" i="36"/>
  <c r="Q51" i="36"/>
  <c r="P51" i="36"/>
  <c r="E51" i="36"/>
  <c r="T51" i="36" s="1"/>
  <c r="S50" i="36"/>
  <c r="R50" i="36"/>
  <c r="Q50" i="36"/>
  <c r="P50" i="36"/>
  <c r="E50" i="36"/>
  <c r="T50" i="36" s="1"/>
  <c r="S49" i="36"/>
  <c r="R49" i="36"/>
  <c r="Q49" i="36"/>
  <c r="P49" i="36"/>
  <c r="E49" i="36"/>
  <c r="U49" i="36" s="1"/>
  <c r="S48" i="36"/>
  <c r="R48" i="36"/>
  <c r="Q48" i="36"/>
  <c r="P48" i="36"/>
  <c r="E48" i="36"/>
  <c r="S47" i="36"/>
  <c r="R47" i="36"/>
  <c r="Q47" i="36"/>
  <c r="P47" i="36"/>
  <c r="E47" i="36"/>
  <c r="T47" i="36" s="1"/>
  <c r="S46" i="36"/>
  <c r="R46" i="36"/>
  <c r="Q46" i="36"/>
  <c r="P46" i="36"/>
  <c r="E46" i="36"/>
  <c r="S45" i="36"/>
  <c r="R45" i="36"/>
  <c r="Q45" i="36"/>
  <c r="P45" i="36"/>
  <c r="E45" i="36"/>
  <c r="T45" i="36" s="1"/>
  <c r="S44" i="36"/>
  <c r="R44" i="36"/>
  <c r="U42" i="36"/>
  <c r="T42" i="36"/>
  <c r="S42" i="36"/>
  <c r="R42" i="36"/>
  <c r="Q42" i="36"/>
  <c r="P42" i="36"/>
  <c r="E42" i="36"/>
  <c r="S41" i="36"/>
  <c r="R41" i="36"/>
  <c r="Q41" i="36"/>
  <c r="P41" i="36"/>
  <c r="E41" i="36"/>
  <c r="U41" i="36" s="1"/>
  <c r="S40" i="36"/>
  <c r="R40" i="36"/>
  <c r="Q40" i="36"/>
  <c r="P40" i="36"/>
  <c r="E40" i="36"/>
  <c r="U39" i="36"/>
  <c r="S39" i="36"/>
  <c r="R39" i="36"/>
  <c r="Q39" i="36"/>
  <c r="P39" i="36"/>
  <c r="E39" i="36"/>
  <c r="T39" i="36" s="1"/>
  <c r="U38" i="36"/>
  <c r="T38" i="36"/>
  <c r="S38" i="36"/>
  <c r="R38" i="36"/>
  <c r="Q38" i="36"/>
  <c r="P38" i="36"/>
  <c r="E38" i="36"/>
  <c r="S37" i="36"/>
  <c r="R37" i="36"/>
  <c r="Q37" i="36"/>
  <c r="P37" i="36"/>
  <c r="E37" i="36"/>
  <c r="U37" i="36" s="1"/>
  <c r="S36" i="36"/>
  <c r="R36" i="36"/>
  <c r="Q36" i="36"/>
  <c r="P36" i="36"/>
  <c r="E36" i="36"/>
  <c r="U35" i="36"/>
  <c r="S35" i="36"/>
  <c r="R35" i="36"/>
  <c r="Q35" i="36"/>
  <c r="P35" i="36"/>
  <c r="E35" i="36"/>
  <c r="T35" i="36" s="1"/>
  <c r="S34" i="36"/>
  <c r="R34" i="36"/>
  <c r="Q34" i="36"/>
  <c r="P34" i="36"/>
  <c r="E34" i="36"/>
  <c r="S33" i="36"/>
  <c r="R33" i="36"/>
  <c r="Q33" i="36"/>
  <c r="P33" i="36"/>
  <c r="E33" i="36"/>
  <c r="S32" i="36"/>
  <c r="R32" i="36"/>
  <c r="Q32" i="36"/>
  <c r="P32" i="36"/>
  <c r="E32" i="36"/>
  <c r="S31" i="36"/>
  <c r="R31" i="36"/>
  <c r="Q31" i="36"/>
  <c r="U31" i="36" s="1"/>
  <c r="P31" i="36"/>
  <c r="E31" i="36"/>
  <c r="U30" i="36"/>
  <c r="S30" i="36"/>
  <c r="R30" i="36"/>
  <c r="Q30" i="36"/>
  <c r="P30" i="36"/>
  <c r="E30" i="36"/>
  <c r="T30" i="36" s="1"/>
  <c r="S29" i="36"/>
  <c r="R29" i="36"/>
  <c r="Q29" i="36"/>
  <c r="P29" i="36"/>
  <c r="E29" i="36"/>
  <c r="T29" i="36" s="1"/>
  <c r="S28" i="36"/>
  <c r="S27" i="36"/>
  <c r="R27" i="36"/>
  <c r="Q27" i="36"/>
  <c r="P27" i="36"/>
  <c r="E27" i="36"/>
  <c r="S26" i="36"/>
  <c r="R26" i="36"/>
  <c r="Q26" i="36"/>
  <c r="P26" i="36"/>
  <c r="E26" i="36"/>
  <c r="T26" i="36" s="1"/>
  <c r="U25" i="36"/>
  <c r="S25" i="36"/>
  <c r="R25" i="36"/>
  <c r="Q25" i="36"/>
  <c r="P25" i="36"/>
  <c r="E25" i="36"/>
  <c r="T25" i="36" s="1"/>
  <c r="S24" i="36"/>
  <c r="R24" i="36"/>
  <c r="Q24" i="36"/>
  <c r="P24" i="36"/>
  <c r="E24" i="36"/>
  <c r="S23" i="36"/>
  <c r="R23" i="36"/>
  <c r="Q23" i="36"/>
  <c r="P23" i="36"/>
  <c r="E23" i="36"/>
  <c r="S22" i="36"/>
  <c r="R22" i="36"/>
  <c r="Q22" i="36"/>
  <c r="P22" i="36"/>
  <c r="E22" i="36"/>
  <c r="T22" i="36" s="1"/>
  <c r="S21" i="36"/>
  <c r="R21" i="36"/>
  <c r="Q21" i="36"/>
  <c r="P21" i="36"/>
  <c r="E21" i="36"/>
  <c r="S20" i="36"/>
  <c r="R20" i="36"/>
  <c r="Q20" i="36"/>
  <c r="P20" i="36"/>
  <c r="E20" i="36"/>
  <c r="S19" i="36"/>
  <c r="R19" i="36"/>
  <c r="Q19" i="36"/>
  <c r="P19" i="36"/>
  <c r="E19" i="36"/>
  <c r="S18" i="36"/>
  <c r="R18" i="36"/>
  <c r="Q18" i="36"/>
  <c r="P18" i="36"/>
  <c r="E18" i="36"/>
  <c r="T17" i="36"/>
  <c r="S17" i="36"/>
  <c r="R17" i="36"/>
  <c r="Q17" i="36"/>
  <c r="P17" i="36"/>
  <c r="E17" i="36"/>
  <c r="U17" i="36" s="1"/>
  <c r="U16" i="36"/>
  <c r="S16" i="36"/>
  <c r="R16" i="36"/>
  <c r="Q16" i="36"/>
  <c r="P16" i="36"/>
  <c r="E16" i="36"/>
  <c r="T16" i="36" s="1"/>
  <c r="S15" i="36"/>
  <c r="R15" i="36"/>
  <c r="Q15" i="36"/>
  <c r="P15" i="36"/>
  <c r="E15" i="36"/>
  <c r="U15" i="36" s="1"/>
  <c r="S14" i="36"/>
  <c r="R14" i="36"/>
  <c r="Q14" i="36"/>
  <c r="P14" i="36"/>
  <c r="E14" i="36"/>
  <c r="T13" i="36"/>
  <c r="S13" i="36"/>
  <c r="R13" i="36"/>
  <c r="Q13" i="36"/>
  <c r="P13" i="36"/>
  <c r="E13" i="36"/>
  <c r="U13" i="36" s="1"/>
  <c r="S12" i="36"/>
  <c r="R12" i="36"/>
  <c r="Q12" i="36"/>
  <c r="P12" i="36"/>
  <c r="E12" i="36"/>
  <c r="U12" i="36" s="1"/>
  <c r="S11" i="36"/>
  <c r="R11" i="36"/>
  <c r="Q11" i="36"/>
  <c r="P11" i="36"/>
  <c r="E11" i="36"/>
  <c r="S10" i="36"/>
  <c r="R10" i="36"/>
  <c r="Q10" i="36"/>
  <c r="P10" i="36"/>
  <c r="E10" i="36"/>
  <c r="U10" i="36" s="1"/>
  <c r="S64" i="35"/>
  <c r="R64" i="35"/>
  <c r="Q64" i="35"/>
  <c r="P64" i="35"/>
  <c r="E64" i="35"/>
  <c r="T64" i="35" s="1"/>
  <c r="S63" i="35"/>
  <c r="R63" i="35"/>
  <c r="Q63" i="35"/>
  <c r="P63" i="35"/>
  <c r="E63" i="35"/>
  <c r="R62" i="35"/>
  <c r="S60" i="35"/>
  <c r="R60" i="35"/>
  <c r="Q60" i="35"/>
  <c r="P60" i="35"/>
  <c r="E60" i="35"/>
  <c r="S59" i="35"/>
  <c r="R59" i="35"/>
  <c r="Q59" i="35"/>
  <c r="P59" i="35"/>
  <c r="E59" i="35"/>
  <c r="U59" i="35" s="1"/>
  <c r="S58" i="35"/>
  <c r="R58" i="35"/>
  <c r="Q58" i="35"/>
  <c r="P58" i="35"/>
  <c r="E58" i="35"/>
  <c r="S57" i="35"/>
  <c r="R57" i="35"/>
  <c r="Q57" i="35"/>
  <c r="P57" i="35"/>
  <c r="E57" i="35"/>
  <c r="U57" i="35" s="1"/>
  <c r="S56" i="35"/>
  <c r="S55" i="35"/>
  <c r="R55" i="35"/>
  <c r="Q55" i="35"/>
  <c r="P55" i="35"/>
  <c r="E55" i="35"/>
  <c r="S54" i="35"/>
  <c r="R54" i="35"/>
  <c r="Q54" i="35"/>
  <c r="P54" i="35"/>
  <c r="E54" i="35"/>
  <c r="S53" i="35"/>
  <c r="R53" i="35"/>
  <c r="Q53" i="35"/>
  <c r="P53" i="35"/>
  <c r="E53" i="35"/>
  <c r="T53" i="35" s="1"/>
  <c r="S52" i="35"/>
  <c r="R52" i="35"/>
  <c r="Q52" i="35"/>
  <c r="P52" i="35"/>
  <c r="E52" i="35"/>
  <c r="S51" i="35"/>
  <c r="R51" i="35"/>
  <c r="Q51" i="35"/>
  <c r="P51" i="35"/>
  <c r="E51" i="35"/>
  <c r="T51" i="35" s="1"/>
  <c r="S50" i="35"/>
  <c r="R50" i="35"/>
  <c r="Q50" i="35"/>
  <c r="P50" i="35"/>
  <c r="E50" i="35"/>
  <c r="U50" i="35" s="1"/>
  <c r="S49" i="35"/>
  <c r="R49" i="35"/>
  <c r="Q49" i="35"/>
  <c r="P49" i="35"/>
  <c r="E49" i="35"/>
  <c r="T49" i="35" s="1"/>
  <c r="S48" i="35"/>
  <c r="R48" i="35"/>
  <c r="Q48" i="35"/>
  <c r="P48" i="35"/>
  <c r="E48" i="35"/>
  <c r="S47" i="35"/>
  <c r="R47" i="35"/>
  <c r="Q47" i="35"/>
  <c r="P47" i="35"/>
  <c r="E47" i="35"/>
  <c r="U47" i="35" s="1"/>
  <c r="S46" i="35"/>
  <c r="R46" i="35"/>
  <c r="Q46" i="35"/>
  <c r="P46" i="35"/>
  <c r="E46" i="35"/>
  <c r="S45" i="35"/>
  <c r="R45" i="35"/>
  <c r="Q45" i="35"/>
  <c r="P45" i="35"/>
  <c r="E45" i="35"/>
  <c r="S44" i="35"/>
  <c r="R44" i="35"/>
  <c r="S42" i="35"/>
  <c r="R42" i="35"/>
  <c r="Q42" i="35"/>
  <c r="P42" i="35"/>
  <c r="E42" i="35"/>
  <c r="U42" i="35" s="1"/>
  <c r="S41" i="35"/>
  <c r="R41" i="35"/>
  <c r="Q41" i="35"/>
  <c r="P41" i="35"/>
  <c r="E41" i="35"/>
  <c r="T41" i="35" s="1"/>
  <c r="U40" i="35"/>
  <c r="T40" i="35"/>
  <c r="S40" i="35"/>
  <c r="R40" i="35"/>
  <c r="Q40" i="35"/>
  <c r="P40" i="35"/>
  <c r="E40" i="35"/>
  <c r="S39" i="35"/>
  <c r="R39" i="35"/>
  <c r="Q39" i="35"/>
  <c r="P39" i="35"/>
  <c r="E39" i="35"/>
  <c r="U39" i="35" s="1"/>
  <c r="S38" i="35"/>
  <c r="R38" i="35"/>
  <c r="Q38" i="35"/>
  <c r="P38" i="35"/>
  <c r="E38" i="35"/>
  <c r="U37" i="35"/>
  <c r="S37" i="35"/>
  <c r="R37" i="35"/>
  <c r="Q37" i="35"/>
  <c r="P37" i="35"/>
  <c r="E37" i="35"/>
  <c r="T37" i="35" s="1"/>
  <c r="S36" i="35"/>
  <c r="R36" i="35"/>
  <c r="Q36" i="35"/>
  <c r="P36" i="35"/>
  <c r="E36" i="35"/>
  <c r="S35" i="35"/>
  <c r="R35" i="35"/>
  <c r="Q35" i="35"/>
  <c r="P35" i="35"/>
  <c r="E35" i="35"/>
  <c r="T35" i="35" s="1"/>
  <c r="S34" i="35"/>
  <c r="R34" i="35"/>
  <c r="Q34" i="35"/>
  <c r="P34" i="35"/>
  <c r="E34" i="35"/>
  <c r="S33" i="35"/>
  <c r="R33" i="35"/>
  <c r="Q33" i="35"/>
  <c r="U33" i="35" s="1"/>
  <c r="P33" i="35"/>
  <c r="E33" i="35"/>
  <c r="U32" i="35"/>
  <c r="S32" i="35"/>
  <c r="R32" i="35"/>
  <c r="Q32" i="35"/>
  <c r="P32" i="35"/>
  <c r="E32" i="35"/>
  <c r="T32" i="35" s="1"/>
  <c r="S31" i="35"/>
  <c r="R31" i="35"/>
  <c r="Q31" i="35"/>
  <c r="P31" i="35"/>
  <c r="E31" i="35"/>
  <c r="S30" i="35"/>
  <c r="R30" i="35"/>
  <c r="Q30" i="35"/>
  <c r="P30" i="35"/>
  <c r="E30" i="35"/>
  <c r="S29" i="35"/>
  <c r="R29" i="35"/>
  <c r="Q29" i="35"/>
  <c r="P29" i="35"/>
  <c r="E29" i="35"/>
  <c r="U29" i="35" s="1"/>
  <c r="T27" i="35"/>
  <c r="S27" i="35"/>
  <c r="R27" i="35"/>
  <c r="Q27" i="35"/>
  <c r="P27" i="35"/>
  <c r="E27" i="35"/>
  <c r="U27" i="35" s="1"/>
  <c r="S26" i="35"/>
  <c r="R26" i="35"/>
  <c r="Q26" i="35"/>
  <c r="P26" i="35"/>
  <c r="E26" i="35"/>
  <c r="U26" i="35" s="1"/>
  <c r="S25" i="35"/>
  <c r="R25" i="35"/>
  <c r="Q25" i="35"/>
  <c r="P25" i="35"/>
  <c r="E25" i="35"/>
  <c r="T25" i="35" s="1"/>
  <c r="S24" i="35"/>
  <c r="R24" i="35"/>
  <c r="Q24" i="35"/>
  <c r="P24" i="35"/>
  <c r="E24" i="35"/>
  <c r="U24" i="35" s="1"/>
  <c r="S23" i="35"/>
  <c r="R23" i="35"/>
  <c r="Q23" i="35"/>
  <c r="P23" i="35"/>
  <c r="E23" i="35"/>
  <c r="U23" i="35" s="1"/>
  <c r="U22" i="35"/>
  <c r="S22" i="35"/>
  <c r="R22" i="35"/>
  <c r="Q22" i="35"/>
  <c r="P22" i="35"/>
  <c r="E22" i="35"/>
  <c r="T22" i="35" s="1"/>
  <c r="S21" i="35"/>
  <c r="R21" i="35"/>
  <c r="Q21" i="35"/>
  <c r="P21" i="35"/>
  <c r="E21" i="35"/>
  <c r="U21" i="35" s="1"/>
  <c r="S20" i="35"/>
  <c r="R20" i="35"/>
  <c r="Q20" i="35"/>
  <c r="P20" i="35"/>
  <c r="E20" i="35"/>
  <c r="T20" i="35" s="1"/>
  <c r="U19" i="35"/>
  <c r="T19" i="35"/>
  <c r="S19" i="35"/>
  <c r="R19" i="35"/>
  <c r="Q19" i="35"/>
  <c r="P19" i="35"/>
  <c r="E19" i="35"/>
  <c r="S18" i="35"/>
  <c r="R18" i="35"/>
  <c r="Q18" i="35"/>
  <c r="P18" i="35"/>
  <c r="E18" i="35"/>
  <c r="U18" i="35" s="1"/>
  <c r="S17" i="35"/>
  <c r="R17" i="35"/>
  <c r="Q17" i="35"/>
  <c r="P17" i="35"/>
  <c r="E17" i="35"/>
  <c r="T17" i="35" s="1"/>
  <c r="S16" i="35"/>
  <c r="R16" i="35"/>
  <c r="Q16" i="35"/>
  <c r="P16" i="35"/>
  <c r="E16" i="35"/>
  <c r="T16" i="35" s="1"/>
  <c r="S15" i="35"/>
  <c r="R15" i="35"/>
  <c r="Q15" i="35"/>
  <c r="P15" i="35"/>
  <c r="E15" i="35"/>
  <c r="U15" i="35" s="1"/>
  <c r="S14" i="35"/>
  <c r="R14" i="35"/>
  <c r="Q14" i="35"/>
  <c r="P14" i="35"/>
  <c r="E14" i="35"/>
  <c r="T14" i="35" s="1"/>
  <c r="S13" i="35"/>
  <c r="R13" i="35"/>
  <c r="Q13" i="35"/>
  <c r="P13" i="35"/>
  <c r="E13" i="35"/>
  <c r="U12" i="35"/>
  <c r="S12" i="35"/>
  <c r="R12" i="35"/>
  <c r="Q12" i="35"/>
  <c r="P12" i="35"/>
  <c r="E12" i="35"/>
  <c r="T12" i="35" s="1"/>
  <c r="S11" i="35"/>
  <c r="R11" i="35"/>
  <c r="Q11" i="35"/>
  <c r="P11" i="35"/>
  <c r="E11" i="35"/>
  <c r="U11" i="35" s="1"/>
  <c r="S10" i="35"/>
  <c r="R10" i="35"/>
  <c r="Q10" i="35"/>
  <c r="P10" i="35"/>
  <c r="E10" i="35"/>
  <c r="T10" i="35" s="1"/>
  <c r="S64" i="34"/>
  <c r="R64" i="34"/>
  <c r="Q64" i="34"/>
  <c r="P64" i="34"/>
  <c r="E64" i="34"/>
  <c r="U64" i="34" s="1"/>
  <c r="S63" i="34"/>
  <c r="R63" i="34"/>
  <c r="Q63" i="34"/>
  <c r="P63" i="34"/>
  <c r="P62" i="34" s="1"/>
  <c r="E63" i="34"/>
  <c r="T63" i="34" s="1"/>
  <c r="R62" i="34"/>
  <c r="S60" i="34"/>
  <c r="R60" i="34"/>
  <c r="Q60" i="34"/>
  <c r="P60" i="34"/>
  <c r="E60" i="34"/>
  <c r="T60" i="34" s="1"/>
  <c r="U59" i="34"/>
  <c r="T59" i="34"/>
  <c r="S59" i="34"/>
  <c r="R59" i="34"/>
  <c r="Q59" i="34"/>
  <c r="P59" i="34"/>
  <c r="E59" i="34"/>
  <c r="S58" i="34"/>
  <c r="R58" i="34"/>
  <c r="Q58" i="34"/>
  <c r="P58" i="34"/>
  <c r="E58" i="34"/>
  <c r="U58" i="34" s="1"/>
  <c r="S57" i="34"/>
  <c r="R57" i="34"/>
  <c r="Q57" i="34"/>
  <c r="P57" i="34"/>
  <c r="E57" i="34"/>
  <c r="U57" i="34" s="1"/>
  <c r="S56" i="34"/>
  <c r="T55" i="34"/>
  <c r="S55" i="34"/>
  <c r="R55" i="34"/>
  <c r="Q55" i="34"/>
  <c r="P55" i="34"/>
  <c r="E55" i="34"/>
  <c r="U55" i="34" s="1"/>
  <c r="S54" i="34"/>
  <c r="R54" i="34"/>
  <c r="Q54" i="34"/>
  <c r="P54" i="34"/>
  <c r="E54" i="34"/>
  <c r="S53" i="34"/>
  <c r="R53" i="34"/>
  <c r="Q53" i="34"/>
  <c r="P53" i="34"/>
  <c r="E53" i="34"/>
  <c r="T53" i="34" s="1"/>
  <c r="S52" i="34"/>
  <c r="R52" i="34"/>
  <c r="Q52" i="34"/>
  <c r="P52" i="34"/>
  <c r="E52" i="34"/>
  <c r="T52" i="34" s="1"/>
  <c r="S51" i="34"/>
  <c r="R51" i="34"/>
  <c r="Q51" i="34"/>
  <c r="P51" i="34"/>
  <c r="E51" i="34"/>
  <c r="U51" i="34" s="1"/>
  <c r="S50" i="34"/>
  <c r="R50" i="34"/>
  <c r="Q50" i="34"/>
  <c r="P50" i="34"/>
  <c r="E50" i="34"/>
  <c r="U50" i="34" s="1"/>
  <c r="S49" i="34"/>
  <c r="R49" i="34"/>
  <c r="Q49" i="34"/>
  <c r="P49" i="34"/>
  <c r="E49" i="34"/>
  <c r="U49" i="34" s="1"/>
  <c r="S48" i="34"/>
  <c r="R48" i="34"/>
  <c r="Q48" i="34"/>
  <c r="P48" i="34"/>
  <c r="E48" i="34"/>
  <c r="T48" i="34" s="1"/>
  <c r="S47" i="34"/>
  <c r="R47" i="34"/>
  <c r="Q47" i="34"/>
  <c r="P47" i="34"/>
  <c r="E47" i="34"/>
  <c r="U47" i="34" s="1"/>
  <c r="S46" i="34"/>
  <c r="R46" i="34"/>
  <c r="Q46" i="34"/>
  <c r="P46" i="34"/>
  <c r="T46" i="34" s="1"/>
  <c r="E46" i="34"/>
  <c r="U45" i="34"/>
  <c r="S45" i="34"/>
  <c r="R45" i="34"/>
  <c r="Q45" i="34"/>
  <c r="P45" i="34"/>
  <c r="E45" i="34"/>
  <c r="S44" i="34"/>
  <c r="R44" i="34"/>
  <c r="S42" i="34"/>
  <c r="R42" i="34"/>
  <c r="Q42" i="34"/>
  <c r="P42" i="34"/>
  <c r="E42" i="34"/>
  <c r="T42" i="34" s="1"/>
  <c r="S41" i="34"/>
  <c r="R41" i="34"/>
  <c r="Q41" i="34"/>
  <c r="P41" i="34"/>
  <c r="E41" i="34"/>
  <c r="U41" i="34" s="1"/>
  <c r="U40" i="34"/>
  <c r="S40" i="34"/>
  <c r="R40" i="34"/>
  <c r="Q40" i="34"/>
  <c r="P40" i="34"/>
  <c r="E40" i="34"/>
  <c r="T40" i="34" s="1"/>
  <c r="T39" i="34"/>
  <c r="S39" i="34"/>
  <c r="R39" i="34"/>
  <c r="Q39" i="34"/>
  <c r="P39" i="34"/>
  <c r="E39" i="34"/>
  <c r="U39" i="34" s="1"/>
  <c r="S38" i="34"/>
  <c r="R38" i="34"/>
  <c r="Q38" i="34"/>
  <c r="P38" i="34"/>
  <c r="E38" i="34"/>
  <c r="U38" i="34" s="1"/>
  <c r="S37" i="34"/>
  <c r="R37" i="34"/>
  <c r="Q37" i="34"/>
  <c r="P37" i="34"/>
  <c r="E37" i="34"/>
  <c r="T37" i="34" s="1"/>
  <c r="U36" i="34"/>
  <c r="S36" i="34"/>
  <c r="R36" i="34"/>
  <c r="Q36" i="34"/>
  <c r="P36" i="34"/>
  <c r="E36" i="34"/>
  <c r="T36" i="34" s="1"/>
  <c r="U35" i="34"/>
  <c r="T35" i="34"/>
  <c r="S35" i="34"/>
  <c r="R35" i="34"/>
  <c r="Q35" i="34"/>
  <c r="P35" i="34"/>
  <c r="E35" i="34"/>
  <c r="S34" i="34"/>
  <c r="R34" i="34"/>
  <c r="Q34" i="34"/>
  <c r="P34" i="34"/>
  <c r="E34" i="34"/>
  <c r="U34" i="34" s="1"/>
  <c r="S33" i="34"/>
  <c r="R33" i="34"/>
  <c r="Q33" i="34"/>
  <c r="P33" i="34"/>
  <c r="E33" i="34"/>
  <c r="S32" i="34"/>
  <c r="R32" i="34"/>
  <c r="Q32" i="34"/>
  <c r="P32" i="34"/>
  <c r="E32" i="34"/>
  <c r="T32" i="34" s="1"/>
  <c r="S31" i="34"/>
  <c r="R31" i="34"/>
  <c r="Q31" i="34"/>
  <c r="P31" i="34"/>
  <c r="E31" i="34"/>
  <c r="S30" i="34"/>
  <c r="R30" i="34"/>
  <c r="Q30" i="34"/>
  <c r="P30" i="34"/>
  <c r="E30" i="34"/>
  <c r="S29" i="34"/>
  <c r="R29" i="34"/>
  <c r="Q29" i="34"/>
  <c r="P29" i="34"/>
  <c r="E29" i="34"/>
  <c r="T29" i="34" s="1"/>
  <c r="S27" i="34"/>
  <c r="R27" i="34"/>
  <c r="Q27" i="34"/>
  <c r="P27" i="34"/>
  <c r="E27" i="34"/>
  <c r="T27" i="34" s="1"/>
  <c r="U26" i="34"/>
  <c r="S26" i="34"/>
  <c r="R26" i="34"/>
  <c r="Q26" i="34"/>
  <c r="P26" i="34"/>
  <c r="E26" i="34"/>
  <c r="T26" i="34" s="1"/>
  <c r="S25" i="34"/>
  <c r="R25" i="34"/>
  <c r="Q25" i="34"/>
  <c r="P25" i="34"/>
  <c r="E25" i="34"/>
  <c r="S24" i="34"/>
  <c r="R24" i="34"/>
  <c r="Q24" i="34"/>
  <c r="P24" i="34"/>
  <c r="E24" i="34"/>
  <c r="U24" i="34" s="1"/>
  <c r="T23" i="34"/>
  <c r="S23" i="34"/>
  <c r="R23" i="34"/>
  <c r="Q23" i="34"/>
  <c r="P23" i="34"/>
  <c r="E23" i="34"/>
  <c r="U23" i="34" s="1"/>
  <c r="T22" i="34"/>
  <c r="S22" i="34"/>
  <c r="R22" i="34"/>
  <c r="Q22" i="34"/>
  <c r="P22" i="34"/>
  <c r="E22" i="34"/>
  <c r="U22" i="34" s="1"/>
  <c r="S21" i="34"/>
  <c r="R21" i="34"/>
  <c r="Q21" i="34"/>
  <c r="P21" i="34"/>
  <c r="E21" i="34"/>
  <c r="S20" i="34"/>
  <c r="R20" i="34"/>
  <c r="Q20" i="34"/>
  <c r="P20" i="34"/>
  <c r="E20" i="34"/>
  <c r="U19" i="34"/>
  <c r="S19" i="34"/>
  <c r="R19" i="34"/>
  <c r="Q19" i="34"/>
  <c r="P19" i="34"/>
  <c r="E19" i="34"/>
  <c r="T19" i="34" s="1"/>
  <c r="S18" i="34"/>
  <c r="R18" i="34"/>
  <c r="Q18" i="34"/>
  <c r="P18" i="34"/>
  <c r="E18" i="34"/>
  <c r="U18" i="34" s="1"/>
  <c r="S17" i="34"/>
  <c r="R17" i="34"/>
  <c r="Q17" i="34"/>
  <c r="P17" i="34"/>
  <c r="E17" i="34"/>
  <c r="U17" i="34" s="1"/>
  <c r="S16" i="34"/>
  <c r="R16" i="34"/>
  <c r="Q16" i="34"/>
  <c r="P16" i="34"/>
  <c r="E16" i="34"/>
  <c r="T16" i="34" s="1"/>
  <c r="S15" i="34"/>
  <c r="R15" i="34"/>
  <c r="Q15" i="34"/>
  <c r="P15" i="34"/>
  <c r="E15" i="34"/>
  <c r="U15" i="34" s="1"/>
  <c r="U14" i="34"/>
  <c r="T14" i="34"/>
  <c r="S14" i="34"/>
  <c r="R14" i="34"/>
  <c r="Q14" i="34"/>
  <c r="P14" i="34"/>
  <c r="E14" i="34"/>
  <c r="S13" i="34"/>
  <c r="R13" i="34"/>
  <c r="Q13" i="34"/>
  <c r="P13" i="34"/>
  <c r="E13" i="34"/>
  <c r="U13" i="34" s="1"/>
  <c r="S12" i="34"/>
  <c r="R12" i="34"/>
  <c r="Q12" i="34"/>
  <c r="P12" i="34"/>
  <c r="E12" i="34"/>
  <c r="U12" i="34" s="1"/>
  <c r="S11" i="34"/>
  <c r="R11" i="34"/>
  <c r="Q11" i="34"/>
  <c r="P11" i="34"/>
  <c r="E11" i="34"/>
  <c r="T11" i="34" s="1"/>
  <c r="S10" i="34"/>
  <c r="R10" i="34"/>
  <c r="Q10" i="34"/>
  <c r="P10" i="34"/>
  <c r="E10" i="34"/>
  <c r="S64" i="33"/>
  <c r="R64" i="33"/>
  <c r="Q64" i="33"/>
  <c r="P64" i="33"/>
  <c r="E64" i="33"/>
  <c r="T64" i="33" s="1"/>
  <c r="S63" i="33"/>
  <c r="R63" i="33"/>
  <c r="Q63" i="33"/>
  <c r="P63" i="33"/>
  <c r="E63" i="33"/>
  <c r="U63" i="33" s="1"/>
  <c r="R62" i="33"/>
  <c r="S60" i="33"/>
  <c r="R60" i="33"/>
  <c r="Q60" i="33"/>
  <c r="P60" i="33"/>
  <c r="E60" i="33"/>
  <c r="U60" i="33" s="1"/>
  <c r="S59" i="33"/>
  <c r="R59" i="33"/>
  <c r="Q59" i="33"/>
  <c r="P59" i="33"/>
  <c r="E59" i="33"/>
  <c r="U59" i="33" s="1"/>
  <c r="S58" i="33"/>
  <c r="R58" i="33"/>
  <c r="Q58" i="33"/>
  <c r="P58" i="33"/>
  <c r="E58" i="33"/>
  <c r="T58" i="33" s="1"/>
  <c r="U57" i="33"/>
  <c r="S57" i="33"/>
  <c r="R57" i="33"/>
  <c r="Q57" i="33"/>
  <c r="P57" i="33"/>
  <c r="E57" i="33"/>
  <c r="T57" i="33" s="1"/>
  <c r="S55" i="33"/>
  <c r="R55" i="33"/>
  <c r="Q55" i="33"/>
  <c r="P55" i="33"/>
  <c r="E55" i="33"/>
  <c r="U55" i="33" s="1"/>
  <c r="S54" i="33"/>
  <c r="R54" i="33"/>
  <c r="Q54" i="33"/>
  <c r="P54" i="33"/>
  <c r="E54" i="33"/>
  <c r="T54" i="33" s="1"/>
  <c r="S53" i="33"/>
  <c r="R53" i="33"/>
  <c r="Q53" i="33"/>
  <c r="P53" i="33"/>
  <c r="E53" i="33"/>
  <c r="U53" i="33" s="1"/>
  <c r="T52" i="33"/>
  <c r="S52" i="33"/>
  <c r="R52" i="33"/>
  <c r="Q52" i="33"/>
  <c r="P52" i="33"/>
  <c r="E52" i="33"/>
  <c r="U52" i="33" s="1"/>
  <c r="U51" i="33"/>
  <c r="S51" i="33"/>
  <c r="R51" i="33"/>
  <c r="Q51" i="33"/>
  <c r="P51" i="33"/>
  <c r="E51" i="33"/>
  <c r="T51" i="33" s="1"/>
  <c r="S50" i="33"/>
  <c r="R50" i="33"/>
  <c r="Q50" i="33"/>
  <c r="P50" i="33"/>
  <c r="E50" i="33"/>
  <c r="U50" i="33" s="1"/>
  <c r="S49" i="33"/>
  <c r="R49" i="33"/>
  <c r="Q49" i="33"/>
  <c r="P49" i="33"/>
  <c r="E49" i="33"/>
  <c r="T49" i="33" s="1"/>
  <c r="S48" i="33"/>
  <c r="R48" i="33"/>
  <c r="Q48" i="33"/>
  <c r="P48" i="33"/>
  <c r="E48" i="33"/>
  <c r="U48" i="33" s="1"/>
  <c r="S47" i="33"/>
  <c r="R47" i="33"/>
  <c r="Q47" i="33"/>
  <c r="P47" i="33"/>
  <c r="E47" i="33"/>
  <c r="S46" i="33"/>
  <c r="R46" i="33"/>
  <c r="Q46" i="33"/>
  <c r="P46" i="33"/>
  <c r="E46" i="33"/>
  <c r="U46" i="33" s="1"/>
  <c r="S45" i="33"/>
  <c r="R45" i="33"/>
  <c r="Q45" i="33"/>
  <c r="P45" i="33"/>
  <c r="E45" i="33"/>
  <c r="U45" i="33" s="1"/>
  <c r="S44" i="33"/>
  <c r="R44" i="33"/>
  <c r="S42" i="33"/>
  <c r="R42" i="33"/>
  <c r="Q42" i="33"/>
  <c r="P42" i="33"/>
  <c r="E42" i="33"/>
  <c r="U42" i="33" s="1"/>
  <c r="U41" i="33"/>
  <c r="S41" i="33"/>
  <c r="R41" i="33"/>
  <c r="Q41" i="33"/>
  <c r="P41" i="33"/>
  <c r="E41" i="33"/>
  <c r="T41" i="33" s="1"/>
  <c r="S40" i="33"/>
  <c r="R40" i="33"/>
  <c r="Q40" i="33"/>
  <c r="P40" i="33"/>
  <c r="E40" i="33"/>
  <c r="S39" i="33"/>
  <c r="R39" i="33"/>
  <c r="Q39" i="33"/>
  <c r="P39" i="33"/>
  <c r="E39" i="33"/>
  <c r="U39" i="33" s="1"/>
  <c r="S38" i="33"/>
  <c r="R38" i="33"/>
  <c r="Q38" i="33"/>
  <c r="P38" i="33"/>
  <c r="E38" i="33"/>
  <c r="T38" i="33" s="1"/>
  <c r="S37" i="33"/>
  <c r="R37" i="33"/>
  <c r="Q37" i="33"/>
  <c r="P37" i="33"/>
  <c r="E37" i="33"/>
  <c r="T37" i="33" s="1"/>
  <c r="S36" i="33"/>
  <c r="R36" i="33"/>
  <c r="Q36" i="33"/>
  <c r="P36" i="33"/>
  <c r="E36" i="33"/>
  <c r="U36" i="33" s="1"/>
  <c r="S35" i="33"/>
  <c r="R35" i="33"/>
  <c r="Q35" i="33"/>
  <c r="P35" i="33"/>
  <c r="E35" i="33"/>
  <c r="T35" i="33" s="1"/>
  <c r="U34" i="33"/>
  <c r="T34" i="33"/>
  <c r="S34" i="33"/>
  <c r="R34" i="33"/>
  <c r="Q34" i="33"/>
  <c r="P34" i="33"/>
  <c r="E34" i="33"/>
  <c r="S33" i="33"/>
  <c r="R33" i="33"/>
  <c r="Q33" i="33"/>
  <c r="P33" i="33"/>
  <c r="E33" i="33"/>
  <c r="S32" i="33"/>
  <c r="R32" i="33"/>
  <c r="Q32" i="33"/>
  <c r="P32" i="33"/>
  <c r="E32" i="33"/>
  <c r="U32" i="33" s="1"/>
  <c r="S31" i="33"/>
  <c r="R31" i="33"/>
  <c r="Q31" i="33"/>
  <c r="P31" i="33"/>
  <c r="E31" i="33"/>
  <c r="S30" i="33"/>
  <c r="R30" i="33"/>
  <c r="Q30" i="33"/>
  <c r="P30" i="33"/>
  <c r="E30" i="33"/>
  <c r="T30" i="33" s="1"/>
  <c r="S29" i="33"/>
  <c r="R29" i="33"/>
  <c r="Q29" i="33"/>
  <c r="P29" i="33"/>
  <c r="E29" i="33"/>
  <c r="T29" i="33" s="1"/>
  <c r="U27" i="33"/>
  <c r="S27" i="33"/>
  <c r="R27" i="33"/>
  <c r="Q27" i="33"/>
  <c r="P27" i="33"/>
  <c r="E27" i="33"/>
  <c r="T27" i="33" s="1"/>
  <c r="S26" i="33"/>
  <c r="R26" i="33"/>
  <c r="Q26" i="33"/>
  <c r="P26" i="33"/>
  <c r="E26" i="33"/>
  <c r="U26" i="33" s="1"/>
  <c r="U25" i="33"/>
  <c r="S25" i="33"/>
  <c r="R25" i="33"/>
  <c r="Q25" i="33"/>
  <c r="P25" i="33"/>
  <c r="E25" i="33"/>
  <c r="T25" i="33" s="1"/>
  <c r="S24" i="33"/>
  <c r="R24" i="33"/>
  <c r="Q24" i="33"/>
  <c r="P24" i="33"/>
  <c r="E24" i="33"/>
  <c r="U24" i="33" s="1"/>
  <c r="S23" i="33"/>
  <c r="R23" i="33"/>
  <c r="Q23" i="33"/>
  <c r="P23" i="33"/>
  <c r="E23" i="33"/>
  <c r="U23" i="33" s="1"/>
  <c r="S22" i="33"/>
  <c r="R22" i="33"/>
  <c r="Q22" i="33"/>
  <c r="P22" i="33"/>
  <c r="E22" i="33"/>
  <c r="T21" i="33"/>
  <c r="S21" i="33"/>
  <c r="R21" i="33"/>
  <c r="Q21" i="33"/>
  <c r="P21" i="33"/>
  <c r="E21" i="33"/>
  <c r="U21" i="33" s="1"/>
  <c r="S20" i="33"/>
  <c r="R20" i="33"/>
  <c r="Q20" i="33"/>
  <c r="U20" i="33" s="1"/>
  <c r="P20" i="33"/>
  <c r="T20" i="33" s="1"/>
  <c r="E20" i="33"/>
  <c r="S19" i="33"/>
  <c r="R19" i="33"/>
  <c r="Q19" i="33"/>
  <c r="P19" i="33"/>
  <c r="E19" i="33"/>
  <c r="U19" i="33" s="1"/>
  <c r="S18" i="33"/>
  <c r="R18" i="33"/>
  <c r="Q18" i="33"/>
  <c r="P18" i="33"/>
  <c r="E18" i="33"/>
  <c r="U18" i="33" s="1"/>
  <c r="S17" i="33"/>
  <c r="R17" i="33"/>
  <c r="Q17" i="33"/>
  <c r="P17" i="33"/>
  <c r="E17" i="33"/>
  <c r="T17" i="33" s="1"/>
  <c r="S16" i="33"/>
  <c r="R16" i="33"/>
  <c r="Q16" i="33"/>
  <c r="P16" i="33"/>
  <c r="E16" i="33"/>
  <c r="T16" i="33" s="1"/>
  <c r="U15" i="33"/>
  <c r="T15" i="33"/>
  <c r="S15" i="33"/>
  <c r="R15" i="33"/>
  <c r="Q15" i="33"/>
  <c r="P15" i="33"/>
  <c r="E15" i="33"/>
  <c r="S14" i="33"/>
  <c r="R14" i="33"/>
  <c r="Q14" i="33"/>
  <c r="P14" i="33"/>
  <c r="E14" i="33"/>
  <c r="T14" i="33" s="1"/>
  <c r="S13" i="33"/>
  <c r="R13" i="33"/>
  <c r="Q13" i="33"/>
  <c r="P13" i="33"/>
  <c r="E13" i="33"/>
  <c r="U13" i="33" s="1"/>
  <c r="S12" i="33"/>
  <c r="R12" i="33"/>
  <c r="Q12" i="33"/>
  <c r="P12" i="33"/>
  <c r="E12" i="33"/>
  <c r="U12" i="33" s="1"/>
  <c r="S11" i="33"/>
  <c r="R11" i="33"/>
  <c r="Q11" i="33"/>
  <c r="P11" i="33"/>
  <c r="E11" i="33"/>
  <c r="T11" i="33" s="1"/>
  <c r="T10" i="33"/>
  <c r="S10" i="33"/>
  <c r="R10" i="33"/>
  <c r="Q10" i="33"/>
  <c r="P10" i="33"/>
  <c r="E10" i="33"/>
  <c r="S9" i="33"/>
  <c r="T64" i="32"/>
  <c r="S64" i="32"/>
  <c r="R64" i="32"/>
  <c r="Q64" i="32"/>
  <c r="P64" i="32"/>
  <c r="E64" i="32"/>
  <c r="U64" i="32" s="1"/>
  <c r="S63" i="32"/>
  <c r="R63" i="32"/>
  <c r="Q63" i="32"/>
  <c r="P63" i="32"/>
  <c r="E63" i="32"/>
  <c r="R62" i="32"/>
  <c r="S60" i="32"/>
  <c r="R60" i="32"/>
  <c r="Q60" i="32"/>
  <c r="P60" i="32"/>
  <c r="E60" i="32"/>
  <c r="U60" i="32" s="1"/>
  <c r="S59" i="32"/>
  <c r="R59" i="32"/>
  <c r="Q59" i="32"/>
  <c r="P59" i="32"/>
  <c r="E59" i="32"/>
  <c r="S58" i="32"/>
  <c r="R58" i="32"/>
  <c r="Q58" i="32"/>
  <c r="P58" i="32"/>
  <c r="E58" i="32"/>
  <c r="U58" i="32" s="1"/>
  <c r="S57" i="32"/>
  <c r="R57" i="32"/>
  <c r="Q57" i="32"/>
  <c r="P57" i="32"/>
  <c r="E57" i="32"/>
  <c r="U57" i="32" s="1"/>
  <c r="S56" i="32"/>
  <c r="T55" i="32"/>
  <c r="S55" i="32"/>
  <c r="R55" i="32"/>
  <c r="Q55" i="32"/>
  <c r="P55" i="32"/>
  <c r="E55" i="32"/>
  <c r="U55" i="32" s="1"/>
  <c r="S54" i="32"/>
  <c r="R54" i="32"/>
  <c r="Q54" i="32"/>
  <c r="P54" i="32"/>
  <c r="E54" i="32"/>
  <c r="U54" i="32" s="1"/>
  <c r="S53" i="32"/>
  <c r="R53" i="32"/>
  <c r="Q53" i="32"/>
  <c r="P53" i="32"/>
  <c r="E53" i="32"/>
  <c r="T53" i="32" s="1"/>
  <c r="S52" i="32"/>
  <c r="R52" i="32"/>
  <c r="Q52" i="32"/>
  <c r="P52" i="32"/>
  <c r="E52" i="32"/>
  <c r="U52" i="32" s="1"/>
  <c r="S51" i="32"/>
  <c r="R51" i="32"/>
  <c r="Q51" i="32"/>
  <c r="P51" i="32"/>
  <c r="E51" i="32"/>
  <c r="U51" i="32" s="1"/>
  <c r="S50" i="32"/>
  <c r="R50" i="32"/>
  <c r="Q50" i="32"/>
  <c r="P50" i="32"/>
  <c r="E50" i="32"/>
  <c r="T50" i="32" s="1"/>
  <c r="T49" i="32"/>
  <c r="S49" i="32"/>
  <c r="R49" i="32"/>
  <c r="Q49" i="32"/>
  <c r="P49" i="32"/>
  <c r="E49" i="32"/>
  <c r="U49" i="32" s="1"/>
  <c r="U48" i="32"/>
  <c r="S48" i="32"/>
  <c r="R48" i="32"/>
  <c r="Q48" i="32"/>
  <c r="P48" i="32"/>
  <c r="E48" i="32"/>
  <c r="T48" i="32" s="1"/>
  <c r="S47" i="32"/>
  <c r="R47" i="32"/>
  <c r="Q47" i="32"/>
  <c r="P47" i="32"/>
  <c r="E47" i="32"/>
  <c r="U47" i="32" s="1"/>
  <c r="S46" i="32"/>
  <c r="R46" i="32"/>
  <c r="Q46" i="32"/>
  <c r="P46" i="32"/>
  <c r="E46" i="32"/>
  <c r="S45" i="32"/>
  <c r="R45" i="32"/>
  <c r="Q45" i="32"/>
  <c r="P45" i="32"/>
  <c r="E45" i="32"/>
  <c r="U45" i="32" s="1"/>
  <c r="S44" i="32"/>
  <c r="R44" i="32"/>
  <c r="S42" i="32"/>
  <c r="R42" i="32"/>
  <c r="Q42" i="32"/>
  <c r="P42" i="32"/>
  <c r="E42" i="32"/>
  <c r="T42" i="32" s="1"/>
  <c r="S41" i="32"/>
  <c r="R41" i="32"/>
  <c r="Q41" i="32"/>
  <c r="P41" i="32"/>
  <c r="E41" i="32"/>
  <c r="U41" i="32" s="1"/>
  <c r="S40" i="32"/>
  <c r="R40" i="32"/>
  <c r="Q40" i="32"/>
  <c r="P40" i="32"/>
  <c r="E40" i="32"/>
  <c r="U40" i="32" s="1"/>
  <c r="U39" i="32"/>
  <c r="S39" i="32"/>
  <c r="R39" i="32"/>
  <c r="Q39" i="32"/>
  <c r="P39" i="32"/>
  <c r="E39" i="32"/>
  <c r="T39" i="32" s="1"/>
  <c r="S38" i="32"/>
  <c r="R38" i="32"/>
  <c r="Q38" i="32"/>
  <c r="P38" i="32"/>
  <c r="E38" i="32"/>
  <c r="U38" i="32" s="1"/>
  <c r="S37" i="32"/>
  <c r="R37" i="32"/>
  <c r="Q37" i="32"/>
  <c r="P37" i="32"/>
  <c r="E37" i="32"/>
  <c r="T37" i="32" s="1"/>
  <c r="S36" i="32"/>
  <c r="R36" i="32"/>
  <c r="Q36" i="32"/>
  <c r="P36" i="32"/>
  <c r="E36" i="32"/>
  <c r="T36" i="32" s="1"/>
  <c r="S35" i="32"/>
  <c r="R35" i="32"/>
  <c r="Q35" i="32"/>
  <c r="P35" i="32"/>
  <c r="E35" i="32"/>
  <c r="U35" i="32" s="1"/>
  <c r="S34" i="32"/>
  <c r="R34" i="32"/>
  <c r="Q34" i="32"/>
  <c r="P34" i="32"/>
  <c r="E34" i="32"/>
  <c r="T34" i="32" s="1"/>
  <c r="T33" i="32"/>
  <c r="S33" i="32"/>
  <c r="R33" i="32"/>
  <c r="Q33" i="32"/>
  <c r="P33" i="32"/>
  <c r="E33" i="32"/>
  <c r="U33" i="32" s="1"/>
  <c r="U32" i="32"/>
  <c r="S32" i="32"/>
  <c r="R32" i="32"/>
  <c r="Q32" i="32"/>
  <c r="P32" i="32"/>
  <c r="E32" i="32"/>
  <c r="T32" i="32" s="1"/>
  <c r="S31" i="32"/>
  <c r="R31" i="32"/>
  <c r="Q31" i="32"/>
  <c r="P31" i="32"/>
  <c r="E31" i="32"/>
  <c r="U31" i="32" s="1"/>
  <c r="T30" i="32"/>
  <c r="S30" i="32"/>
  <c r="R30" i="32"/>
  <c r="Q30" i="32"/>
  <c r="P30" i="32"/>
  <c r="E30" i="32"/>
  <c r="U30" i="32" s="1"/>
  <c r="S29" i="32"/>
  <c r="R29" i="32"/>
  <c r="Q29" i="32"/>
  <c r="P29" i="32"/>
  <c r="E29" i="32"/>
  <c r="U29" i="32" s="1"/>
  <c r="T27" i="32"/>
  <c r="S27" i="32"/>
  <c r="R27" i="32"/>
  <c r="Q27" i="32"/>
  <c r="P27" i="32"/>
  <c r="E27" i="32"/>
  <c r="U27" i="32" s="1"/>
  <c r="S26" i="32"/>
  <c r="R26" i="32"/>
  <c r="Q26" i="32"/>
  <c r="P26" i="32"/>
  <c r="E26" i="32"/>
  <c r="U26" i="32" s="1"/>
  <c r="S25" i="32"/>
  <c r="R25" i="32"/>
  <c r="Q25" i="32"/>
  <c r="P25" i="32"/>
  <c r="E25" i="32"/>
  <c r="U25" i="32" s="1"/>
  <c r="U24" i="32"/>
  <c r="S24" i="32"/>
  <c r="R24" i="32"/>
  <c r="Q24" i="32"/>
  <c r="P24" i="32"/>
  <c r="E24" i="32"/>
  <c r="T24" i="32" s="1"/>
  <c r="S23" i="32"/>
  <c r="R23" i="32"/>
  <c r="Q23" i="32"/>
  <c r="P23" i="32"/>
  <c r="E23" i="32"/>
  <c r="U23" i="32" s="1"/>
  <c r="S22" i="32"/>
  <c r="R22" i="32"/>
  <c r="Q22" i="32"/>
  <c r="P22" i="32"/>
  <c r="E22" i="32"/>
  <c r="U22" i="32" s="1"/>
  <c r="U21" i="32"/>
  <c r="S21" i="32"/>
  <c r="R21" i="32"/>
  <c r="Q21" i="32"/>
  <c r="P21" i="32"/>
  <c r="E21" i="32"/>
  <c r="T21" i="32" s="1"/>
  <c r="T20" i="32"/>
  <c r="S20" i="32"/>
  <c r="R20" i="32"/>
  <c r="Q20" i="32"/>
  <c r="P20" i="32"/>
  <c r="E20" i="32"/>
  <c r="S19" i="32"/>
  <c r="R19" i="32"/>
  <c r="Q19" i="32"/>
  <c r="P19" i="32"/>
  <c r="E19" i="32"/>
  <c r="U19" i="32" s="1"/>
  <c r="S18" i="32"/>
  <c r="R18" i="32"/>
  <c r="Q18" i="32"/>
  <c r="P18" i="32"/>
  <c r="E18" i="32"/>
  <c r="U18" i="32" s="1"/>
  <c r="T17" i="32"/>
  <c r="S17" i="32"/>
  <c r="R17" i="32"/>
  <c r="Q17" i="32"/>
  <c r="P17" i="32"/>
  <c r="E17" i="32"/>
  <c r="U17" i="32" s="1"/>
  <c r="S16" i="32"/>
  <c r="R16" i="32"/>
  <c r="Q16" i="32"/>
  <c r="P16" i="32"/>
  <c r="E16" i="32"/>
  <c r="T16" i="32" s="1"/>
  <c r="S15" i="32"/>
  <c r="R15" i="32"/>
  <c r="Q15" i="32"/>
  <c r="P15" i="32"/>
  <c r="E15" i="32"/>
  <c r="T14" i="32"/>
  <c r="S14" i="32"/>
  <c r="R14" i="32"/>
  <c r="Q14" i="32"/>
  <c r="P14" i="32"/>
  <c r="E14" i="32"/>
  <c r="U14" i="32" s="1"/>
  <c r="S13" i="32"/>
  <c r="R13" i="32"/>
  <c r="Q13" i="32"/>
  <c r="P13" i="32"/>
  <c r="E13" i="32"/>
  <c r="S12" i="32"/>
  <c r="R12" i="32"/>
  <c r="Q12" i="32"/>
  <c r="P12" i="32"/>
  <c r="E12" i="32"/>
  <c r="U12" i="32" s="1"/>
  <c r="S11" i="32"/>
  <c r="R11" i="32"/>
  <c r="Q11" i="32"/>
  <c r="P11" i="32"/>
  <c r="E11" i="32"/>
  <c r="U11" i="32" s="1"/>
  <c r="S10" i="32"/>
  <c r="R10" i="32"/>
  <c r="Q10" i="32"/>
  <c r="P10" i="32"/>
  <c r="E10" i="32"/>
  <c r="U10" i="32" s="1"/>
  <c r="S64" i="31"/>
  <c r="R64" i="31"/>
  <c r="Q64" i="31"/>
  <c r="P64" i="31"/>
  <c r="E64" i="31"/>
  <c r="T64" i="31" s="1"/>
  <c r="S63" i="31"/>
  <c r="R63" i="31"/>
  <c r="Q63" i="31"/>
  <c r="P63" i="31"/>
  <c r="E63" i="31"/>
  <c r="S62" i="31"/>
  <c r="R62" i="31"/>
  <c r="S60" i="31"/>
  <c r="R60" i="31"/>
  <c r="Q60" i="31"/>
  <c r="P60" i="31"/>
  <c r="E60" i="31"/>
  <c r="T60" i="31" s="1"/>
  <c r="T59" i="31"/>
  <c r="S59" i="31"/>
  <c r="R59" i="31"/>
  <c r="Q59" i="31"/>
  <c r="P59" i="31"/>
  <c r="E59" i="31"/>
  <c r="U59" i="31" s="1"/>
  <c r="S58" i="31"/>
  <c r="R58" i="31"/>
  <c r="Q58" i="31"/>
  <c r="P58" i="31"/>
  <c r="E58" i="31"/>
  <c r="U58" i="31" s="1"/>
  <c r="S57" i="31"/>
  <c r="R57" i="31"/>
  <c r="Q57" i="31"/>
  <c r="P57" i="31"/>
  <c r="E57" i="31"/>
  <c r="S56" i="31"/>
  <c r="S55" i="31"/>
  <c r="R55" i="31"/>
  <c r="Q55" i="31"/>
  <c r="P55" i="31"/>
  <c r="E55" i="31"/>
  <c r="U55" i="31" s="1"/>
  <c r="U54" i="31"/>
  <c r="S54" i="31"/>
  <c r="R54" i="31"/>
  <c r="Q54" i="31"/>
  <c r="P54" i="31"/>
  <c r="E54" i="31"/>
  <c r="T54" i="31" s="1"/>
  <c r="S53" i="31"/>
  <c r="R53" i="31"/>
  <c r="Q53" i="31"/>
  <c r="P53" i="31"/>
  <c r="E53" i="31"/>
  <c r="T53" i="31" s="1"/>
  <c r="S52" i="31"/>
  <c r="R52" i="31"/>
  <c r="Q52" i="31"/>
  <c r="P52" i="31"/>
  <c r="E52" i="31"/>
  <c r="U52" i="31" s="1"/>
  <c r="S51" i="31"/>
  <c r="R51" i="31"/>
  <c r="Q51" i="31"/>
  <c r="P51" i="31"/>
  <c r="E51" i="31"/>
  <c r="T51" i="31" s="1"/>
  <c r="S50" i="31"/>
  <c r="R50" i="31"/>
  <c r="Q50" i="31"/>
  <c r="P50" i="31"/>
  <c r="E50" i="31"/>
  <c r="T50" i="31" s="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T47" i="31" s="1"/>
  <c r="S46" i="31"/>
  <c r="R46" i="31"/>
  <c r="Q46" i="31"/>
  <c r="U46" i="31" s="1"/>
  <c r="P46" i="31"/>
  <c r="T46" i="31" s="1"/>
  <c r="E46" i="31"/>
  <c r="S45" i="31"/>
  <c r="R45" i="31"/>
  <c r="Q45" i="31"/>
  <c r="P45" i="31"/>
  <c r="E45" i="31"/>
  <c r="S44" i="31"/>
  <c r="R44" i="31"/>
  <c r="S42" i="31"/>
  <c r="R42" i="31"/>
  <c r="Q42" i="31"/>
  <c r="P42" i="31"/>
  <c r="E42" i="31"/>
  <c r="U42" i="31" s="1"/>
  <c r="S41" i="31"/>
  <c r="R41" i="31"/>
  <c r="Q41" i="31"/>
  <c r="P41" i="31"/>
  <c r="E41" i="31"/>
  <c r="U41" i="31" s="1"/>
  <c r="S40" i="31"/>
  <c r="R40" i="31"/>
  <c r="Q40" i="31"/>
  <c r="P40" i="31"/>
  <c r="E40" i="31"/>
  <c r="T40" i="31" s="1"/>
  <c r="S39" i="31"/>
  <c r="R39" i="31"/>
  <c r="Q39" i="31"/>
  <c r="P39" i="31"/>
  <c r="E39" i="31"/>
  <c r="U39" i="31" s="1"/>
  <c r="S38" i="31"/>
  <c r="R38" i="31"/>
  <c r="Q38" i="31"/>
  <c r="P38" i="31"/>
  <c r="E38" i="31"/>
  <c r="U38" i="31" s="1"/>
  <c r="S37" i="31"/>
  <c r="R37" i="31"/>
  <c r="Q37" i="31"/>
  <c r="P37" i="31"/>
  <c r="E37" i="31"/>
  <c r="U37" i="31" s="1"/>
  <c r="T36" i="31"/>
  <c r="S36" i="31"/>
  <c r="R36" i="31"/>
  <c r="Q36" i="31"/>
  <c r="P36" i="31"/>
  <c r="E36" i="31"/>
  <c r="U36" i="31" s="1"/>
  <c r="S35" i="31"/>
  <c r="R35" i="31"/>
  <c r="Q35" i="31"/>
  <c r="P35" i="31"/>
  <c r="E35" i="31"/>
  <c r="T35" i="31" s="1"/>
  <c r="S34" i="31"/>
  <c r="R34" i="31"/>
  <c r="Q34" i="31"/>
  <c r="P34" i="31"/>
  <c r="E34" i="31"/>
  <c r="S33" i="31"/>
  <c r="R33" i="31"/>
  <c r="Q33" i="31"/>
  <c r="U33" i="31" s="1"/>
  <c r="P33" i="31"/>
  <c r="E33" i="31"/>
  <c r="S32" i="31"/>
  <c r="R32" i="31"/>
  <c r="Q32" i="31"/>
  <c r="P32" i="31"/>
  <c r="E32" i="31"/>
  <c r="T32" i="31" s="1"/>
  <c r="S31" i="31"/>
  <c r="R31" i="31"/>
  <c r="Q31" i="31"/>
  <c r="P31" i="31"/>
  <c r="E31" i="31"/>
  <c r="U30" i="31"/>
  <c r="S30" i="31"/>
  <c r="R30" i="31"/>
  <c r="Q30" i="31"/>
  <c r="P30" i="31"/>
  <c r="E30" i="31"/>
  <c r="T30" i="31" s="1"/>
  <c r="T29" i="31"/>
  <c r="S29" i="31"/>
  <c r="R29" i="31"/>
  <c r="Q29" i="31"/>
  <c r="P29" i="31"/>
  <c r="E29" i="31"/>
  <c r="U29" i="31" s="1"/>
  <c r="S27" i="31"/>
  <c r="R27" i="31"/>
  <c r="Q27" i="31"/>
  <c r="P27" i="31"/>
  <c r="E27" i="31"/>
  <c r="U27" i="31" s="1"/>
  <c r="S26" i="31"/>
  <c r="R26" i="31"/>
  <c r="Q26" i="31"/>
  <c r="P26" i="31"/>
  <c r="E26" i="31"/>
  <c r="T25" i="31"/>
  <c r="S25" i="31"/>
  <c r="R25" i="31"/>
  <c r="Q25" i="31"/>
  <c r="P25" i="31"/>
  <c r="E25" i="31"/>
  <c r="U25" i="31" s="1"/>
  <c r="S24" i="31"/>
  <c r="R24" i="31"/>
  <c r="Q24" i="31"/>
  <c r="P24" i="31"/>
  <c r="E24" i="31"/>
  <c r="U24" i="31" s="1"/>
  <c r="S23" i="31"/>
  <c r="R23" i="31"/>
  <c r="Q23" i="31"/>
  <c r="P23" i="31"/>
  <c r="E23" i="31"/>
  <c r="U23" i="31" s="1"/>
  <c r="S22" i="31"/>
  <c r="R22" i="31"/>
  <c r="Q22" i="31"/>
  <c r="P22" i="31"/>
  <c r="E22" i="31"/>
  <c r="T22" i="31" s="1"/>
  <c r="S21" i="31"/>
  <c r="R21" i="31"/>
  <c r="Q21" i="31"/>
  <c r="P21" i="31"/>
  <c r="E21" i="31"/>
  <c r="U21" i="31" s="1"/>
  <c r="S20" i="31"/>
  <c r="R20" i="31"/>
  <c r="Q20" i="31"/>
  <c r="P20" i="31"/>
  <c r="E20" i="31"/>
  <c r="T20" i="31" s="1"/>
  <c r="T19" i="31"/>
  <c r="S19" i="31"/>
  <c r="R19" i="31"/>
  <c r="Q19" i="31"/>
  <c r="P19" i="31"/>
  <c r="E19" i="31"/>
  <c r="U19" i="31" s="1"/>
  <c r="S18" i="31"/>
  <c r="R18" i="31"/>
  <c r="Q18" i="31"/>
  <c r="P18" i="31"/>
  <c r="E18" i="31"/>
  <c r="U18" i="31" s="1"/>
  <c r="T17" i="31"/>
  <c r="S17" i="31"/>
  <c r="R17" i="31"/>
  <c r="Q17" i="31"/>
  <c r="P17" i="31"/>
  <c r="E17" i="31"/>
  <c r="U17" i="31" s="1"/>
  <c r="U16" i="31"/>
  <c r="S16" i="31"/>
  <c r="R16" i="31"/>
  <c r="Q16" i="31"/>
  <c r="P16" i="31"/>
  <c r="E16" i="31"/>
  <c r="T16" i="31" s="1"/>
  <c r="S15" i="31"/>
  <c r="R15" i="31"/>
  <c r="Q15" i="31"/>
  <c r="P15" i="31"/>
  <c r="E15" i="31"/>
  <c r="U15" i="31" s="1"/>
  <c r="S14" i="31"/>
  <c r="R14" i="31"/>
  <c r="Q14" i="31"/>
  <c r="P14" i="31"/>
  <c r="E14" i="31"/>
  <c r="T14" i="31" s="1"/>
  <c r="S13" i="31"/>
  <c r="R13" i="31"/>
  <c r="Q13" i="31"/>
  <c r="P13" i="31"/>
  <c r="E13" i="31"/>
  <c r="S12" i="31"/>
  <c r="R12" i="31"/>
  <c r="Q12" i="31"/>
  <c r="P12" i="31"/>
  <c r="E12" i="31"/>
  <c r="U12" i="31" s="1"/>
  <c r="S11" i="31"/>
  <c r="R11" i="31"/>
  <c r="Q11" i="31"/>
  <c r="P11" i="31"/>
  <c r="E11" i="31"/>
  <c r="U11" i="31" s="1"/>
  <c r="S10" i="31"/>
  <c r="R10" i="31"/>
  <c r="Q10" i="31"/>
  <c r="P10" i="31"/>
  <c r="E10" i="31"/>
  <c r="S9" i="31"/>
  <c r="S64" i="30"/>
  <c r="R64" i="30"/>
  <c r="Q64" i="30"/>
  <c r="P64" i="30"/>
  <c r="E64" i="30"/>
  <c r="U64" i="30" s="1"/>
  <c r="U63" i="30"/>
  <c r="S63" i="30"/>
  <c r="R63" i="30"/>
  <c r="Q63" i="30"/>
  <c r="P63" i="30"/>
  <c r="E63" i="30"/>
  <c r="T63" i="30" s="1"/>
  <c r="R62" i="30"/>
  <c r="S60" i="30"/>
  <c r="R60" i="30"/>
  <c r="Q60" i="30"/>
  <c r="P60" i="30"/>
  <c r="E60" i="30"/>
  <c r="U60" i="30" s="1"/>
  <c r="U59" i="30"/>
  <c r="S59" i="30"/>
  <c r="R59" i="30"/>
  <c r="Q59" i="30"/>
  <c r="P59" i="30"/>
  <c r="E59" i="30"/>
  <c r="T59" i="30" s="1"/>
  <c r="S58" i="30"/>
  <c r="R58" i="30"/>
  <c r="Q58" i="30"/>
  <c r="P58" i="30"/>
  <c r="E58" i="30"/>
  <c r="S57" i="30"/>
  <c r="R57" i="30"/>
  <c r="Q57" i="30"/>
  <c r="P57" i="30"/>
  <c r="E57" i="30"/>
  <c r="S56" i="30"/>
  <c r="S55" i="30"/>
  <c r="R55" i="30"/>
  <c r="Q55" i="30"/>
  <c r="P55" i="30"/>
  <c r="E55" i="30"/>
  <c r="T55" i="30" s="1"/>
  <c r="T54" i="30"/>
  <c r="S54" i="30"/>
  <c r="R54" i="30"/>
  <c r="Q54" i="30"/>
  <c r="P54" i="30"/>
  <c r="E54" i="30"/>
  <c r="U54" i="30" s="1"/>
  <c r="S53" i="30"/>
  <c r="R53" i="30"/>
  <c r="Q53" i="30"/>
  <c r="P53" i="30"/>
  <c r="E53" i="30"/>
  <c r="T53" i="30" s="1"/>
  <c r="S52" i="30"/>
  <c r="R52" i="30"/>
  <c r="Q52" i="30"/>
  <c r="P52" i="30"/>
  <c r="E52" i="30"/>
  <c r="U52" i="30" s="1"/>
  <c r="U51" i="30"/>
  <c r="S51" i="30"/>
  <c r="R51" i="30"/>
  <c r="Q51" i="30"/>
  <c r="P51" i="30"/>
  <c r="E51" i="30"/>
  <c r="T51" i="30" s="1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T46" i="30"/>
  <c r="S46" i="30"/>
  <c r="R46" i="30"/>
  <c r="Q46" i="30"/>
  <c r="P46" i="30"/>
  <c r="E46" i="30"/>
  <c r="U46" i="30" s="1"/>
  <c r="S45" i="30"/>
  <c r="R45" i="30"/>
  <c r="Q45" i="30"/>
  <c r="P45" i="30"/>
  <c r="E45" i="30"/>
  <c r="S44" i="30"/>
  <c r="R44" i="30"/>
  <c r="S42" i="30"/>
  <c r="R42" i="30"/>
  <c r="Q42" i="30"/>
  <c r="P42" i="30"/>
  <c r="E42" i="30"/>
  <c r="T42" i="30" s="1"/>
  <c r="U41" i="30"/>
  <c r="S41" i="30"/>
  <c r="R41" i="30"/>
  <c r="Q41" i="30"/>
  <c r="P41" i="30"/>
  <c r="E41" i="30"/>
  <c r="T41" i="30" s="1"/>
  <c r="S40" i="30"/>
  <c r="R40" i="30"/>
  <c r="Q40" i="30"/>
  <c r="P40" i="30"/>
  <c r="E40" i="30"/>
  <c r="U40" i="30" s="1"/>
  <c r="S39" i="30"/>
  <c r="R39" i="30"/>
  <c r="Q39" i="30"/>
  <c r="P39" i="30"/>
  <c r="E39" i="30"/>
  <c r="U39" i="30" s="1"/>
  <c r="S38" i="30"/>
  <c r="R38" i="30"/>
  <c r="Q38" i="30"/>
  <c r="P38" i="30"/>
  <c r="E38" i="30"/>
  <c r="T38" i="30" s="1"/>
  <c r="T37" i="30"/>
  <c r="S37" i="30"/>
  <c r="R37" i="30"/>
  <c r="Q37" i="30"/>
  <c r="P37" i="30"/>
  <c r="E37" i="30"/>
  <c r="U37" i="30" s="1"/>
  <c r="S36" i="30"/>
  <c r="R36" i="30"/>
  <c r="Q36" i="30"/>
  <c r="P36" i="30"/>
  <c r="E36" i="30"/>
  <c r="S35" i="30"/>
  <c r="R35" i="30"/>
  <c r="Q35" i="30"/>
  <c r="P35" i="30"/>
  <c r="E35" i="30"/>
  <c r="U35" i="30" s="1"/>
  <c r="U34" i="30"/>
  <c r="S34" i="30"/>
  <c r="R34" i="30"/>
  <c r="Q34" i="30"/>
  <c r="P34" i="30"/>
  <c r="E34" i="30"/>
  <c r="T34" i="30" s="1"/>
  <c r="U33" i="30"/>
  <c r="S33" i="30"/>
  <c r="R33" i="30"/>
  <c r="Q33" i="30"/>
  <c r="P33" i="30"/>
  <c r="E33" i="30"/>
  <c r="S32" i="30"/>
  <c r="R32" i="30"/>
  <c r="Q32" i="30"/>
  <c r="P32" i="30"/>
  <c r="E32" i="30"/>
  <c r="U32" i="30" s="1"/>
  <c r="S31" i="30"/>
  <c r="R31" i="30"/>
  <c r="Q31" i="30"/>
  <c r="P31" i="30"/>
  <c r="E31" i="30"/>
  <c r="U30" i="30"/>
  <c r="S30" i="30"/>
  <c r="R30" i="30"/>
  <c r="Q30" i="30"/>
  <c r="P30" i="30"/>
  <c r="E30" i="30"/>
  <c r="T30" i="30" s="1"/>
  <c r="U29" i="30"/>
  <c r="S29" i="30"/>
  <c r="R29" i="30"/>
  <c r="Q29" i="30"/>
  <c r="P29" i="30"/>
  <c r="E29" i="30"/>
  <c r="T29" i="30" s="1"/>
  <c r="S27" i="30"/>
  <c r="R27" i="30"/>
  <c r="Q27" i="30"/>
  <c r="P27" i="30"/>
  <c r="E27" i="30"/>
  <c r="U27" i="30" s="1"/>
  <c r="S26" i="30"/>
  <c r="R26" i="30"/>
  <c r="Q26" i="30"/>
  <c r="P26" i="30"/>
  <c r="E26" i="30"/>
  <c r="U26" i="30" s="1"/>
  <c r="S25" i="30"/>
  <c r="R25" i="30"/>
  <c r="Q25" i="30"/>
  <c r="P25" i="30"/>
  <c r="E25" i="30"/>
  <c r="T25" i="30" s="1"/>
  <c r="T24" i="30"/>
  <c r="S24" i="30"/>
  <c r="R24" i="30"/>
  <c r="Q24" i="30"/>
  <c r="P24" i="30"/>
  <c r="E24" i="30"/>
  <c r="U24" i="30" s="1"/>
  <c r="S23" i="30"/>
  <c r="R23" i="30"/>
  <c r="Q23" i="30"/>
  <c r="P23" i="30"/>
  <c r="E23" i="30"/>
  <c r="T23" i="30" s="1"/>
  <c r="S22" i="30"/>
  <c r="R22" i="30"/>
  <c r="Q22" i="30"/>
  <c r="P22" i="30"/>
  <c r="E22" i="30"/>
  <c r="U22" i="30" s="1"/>
  <c r="U21" i="30"/>
  <c r="S21" i="30"/>
  <c r="R21" i="30"/>
  <c r="Q21" i="30"/>
  <c r="P21" i="30"/>
  <c r="E21" i="30"/>
  <c r="T21" i="30" s="1"/>
  <c r="S20" i="30"/>
  <c r="R20" i="30"/>
  <c r="Q20" i="30"/>
  <c r="P20" i="30"/>
  <c r="E20" i="30"/>
  <c r="U20" i="30" s="1"/>
  <c r="S19" i="30"/>
  <c r="R19" i="30"/>
  <c r="Q19" i="30"/>
  <c r="P19" i="30"/>
  <c r="E19" i="30"/>
  <c r="U19" i="30" s="1"/>
  <c r="S18" i="30"/>
  <c r="R18" i="30"/>
  <c r="Q18" i="30"/>
  <c r="P18" i="30"/>
  <c r="E18" i="30"/>
  <c r="U18" i="30" s="1"/>
  <c r="S17" i="30"/>
  <c r="R17" i="30"/>
  <c r="Q17" i="30"/>
  <c r="P17" i="30"/>
  <c r="E17" i="30"/>
  <c r="T17" i="30" s="1"/>
  <c r="U16" i="30"/>
  <c r="T16" i="30"/>
  <c r="S16" i="30"/>
  <c r="R16" i="30"/>
  <c r="Q16" i="30"/>
  <c r="P16" i="30"/>
  <c r="E16" i="30"/>
  <c r="S15" i="30"/>
  <c r="R15" i="30"/>
  <c r="Q15" i="30"/>
  <c r="P15" i="30"/>
  <c r="E15" i="30"/>
  <c r="T15" i="30" s="1"/>
  <c r="S14" i="30"/>
  <c r="R14" i="30"/>
  <c r="Q14" i="30"/>
  <c r="P14" i="30"/>
  <c r="E14" i="30"/>
  <c r="U14" i="30" s="1"/>
  <c r="U13" i="30"/>
  <c r="S13" i="30"/>
  <c r="R13" i="30"/>
  <c r="Q13" i="30"/>
  <c r="P13" i="30"/>
  <c r="E13" i="30"/>
  <c r="S12" i="30"/>
  <c r="R12" i="30"/>
  <c r="Q12" i="30"/>
  <c r="P12" i="30"/>
  <c r="E12" i="30"/>
  <c r="S11" i="30"/>
  <c r="R11" i="30"/>
  <c r="Q11" i="30"/>
  <c r="P11" i="30"/>
  <c r="E11" i="30"/>
  <c r="U11" i="30" s="1"/>
  <c r="S10" i="30"/>
  <c r="R10" i="30"/>
  <c r="Q10" i="30"/>
  <c r="P10" i="30"/>
  <c r="E10" i="30"/>
  <c r="U64" i="29"/>
  <c r="T64" i="29"/>
  <c r="S64" i="29"/>
  <c r="R64" i="29"/>
  <c r="Q64" i="29"/>
  <c r="P64" i="29"/>
  <c r="E64" i="29"/>
  <c r="S63" i="29"/>
  <c r="R63" i="29"/>
  <c r="Q63" i="29"/>
  <c r="P63" i="29"/>
  <c r="E63" i="29"/>
  <c r="E62" i="29" s="1"/>
  <c r="U62" i="29" s="1"/>
  <c r="S62" i="29"/>
  <c r="R62" i="29"/>
  <c r="S60" i="29"/>
  <c r="R60" i="29"/>
  <c r="Q60" i="29"/>
  <c r="P60" i="29"/>
  <c r="E60" i="29"/>
  <c r="U60" i="29" s="1"/>
  <c r="U59" i="29"/>
  <c r="S59" i="29"/>
  <c r="R59" i="29"/>
  <c r="Q59" i="29"/>
  <c r="P59" i="29"/>
  <c r="E59" i="29"/>
  <c r="T59" i="29" s="1"/>
  <c r="S58" i="29"/>
  <c r="R58" i="29"/>
  <c r="Q58" i="29"/>
  <c r="P58" i="29"/>
  <c r="E58" i="29"/>
  <c r="U58" i="29" s="1"/>
  <c r="S57" i="29"/>
  <c r="R57" i="29"/>
  <c r="Q57" i="29"/>
  <c r="P57" i="29"/>
  <c r="E57" i="29"/>
  <c r="S56" i="29"/>
  <c r="S55" i="29"/>
  <c r="R55" i="29"/>
  <c r="Q55" i="29"/>
  <c r="P55" i="29"/>
  <c r="E55" i="29"/>
  <c r="T55" i="29" s="1"/>
  <c r="T54" i="29"/>
  <c r="S54" i="29"/>
  <c r="R54" i="29"/>
  <c r="Q54" i="29"/>
  <c r="P54" i="29"/>
  <c r="E54" i="29"/>
  <c r="U54" i="29" s="1"/>
  <c r="S53" i="29"/>
  <c r="R53" i="29"/>
  <c r="Q53" i="29"/>
  <c r="P53" i="29"/>
  <c r="E53" i="29"/>
  <c r="U53" i="29" s="1"/>
  <c r="S52" i="29"/>
  <c r="R52" i="29"/>
  <c r="Q52" i="29"/>
  <c r="P52" i="29"/>
  <c r="E52" i="29"/>
  <c r="U52" i="29" s="1"/>
  <c r="S51" i="29"/>
  <c r="R51" i="29"/>
  <c r="Q51" i="29"/>
  <c r="P51" i="29"/>
  <c r="E51" i="29"/>
  <c r="T51" i="29" s="1"/>
  <c r="S50" i="29"/>
  <c r="R50" i="29"/>
  <c r="Q50" i="29"/>
  <c r="P50" i="29"/>
  <c r="E50" i="29"/>
  <c r="S49" i="29"/>
  <c r="R49" i="29"/>
  <c r="Q49" i="29"/>
  <c r="P49" i="29"/>
  <c r="E49" i="29"/>
  <c r="T49" i="29" s="1"/>
  <c r="S48" i="29"/>
  <c r="R48" i="29"/>
  <c r="Q48" i="29"/>
  <c r="P48" i="29"/>
  <c r="E48" i="29"/>
  <c r="U48" i="29" s="1"/>
  <c r="S47" i="29"/>
  <c r="R47" i="29"/>
  <c r="Q47" i="29"/>
  <c r="P47" i="29"/>
  <c r="E47" i="29"/>
  <c r="S46" i="29"/>
  <c r="R46" i="29"/>
  <c r="Q46" i="29"/>
  <c r="P46" i="29"/>
  <c r="T46" i="29" s="1"/>
  <c r="E46" i="29"/>
  <c r="U46" i="29" s="1"/>
  <c r="S45" i="29"/>
  <c r="R45" i="29"/>
  <c r="Q45" i="29"/>
  <c r="P45" i="29"/>
  <c r="E45" i="29"/>
  <c r="U45" i="29" s="1"/>
  <c r="S44" i="29"/>
  <c r="U42" i="29"/>
  <c r="S42" i="29"/>
  <c r="R42" i="29"/>
  <c r="Q42" i="29"/>
  <c r="P42" i="29"/>
  <c r="E42" i="29"/>
  <c r="T42" i="29" s="1"/>
  <c r="S41" i="29"/>
  <c r="R41" i="29"/>
  <c r="Q41" i="29"/>
  <c r="P41" i="29"/>
  <c r="E41" i="29"/>
  <c r="T41" i="29" s="1"/>
  <c r="S40" i="29"/>
  <c r="R40" i="29"/>
  <c r="Q40" i="29"/>
  <c r="P40" i="29"/>
  <c r="E40" i="29"/>
  <c r="U40" i="29" s="1"/>
  <c r="S39" i="29"/>
  <c r="R39" i="29"/>
  <c r="Q39" i="29"/>
  <c r="P39" i="29"/>
  <c r="E39" i="29"/>
  <c r="T39" i="29" s="1"/>
  <c r="S38" i="29"/>
  <c r="R38" i="29"/>
  <c r="Q38" i="29"/>
  <c r="P38" i="29"/>
  <c r="E38" i="29"/>
  <c r="U38" i="29" s="1"/>
  <c r="S37" i="29"/>
  <c r="R37" i="29"/>
  <c r="Q37" i="29"/>
  <c r="P37" i="29"/>
  <c r="E37" i="29"/>
  <c r="U37" i="29" s="1"/>
  <c r="S36" i="29"/>
  <c r="R36" i="29"/>
  <c r="Q36" i="29"/>
  <c r="P36" i="29"/>
  <c r="E36" i="29"/>
  <c r="U36" i="29" s="1"/>
  <c r="S35" i="29"/>
  <c r="R35" i="29"/>
  <c r="Q35" i="29"/>
  <c r="P35" i="29"/>
  <c r="E35" i="29"/>
  <c r="T35" i="29" s="1"/>
  <c r="T34" i="29"/>
  <c r="S34" i="29"/>
  <c r="R34" i="29"/>
  <c r="Q34" i="29"/>
  <c r="P34" i="29"/>
  <c r="E34" i="29"/>
  <c r="U34" i="29" s="1"/>
  <c r="S33" i="29"/>
  <c r="R33" i="29"/>
  <c r="Q33" i="29"/>
  <c r="P33" i="29"/>
  <c r="E33" i="29"/>
  <c r="S32" i="29"/>
  <c r="R32" i="29"/>
  <c r="Q32" i="29"/>
  <c r="P32" i="29"/>
  <c r="E32" i="29"/>
  <c r="U32" i="29" s="1"/>
  <c r="U31" i="29"/>
  <c r="S31" i="29"/>
  <c r="R31" i="29"/>
  <c r="Q31" i="29"/>
  <c r="P31" i="29"/>
  <c r="E31" i="29"/>
  <c r="U30" i="29"/>
  <c r="S30" i="29"/>
  <c r="R30" i="29"/>
  <c r="Q30" i="29"/>
  <c r="P30" i="29"/>
  <c r="E30" i="29"/>
  <c r="T30" i="29" s="1"/>
  <c r="S29" i="29"/>
  <c r="R29" i="29"/>
  <c r="Q29" i="29"/>
  <c r="P29" i="29"/>
  <c r="E29" i="29"/>
  <c r="U29" i="29" s="1"/>
  <c r="R28" i="29"/>
  <c r="S27" i="29"/>
  <c r="R27" i="29"/>
  <c r="Q27" i="29"/>
  <c r="P27" i="29"/>
  <c r="E27" i="29"/>
  <c r="U27" i="29" s="1"/>
  <c r="U26" i="29"/>
  <c r="S26" i="29"/>
  <c r="R26" i="29"/>
  <c r="Q26" i="29"/>
  <c r="P26" i="29"/>
  <c r="E26" i="29"/>
  <c r="T26" i="29" s="1"/>
  <c r="U25" i="29"/>
  <c r="S25" i="29"/>
  <c r="R25" i="29"/>
  <c r="Q25" i="29"/>
  <c r="P25" i="29"/>
  <c r="E25" i="29"/>
  <c r="T25" i="29" s="1"/>
  <c r="S24" i="29"/>
  <c r="R24" i="29"/>
  <c r="Q24" i="29"/>
  <c r="P24" i="29"/>
  <c r="E24" i="29"/>
  <c r="U24" i="29" s="1"/>
  <c r="S23" i="29"/>
  <c r="R23" i="29"/>
  <c r="Q23" i="29"/>
  <c r="P23" i="29"/>
  <c r="E23" i="29"/>
  <c r="U23" i="29" s="1"/>
  <c r="S22" i="29"/>
  <c r="R22" i="29"/>
  <c r="Q22" i="29"/>
  <c r="P22" i="29"/>
  <c r="E22" i="29"/>
  <c r="T22" i="29" s="1"/>
  <c r="T21" i="29"/>
  <c r="S21" i="29"/>
  <c r="R21" i="29"/>
  <c r="Q21" i="29"/>
  <c r="P21" i="29"/>
  <c r="E21" i="29"/>
  <c r="U21" i="29" s="1"/>
  <c r="S20" i="29"/>
  <c r="R20" i="29"/>
  <c r="Q20" i="29"/>
  <c r="P20" i="29"/>
  <c r="E20" i="29"/>
  <c r="T20" i="29" s="1"/>
  <c r="S19" i="29"/>
  <c r="R19" i="29"/>
  <c r="Q19" i="29"/>
  <c r="P19" i="29"/>
  <c r="E19" i="29"/>
  <c r="U19" i="29" s="1"/>
  <c r="S18" i="29"/>
  <c r="R18" i="29"/>
  <c r="Q18" i="29"/>
  <c r="P18" i="29"/>
  <c r="E18" i="29"/>
  <c r="T18" i="29" s="1"/>
  <c r="T17" i="29"/>
  <c r="S17" i="29"/>
  <c r="R17" i="29"/>
  <c r="Q17" i="29"/>
  <c r="P17" i="29"/>
  <c r="E17" i="29"/>
  <c r="U17" i="29" s="1"/>
  <c r="S16" i="29"/>
  <c r="R16" i="29"/>
  <c r="Q16" i="29"/>
  <c r="P16" i="29"/>
  <c r="E16" i="29"/>
  <c r="U16" i="29" s="1"/>
  <c r="S15" i="29"/>
  <c r="R15" i="29"/>
  <c r="Q15" i="29"/>
  <c r="P15" i="29"/>
  <c r="E15" i="29"/>
  <c r="U15" i="29" s="1"/>
  <c r="U14" i="29"/>
  <c r="S14" i="29"/>
  <c r="R14" i="29"/>
  <c r="Q14" i="29"/>
  <c r="P14" i="29"/>
  <c r="E14" i="29"/>
  <c r="T14" i="29" s="1"/>
  <c r="S13" i="29"/>
  <c r="R13" i="29"/>
  <c r="Q13" i="29"/>
  <c r="P13" i="29"/>
  <c r="E13" i="29"/>
  <c r="S12" i="29"/>
  <c r="R12" i="29"/>
  <c r="Q12" i="29"/>
  <c r="P12" i="29"/>
  <c r="E12" i="29"/>
  <c r="T12" i="29" s="1"/>
  <c r="S11" i="29"/>
  <c r="R11" i="29"/>
  <c r="Q11" i="29"/>
  <c r="P11" i="29"/>
  <c r="E11" i="29"/>
  <c r="U11" i="29" s="1"/>
  <c r="S10" i="29"/>
  <c r="R10" i="29"/>
  <c r="Q10" i="29"/>
  <c r="P10" i="29"/>
  <c r="E10" i="29"/>
  <c r="S9" i="29"/>
  <c r="S64" i="28"/>
  <c r="R64" i="28"/>
  <c r="Q64" i="28"/>
  <c r="P64" i="28"/>
  <c r="E64" i="28"/>
  <c r="U64" i="28" s="1"/>
  <c r="S63" i="28"/>
  <c r="R63" i="28"/>
  <c r="Q63" i="28"/>
  <c r="P63" i="28"/>
  <c r="E63" i="28"/>
  <c r="U63" i="28" s="1"/>
  <c r="S62" i="28"/>
  <c r="U60" i="28"/>
  <c r="S60" i="28"/>
  <c r="R60" i="28"/>
  <c r="Q60" i="28"/>
  <c r="P60" i="28"/>
  <c r="E60" i="28"/>
  <c r="T60" i="28" s="1"/>
  <c r="U59" i="28"/>
  <c r="T59" i="28"/>
  <c r="S59" i="28"/>
  <c r="R59" i="28"/>
  <c r="Q59" i="28"/>
  <c r="P59" i="28"/>
  <c r="E59" i="28"/>
  <c r="S58" i="28"/>
  <c r="R58" i="28"/>
  <c r="Q58" i="28"/>
  <c r="P58" i="28"/>
  <c r="E58" i="28"/>
  <c r="T58" i="28" s="1"/>
  <c r="S57" i="28"/>
  <c r="R57" i="28"/>
  <c r="Q57" i="28"/>
  <c r="P57" i="28"/>
  <c r="E57" i="28"/>
  <c r="U57" i="28" s="1"/>
  <c r="S56" i="28"/>
  <c r="T55" i="28"/>
  <c r="S55" i="28"/>
  <c r="R55" i="28"/>
  <c r="Q55" i="28"/>
  <c r="P55" i="28"/>
  <c r="E55" i="28"/>
  <c r="U55" i="28" s="1"/>
  <c r="S54" i="28"/>
  <c r="R54" i="28"/>
  <c r="Q54" i="28"/>
  <c r="P54" i="28"/>
  <c r="E54" i="28"/>
  <c r="T54" i="28" s="1"/>
  <c r="S53" i="28"/>
  <c r="R53" i="28"/>
  <c r="Q53" i="28"/>
  <c r="P53" i="28"/>
  <c r="E53" i="28"/>
  <c r="U53" i="28" s="1"/>
  <c r="S52" i="28"/>
  <c r="R52" i="28"/>
  <c r="Q52" i="28"/>
  <c r="P52" i="28"/>
  <c r="E52" i="28"/>
  <c r="T52" i="28" s="1"/>
  <c r="S51" i="28"/>
  <c r="R51" i="28"/>
  <c r="Q51" i="28"/>
  <c r="P51" i="28"/>
  <c r="E51" i="28"/>
  <c r="U51" i="28" s="1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S48" i="28"/>
  <c r="R48" i="28"/>
  <c r="Q48" i="28"/>
  <c r="P48" i="28"/>
  <c r="E48" i="28"/>
  <c r="T48" i="28" s="1"/>
  <c r="T47" i="28"/>
  <c r="S47" i="28"/>
  <c r="R47" i="28"/>
  <c r="Q47" i="28"/>
  <c r="P47" i="28"/>
  <c r="E47" i="28"/>
  <c r="U47" i="28" s="1"/>
  <c r="S46" i="28"/>
  <c r="R46" i="28"/>
  <c r="Q46" i="28"/>
  <c r="P46" i="28"/>
  <c r="E46" i="28"/>
  <c r="T46" i="28" s="1"/>
  <c r="S45" i="28"/>
  <c r="R45" i="28"/>
  <c r="Q45" i="28"/>
  <c r="P45" i="28"/>
  <c r="E45" i="28"/>
  <c r="U45" i="28" s="1"/>
  <c r="S44" i="28"/>
  <c r="R44" i="28"/>
  <c r="S42" i="28"/>
  <c r="R42" i="28"/>
  <c r="Q42" i="28"/>
  <c r="P42" i="28"/>
  <c r="E42" i="28"/>
  <c r="U42" i="28" s="1"/>
  <c r="S41" i="28"/>
  <c r="R41" i="28"/>
  <c r="Q41" i="28"/>
  <c r="P41" i="28"/>
  <c r="E41" i="28"/>
  <c r="U41" i="28" s="1"/>
  <c r="U40" i="28"/>
  <c r="S40" i="28"/>
  <c r="R40" i="28"/>
  <c r="Q40" i="28"/>
  <c r="P40" i="28"/>
  <c r="E40" i="28"/>
  <c r="T40" i="28" s="1"/>
  <c r="T39" i="28"/>
  <c r="S39" i="28"/>
  <c r="R39" i="28"/>
  <c r="Q39" i="28"/>
  <c r="P39" i="28"/>
  <c r="E39" i="28"/>
  <c r="U39" i="28" s="1"/>
  <c r="S38" i="28"/>
  <c r="R38" i="28"/>
  <c r="Q38" i="28"/>
  <c r="P38" i="28"/>
  <c r="E38" i="28"/>
  <c r="T38" i="28" s="1"/>
  <c r="S37" i="28"/>
  <c r="R37" i="28"/>
  <c r="Q37" i="28"/>
  <c r="P37" i="28"/>
  <c r="E37" i="28"/>
  <c r="U37" i="28" s="1"/>
  <c r="U36" i="28"/>
  <c r="S36" i="28"/>
  <c r="R36" i="28"/>
  <c r="Q36" i="28"/>
  <c r="P36" i="28"/>
  <c r="E36" i="28"/>
  <c r="T36" i="28" s="1"/>
  <c r="T35" i="28"/>
  <c r="S35" i="28"/>
  <c r="R35" i="28"/>
  <c r="Q35" i="28"/>
  <c r="P35" i="28"/>
  <c r="E35" i="28"/>
  <c r="U35" i="28" s="1"/>
  <c r="S34" i="28"/>
  <c r="R34" i="28"/>
  <c r="Q34" i="28"/>
  <c r="P34" i="28"/>
  <c r="E34" i="28"/>
  <c r="U34" i="28" s="1"/>
  <c r="S33" i="28"/>
  <c r="R33" i="28"/>
  <c r="Q33" i="28"/>
  <c r="P33" i="28"/>
  <c r="E33" i="28"/>
  <c r="U32" i="28"/>
  <c r="S32" i="28"/>
  <c r="R32" i="28"/>
  <c r="Q32" i="28"/>
  <c r="P32" i="28"/>
  <c r="E32" i="28"/>
  <c r="T32" i="28" s="1"/>
  <c r="S31" i="28"/>
  <c r="R31" i="28"/>
  <c r="Q31" i="28"/>
  <c r="U31" i="28" s="1"/>
  <c r="P31" i="28"/>
  <c r="E31" i="28"/>
  <c r="S30" i="28"/>
  <c r="R30" i="28"/>
  <c r="Q30" i="28"/>
  <c r="P30" i="28"/>
  <c r="E30" i="28"/>
  <c r="S29" i="28"/>
  <c r="R29" i="28"/>
  <c r="Q29" i="28"/>
  <c r="P29" i="28"/>
  <c r="E29" i="28"/>
  <c r="U29" i="28" s="1"/>
  <c r="S28" i="28"/>
  <c r="R28" i="28"/>
  <c r="S27" i="28"/>
  <c r="R27" i="28"/>
  <c r="Q27" i="28"/>
  <c r="P27" i="28"/>
  <c r="E27" i="28"/>
  <c r="T27" i="28" s="1"/>
  <c r="T26" i="28"/>
  <c r="S26" i="28"/>
  <c r="R26" i="28"/>
  <c r="Q26" i="28"/>
  <c r="P26" i="28"/>
  <c r="E26" i="28"/>
  <c r="U26" i="28" s="1"/>
  <c r="S25" i="28"/>
  <c r="R25" i="28"/>
  <c r="Q25" i="28"/>
  <c r="P25" i="28"/>
  <c r="E25" i="28"/>
  <c r="S24" i="28"/>
  <c r="R24" i="28"/>
  <c r="Q24" i="28"/>
  <c r="P24" i="28"/>
  <c r="E24" i="28"/>
  <c r="U24" i="28" s="1"/>
  <c r="U23" i="28"/>
  <c r="S23" i="28"/>
  <c r="R23" i="28"/>
  <c r="Q23" i="28"/>
  <c r="P23" i="28"/>
  <c r="E23" i="28"/>
  <c r="T23" i="28" s="1"/>
  <c r="T22" i="28"/>
  <c r="S22" i="28"/>
  <c r="R22" i="28"/>
  <c r="Q22" i="28"/>
  <c r="P22" i="28"/>
  <c r="E22" i="28"/>
  <c r="U22" i="28" s="1"/>
  <c r="S21" i="28"/>
  <c r="R21" i="28"/>
  <c r="Q21" i="28"/>
  <c r="P21" i="28"/>
  <c r="E21" i="28"/>
  <c r="S20" i="28"/>
  <c r="R20" i="28"/>
  <c r="Q20" i="28"/>
  <c r="P20" i="28"/>
  <c r="E20" i="28"/>
  <c r="U20" i="28" s="1"/>
  <c r="S19" i="28"/>
  <c r="R19" i="28"/>
  <c r="Q19" i="28"/>
  <c r="P19" i="28"/>
  <c r="E19" i="28"/>
  <c r="T19" i="28" s="1"/>
  <c r="S18" i="28"/>
  <c r="R18" i="28"/>
  <c r="Q18" i="28"/>
  <c r="P18" i="28"/>
  <c r="E18" i="28"/>
  <c r="S17" i="28"/>
  <c r="R17" i="28"/>
  <c r="Q17" i="28"/>
  <c r="P17" i="28"/>
  <c r="E17" i="28"/>
  <c r="S16" i="28"/>
  <c r="R16" i="28"/>
  <c r="Q16" i="28"/>
  <c r="P16" i="28"/>
  <c r="E16" i="28"/>
  <c r="U16" i="28" s="1"/>
  <c r="S15" i="28"/>
  <c r="R15" i="28"/>
  <c r="Q15" i="28"/>
  <c r="P15" i="28"/>
  <c r="E15" i="28"/>
  <c r="T14" i="28"/>
  <c r="S14" i="28"/>
  <c r="R14" i="28"/>
  <c r="Q14" i="28"/>
  <c r="P14" i="28"/>
  <c r="E14" i="28"/>
  <c r="U14" i="28" s="1"/>
  <c r="S13" i="28"/>
  <c r="R13" i="28"/>
  <c r="Q13" i="28"/>
  <c r="P13" i="28"/>
  <c r="E13" i="28"/>
  <c r="S12" i="28"/>
  <c r="R12" i="28"/>
  <c r="Q12" i="28"/>
  <c r="P12" i="28"/>
  <c r="E12" i="28"/>
  <c r="U12" i="28" s="1"/>
  <c r="S11" i="28"/>
  <c r="R11" i="28"/>
  <c r="Q11" i="28"/>
  <c r="P11" i="28"/>
  <c r="E11" i="28"/>
  <c r="T11" i="28" s="1"/>
  <c r="S10" i="28"/>
  <c r="R10" i="28"/>
  <c r="Q10" i="28"/>
  <c r="P10" i="28"/>
  <c r="E10" i="28"/>
  <c r="S9" i="28"/>
  <c r="S64" i="27"/>
  <c r="R64" i="27"/>
  <c r="Q64" i="27"/>
  <c r="P64" i="27"/>
  <c r="E64" i="27"/>
  <c r="U64" i="27" s="1"/>
  <c r="U63" i="27"/>
  <c r="S63" i="27"/>
  <c r="R63" i="27"/>
  <c r="Q63" i="27"/>
  <c r="P63" i="27"/>
  <c r="E63" i="27"/>
  <c r="T63" i="27" s="1"/>
  <c r="S62" i="27"/>
  <c r="R62" i="27"/>
  <c r="S60" i="27"/>
  <c r="R60" i="27"/>
  <c r="Q60" i="27"/>
  <c r="P60" i="27"/>
  <c r="E60" i="27"/>
  <c r="S59" i="27"/>
  <c r="R59" i="27"/>
  <c r="Q59" i="27"/>
  <c r="P59" i="27"/>
  <c r="E59" i="27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S56" i="27"/>
  <c r="S55" i="27"/>
  <c r="R55" i="27"/>
  <c r="Q55" i="27"/>
  <c r="P55" i="27"/>
  <c r="E55" i="27"/>
  <c r="S54" i="27"/>
  <c r="R54" i="27"/>
  <c r="Q54" i="27"/>
  <c r="P54" i="27"/>
  <c r="E54" i="27"/>
  <c r="U54" i="27" s="1"/>
  <c r="U53" i="27"/>
  <c r="S53" i="27"/>
  <c r="R53" i="27"/>
  <c r="Q53" i="27"/>
  <c r="P53" i="27"/>
  <c r="E53" i="27"/>
  <c r="T53" i="27" s="1"/>
  <c r="U52" i="27"/>
  <c r="S52" i="27"/>
  <c r="R52" i="27"/>
  <c r="Q52" i="27"/>
  <c r="P52" i="27"/>
  <c r="E52" i="27"/>
  <c r="T52" i="27" s="1"/>
  <c r="S51" i="27"/>
  <c r="R51" i="27"/>
  <c r="Q51" i="27"/>
  <c r="P51" i="27"/>
  <c r="E51" i="27"/>
  <c r="S50" i="27"/>
  <c r="R50" i="27"/>
  <c r="Q50" i="27"/>
  <c r="P50" i="27"/>
  <c r="E50" i="27"/>
  <c r="U50" i="27" s="1"/>
  <c r="S49" i="27"/>
  <c r="R49" i="27"/>
  <c r="Q49" i="27"/>
  <c r="P49" i="27"/>
  <c r="E49" i="27"/>
  <c r="T49" i="27" s="1"/>
  <c r="T48" i="27"/>
  <c r="S48" i="27"/>
  <c r="R48" i="27"/>
  <c r="Q48" i="27"/>
  <c r="P48" i="27"/>
  <c r="E48" i="27"/>
  <c r="U48" i="27" s="1"/>
  <c r="S47" i="27"/>
  <c r="R47" i="27"/>
  <c r="Q47" i="27"/>
  <c r="P47" i="27"/>
  <c r="E47" i="27"/>
  <c r="S46" i="27"/>
  <c r="R46" i="27"/>
  <c r="Q46" i="27"/>
  <c r="P46" i="27"/>
  <c r="E46" i="27"/>
  <c r="U45" i="27"/>
  <c r="S45" i="27"/>
  <c r="R45" i="27"/>
  <c r="Q45" i="27"/>
  <c r="P45" i="27"/>
  <c r="E45" i="27"/>
  <c r="S44" i="27"/>
  <c r="S42" i="27"/>
  <c r="R42" i="27"/>
  <c r="Q42" i="27"/>
  <c r="P42" i="27"/>
  <c r="E42" i="27"/>
  <c r="U42" i="27" s="1"/>
  <c r="U41" i="27"/>
  <c r="S41" i="27"/>
  <c r="R41" i="27"/>
  <c r="Q41" i="27"/>
  <c r="P41" i="27"/>
  <c r="E41" i="27"/>
  <c r="T41" i="27" s="1"/>
  <c r="S40" i="27"/>
  <c r="R40" i="27"/>
  <c r="Q40" i="27"/>
  <c r="P40" i="27"/>
  <c r="E40" i="27"/>
  <c r="U40" i="27" s="1"/>
  <c r="S39" i="27"/>
  <c r="R39" i="27"/>
  <c r="Q39" i="27"/>
  <c r="P39" i="27"/>
  <c r="E39" i="27"/>
  <c r="S38" i="27"/>
  <c r="R38" i="27"/>
  <c r="Q38" i="27"/>
  <c r="P38" i="27"/>
  <c r="E38" i="27"/>
  <c r="U38" i="27" s="1"/>
  <c r="S37" i="27"/>
  <c r="R37" i="27"/>
  <c r="Q37" i="27"/>
  <c r="P37" i="27"/>
  <c r="E37" i="27"/>
  <c r="T37" i="27" s="1"/>
  <c r="T36" i="27"/>
  <c r="S36" i="27"/>
  <c r="R36" i="27"/>
  <c r="Q36" i="27"/>
  <c r="P36" i="27"/>
  <c r="E36" i="27"/>
  <c r="U36" i="27" s="1"/>
  <c r="S35" i="27"/>
  <c r="R35" i="27"/>
  <c r="Q35" i="27"/>
  <c r="P35" i="27"/>
  <c r="E35" i="27"/>
  <c r="S34" i="27"/>
  <c r="R34" i="27"/>
  <c r="Q34" i="27"/>
  <c r="P34" i="27"/>
  <c r="E34" i="27"/>
  <c r="U34" i="27" s="1"/>
  <c r="S33" i="27"/>
  <c r="R33" i="27"/>
  <c r="Q33" i="27"/>
  <c r="U33" i="27" s="1"/>
  <c r="P33" i="27"/>
  <c r="E33" i="27"/>
  <c r="T32" i="27"/>
  <c r="S32" i="27"/>
  <c r="R32" i="27"/>
  <c r="Q32" i="27"/>
  <c r="P32" i="27"/>
  <c r="E32" i="27"/>
  <c r="U32" i="27" s="1"/>
  <c r="S31" i="27"/>
  <c r="R31" i="27"/>
  <c r="Q31" i="27"/>
  <c r="P31" i="27"/>
  <c r="E31" i="27"/>
  <c r="S30" i="27"/>
  <c r="R30" i="27"/>
  <c r="Q30" i="27"/>
  <c r="P30" i="27"/>
  <c r="E30" i="27"/>
  <c r="U30" i="27" s="1"/>
  <c r="U29" i="27"/>
  <c r="S29" i="27"/>
  <c r="R29" i="27"/>
  <c r="Q29" i="27"/>
  <c r="P29" i="27"/>
  <c r="E29" i="27"/>
  <c r="T27" i="27"/>
  <c r="S27" i="27"/>
  <c r="R27" i="27"/>
  <c r="Q27" i="27"/>
  <c r="P27" i="27"/>
  <c r="E27" i="27"/>
  <c r="U27" i="27" s="1"/>
  <c r="S26" i="27"/>
  <c r="R26" i="27"/>
  <c r="Q26" i="27"/>
  <c r="P26" i="27"/>
  <c r="E26" i="27"/>
  <c r="S25" i="27"/>
  <c r="R25" i="27"/>
  <c r="Q25" i="27"/>
  <c r="P25" i="27"/>
  <c r="E25" i="27"/>
  <c r="U25" i="27" s="1"/>
  <c r="U24" i="27"/>
  <c r="S24" i="27"/>
  <c r="R24" i="27"/>
  <c r="Q24" i="27"/>
  <c r="P24" i="27"/>
  <c r="E24" i="27"/>
  <c r="T24" i="27" s="1"/>
  <c r="U23" i="27"/>
  <c r="T23" i="27"/>
  <c r="S23" i="27"/>
  <c r="R23" i="27"/>
  <c r="Q23" i="27"/>
  <c r="P23" i="27"/>
  <c r="E23" i="27"/>
  <c r="S22" i="27"/>
  <c r="R22" i="27"/>
  <c r="Q22" i="27"/>
  <c r="P22" i="27"/>
  <c r="E22" i="27"/>
  <c r="S21" i="27"/>
  <c r="R21" i="27"/>
  <c r="Q21" i="27"/>
  <c r="P21" i="27"/>
  <c r="E21" i="27"/>
  <c r="U21" i="27" s="1"/>
  <c r="S20" i="27"/>
  <c r="R20" i="27"/>
  <c r="Q20" i="27"/>
  <c r="P20" i="27"/>
  <c r="E20" i="27"/>
  <c r="T20" i="27" s="1"/>
  <c r="S19" i="27"/>
  <c r="R19" i="27"/>
  <c r="Q19" i="27"/>
  <c r="P19" i="27"/>
  <c r="E19" i="27"/>
  <c r="U19" i="27" s="1"/>
  <c r="S18" i="27"/>
  <c r="R18" i="27"/>
  <c r="Q18" i="27"/>
  <c r="P18" i="27"/>
  <c r="E18" i="27"/>
  <c r="S17" i="27"/>
  <c r="R17" i="27"/>
  <c r="Q17" i="27"/>
  <c r="P17" i="27"/>
  <c r="E17" i="27"/>
  <c r="U17" i="27" s="1"/>
  <c r="S16" i="27"/>
  <c r="R16" i="27"/>
  <c r="Q16" i="27"/>
  <c r="P16" i="27"/>
  <c r="E16" i="27"/>
  <c r="T16" i="27" s="1"/>
  <c r="T15" i="27"/>
  <c r="S15" i="27"/>
  <c r="R15" i="27"/>
  <c r="Q15" i="27"/>
  <c r="P15" i="27"/>
  <c r="E15" i="27"/>
  <c r="U15" i="27" s="1"/>
  <c r="S14" i="27"/>
  <c r="R14" i="27"/>
  <c r="Q14" i="27"/>
  <c r="P14" i="27"/>
  <c r="E14" i="27"/>
  <c r="S13" i="27"/>
  <c r="R13" i="27"/>
  <c r="Q13" i="27"/>
  <c r="P13" i="27"/>
  <c r="E13" i="27"/>
  <c r="U12" i="27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S10" i="27"/>
  <c r="R10" i="27"/>
  <c r="Q10" i="27"/>
  <c r="P10" i="27"/>
  <c r="E10" i="27"/>
  <c r="T10" i="27" s="1"/>
  <c r="S64" i="26"/>
  <c r="R64" i="26"/>
  <c r="Q64" i="26"/>
  <c r="P64" i="26"/>
  <c r="E64" i="26"/>
  <c r="T64" i="26" s="1"/>
  <c r="U63" i="26"/>
  <c r="S63" i="26"/>
  <c r="R63" i="26"/>
  <c r="Q63" i="26"/>
  <c r="P63" i="26"/>
  <c r="E63" i="26"/>
  <c r="T63" i="26" s="1"/>
  <c r="S62" i="26"/>
  <c r="R62" i="26"/>
  <c r="S60" i="26"/>
  <c r="R60" i="26"/>
  <c r="Q60" i="26"/>
  <c r="P60" i="26"/>
  <c r="E60" i="26"/>
  <c r="S59" i="26"/>
  <c r="R59" i="26"/>
  <c r="Q59" i="26"/>
  <c r="P59" i="26"/>
  <c r="E59" i="26"/>
  <c r="S58" i="26"/>
  <c r="R58" i="26"/>
  <c r="Q58" i="26"/>
  <c r="P58" i="26"/>
  <c r="E58" i="26"/>
  <c r="T58" i="26" s="1"/>
  <c r="U57" i="26"/>
  <c r="S57" i="26"/>
  <c r="R57" i="26"/>
  <c r="Q57" i="26"/>
  <c r="P57" i="26"/>
  <c r="E57" i="26"/>
  <c r="T57" i="26" s="1"/>
  <c r="S56" i="26"/>
  <c r="S55" i="26"/>
  <c r="R55" i="26"/>
  <c r="Q55" i="26"/>
  <c r="P55" i="26"/>
  <c r="E55" i="26"/>
  <c r="S54" i="26"/>
  <c r="R54" i="26"/>
  <c r="Q54" i="26"/>
  <c r="P54" i="26"/>
  <c r="E54" i="26"/>
  <c r="T53" i="26"/>
  <c r="S53" i="26"/>
  <c r="R53" i="26"/>
  <c r="Q53" i="26"/>
  <c r="P53" i="26"/>
  <c r="E53" i="26"/>
  <c r="U53" i="26" s="1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T49" i="26"/>
  <c r="S49" i="26"/>
  <c r="R49" i="26"/>
  <c r="Q49" i="26"/>
  <c r="P49" i="26"/>
  <c r="E49" i="26"/>
  <c r="U49" i="26" s="1"/>
  <c r="S48" i="26"/>
  <c r="R48" i="26"/>
  <c r="Q48" i="26"/>
  <c r="P48" i="26"/>
  <c r="E48" i="26"/>
  <c r="S47" i="26"/>
  <c r="R47" i="26"/>
  <c r="Q47" i="26"/>
  <c r="P47" i="26"/>
  <c r="E47" i="26"/>
  <c r="S46" i="26"/>
  <c r="R46" i="26"/>
  <c r="Q46" i="26"/>
  <c r="U46" i="26" s="1"/>
  <c r="P46" i="26"/>
  <c r="E46" i="26"/>
  <c r="T45" i="26"/>
  <c r="S45" i="26"/>
  <c r="R45" i="26"/>
  <c r="Q45" i="26"/>
  <c r="P45" i="26"/>
  <c r="E45" i="26"/>
  <c r="U45" i="26" s="1"/>
  <c r="S44" i="26"/>
  <c r="R44" i="26"/>
  <c r="U42" i="26"/>
  <c r="S42" i="26"/>
  <c r="R42" i="26"/>
  <c r="Q42" i="26"/>
  <c r="P42" i="26"/>
  <c r="E42" i="26"/>
  <c r="T42" i="26" s="1"/>
  <c r="T41" i="26"/>
  <c r="S41" i="26"/>
  <c r="R41" i="26"/>
  <c r="Q41" i="26"/>
  <c r="P41" i="26"/>
  <c r="E41" i="26"/>
  <c r="U41" i="26" s="1"/>
  <c r="S40" i="26"/>
  <c r="R40" i="26"/>
  <c r="Q40" i="26"/>
  <c r="P40" i="26"/>
  <c r="E40" i="26"/>
  <c r="S39" i="26"/>
  <c r="R39" i="26"/>
  <c r="Q39" i="26"/>
  <c r="P39" i="26"/>
  <c r="E39" i="26"/>
  <c r="U38" i="26"/>
  <c r="S38" i="26"/>
  <c r="R38" i="26"/>
  <c r="Q38" i="26"/>
  <c r="P38" i="26"/>
  <c r="E38" i="26"/>
  <c r="T38" i="26" s="1"/>
  <c r="U37" i="26"/>
  <c r="T37" i="26"/>
  <c r="S37" i="26"/>
  <c r="R37" i="26"/>
  <c r="Q37" i="26"/>
  <c r="P37" i="26"/>
  <c r="E37" i="26"/>
  <c r="T36" i="26"/>
  <c r="S36" i="26"/>
  <c r="R36" i="26"/>
  <c r="Q36" i="26"/>
  <c r="P36" i="26"/>
  <c r="E36" i="26"/>
  <c r="U36" i="26" s="1"/>
  <c r="S35" i="26"/>
  <c r="R35" i="26"/>
  <c r="Q35" i="26"/>
  <c r="P35" i="26"/>
  <c r="E35" i="26"/>
  <c r="U35" i="26" s="1"/>
  <c r="U34" i="26"/>
  <c r="S34" i="26"/>
  <c r="R34" i="26"/>
  <c r="Q34" i="26"/>
  <c r="P34" i="26"/>
  <c r="E34" i="26"/>
  <c r="T34" i="26" s="1"/>
  <c r="S33" i="26"/>
  <c r="R33" i="26"/>
  <c r="Q33" i="26"/>
  <c r="P33" i="26"/>
  <c r="E33" i="26"/>
  <c r="T33" i="26" s="1"/>
  <c r="S32" i="26"/>
  <c r="R32" i="26"/>
  <c r="Q32" i="26"/>
  <c r="P32" i="26"/>
  <c r="E32" i="26"/>
  <c r="S31" i="26"/>
  <c r="R31" i="26"/>
  <c r="Q31" i="26"/>
  <c r="P31" i="26"/>
  <c r="E31" i="26"/>
  <c r="S30" i="26"/>
  <c r="R30" i="26"/>
  <c r="Q30" i="26"/>
  <c r="P30" i="26"/>
  <c r="E30" i="26"/>
  <c r="S29" i="26"/>
  <c r="R29" i="26"/>
  <c r="Q29" i="26"/>
  <c r="P29" i="26"/>
  <c r="E29" i="26"/>
  <c r="U29" i="26" s="1"/>
  <c r="S27" i="26"/>
  <c r="R27" i="26"/>
  <c r="Q27" i="26"/>
  <c r="P27" i="26"/>
  <c r="E27" i="26"/>
  <c r="S26" i="26"/>
  <c r="R26" i="26"/>
  <c r="Q26" i="26"/>
  <c r="P26" i="26"/>
  <c r="E26" i="26"/>
  <c r="U25" i="26"/>
  <c r="S25" i="26"/>
  <c r="R25" i="26"/>
  <c r="Q25" i="26"/>
  <c r="P25" i="26"/>
  <c r="E25" i="26"/>
  <c r="T25" i="26" s="1"/>
  <c r="U24" i="26"/>
  <c r="S24" i="26"/>
  <c r="R24" i="26"/>
  <c r="Q24" i="26"/>
  <c r="P24" i="26"/>
  <c r="E24" i="26"/>
  <c r="T24" i="26" s="1"/>
  <c r="T23" i="26"/>
  <c r="S23" i="26"/>
  <c r="R23" i="26"/>
  <c r="Q23" i="26"/>
  <c r="P23" i="26"/>
  <c r="E23" i="26"/>
  <c r="U23" i="26" s="1"/>
  <c r="S22" i="26"/>
  <c r="R22" i="26"/>
  <c r="Q22" i="26"/>
  <c r="P22" i="26"/>
  <c r="E22" i="26"/>
  <c r="U22" i="26" s="1"/>
  <c r="U21" i="26"/>
  <c r="S21" i="26"/>
  <c r="R21" i="26"/>
  <c r="Q21" i="26"/>
  <c r="P21" i="26"/>
  <c r="E21" i="26"/>
  <c r="T21" i="26" s="1"/>
  <c r="T20" i="26"/>
  <c r="S20" i="26"/>
  <c r="R20" i="26"/>
  <c r="Q20" i="26"/>
  <c r="P20" i="26"/>
  <c r="E20" i="26"/>
  <c r="S19" i="26"/>
  <c r="R19" i="26"/>
  <c r="Q19" i="26"/>
  <c r="P19" i="26"/>
  <c r="E19" i="26"/>
  <c r="S18" i="26"/>
  <c r="R18" i="26"/>
  <c r="Q18" i="26"/>
  <c r="P18" i="26"/>
  <c r="E18" i="26"/>
  <c r="U17" i="26"/>
  <c r="S17" i="26"/>
  <c r="R17" i="26"/>
  <c r="Q17" i="26"/>
  <c r="P17" i="26"/>
  <c r="E17" i="26"/>
  <c r="T17" i="26" s="1"/>
  <c r="T16" i="26"/>
  <c r="S16" i="26"/>
  <c r="R16" i="26"/>
  <c r="Q16" i="26"/>
  <c r="P16" i="26"/>
  <c r="E16" i="26"/>
  <c r="U16" i="26" s="1"/>
  <c r="S15" i="26"/>
  <c r="R15" i="26"/>
  <c r="Q15" i="26"/>
  <c r="P15" i="26"/>
  <c r="E15" i="26"/>
  <c r="S14" i="26"/>
  <c r="R14" i="26"/>
  <c r="Q14" i="26"/>
  <c r="P14" i="26"/>
  <c r="E14" i="26"/>
  <c r="U14" i="26" s="1"/>
  <c r="S13" i="26"/>
  <c r="R13" i="26"/>
  <c r="Q13" i="26"/>
  <c r="U13" i="26" s="1"/>
  <c r="P13" i="26"/>
  <c r="E13" i="26"/>
  <c r="T13" i="26" s="1"/>
  <c r="U12" i="26"/>
  <c r="T12" i="26"/>
  <c r="S12" i="26"/>
  <c r="R12" i="26"/>
  <c r="Q12" i="26"/>
  <c r="P12" i="26"/>
  <c r="E12" i="26"/>
  <c r="S11" i="26"/>
  <c r="R11" i="26"/>
  <c r="Q11" i="26"/>
  <c r="P11" i="26"/>
  <c r="E11" i="26"/>
  <c r="S10" i="26"/>
  <c r="R10" i="26"/>
  <c r="Q10" i="26"/>
  <c r="P10" i="26"/>
  <c r="E10" i="26"/>
  <c r="S9" i="26"/>
  <c r="T64" i="25"/>
  <c r="S64" i="25"/>
  <c r="R64" i="25"/>
  <c r="Q64" i="25"/>
  <c r="P64" i="25"/>
  <c r="E64" i="25"/>
  <c r="U64" i="25" s="1"/>
  <c r="T63" i="25"/>
  <c r="S63" i="25"/>
  <c r="R63" i="25"/>
  <c r="Q63" i="25"/>
  <c r="P63" i="25"/>
  <c r="P62" i="25" s="1"/>
  <c r="E63" i="25"/>
  <c r="R62" i="25"/>
  <c r="S60" i="25"/>
  <c r="R60" i="25"/>
  <c r="Q60" i="25"/>
  <c r="P60" i="25"/>
  <c r="E60" i="25"/>
  <c r="U59" i="25"/>
  <c r="S59" i="25"/>
  <c r="R59" i="25"/>
  <c r="Q59" i="25"/>
  <c r="P59" i="25"/>
  <c r="E59" i="25"/>
  <c r="T59" i="25" s="1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S55" i="25"/>
  <c r="R55" i="25"/>
  <c r="Q55" i="25"/>
  <c r="P55" i="25"/>
  <c r="E55" i="25"/>
  <c r="T55" i="25" s="1"/>
  <c r="T54" i="25"/>
  <c r="S54" i="25"/>
  <c r="R54" i="25"/>
  <c r="Q54" i="25"/>
  <c r="P54" i="25"/>
  <c r="E54" i="25"/>
  <c r="U54" i="25" s="1"/>
  <c r="T53" i="25"/>
  <c r="S53" i="25"/>
  <c r="R53" i="25"/>
  <c r="Q53" i="25"/>
  <c r="P53" i="25"/>
  <c r="E53" i="25"/>
  <c r="U53" i="25" s="1"/>
  <c r="S52" i="25"/>
  <c r="R52" i="25"/>
  <c r="Q52" i="25"/>
  <c r="P52" i="25"/>
  <c r="E52" i="25"/>
  <c r="S51" i="25"/>
  <c r="R51" i="25"/>
  <c r="Q51" i="25"/>
  <c r="P51" i="25"/>
  <c r="E51" i="25"/>
  <c r="T51" i="25" s="1"/>
  <c r="S50" i="25"/>
  <c r="R50" i="25"/>
  <c r="Q50" i="25"/>
  <c r="P50" i="25"/>
  <c r="E50" i="25"/>
  <c r="U50" i="25" s="1"/>
  <c r="S49" i="25"/>
  <c r="R49" i="25"/>
  <c r="Q49" i="25"/>
  <c r="P49" i="25"/>
  <c r="E49" i="25"/>
  <c r="U49" i="25" s="1"/>
  <c r="S48" i="25"/>
  <c r="R48" i="25"/>
  <c r="Q48" i="25"/>
  <c r="P48" i="25"/>
  <c r="E48" i="25"/>
  <c r="U47" i="25"/>
  <c r="S47" i="25"/>
  <c r="R47" i="25"/>
  <c r="Q47" i="25"/>
  <c r="P47" i="25"/>
  <c r="E47" i="25"/>
  <c r="T47" i="25" s="1"/>
  <c r="S46" i="25"/>
  <c r="R46" i="25"/>
  <c r="Q46" i="25"/>
  <c r="U46" i="25" s="1"/>
  <c r="P46" i="25"/>
  <c r="T46" i="25" s="1"/>
  <c r="E46" i="25"/>
  <c r="T45" i="25"/>
  <c r="S45" i="25"/>
  <c r="R45" i="25"/>
  <c r="Q45" i="25"/>
  <c r="P45" i="25"/>
  <c r="E45" i="25"/>
  <c r="S44" i="25"/>
  <c r="R44" i="25"/>
  <c r="S42" i="25"/>
  <c r="R42" i="25"/>
  <c r="Q42" i="25"/>
  <c r="P42" i="25"/>
  <c r="E42" i="25"/>
  <c r="U42" i="25" s="1"/>
  <c r="S41" i="25"/>
  <c r="R41" i="25"/>
  <c r="Q41" i="25"/>
  <c r="P41" i="25"/>
  <c r="E41" i="25"/>
  <c r="U41" i="25" s="1"/>
  <c r="T40" i="25"/>
  <c r="S40" i="25"/>
  <c r="R40" i="25"/>
  <c r="Q40" i="25"/>
  <c r="P40" i="25"/>
  <c r="E40" i="25"/>
  <c r="U40" i="25" s="1"/>
  <c r="S39" i="25"/>
  <c r="R39" i="25"/>
  <c r="Q39" i="25"/>
  <c r="P39" i="25"/>
  <c r="E39" i="25"/>
  <c r="T39" i="25" s="1"/>
  <c r="T38" i="25"/>
  <c r="S38" i="25"/>
  <c r="R38" i="25"/>
  <c r="Q38" i="25"/>
  <c r="P38" i="25"/>
  <c r="E38" i="25"/>
  <c r="U38" i="25" s="1"/>
  <c r="U37" i="25"/>
  <c r="S37" i="25"/>
  <c r="R37" i="25"/>
  <c r="Q37" i="25"/>
  <c r="P37" i="25"/>
  <c r="E37" i="25"/>
  <c r="T37" i="25" s="1"/>
  <c r="T36" i="25"/>
  <c r="S36" i="25"/>
  <c r="R36" i="25"/>
  <c r="Q36" i="25"/>
  <c r="P36" i="25"/>
  <c r="E36" i="25"/>
  <c r="U36" i="25" s="1"/>
  <c r="S35" i="25"/>
  <c r="R35" i="25"/>
  <c r="Q35" i="25"/>
  <c r="P35" i="25"/>
  <c r="E35" i="25"/>
  <c r="T34" i="25"/>
  <c r="S34" i="25"/>
  <c r="R34" i="25"/>
  <c r="Q34" i="25"/>
  <c r="P34" i="25"/>
  <c r="E34" i="25"/>
  <c r="U34" i="25" s="1"/>
  <c r="S33" i="25"/>
  <c r="R33" i="25"/>
  <c r="Q33" i="25"/>
  <c r="P33" i="25"/>
  <c r="E33" i="25"/>
  <c r="T32" i="25"/>
  <c r="S32" i="25"/>
  <c r="R32" i="25"/>
  <c r="Q32" i="25"/>
  <c r="P32" i="25"/>
  <c r="E32" i="25"/>
  <c r="U32" i="25" s="1"/>
  <c r="S31" i="25"/>
  <c r="R31" i="25"/>
  <c r="Q31" i="25"/>
  <c r="U31" i="25" s="1"/>
  <c r="P31" i="25"/>
  <c r="E31" i="25"/>
  <c r="U30" i="25"/>
  <c r="S30" i="25"/>
  <c r="R30" i="25"/>
  <c r="Q30" i="25"/>
  <c r="P30" i="25"/>
  <c r="E30" i="25"/>
  <c r="T30" i="25" s="1"/>
  <c r="S29" i="25"/>
  <c r="R29" i="25"/>
  <c r="Q29" i="25"/>
  <c r="P29" i="25"/>
  <c r="E29" i="25"/>
  <c r="T29" i="25" s="1"/>
  <c r="T27" i="25"/>
  <c r="S27" i="25"/>
  <c r="R27" i="25"/>
  <c r="Q27" i="25"/>
  <c r="P27" i="25"/>
  <c r="E27" i="25"/>
  <c r="U27" i="25" s="1"/>
  <c r="S26" i="25"/>
  <c r="R26" i="25"/>
  <c r="Q26" i="25"/>
  <c r="P26" i="25"/>
  <c r="E26" i="25"/>
  <c r="T26" i="25" s="1"/>
  <c r="U25" i="25"/>
  <c r="S25" i="25"/>
  <c r="R25" i="25"/>
  <c r="Q25" i="25"/>
  <c r="P25" i="25"/>
  <c r="E25" i="25"/>
  <c r="T25" i="25" s="1"/>
  <c r="T24" i="25"/>
  <c r="S24" i="25"/>
  <c r="R24" i="25"/>
  <c r="Q24" i="25"/>
  <c r="P24" i="25"/>
  <c r="E24" i="25"/>
  <c r="U24" i="25" s="1"/>
  <c r="T23" i="25"/>
  <c r="S23" i="25"/>
  <c r="R23" i="25"/>
  <c r="Q23" i="25"/>
  <c r="P23" i="25"/>
  <c r="E23" i="25"/>
  <c r="U23" i="25" s="1"/>
  <c r="U22" i="25"/>
  <c r="S22" i="25"/>
  <c r="R22" i="25"/>
  <c r="Q22" i="25"/>
  <c r="P22" i="25"/>
  <c r="E22" i="25"/>
  <c r="T22" i="25" s="1"/>
  <c r="S21" i="25"/>
  <c r="R21" i="25"/>
  <c r="Q21" i="25"/>
  <c r="P21" i="25"/>
  <c r="E21" i="25"/>
  <c r="S20" i="25"/>
  <c r="R20" i="25"/>
  <c r="Q20" i="25"/>
  <c r="P20" i="25"/>
  <c r="E20" i="25"/>
  <c r="T20" i="25" s="1"/>
  <c r="T19" i="25"/>
  <c r="S19" i="25"/>
  <c r="R19" i="25"/>
  <c r="Q19" i="25"/>
  <c r="P19" i="25"/>
  <c r="E19" i="25"/>
  <c r="U19" i="25" s="1"/>
  <c r="S18" i="25"/>
  <c r="R18" i="25"/>
  <c r="Q18" i="25"/>
  <c r="P18" i="25"/>
  <c r="E18" i="25"/>
  <c r="T18" i="25" s="1"/>
  <c r="T17" i="25"/>
  <c r="S17" i="25"/>
  <c r="R17" i="25"/>
  <c r="Q17" i="25"/>
  <c r="P17" i="25"/>
  <c r="E17" i="25"/>
  <c r="U17" i="25" s="1"/>
  <c r="U16" i="25"/>
  <c r="S16" i="25"/>
  <c r="R16" i="25"/>
  <c r="Q16" i="25"/>
  <c r="P16" i="25"/>
  <c r="E16" i="25"/>
  <c r="T16" i="25" s="1"/>
  <c r="S15" i="25"/>
  <c r="R15" i="25"/>
  <c r="Q15" i="25"/>
  <c r="P15" i="25"/>
  <c r="E15" i="25"/>
  <c r="U15" i="25" s="1"/>
  <c r="U14" i="25"/>
  <c r="S14" i="25"/>
  <c r="R14" i="25"/>
  <c r="Q14" i="25"/>
  <c r="P14" i="25"/>
  <c r="E14" i="25"/>
  <c r="T14" i="25" s="1"/>
  <c r="S13" i="25"/>
  <c r="R13" i="25"/>
  <c r="Q13" i="25"/>
  <c r="U13" i="25" s="1"/>
  <c r="P13" i="25"/>
  <c r="T13" i="25" s="1"/>
  <c r="E13" i="25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T64" i="24"/>
  <c r="S64" i="24"/>
  <c r="R64" i="24"/>
  <c r="Q64" i="24"/>
  <c r="P64" i="24"/>
  <c r="E64" i="24"/>
  <c r="U64" i="24" s="1"/>
  <c r="U63" i="24"/>
  <c r="S63" i="24"/>
  <c r="R63" i="24"/>
  <c r="Q63" i="24"/>
  <c r="P63" i="24"/>
  <c r="E63" i="24"/>
  <c r="E62" i="24" s="1"/>
  <c r="U62" i="24" s="1"/>
  <c r="S62" i="24"/>
  <c r="R62" i="24"/>
  <c r="S60" i="24"/>
  <c r="R60" i="24"/>
  <c r="Q60" i="24"/>
  <c r="P60" i="24"/>
  <c r="E60" i="24"/>
  <c r="U60" i="24" s="1"/>
  <c r="S59" i="24"/>
  <c r="R59" i="24"/>
  <c r="Q59" i="24"/>
  <c r="P59" i="24"/>
  <c r="E59" i="24"/>
  <c r="T59" i="24" s="1"/>
  <c r="T58" i="24"/>
  <c r="S58" i="24"/>
  <c r="R58" i="24"/>
  <c r="Q58" i="24"/>
  <c r="P58" i="24"/>
  <c r="E58" i="24"/>
  <c r="U58" i="24" s="1"/>
  <c r="U57" i="24"/>
  <c r="T57" i="24"/>
  <c r="S57" i="24"/>
  <c r="R57" i="24"/>
  <c r="Q57" i="24"/>
  <c r="P57" i="24"/>
  <c r="P56" i="24" s="1"/>
  <c r="E57" i="24"/>
  <c r="S56" i="24"/>
  <c r="S55" i="24"/>
  <c r="R55" i="24"/>
  <c r="Q55" i="24"/>
  <c r="P55" i="24"/>
  <c r="E55" i="24"/>
  <c r="T54" i="24"/>
  <c r="S54" i="24"/>
  <c r="R54" i="24"/>
  <c r="Q54" i="24"/>
  <c r="P54" i="24"/>
  <c r="E54" i="24"/>
  <c r="U54" i="24" s="1"/>
  <c r="U53" i="24"/>
  <c r="S53" i="24"/>
  <c r="R53" i="24"/>
  <c r="Q53" i="24"/>
  <c r="P53" i="24"/>
  <c r="E53" i="24"/>
  <c r="T53" i="24" s="1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S50" i="24"/>
  <c r="R50" i="24"/>
  <c r="Q50" i="24"/>
  <c r="P50" i="24"/>
  <c r="E50" i="24"/>
  <c r="T50" i="24" s="1"/>
  <c r="T49" i="24"/>
  <c r="S49" i="24"/>
  <c r="R49" i="24"/>
  <c r="Q49" i="24"/>
  <c r="P49" i="24"/>
  <c r="E49" i="24"/>
  <c r="U49" i="24" s="1"/>
  <c r="T48" i="24"/>
  <c r="S48" i="24"/>
  <c r="R48" i="24"/>
  <c r="Q48" i="24"/>
  <c r="P48" i="24"/>
  <c r="E48" i="24"/>
  <c r="U48" i="24" s="1"/>
  <c r="U47" i="24"/>
  <c r="S47" i="24"/>
  <c r="R47" i="24"/>
  <c r="Q47" i="24"/>
  <c r="P47" i="24"/>
  <c r="E47" i="24"/>
  <c r="T47" i="24" s="1"/>
  <c r="S46" i="24"/>
  <c r="R46" i="24"/>
  <c r="Q46" i="24"/>
  <c r="P46" i="24"/>
  <c r="E46" i="24"/>
  <c r="S45" i="24"/>
  <c r="R45" i="24"/>
  <c r="Q45" i="24"/>
  <c r="P45" i="24"/>
  <c r="E45" i="24"/>
  <c r="S44" i="24"/>
  <c r="T42" i="24"/>
  <c r="S42" i="24"/>
  <c r="R42" i="24"/>
  <c r="Q42" i="24"/>
  <c r="P42" i="24"/>
  <c r="E42" i="24"/>
  <c r="U42" i="24" s="1"/>
  <c r="T41" i="24"/>
  <c r="S41" i="24"/>
  <c r="R41" i="24"/>
  <c r="Q41" i="24"/>
  <c r="P41" i="24"/>
  <c r="E41" i="24"/>
  <c r="U41" i="24" s="1"/>
  <c r="S40" i="24"/>
  <c r="R40" i="24"/>
  <c r="Q40" i="24"/>
  <c r="P40" i="24"/>
  <c r="E40" i="24"/>
  <c r="U40" i="24" s="1"/>
  <c r="S39" i="24"/>
  <c r="R39" i="24"/>
  <c r="Q39" i="24"/>
  <c r="P39" i="24"/>
  <c r="E39" i="24"/>
  <c r="T39" i="24" s="1"/>
  <c r="T38" i="24"/>
  <c r="S38" i="24"/>
  <c r="R38" i="24"/>
  <c r="Q38" i="24"/>
  <c r="P38" i="24"/>
  <c r="E38" i="24"/>
  <c r="U38" i="24" s="1"/>
  <c r="U37" i="24"/>
  <c r="T37" i="24"/>
  <c r="S37" i="24"/>
  <c r="R37" i="24"/>
  <c r="Q37" i="24"/>
  <c r="P37" i="24"/>
  <c r="E37" i="24"/>
  <c r="T36" i="24"/>
  <c r="S36" i="24"/>
  <c r="R36" i="24"/>
  <c r="Q36" i="24"/>
  <c r="P36" i="24"/>
  <c r="E36" i="24"/>
  <c r="U36" i="24" s="1"/>
  <c r="S35" i="24"/>
  <c r="R35" i="24"/>
  <c r="Q35" i="24"/>
  <c r="P35" i="24"/>
  <c r="E35" i="24"/>
  <c r="T35" i="24" s="1"/>
  <c r="T34" i="24"/>
  <c r="S34" i="24"/>
  <c r="R34" i="24"/>
  <c r="Q34" i="24"/>
  <c r="P34" i="24"/>
  <c r="E34" i="24"/>
  <c r="U34" i="24" s="1"/>
  <c r="U33" i="24"/>
  <c r="S33" i="24"/>
  <c r="R33" i="24"/>
  <c r="Q33" i="24"/>
  <c r="P33" i="24"/>
  <c r="E33" i="24"/>
  <c r="T32" i="24"/>
  <c r="S32" i="24"/>
  <c r="R32" i="24"/>
  <c r="Q32" i="24"/>
  <c r="P32" i="24"/>
  <c r="E32" i="24"/>
  <c r="U32" i="24" s="1"/>
  <c r="S31" i="24"/>
  <c r="R31" i="24"/>
  <c r="Q31" i="24"/>
  <c r="U31" i="24" s="1"/>
  <c r="P31" i="24"/>
  <c r="E31" i="24"/>
  <c r="T30" i="24"/>
  <c r="S30" i="24"/>
  <c r="R30" i="24"/>
  <c r="Q30" i="24"/>
  <c r="P30" i="24"/>
  <c r="E30" i="24"/>
  <c r="U30" i="24" s="1"/>
  <c r="S29" i="24"/>
  <c r="R29" i="24"/>
  <c r="Q29" i="24"/>
  <c r="P29" i="24"/>
  <c r="E29" i="24"/>
  <c r="S28" i="24"/>
  <c r="R28" i="24"/>
  <c r="S27" i="24"/>
  <c r="R27" i="24"/>
  <c r="Q27" i="24"/>
  <c r="P27" i="24"/>
  <c r="E27" i="24"/>
  <c r="U27" i="24" s="1"/>
  <c r="U26" i="24"/>
  <c r="S26" i="24"/>
  <c r="R26" i="24"/>
  <c r="Q26" i="24"/>
  <c r="P26" i="24"/>
  <c r="E26" i="24"/>
  <c r="T26" i="24" s="1"/>
  <c r="U25" i="24"/>
  <c r="S25" i="24"/>
  <c r="R25" i="24"/>
  <c r="Q25" i="24"/>
  <c r="P25" i="24"/>
  <c r="E25" i="24"/>
  <c r="T25" i="24" s="1"/>
  <c r="T24" i="24"/>
  <c r="S24" i="24"/>
  <c r="R24" i="24"/>
  <c r="Q24" i="24"/>
  <c r="P24" i="24"/>
  <c r="E24" i="24"/>
  <c r="U24" i="24" s="1"/>
  <c r="S23" i="24"/>
  <c r="R23" i="24"/>
  <c r="Q23" i="24"/>
  <c r="P23" i="24"/>
  <c r="E23" i="24"/>
  <c r="S22" i="24"/>
  <c r="R22" i="24"/>
  <c r="Q22" i="24"/>
  <c r="P22" i="24"/>
  <c r="E22" i="24"/>
  <c r="T22" i="24" s="1"/>
  <c r="U21" i="24"/>
  <c r="S21" i="24"/>
  <c r="R21" i="24"/>
  <c r="Q21" i="24"/>
  <c r="P21" i="24"/>
  <c r="E21" i="24"/>
  <c r="T21" i="24" s="1"/>
  <c r="S20" i="24"/>
  <c r="R20" i="24"/>
  <c r="Q20" i="24"/>
  <c r="U20" i="24" s="1"/>
  <c r="P20" i="24"/>
  <c r="T20" i="24" s="1"/>
  <c r="E20" i="24"/>
  <c r="T19" i="24"/>
  <c r="S19" i="24"/>
  <c r="R19" i="24"/>
  <c r="Q19" i="24"/>
  <c r="P19" i="24"/>
  <c r="E19" i="24"/>
  <c r="U19" i="24" s="1"/>
  <c r="U18" i="24"/>
  <c r="S18" i="24"/>
  <c r="R18" i="24"/>
  <c r="Q18" i="24"/>
  <c r="P18" i="24"/>
  <c r="E18" i="24"/>
  <c r="T18" i="24" s="1"/>
  <c r="U17" i="24"/>
  <c r="S17" i="24"/>
  <c r="R17" i="24"/>
  <c r="Q17" i="24"/>
  <c r="P17" i="24"/>
  <c r="E17" i="24"/>
  <c r="T17" i="24" s="1"/>
  <c r="S16" i="24"/>
  <c r="R16" i="24"/>
  <c r="Q16" i="24"/>
  <c r="P16" i="24"/>
  <c r="E16" i="24"/>
  <c r="T16" i="24" s="1"/>
  <c r="T15" i="24"/>
  <c r="S15" i="24"/>
  <c r="R15" i="24"/>
  <c r="Q15" i="24"/>
  <c r="P15" i="24"/>
  <c r="E15" i="24"/>
  <c r="U15" i="24" s="1"/>
  <c r="U14" i="24"/>
  <c r="S14" i="24"/>
  <c r="R14" i="24"/>
  <c r="Q14" i="24"/>
  <c r="P14" i="24"/>
  <c r="E14" i="24"/>
  <c r="T14" i="24" s="1"/>
  <c r="U13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S64" i="23"/>
  <c r="R64" i="23"/>
  <c r="Q64" i="23"/>
  <c r="P64" i="23"/>
  <c r="E64" i="23"/>
  <c r="U64" i="23" s="1"/>
  <c r="S63" i="23"/>
  <c r="R63" i="23"/>
  <c r="Q63" i="23"/>
  <c r="Q62" i="23" s="1"/>
  <c r="P63" i="23"/>
  <c r="E63" i="23"/>
  <c r="U63" i="23" s="1"/>
  <c r="S62" i="23"/>
  <c r="R62" i="23"/>
  <c r="S60" i="23"/>
  <c r="R60" i="23"/>
  <c r="Q60" i="23"/>
  <c r="P60" i="23"/>
  <c r="E60" i="23"/>
  <c r="U60" i="23" s="1"/>
  <c r="U59" i="23"/>
  <c r="S59" i="23"/>
  <c r="R59" i="23"/>
  <c r="Q59" i="23"/>
  <c r="P59" i="23"/>
  <c r="E59" i="23"/>
  <c r="T59" i="23" s="1"/>
  <c r="S58" i="23"/>
  <c r="R58" i="23"/>
  <c r="Q58" i="23"/>
  <c r="P58" i="23"/>
  <c r="E58" i="23"/>
  <c r="T58" i="23" s="1"/>
  <c r="S57" i="23"/>
  <c r="R57" i="23"/>
  <c r="Q57" i="23"/>
  <c r="P57" i="23"/>
  <c r="E57" i="23"/>
  <c r="S56" i="23"/>
  <c r="S55" i="23"/>
  <c r="R55" i="23"/>
  <c r="Q55" i="23"/>
  <c r="P55" i="23"/>
  <c r="E55" i="23"/>
  <c r="T55" i="23" s="1"/>
  <c r="S54" i="23"/>
  <c r="R54" i="23"/>
  <c r="Q54" i="23"/>
  <c r="P54" i="23"/>
  <c r="E54" i="23"/>
  <c r="U54" i="23" s="1"/>
  <c r="T53" i="23"/>
  <c r="S53" i="23"/>
  <c r="R53" i="23"/>
  <c r="Q53" i="23"/>
  <c r="P53" i="23"/>
  <c r="E53" i="23"/>
  <c r="U53" i="23" s="1"/>
  <c r="S52" i="23"/>
  <c r="R52" i="23"/>
  <c r="Q52" i="23"/>
  <c r="P52" i="23"/>
  <c r="E52" i="23"/>
  <c r="T52" i="23" s="1"/>
  <c r="S51" i="23"/>
  <c r="R51" i="23"/>
  <c r="Q51" i="23"/>
  <c r="P51" i="23"/>
  <c r="E51" i="23"/>
  <c r="U51" i="23" s="1"/>
  <c r="T50" i="23"/>
  <c r="S50" i="23"/>
  <c r="R50" i="23"/>
  <c r="Q50" i="23"/>
  <c r="P50" i="23"/>
  <c r="E50" i="23"/>
  <c r="U50" i="23" s="1"/>
  <c r="U49" i="23"/>
  <c r="S49" i="23"/>
  <c r="R49" i="23"/>
  <c r="Q49" i="23"/>
  <c r="P49" i="23"/>
  <c r="E49" i="23"/>
  <c r="T49" i="23" s="1"/>
  <c r="S48" i="23"/>
  <c r="R48" i="23"/>
  <c r="Q48" i="23"/>
  <c r="P48" i="23"/>
  <c r="E48" i="23"/>
  <c r="U48" i="23" s="1"/>
  <c r="U47" i="23"/>
  <c r="S47" i="23"/>
  <c r="R47" i="23"/>
  <c r="Q47" i="23"/>
  <c r="P47" i="23"/>
  <c r="E47" i="23"/>
  <c r="T47" i="23" s="1"/>
  <c r="U46" i="23"/>
  <c r="S46" i="23"/>
  <c r="R46" i="23"/>
  <c r="Q46" i="23"/>
  <c r="P46" i="23"/>
  <c r="E46" i="23"/>
  <c r="T46" i="23" s="1"/>
  <c r="T45" i="23"/>
  <c r="S45" i="23"/>
  <c r="R45" i="23"/>
  <c r="Q45" i="23"/>
  <c r="P45" i="23"/>
  <c r="E45" i="23"/>
  <c r="U45" i="23" s="1"/>
  <c r="S44" i="23"/>
  <c r="R44" i="23"/>
  <c r="T42" i="23"/>
  <c r="S42" i="23"/>
  <c r="R42" i="23"/>
  <c r="Q42" i="23"/>
  <c r="P42" i="23"/>
  <c r="E42" i="23"/>
  <c r="U42" i="23" s="1"/>
  <c r="S41" i="23"/>
  <c r="R41" i="23"/>
  <c r="Q41" i="23"/>
  <c r="P41" i="23"/>
  <c r="E41" i="23"/>
  <c r="U41" i="23" s="1"/>
  <c r="S40" i="23"/>
  <c r="R40" i="23"/>
  <c r="Q40" i="23"/>
  <c r="P40" i="23"/>
  <c r="E40" i="23"/>
  <c r="U40" i="23" s="1"/>
  <c r="S39" i="23"/>
  <c r="R39" i="23"/>
  <c r="Q39" i="23"/>
  <c r="P39" i="23"/>
  <c r="E39" i="23"/>
  <c r="U39" i="23" s="1"/>
  <c r="S38" i="23"/>
  <c r="R38" i="23"/>
  <c r="Q38" i="23"/>
  <c r="P38" i="23"/>
  <c r="E38" i="23"/>
  <c r="T38" i="23" s="1"/>
  <c r="U37" i="23"/>
  <c r="T37" i="23"/>
  <c r="S37" i="23"/>
  <c r="R37" i="23"/>
  <c r="Q37" i="23"/>
  <c r="P37" i="23"/>
  <c r="E37" i="23"/>
  <c r="T36" i="23"/>
  <c r="S36" i="23"/>
  <c r="R36" i="23"/>
  <c r="Q36" i="23"/>
  <c r="P36" i="23"/>
  <c r="E36" i="23"/>
  <c r="U36" i="23" s="1"/>
  <c r="S35" i="23"/>
  <c r="R35" i="23"/>
  <c r="Q35" i="23"/>
  <c r="P35" i="23"/>
  <c r="E35" i="23"/>
  <c r="T35" i="23" s="1"/>
  <c r="S34" i="23"/>
  <c r="R34" i="23"/>
  <c r="Q34" i="23"/>
  <c r="P34" i="23"/>
  <c r="E34" i="23"/>
  <c r="U34" i="23" s="1"/>
  <c r="S33" i="23"/>
  <c r="R33" i="23"/>
  <c r="Q33" i="23"/>
  <c r="P33" i="23"/>
  <c r="E33" i="23"/>
  <c r="S32" i="23"/>
  <c r="R32" i="23"/>
  <c r="Q32" i="23"/>
  <c r="P32" i="23"/>
  <c r="E32" i="23"/>
  <c r="T32" i="23" s="1"/>
  <c r="S31" i="23"/>
  <c r="R31" i="23"/>
  <c r="Q31" i="23"/>
  <c r="P31" i="23"/>
  <c r="E31" i="23"/>
  <c r="T31" i="23" s="1"/>
  <c r="S30" i="23"/>
  <c r="R30" i="23"/>
  <c r="Q30" i="23"/>
  <c r="P30" i="23"/>
  <c r="E30" i="23"/>
  <c r="S29" i="23"/>
  <c r="R29" i="23"/>
  <c r="Q29" i="23"/>
  <c r="P29" i="23"/>
  <c r="E29" i="23"/>
  <c r="U29" i="23" s="1"/>
  <c r="U27" i="23"/>
  <c r="S27" i="23"/>
  <c r="R27" i="23"/>
  <c r="Q27" i="23"/>
  <c r="P27" i="23"/>
  <c r="E27" i="23"/>
  <c r="T27" i="23" s="1"/>
  <c r="S26" i="23"/>
  <c r="R26" i="23"/>
  <c r="Q26" i="23"/>
  <c r="P26" i="23"/>
  <c r="E26" i="23"/>
  <c r="U26" i="23" s="1"/>
  <c r="S25" i="23"/>
  <c r="R25" i="23"/>
  <c r="Q25" i="23"/>
  <c r="P25" i="23"/>
  <c r="E25" i="23"/>
  <c r="T25" i="23" s="1"/>
  <c r="U24" i="23"/>
  <c r="S24" i="23"/>
  <c r="R24" i="23"/>
  <c r="Q24" i="23"/>
  <c r="P24" i="23"/>
  <c r="E24" i="23"/>
  <c r="T24" i="23" s="1"/>
  <c r="S23" i="23"/>
  <c r="R23" i="23"/>
  <c r="Q23" i="23"/>
  <c r="P23" i="23"/>
  <c r="E23" i="23"/>
  <c r="T23" i="23" s="1"/>
  <c r="S22" i="23"/>
  <c r="R22" i="23"/>
  <c r="Q22" i="23"/>
  <c r="P22" i="23"/>
  <c r="E22" i="23"/>
  <c r="U22" i="23" s="1"/>
  <c r="U21" i="23"/>
  <c r="T21" i="23"/>
  <c r="S21" i="23"/>
  <c r="R21" i="23"/>
  <c r="Q21" i="23"/>
  <c r="P21" i="23"/>
  <c r="E21" i="23"/>
  <c r="S20" i="23"/>
  <c r="R20" i="23"/>
  <c r="Q20" i="23"/>
  <c r="P20" i="23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S17" i="23"/>
  <c r="R17" i="23"/>
  <c r="Q17" i="23"/>
  <c r="P17" i="23"/>
  <c r="E17" i="23"/>
  <c r="T17" i="23" s="1"/>
  <c r="S16" i="23"/>
  <c r="R16" i="23"/>
  <c r="Q16" i="23"/>
  <c r="P16" i="23"/>
  <c r="E16" i="23"/>
  <c r="U16" i="23" s="1"/>
  <c r="S15" i="23"/>
  <c r="R15" i="23"/>
  <c r="Q15" i="23"/>
  <c r="P15" i="23"/>
  <c r="E15" i="23"/>
  <c r="T15" i="23" s="1"/>
  <c r="T14" i="23"/>
  <c r="S14" i="23"/>
  <c r="R14" i="23"/>
  <c r="Q14" i="23"/>
  <c r="P14" i="23"/>
  <c r="E14" i="23"/>
  <c r="U14" i="23" s="1"/>
  <c r="S13" i="23"/>
  <c r="R13" i="23"/>
  <c r="Q13" i="23"/>
  <c r="P13" i="23"/>
  <c r="T13" i="23" s="1"/>
  <c r="E13" i="23"/>
  <c r="U13" i="23" s="1"/>
  <c r="S12" i="23"/>
  <c r="R12" i="23"/>
  <c r="Q12" i="23"/>
  <c r="P12" i="23"/>
  <c r="E12" i="23"/>
  <c r="S11" i="23"/>
  <c r="R11" i="23"/>
  <c r="Q11" i="23"/>
  <c r="P11" i="23"/>
  <c r="E11" i="23"/>
  <c r="U11" i="23" s="1"/>
  <c r="S10" i="23"/>
  <c r="R10" i="23"/>
  <c r="Q10" i="23"/>
  <c r="P10" i="23"/>
  <c r="E10" i="23"/>
  <c r="T10" i="23" s="1"/>
  <c r="S9" i="23"/>
  <c r="U64" i="22"/>
  <c r="S64" i="22"/>
  <c r="R64" i="22"/>
  <c r="Q64" i="22"/>
  <c r="P64" i="22"/>
  <c r="E64" i="22"/>
  <c r="T64" i="22" s="1"/>
  <c r="S63" i="22"/>
  <c r="R63" i="22"/>
  <c r="Q63" i="22"/>
  <c r="P63" i="22"/>
  <c r="E63" i="22"/>
  <c r="S62" i="22"/>
  <c r="R62" i="22"/>
  <c r="S60" i="22"/>
  <c r="R60" i="22"/>
  <c r="Q60" i="22"/>
  <c r="P60" i="22"/>
  <c r="E60" i="22"/>
  <c r="U60" i="22" s="1"/>
  <c r="S59" i="22"/>
  <c r="R59" i="22"/>
  <c r="Q59" i="22"/>
  <c r="P59" i="22"/>
  <c r="E59" i="22"/>
  <c r="T59" i="22" s="1"/>
  <c r="S58" i="22"/>
  <c r="R58" i="22"/>
  <c r="Q58" i="22"/>
  <c r="P58" i="22"/>
  <c r="E58" i="22"/>
  <c r="U58" i="22" s="1"/>
  <c r="S57" i="22"/>
  <c r="R57" i="22"/>
  <c r="Q57" i="22"/>
  <c r="P57" i="22"/>
  <c r="E57" i="22"/>
  <c r="S56" i="22"/>
  <c r="S55" i="22"/>
  <c r="R55" i="22"/>
  <c r="Q55" i="22"/>
  <c r="P55" i="22"/>
  <c r="E55" i="22"/>
  <c r="T55" i="22" s="1"/>
  <c r="S54" i="22"/>
  <c r="R54" i="22"/>
  <c r="Q54" i="22"/>
  <c r="P54" i="22"/>
  <c r="E54" i="22"/>
  <c r="U54" i="22" s="1"/>
  <c r="S53" i="22"/>
  <c r="R53" i="22"/>
  <c r="Q53" i="22"/>
  <c r="P53" i="22"/>
  <c r="E53" i="22"/>
  <c r="U53" i="22" s="1"/>
  <c r="S52" i="22"/>
  <c r="R52" i="22"/>
  <c r="Q52" i="22"/>
  <c r="P52" i="22"/>
  <c r="E52" i="22"/>
  <c r="S51" i="22"/>
  <c r="R51" i="22"/>
  <c r="Q51" i="22"/>
  <c r="P51" i="22"/>
  <c r="E51" i="22"/>
  <c r="U51" i="22" s="1"/>
  <c r="S50" i="22"/>
  <c r="R50" i="22"/>
  <c r="Q50" i="22"/>
  <c r="P50" i="22"/>
  <c r="E50" i="22"/>
  <c r="T50" i="22" s="1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U47" i="22"/>
  <c r="S47" i="22"/>
  <c r="R47" i="22"/>
  <c r="Q47" i="22"/>
  <c r="P47" i="22"/>
  <c r="E47" i="22"/>
  <c r="T47" i="22" s="1"/>
  <c r="S46" i="22"/>
  <c r="R46" i="22"/>
  <c r="Q46" i="22"/>
  <c r="P46" i="22"/>
  <c r="E46" i="22"/>
  <c r="T46" i="22" s="1"/>
  <c r="U45" i="22"/>
  <c r="T45" i="22"/>
  <c r="S45" i="22"/>
  <c r="R45" i="22"/>
  <c r="Q45" i="22"/>
  <c r="P45" i="22"/>
  <c r="E45" i="22"/>
  <c r="S44" i="22"/>
  <c r="R44" i="22"/>
  <c r="S42" i="22"/>
  <c r="R42" i="22"/>
  <c r="Q42" i="22"/>
  <c r="P42" i="22"/>
  <c r="E42" i="22"/>
  <c r="U42" i="22" s="1"/>
  <c r="S41" i="22"/>
  <c r="R41" i="22"/>
  <c r="Q41" i="22"/>
  <c r="P41" i="22"/>
  <c r="E41" i="22"/>
  <c r="T41" i="22" s="1"/>
  <c r="S40" i="22"/>
  <c r="R40" i="22"/>
  <c r="Q40" i="22"/>
  <c r="P40" i="22"/>
  <c r="E40" i="22"/>
  <c r="U40" i="22" s="1"/>
  <c r="S39" i="22"/>
  <c r="R39" i="22"/>
  <c r="Q39" i="22"/>
  <c r="P39" i="22"/>
  <c r="E39" i="22"/>
  <c r="S38" i="22"/>
  <c r="R38" i="22"/>
  <c r="Q38" i="22"/>
  <c r="P38" i="22"/>
  <c r="E38" i="22"/>
  <c r="U38" i="22" s="1"/>
  <c r="U37" i="22"/>
  <c r="S37" i="22"/>
  <c r="R37" i="22"/>
  <c r="Q37" i="22"/>
  <c r="P37" i="22"/>
  <c r="E37" i="22"/>
  <c r="T37" i="22" s="1"/>
  <c r="T36" i="22"/>
  <c r="S36" i="22"/>
  <c r="R36" i="22"/>
  <c r="Q36" i="22"/>
  <c r="P36" i="22"/>
  <c r="E36" i="22"/>
  <c r="U36" i="22" s="1"/>
  <c r="S35" i="22"/>
  <c r="R35" i="22"/>
  <c r="Q35" i="22"/>
  <c r="P35" i="22"/>
  <c r="E35" i="22"/>
  <c r="U35" i="22" s="1"/>
  <c r="S34" i="22"/>
  <c r="R34" i="22"/>
  <c r="Q34" i="22"/>
  <c r="P34" i="22"/>
  <c r="E34" i="22"/>
  <c r="U34" i="22" s="1"/>
  <c r="S33" i="22"/>
  <c r="R33" i="22"/>
  <c r="Q33" i="22"/>
  <c r="P33" i="22"/>
  <c r="E33" i="22"/>
  <c r="S32" i="22"/>
  <c r="R32" i="22"/>
  <c r="Q32" i="22"/>
  <c r="P32" i="22"/>
  <c r="E32" i="22"/>
  <c r="S31" i="22"/>
  <c r="R31" i="22"/>
  <c r="Q31" i="22"/>
  <c r="P31" i="22"/>
  <c r="T31" i="22" s="1"/>
  <c r="E31" i="22"/>
  <c r="U31" i="22" s="1"/>
  <c r="U30" i="22"/>
  <c r="S30" i="22"/>
  <c r="R30" i="22"/>
  <c r="Q30" i="22"/>
  <c r="P30" i="22"/>
  <c r="E30" i="22"/>
  <c r="T30" i="22" s="1"/>
  <c r="S29" i="22"/>
  <c r="R29" i="22"/>
  <c r="Q29" i="22"/>
  <c r="P29" i="22"/>
  <c r="E29" i="22"/>
  <c r="T29" i="22" s="1"/>
  <c r="S28" i="22"/>
  <c r="R28" i="22"/>
  <c r="T27" i="22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U25" i="22"/>
  <c r="T25" i="22"/>
  <c r="S25" i="22"/>
  <c r="R25" i="22"/>
  <c r="Q25" i="22"/>
  <c r="P25" i="22"/>
  <c r="E25" i="22"/>
  <c r="T24" i="22"/>
  <c r="S24" i="22"/>
  <c r="R24" i="22"/>
  <c r="Q24" i="22"/>
  <c r="P24" i="22"/>
  <c r="E24" i="22"/>
  <c r="U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U20" i="22" s="1"/>
  <c r="P20" i="22"/>
  <c r="E20" i="22"/>
  <c r="U19" i="22"/>
  <c r="S19" i="22"/>
  <c r="R19" i="22"/>
  <c r="Q19" i="22"/>
  <c r="P19" i="22"/>
  <c r="E19" i="22"/>
  <c r="T19" i="22" s="1"/>
  <c r="S18" i="22"/>
  <c r="R18" i="22"/>
  <c r="Q18" i="22"/>
  <c r="P18" i="22"/>
  <c r="E18" i="22"/>
  <c r="U18" i="22" s="1"/>
  <c r="S17" i="22"/>
  <c r="R17" i="22"/>
  <c r="Q17" i="22"/>
  <c r="P17" i="22"/>
  <c r="E17" i="22"/>
  <c r="T17" i="22" s="1"/>
  <c r="S16" i="22"/>
  <c r="R16" i="22"/>
  <c r="Q16" i="22"/>
  <c r="P16" i="22"/>
  <c r="E16" i="22"/>
  <c r="U16" i="22" s="1"/>
  <c r="S15" i="22"/>
  <c r="R15" i="22"/>
  <c r="Q15" i="22"/>
  <c r="P15" i="22"/>
  <c r="E15" i="22"/>
  <c r="U15" i="22" s="1"/>
  <c r="U14" i="22"/>
  <c r="S14" i="22"/>
  <c r="R14" i="22"/>
  <c r="Q14" i="22"/>
  <c r="P14" i="22"/>
  <c r="E14" i="22"/>
  <c r="T14" i="22" s="1"/>
  <c r="T13" i="22"/>
  <c r="S13" i="22"/>
  <c r="R13" i="22"/>
  <c r="Q13" i="22"/>
  <c r="P13" i="22"/>
  <c r="E13" i="22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T11" i="22" s="1"/>
  <c r="S10" i="22"/>
  <c r="R10" i="22"/>
  <c r="Q10" i="22"/>
  <c r="P10" i="22"/>
  <c r="E10" i="22"/>
  <c r="S64" i="21"/>
  <c r="R64" i="21"/>
  <c r="Q64" i="21"/>
  <c r="P64" i="21"/>
  <c r="E64" i="21"/>
  <c r="U63" i="21"/>
  <c r="T63" i="21"/>
  <c r="S63" i="21"/>
  <c r="R63" i="21"/>
  <c r="Q63" i="21"/>
  <c r="P63" i="21"/>
  <c r="E63" i="21"/>
  <c r="S62" i="21"/>
  <c r="R62" i="21"/>
  <c r="S60" i="21"/>
  <c r="R60" i="21"/>
  <c r="Q60" i="21"/>
  <c r="P60" i="21"/>
  <c r="E60" i="21"/>
  <c r="U60" i="21" s="1"/>
  <c r="T59" i="2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U55" i="21"/>
  <c r="T55" i="21"/>
  <c r="S55" i="21"/>
  <c r="R55" i="21"/>
  <c r="Q55" i="21"/>
  <c r="P55" i="21"/>
  <c r="E55" i="21"/>
  <c r="S54" i="21"/>
  <c r="R54" i="21"/>
  <c r="Q54" i="21"/>
  <c r="P54" i="21"/>
  <c r="E54" i="21"/>
  <c r="T54" i="21" s="1"/>
  <c r="S53" i="21"/>
  <c r="R53" i="21"/>
  <c r="Q53" i="21"/>
  <c r="P53" i="21"/>
  <c r="E53" i="21"/>
  <c r="U53" i="21" s="1"/>
  <c r="S52" i="21"/>
  <c r="R52" i="21"/>
  <c r="Q52" i="21"/>
  <c r="P52" i="21"/>
  <c r="E52" i="21"/>
  <c r="T52" i="21" s="1"/>
  <c r="S51" i="21"/>
  <c r="R51" i="21"/>
  <c r="Q51" i="21"/>
  <c r="P51" i="21"/>
  <c r="E51" i="2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U47" i="21"/>
  <c r="S47" i="21"/>
  <c r="R47" i="21"/>
  <c r="Q47" i="21"/>
  <c r="P47" i="21"/>
  <c r="E47" i="21"/>
  <c r="T47" i="21" s="1"/>
  <c r="S46" i="21"/>
  <c r="R46" i="21"/>
  <c r="Q46" i="21"/>
  <c r="P46" i="21"/>
  <c r="E46" i="21"/>
  <c r="T45" i="21"/>
  <c r="S45" i="21"/>
  <c r="R45" i="21"/>
  <c r="Q45" i="21"/>
  <c r="P45" i="21"/>
  <c r="E45" i="21"/>
  <c r="S44" i="21"/>
  <c r="R44" i="21"/>
  <c r="S42" i="21"/>
  <c r="R42" i="21"/>
  <c r="Q42" i="21"/>
  <c r="P42" i="21"/>
  <c r="E42" i="21"/>
  <c r="U42" i="21" s="1"/>
  <c r="S41" i="21"/>
  <c r="R41" i="21"/>
  <c r="Q41" i="21"/>
  <c r="P41" i="21"/>
  <c r="E41" i="21"/>
  <c r="T41" i="21" s="1"/>
  <c r="S40" i="21"/>
  <c r="R40" i="21"/>
  <c r="Q40" i="21"/>
  <c r="P40" i="21"/>
  <c r="E40" i="2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P35" i="21"/>
  <c r="E35" i="21"/>
  <c r="T35" i="21" s="1"/>
  <c r="S34" i="21"/>
  <c r="R34" i="21"/>
  <c r="Q34" i="21"/>
  <c r="P34" i="21"/>
  <c r="E34" i="21"/>
  <c r="S33" i="21"/>
  <c r="R33" i="21"/>
  <c r="Q33" i="21"/>
  <c r="U33" i="21" s="1"/>
  <c r="P33" i="21"/>
  <c r="T33" i="21" s="1"/>
  <c r="E33" i="21"/>
  <c r="U32" i="21"/>
  <c r="S32" i="21"/>
  <c r="R32" i="21"/>
  <c r="Q32" i="21"/>
  <c r="P32" i="21"/>
  <c r="E32" i="21"/>
  <c r="T32" i="21" s="1"/>
  <c r="T31" i="21"/>
  <c r="S31" i="21"/>
  <c r="R31" i="21"/>
  <c r="Q31" i="21"/>
  <c r="P31" i="21"/>
  <c r="E31" i="21"/>
  <c r="U31" i="21" s="1"/>
  <c r="S30" i="21"/>
  <c r="R30" i="21"/>
  <c r="Q30" i="21"/>
  <c r="P30" i="21"/>
  <c r="E30" i="21"/>
  <c r="U30" i="21" s="1"/>
  <c r="U29" i="21"/>
  <c r="T29" i="21"/>
  <c r="S29" i="21"/>
  <c r="R29" i="21"/>
  <c r="Q29" i="21"/>
  <c r="P29" i="21"/>
  <c r="E29" i="21"/>
  <c r="S28" i="21"/>
  <c r="R28" i="21"/>
  <c r="S27" i="21"/>
  <c r="R27" i="21"/>
  <c r="Q27" i="21"/>
  <c r="P27" i="21"/>
  <c r="E27" i="21"/>
  <c r="U27" i="21" s="1"/>
  <c r="T26" i="21"/>
  <c r="S26" i="21"/>
  <c r="R26" i="21"/>
  <c r="Q26" i="21"/>
  <c r="P26" i="21"/>
  <c r="E26" i="21"/>
  <c r="U26" i="21" s="1"/>
  <c r="U25" i="21"/>
  <c r="S25" i="21"/>
  <c r="R25" i="21"/>
  <c r="Q25" i="21"/>
  <c r="P25" i="21"/>
  <c r="E25" i="21"/>
  <c r="T25" i="21" s="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T20" i="2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U18" i="21" s="1"/>
  <c r="T17" i="21"/>
  <c r="S17" i="21"/>
  <c r="R17" i="21"/>
  <c r="Q17" i="21"/>
  <c r="P17" i="21"/>
  <c r="E17" i="21"/>
  <c r="U17" i="21" s="1"/>
  <c r="S16" i="21"/>
  <c r="R16" i="21"/>
  <c r="Q16" i="21"/>
  <c r="P16" i="21"/>
  <c r="E16" i="21"/>
  <c r="S15" i="21"/>
  <c r="R15" i="21"/>
  <c r="Q15" i="21"/>
  <c r="P15" i="21"/>
  <c r="E15" i="21"/>
  <c r="U15" i="21" s="1"/>
  <c r="U14" i="21"/>
  <c r="S14" i="21"/>
  <c r="R14" i="21"/>
  <c r="Q14" i="21"/>
  <c r="P14" i="21"/>
  <c r="E14" i="21"/>
  <c r="T14" i="21" s="1"/>
  <c r="U13" i="21"/>
  <c r="S13" i="21"/>
  <c r="R13" i="21"/>
  <c r="Q13" i="21"/>
  <c r="P13" i="21"/>
  <c r="E13" i="21"/>
  <c r="T13" i="21" s="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S64" i="20"/>
  <c r="R64" i="20"/>
  <c r="Q64" i="20"/>
  <c r="P64" i="20"/>
  <c r="E64" i="20"/>
  <c r="U64" i="20" s="1"/>
  <c r="U63" i="20"/>
  <c r="S63" i="20"/>
  <c r="R63" i="20"/>
  <c r="Q63" i="20"/>
  <c r="P63" i="20"/>
  <c r="E63" i="20"/>
  <c r="S62" i="20"/>
  <c r="S60" i="20"/>
  <c r="R60" i="20"/>
  <c r="Q60" i="20"/>
  <c r="P60" i="20"/>
  <c r="E60" i="20"/>
  <c r="U60" i="20" s="1"/>
  <c r="S59" i="20"/>
  <c r="R59" i="20"/>
  <c r="Q59" i="20"/>
  <c r="P59" i="20"/>
  <c r="E59" i="20"/>
  <c r="T59" i="20" s="1"/>
  <c r="S58" i="20"/>
  <c r="R58" i="20"/>
  <c r="Q58" i="20"/>
  <c r="P58" i="20"/>
  <c r="E58" i="20"/>
  <c r="T57" i="20"/>
  <c r="S57" i="20"/>
  <c r="R57" i="20"/>
  <c r="Q57" i="20"/>
  <c r="P57" i="20"/>
  <c r="E57" i="20"/>
  <c r="U57" i="20" s="1"/>
  <c r="S56" i="20"/>
  <c r="S55" i="20"/>
  <c r="R55" i="20"/>
  <c r="Q55" i="20"/>
  <c r="P55" i="20"/>
  <c r="E55" i="20"/>
  <c r="U54" i="20"/>
  <c r="S54" i="20"/>
  <c r="R54" i="20"/>
  <c r="Q54" i="20"/>
  <c r="P54" i="20"/>
  <c r="E54" i="20"/>
  <c r="T54" i="20" s="1"/>
  <c r="S53" i="20"/>
  <c r="R53" i="20"/>
  <c r="Q53" i="20"/>
  <c r="P53" i="20"/>
  <c r="E53" i="20"/>
  <c r="T53" i="20" s="1"/>
  <c r="S52" i="20"/>
  <c r="R52" i="20"/>
  <c r="Q52" i="20"/>
  <c r="P52" i="20"/>
  <c r="E52" i="20"/>
  <c r="U52" i="20" s="1"/>
  <c r="U51" i="20"/>
  <c r="S51" i="20"/>
  <c r="R51" i="20"/>
  <c r="Q51" i="20"/>
  <c r="P51" i="20"/>
  <c r="E51" i="20"/>
  <c r="T51" i="20" s="1"/>
  <c r="T50" i="20"/>
  <c r="S50" i="20"/>
  <c r="R50" i="20"/>
  <c r="Q50" i="20"/>
  <c r="P50" i="20"/>
  <c r="E50" i="20"/>
  <c r="U50" i="20" s="1"/>
  <c r="T49" i="20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P46" i="20"/>
  <c r="E46" i="20"/>
  <c r="U45" i="20"/>
  <c r="T45" i="20"/>
  <c r="S45" i="20"/>
  <c r="R45" i="20"/>
  <c r="Q45" i="20"/>
  <c r="P45" i="20"/>
  <c r="E45" i="20"/>
  <c r="S44" i="20"/>
  <c r="S42" i="20"/>
  <c r="R42" i="20"/>
  <c r="Q42" i="20"/>
  <c r="P42" i="20"/>
  <c r="E42" i="20"/>
  <c r="T42" i="20" s="1"/>
  <c r="S41" i="20"/>
  <c r="R41" i="20"/>
  <c r="Q41" i="20"/>
  <c r="P41" i="20"/>
  <c r="E41" i="20"/>
  <c r="U41" i="20" s="1"/>
  <c r="S40" i="20"/>
  <c r="R40" i="20"/>
  <c r="Q40" i="20"/>
  <c r="P40" i="20"/>
  <c r="E40" i="20"/>
  <c r="T40" i="20" s="1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T36" i="20" s="1"/>
  <c r="S35" i="20"/>
  <c r="R35" i="20"/>
  <c r="Q35" i="20"/>
  <c r="P35" i="20"/>
  <c r="E35" i="20"/>
  <c r="T34" i="20"/>
  <c r="S34" i="20"/>
  <c r="R34" i="20"/>
  <c r="Q34" i="20"/>
  <c r="P34" i="20"/>
  <c r="E34" i="20"/>
  <c r="U34" i="20" s="1"/>
  <c r="U33" i="20"/>
  <c r="S33" i="20"/>
  <c r="R33" i="20"/>
  <c r="Q33" i="20"/>
  <c r="P33" i="20"/>
  <c r="T33" i="20" s="1"/>
  <c r="E33" i="20"/>
  <c r="T32" i="20"/>
  <c r="S32" i="20"/>
  <c r="R32" i="20"/>
  <c r="Q32" i="20"/>
  <c r="P32" i="20"/>
  <c r="E32" i="20"/>
  <c r="U32" i="20" s="1"/>
  <c r="S31" i="20"/>
  <c r="R31" i="20"/>
  <c r="Q31" i="20"/>
  <c r="P31" i="20"/>
  <c r="T31" i="20" s="1"/>
  <c r="E31" i="20"/>
  <c r="S30" i="20"/>
  <c r="R30" i="20"/>
  <c r="Q30" i="20"/>
  <c r="P30" i="20"/>
  <c r="E30" i="20"/>
  <c r="T30" i="20" s="1"/>
  <c r="S29" i="20"/>
  <c r="R29" i="20"/>
  <c r="Q29" i="20"/>
  <c r="P29" i="20"/>
  <c r="E29" i="20"/>
  <c r="S28" i="20"/>
  <c r="R28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U25" i="20"/>
  <c r="S25" i="20"/>
  <c r="R25" i="20"/>
  <c r="Q25" i="20"/>
  <c r="P25" i="20"/>
  <c r="E25" i="20"/>
  <c r="T25" i="20" s="1"/>
  <c r="U24" i="20"/>
  <c r="S24" i="20"/>
  <c r="R24" i="20"/>
  <c r="Q24" i="20"/>
  <c r="P24" i="20"/>
  <c r="E24" i="20"/>
  <c r="T24" i="20" s="1"/>
  <c r="S23" i="20"/>
  <c r="R23" i="20"/>
  <c r="Q23" i="20"/>
  <c r="P23" i="20"/>
  <c r="E23" i="20"/>
  <c r="U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U20" i="20" s="1"/>
  <c r="P20" i="20"/>
  <c r="E20" i="20"/>
  <c r="T20" i="20" s="1"/>
  <c r="S19" i="20"/>
  <c r="R19" i="20"/>
  <c r="Q19" i="20"/>
  <c r="P19" i="20"/>
  <c r="E19" i="20"/>
  <c r="T19" i="20" s="1"/>
  <c r="S18" i="20"/>
  <c r="R18" i="20"/>
  <c r="Q18" i="20"/>
  <c r="P18" i="20"/>
  <c r="E18" i="20"/>
  <c r="U18" i="20" s="1"/>
  <c r="S17" i="20"/>
  <c r="R17" i="20"/>
  <c r="Q17" i="20"/>
  <c r="P17" i="20"/>
  <c r="E17" i="20"/>
  <c r="T17" i="20" s="1"/>
  <c r="T16" i="20"/>
  <c r="S16" i="20"/>
  <c r="R16" i="20"/>
  <c r="Q16" i="20"/>
  <c r="P16" i="20"/>
  <c r="E16" i="20"/>
  <c r="U16" i="20" s="1"/>
  <c r="U15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U11" i="20" s="1"/>
  <c r="T10" i="20"/>
  <c r="S10" i="20"/>
  <c r="R10" i="20"/>
  <c r="Q10" i="20"/>
  <c r="P10" i="20"/>
  <c r="E10" i="20"/>
  <c r="S64" i="19"/>
  <c r="R64" i="19"/>
  <c r="Q64" i="19"/>
  <c r="P64" i="19"/>
  <c r="E64" i="19"/>
  <c r="U64" i="19" s="1"/>
  <c r="S63" i="19"/>
  <c r="R63" i="19"/>
  <c r="Q63" i="19"/>
  <c r="Q62" i="19" s="1"/>
  <c r="P63" i="19"/>
  <c r="P62" i="19" s="1"/>
  <c r="E63" i="19"/>
  <c r="T63" i="19" s="1"/>
  <c r="S62" i="19"/>
  <c r="R62" i="19"/>
  <c r="S60" i="19"/>
  <c r="R60" i="19"/>
  <c r="Q60" i="19"/>
  <c r="P60" i="19"/>
  <c r="E60" i="19"/>
  <c r="S59" i="19"/>
  <c r="R59" i="19"/>
  <c r="Q59" i="19"/>
  <c r="P59" i="19"/>
  <c r="E59" i="19"/>
  <c r="T59" i="19" s="1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S56" i="19"/>
  <c r="R56" i="19"/>
  <c r="U55" i="19"/>
  <c r="S55" i="19"/>
  <c r="R55" i="19"/>
  <c r="Q55" i="19"/>
  <c r="P55" i="19"/>
  <c r="E55" i="19"/>
  <c r="T55" i="19" s="1"/>
  <c r="S54" i="19"/>
  <c r="R54" i="19"/>
  <c r="Q54" i="19"/>
  <c r="P54" i="19"/>
  <c r="E54" i="19"/>
  <c r="U54" i="19" s="1"/>
  <c r="S53" i="19"/>
  <c r="R53" i="19"/>
  <c r="Q53" i="19"/>
  <c r="P53" i="19"/>
  <c r="E53" i="19"/>
  <c r="U53" i="19" s="1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T46" i="19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S44" i="19"/>
  <c r="R44" i="19"/>
  <c r="S42" i="19"/>
  <c r="R42" i="19"/>
  <c r="Q42" i="19"/>
  <c r="P42" i="19"/>
  <c r="E42" i="19"/>
  <c r="T42" i="19" s="1"/>
  <c r="U41" i="19"/>
  <c r="T41" i="19"/>
  <c r="S41" i="19"/>
  <c r="R41" i="19"/>
  <c r="Q41" i="19"/>
  <c r="P41" i="19"/>
  <c r="E41" i="19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S38" i="19"/>
  <c r="R38" i="19"/>
  <c r="Q38" i="19"/>
  <c r="P38" i="19"/>
  <c r="E38" i="19"/>
  <c r="T38" i="19" s="1"/>
  <c r="S37" i="19"/>
  <c r="R37" i="19"/>
  <c r="Q37" i="19"/>
  <c r="P37" i="19"/>
  <c r="E37" i="19"/>
  <c r="S36" i="19"/>
  <c r="R36" i="19"/>
  <c r="Q36" i="19"/>
  <c r="U36" i="19" s="1"/>
  <c r="P36" i="19"/>
  <c r="E36" i="19"/>
  <c r="S35" i="19"/>
  <c r="R35" i="19"/>
  <c r="Q35" i="19"/>
  <c r="P35" i="19"/>
  <c r="E35" i="19"/>
  <c r="U35" i="19" s="1"/>
  <c r="S34" i="19"/>
  <c r="R34" i="19"/>
  <c r="Q34" i="19"/>
  <c r="P34" i="19"/>
  <c r="E34" i="19"/>
  <c r="U34" i="19" s="1"/>
  <c r="S33" i="19"/>
  <c r="R33" i="19"/>
  <c r="Q33" i="19"/>
  <c r="P33" i="19"/>
  <c r="T33" i="19" s="1"/>
  <c r="E33" i="19"/>
  <c r="U33" i="19" s="1"/>
  <c r="U32" i="19"/>
  <c r="S32" i="19"/>
  <c r="R32" i="19"/>
  <c r="Q32" i="19"/>
  <c r="P32" i="19"/>
  <c r="E32" i="19"/>
  <c r="T32" i="19" s="1"/>
  <c r="S31" i="19"/>
  <c r="R31" i="19"/>
  <c r="Q31" i="19"/>
  <c r="P31" i="19"/>
  <c r="E31" i="19"/>
  <c r="S30" i="19"/>
  <c r="R30" i="19"/>
  <c r="Q30" i="19"/>
  <c r="P30" i="19"/>
  <c r="E30" i="19"/>
  <c r="S29" i="19"/>
  <c r="R29" i="19"/>
  <c r="Q29" i="19"/>
  <c r="P29" i="19"/>
  <c r="E29" i="19"/>
  <c r="S28" i="19"/>
  <c r="R28" i="19"/>
  <c r="U27" i="19"/>
  <c r="S27" i="19"/>
  <c r="R27" i="19"/>
  <c r="Q27" i="19"/>
  <c r="P27" i="19"/>
  <c r="E27" i="19"/>
  <c r="T27" i="19" s="1"/>
  <c r="U26" i="19"/>
  <c r="T26" i="19"/>
  <c r="S26" i="19"/>
  <c r="R26" i="19"/>
  <c r="Q26" i="19"/>
  <c r="P26" i="19"/>
  <c r="E26" i="19"/>
  <c r="S25" i="19"/>
  <c r="R25" i="19"/>
  <c r="Q25" i="19"/>
  <c r="P25" i="19"/>
  <c r="E25" i="19"/>
  <c r="U25" i="19" s="1"/>
  <c r="S24" i="19"/>
  <c r="R24" i="19"/>
  <c r="Q24" i="19"/>
  <c r="P24" i="19"/>
  <c r="E24" i="19"/>
  <c r="S23" i="19"/>
  <c r="R23" i="19"/>
  <c r="Q23" i="19"/>
  <c r="P23" i="19"/>
  <c r="E23" i="19"/>
  <c r="T23" i="19" s="1"/>
  <c r="T22" i="19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U19" i="19"/>
  <c r="S19" i="19"/>
  <c r="R19" i="19"/>
  <c r="Q19" i="19"/>
  <c r="P19" i="19"/>
  <c r="E19" i="19"/>
  <c r="T19" i="19" s="1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S16" i="19"/>
  <c r="R16" i="19"/>
  <c r="Q16" i="19"/>
  <c r="P16" i="19"/>
  <c r="E16" i="19"/>
  <c r="S15" i="19"/>
  <c r="R15" i="19"/>
  <c r="Q15" i="19"/>
  <c r="P15" i="19"/>
  <c r="E15" i="19"/>
  <c r="T15" i="19" s="1"/>
  <c r="S14" i="19"/>
  <c r="R14" i="19"/>
  <c r="Q14" i="19"/>
  <c r="P14" i="19"/>
  <c r="E14" i="19"/>
  <c r="U14" i="19" s="1"/>
  <c r="U13" i="19"/>
  <c r="S13" i="19"/>
  <c r="R13" i="19"/>
  <c r="Q13" i="19"/>
  <c r="P13" i="19"/>
  <c r="E13" i="19"/>
  <c r="S12" i="19"/>
  <c r="R12" i="19"/>
  <c r="Q12" i="19"/>
  <c r="P12" i="19"/>
  <c r="E12" i="19"/>
  <c r="T12" i="19" s="1"/>
  <c r="S11" i="19"/>
  <c r="R11" i="19"/>
  <c r="Q11" i="19"/>
  <c r="P11" i="19"/>
  <c r="E11" i="19"/>
  <c r="U11" i="19" s="1"/>
  <c r="S10" i="19"/>
  <c r="R10" i="19"/>
  <c r="Q10" i="19"/>
  <c r="P10" i="19"/>
  <c r="E10" i="19"/>
  <c r="U64" i="18"/>
  <c r="T64" i="18"/>
  <c r="S64" i="18"/>
  <c r="R64" i="18"/>
  <c r="Q64" i="18"/>
  <c r="P64" i="18"/>
  <c r="E64" i="18"/>
  <c r="S63" i="18"/>
  <c r="R63" i="18"/>
  <c r="Q63" i="18"/>
  <c r="P63" i="18"/>
  <c r="E63" i="18"/>
  <c r="E62" i="18" s="1"/>
  <c r="U62" i="18" s="1"/>
  <c r="S62" i="18"/>
  <c r="R62" i="18"/>
  <c r="S60" i="18"/>
  <c r="R60" i="18"/>
  <c r="Q60" i="18"/>
  <c r="P60" i="18"/>
  <c r="E60" i="18"/>
  <c r="U60" i="18" s="1"/>
  <c r="S59" i="18"/>
  <c r="R59" i="18"/>
  <c r="Q59" i="18"/>
  <c r="P59" i="18"/>
  <c r="E59" i="18"/>
  <c r="S58" i="18"/>
  <c r="R58" i="18"/>
  <c r="Q58" i="18"/>
  <c r="P58" i="18"/>
  <c r="E58" i="18"/>
  <c r="T58" i="18" s="1"/>
  <c r="S57" i="18"/>
  <c r="R57" i="18"/>
  <c r="Q57" i="18"/>
  <c r="P57" i="18"/>
  <c r="E57" i="18"/>
  <c r="E56" i="18" s="1"/>
  <c r="U56" i="18" s="1"/>
  <c r="S56" i="18"/>
  <c r="S55" i="18"/>
  <c r="R55" i="18"/>
  <c r="Q55" i="18"/>
  <c r="P55" i="18"/>
  <c r="E55" i="18"/>
  <c r="S54" i="18"/>
  <c r="R54" i="18"/>
  <c r="Q54" i="18"/>
  <c r="P54" i="18"/>
  <c r="E54" i="18"/>
  <c r="T54" i="18" s="1"/>
  <c r="T53" i="18"/>
  <c r="S53" i="18"/>
  <c r="R53" i="18"/>
  <c r="Q53" i="18"/>
  <c r="P53" i="18"/>
  <c r="E53" i="18"/>
  <c r="U53" i="18" s="1"/>
  <c r="S52" i="18"/>
  <c r="R52" i="18"/>
  <c r="Q52" i="18"/>
  <c r="P52" i="18"/>
  <c r="E52" i="18"/>
  <c r="T52" i="18" s="1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U46" i="18" s="1"/>
  <c r="P46" i="18"/>
  <c r="E46" i="18"/>
  <c r="S45" i="18"/>
  <c r="R45" i="18"/>
  <c r="Q45" i="18"/>
  <c r="P45" i="18"/>
  <c r="E45" i="18"/>
  <c r="U45" i="18" s="1"/>
  <c r="S44" i="18"/>
  <c r="R44" i="18"/>
  <c r="S42" i="18"/>
  <c r="R42" i="18"/>
  <c r="Q42" i="18"/>
  <c r="P42" i="18"/>
  <c r="E42" i="18"/>
  <c r="T42" i="18" s="1"/>
  <c r="S41" i="18"/>
  <c r="R41" i="18"/>
  <c r="Q41" i="18"/>
  <c r="P41" i="18"/>
  <c r="E41" i="18"/>
  <c r="U41" i="18" s="1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P35" i="18"/>
  <c r="E35" i="18"/>
  <c r="T35" i="18" s="1"/>
  <c r="T34" i="18"/>
  <c r="S34" i="18"/>
  <c r="R34" i="18"/>
  <c r="Q34" i="18"/>
  <c r="P34" i="18"/>
  <c r="E34" i="18"/>
  <c r="U34" i="18" s="1"/>
  <c r="T33" i="18"/>
  <c r="S33" i="18"/>
  <c r="R33" i="18"/>
  <c r="Q33" i="18"/>
  <c r="P33" i="18"/>
  <c r="E33" i="18"/>
  <c r="U33" i="18" s="1"/>
  <c r="S32" i="18"/>
  <c r="R32" i="18"/>
  <c r="Q32" i="18"/>
  <c r="P32" i="18"/>
  <c r="E32" i="18"/>
  <c r="U32" i="18" s="1"/>
  <c r="S31" i="18"/>
  <c r="R31" i="18"/>
  <c r="Q31" i="18"/>
  <c r="P31" i="18"/>
  <c r="E31" i="18"/>
  <c r="U31" i="18" s="1"/>
  <c r="S30" i="18"/>
  <c r="R30" i="18"/>
  <c r="Q30" i="18"/>
  <c r="P30" i="18"/>
  <c r="E30" i="18"/>
  <c r="S29" i="18"/>
  <c r="R29" i="18"/>
  <c r="Q29" i="18"/>
  <c r="P29" i="18"/>
  <c r="E29" i="18"/>
  <c r="S28" i="18"/>
  <c r="R28" i="18"/>
  <c r="S27" i="18"/>
  <c r="R27" i="18"/>
  <c r="Q27" i="18"/>
  <c r="P27" i="18"/>
  <c r="E27" i="18"/>
  <c r="U27" i="18" s="1"/>
  <c r="S26" i="18"/>
  <c r="R26" i="18"/>
  <c r="Q26" i="18"/>
  <c r="P26" i="18"/>
  <c r="E26" i="18"/>
  <c r="S25" i="18"/>
  <c r="R25" i="18"/>
  <c r="Q25" i="18"/>
  <c r="P25" i="18"/>
  <c r="E25" i="18"/>
  <c r="U24" i="18"/>
  <c r="S24" i="18"/>
  <c r="R24" i="18"/>
  <c r="Q24" i="18"/>
  <c r="P24" i="18"/>
  <c r="E24" i="18"/>
  <c r="T24" i="18" s="1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T21" i="18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U18" i="18" s="1"/>
  <c r="S17" i="18"/>
  <c r="R17" i="18"/>
  <c r="Q17" i="18"/>
  <c r="P17" i="18"/>
  <c r="E17" i="18"/>
  <c r="S16" i="18"/>
  <c r="R16" i="18"/>
  <c r="Q16" i="18"/>
  <c r="P16" i="18"/>
  <c r="E16" i="18"/>
  <c r="T16" i="18" s="1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U13" i="18"/>
  <c r="S13" i="18"/>
  <c r="R13" i="18"/>
  <c r="Q13" i="18"/>
  <c r="P13" i="18"/>
  <c r="E13" i="18"/>
  <c r="T13" i="18" s="1"/>
  <c r="T12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S9" i="18"/>
  <c r="U64" i="17"/>
  <c r="S64" i="17"/>
  <c r="R64" i="17"/>
  <c r="Q64" i="17"/>
  <c r="P64" i="17"/>
  <c r="E64" i="17"/>
  <c r="T64" i="17" s="1"/>
  <c r="T63" i="17"/>
  <c r="S63" i="17"/>
  <c r="R63" i="17"/>
  <c r="Q63" i="17"/>
  <c r="Q62" i="17" s="1"/>
  <c r="P63" i="17"/>
  <c r="E63" i="17"/>
  <c r="R62" i="17"/>
  <c r="S60" i="17"/>
  <c r="R60" i="17"/>
  <c r="Q60" i="17"/>
  <c r="P60" i="17"/>
  <c r="E60" i="17"/>
  <c r="S59" i="17"/>
  <c r="R59" i="17"/>
  <c r="Q59" i="17"/>
  <c r="P59" i="17"/>
  <c r="E59" i="17"/>
  <c r="T59" i="17" s="1"/>
  <c r="T58" i="17"/>
  <c r="S58" i="17"/>
  <c r="R58" i="17"/>
  <c r="Q58" i="17"/>
  <c r="P58" i="17"/>
  <c r="E58" i="17"/>
  <c r="U58" i="17" s="1"/>
  <c r="U57" i="17"/>
  <c r="S57" i="17"/>
  <c r="R57" i="17"/>
  <c r="Q57" i="17"/>
  <c r="P57" i="17"/>
  <c r="E57" i="17"/>
  <c r="T57" i="17" s="1"/>
  <c r="S55" i="17"/>
  <c r="R55" i="17"/>
  <c r="Q55" i="17"/>
  <c r="P55" i="17"/>
  <c r="E55" i="17"/>
  <c r="T55" i="17" s="1"/>
  <c r="U54" i="17"/>
  <c r="S54" i="17"/>
  <c r="R54" i="17"/>
  <c r="Q54" i="17"/>
  <c r="P54" i="17"/>
  <c r="E54" i="17"/>
  <c r="T54" i="17" s="1"/>
  <c r="T53" i="17"/>
  <c r="S53" i="17"/>
  <c r="R53" i="17"/>
  <c r="Q53" i="17"/>
  <c r="P53" i="17"/>
  <c r="E53" i="17"/>
  <c r="U53" i="17" s="1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T47" i="17" s="1"/>
  <c r="S46" i="17"/>
  <c r="R46" i="17"/>
  <c r="Q46" i="17"/>
  <c r="P46" i="17"/>
  <c r="T46" i="17" s="1"/>
  <c r="E46" i="17"/>
  <c r="S45" i="17"/>
  <c r="R45" i="17"/>
  <c r="Q45" i="17"/>
  <c r="P45" i="17"/>
  <c r="E45" i="17"/>
  <c r="U45" i="17" s="1"/>
  <c r="S44" i="17"/>
  <c r="R44" i="17"/>
  <c r="T42" i="17"/>
  <c r="S42" i="17"/>
  <c r="R42" i="17"/>
  <c r="Q42" i="17"/>
  <c r="P42" i="17"/>
  <c r="E42" i="17"/>
  <c r="U42" i="17" s="1"/>
  <c r="S41" i="17"/>
  <c r="R41" i="17"/>
  <c r="Q41" i="17"/>
  <c r="P41" i="17"/>
  <c r="E41" i="17"/>
  <c r="U41" i="17" s="1"/>
  <c r="S40" i="17"/>
  <c r="R40" i="17"/>
  <c r="Q40" i="17"/>
  <c r="P40" i="17"/>
  <c r="E40" i="17"/>
  <c r="U40" i="17" s="1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U36" i="17"/>
  <c r="S36" i="17"/>
  <c r="R36" i="17"/>
  <c r="Q36" i="17"/>
  <c r="P36" i="17"/>
  <c r="E36" i="17"/>
  <c r="T36" i="17" s="1"/>
  <c r="S35" i="17"/>
  <c r="R35" i="17"/>
  <c r="Q35" i="17"/>
  <c r="P35" i="17"/>
  <c r="E35" i="17"/>
  <c r="U35" i="17" s="1"/>
  <c r="S34" i="17"/>
  <c r="R34" i="17"/>
  <c r="Q34" i="17"/>
  <c r="P34" i="17"/>
  <c r="E34" i="17"/>
  <c r="U34" i="17" s="1"/>
  <c r="S33" i="17"/>
  <c r="R33" i="17"/>
  <c r="Q33" i="17"/>
  <c r="P33" i="17"/>
  <c r="E33" i="17"/>
  <c r="S32" i="17"/>
  <c r="R32" i="17"/>
  <c r="Q32" i="17"/>
  <c r="P32" i="17"/>
  <c r="E32" i="17"/>
  <c r="U32" i="17" s="1"/>
  <c r="S31" i="17"/>
  <c r="R31" i="17"/>
  <c r="Q31" i="17"/>
  <c r="U31" i="17" s="1"/>
  <c r="P31" i="17"/>
  <c r="E31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T27" i="17"/>
  <c r="S27" i="17"/>
  <c r="R27" i="17"/>
  <c r="Q27" i="17"/>
  <c r="P27" i="17"/>
  <c r="E27" i="17"/>
  <c r="U27" i="17" s="1"/>
  <c r="U26" i="17"/>
  <c r="S26" i="17"/>
  <c r="R26" i="17"/>
  <c r="Q26" i="17"/>
  <c r="P26" i="17"/>
  <c r="E26" i="17"/>
  <c r="T26" i="17" s="1"/>
  <c r="S25" i="17"/>
  <c r="R25" i="17"/>
  <c r="Q25" i="17"/>
  <c r="P25" i="17"/>
  <c r="E25" i="17"/>
  <c r="U25" i="17" s="1"/>
  <c r="S24" i="17"/>
  <c r="R24" i="17"/>
  <c r="Q24" i="17"/>
  <c r="P24" i="17"/>
  <c r="E24" i="17"/>
  <c r="U24" i="17" s="1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U21" i="17"/>
  <c r="T21" i="17"/>
  <c r="S21" i="17"/>
  <c r="R21" i="17"/>
  <c r="Q21" i="17"/>
  <c r="P21" i="17"/>
  <c r="E21" i="17"/>
  <c r="S20" i="17"/>
  <c r="R20" i="17"/>
  <c r="Q20" i="17"/>
  <c r="P20" i="17"/>
  <c r="T20" i="17" s="1"/>
  <c r="E20" i="17"/>
  <c r="U20" i="17" s="1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S17" i="17"/>
  <c r="R17" i="17"/>
  <c r="Q17" i="17"/>
  <c r="P17" i="17"/>
  <c r="E17" i="17"/>
  <c r="U17" i="17" s="1"/>
  <c r="S16" i="17"/>
  <c r="R16" i="17"/>
  <c r="Q16" i="17"/>
  <c r="P16" i="17"/>
  <c r="E16" i="17"/>
  <c r="S15" i="17"/>
  <c r="R15" i="17"/>
  <c r="Q15" i="17"/>
  <c r="P15" i="17"/>
  <c r="E15" i="17"/>
  <c r="U15" i="17" s="1"/>
  <c r="T14" i="17"/>
  <c r="S14" i="17"/>
  <c r="R14" i="17"/>
  <c r="Q14" i="17"/>
  <c r="P14" i="17"/>
  <c r="E14" i="17"/>
  <c r="U14" i="17" s="1"/>
  <c r="S13" i="17"/>
  <c r="R13" i="17"/>
  <c r="Q13" i="17"/>
  <c r="P13" i="17"/>
  <c r="T13" i="17" s="1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S64" i="16"/>
  <c r="R64" i="16"/>
  <c r="Q64" i="16"/>
  <c r="P64" i="16"/>
  <c r="E64" i="16"/>
  <c r="U64" i="16" s="1"/>
  <c r="U63" i="16"/>
  <c r="S63" i="16"/>
  <c r="R63" i="16"/>
  <c r="Q63" i="16"/>
  <c r="P63" i="16"/>
  <c r="E63" i="16"/>
  <c r="S62" i="16"/>
  <c r="R62" i="16"/>
  <c r="S60" i="16"/>
  <c r="R60" i="16"/>
  <c r="Q60" i="16"/>
  <c r="P60" i="16"/>
  <c r="E60" i="16"/>
  <c r="T60" i="16" s="1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U57" i="16"/>
  <c r="T57" i="16"/>
  <c r="S57" i="16"/>
  <c r="R57" i="16"/>
  <c r="Q57" i="16"/>
  <c r="P57" i="16"/>
  <c r="E57" i="16"/>
  <c r="S56" i="16"/>
  <c r="S55" i="16"/>
  <c r="R55" i="16"/>
  <c r="Q55" i="16"/>
  <c r="P55" i="16"/>
  <c r="E55" i="16"/>
  <c r="U55" i="16" s="1"/>
  <c r="S54" i="16"/>
  <c r="R54" i="16"/>
  <c r="Q54" i="16"/>
  <c r="P54" i="16"/>
  <c r="E54" i="16"/>
  <c r="U54" i="16" s="1"/>
  <c r="S53" i="16"/>
  <c r="R53" i="16"/>
  <c r="Q53" i="16"/>
  <c r="P53" i="16"/>
  <c r="E53" i="16"/>
  <c r="S52" i="16"/>
  <c r="R52" i="16"/>
  <c r="Q52" i="16"/>
  <c r="P52" i="16"/>
  <c r="E52" i="16"/>
  <c r="U52" i="16" s="1"/>
  <c r="U51" i="16"/>
  <c r="S51" i="16"/>
  <c r="R51" i="16"/>
  <c r="Q51" i="16"/>
  <c r="P51" i="16"/>
  <c r="E51" i="16"/>
  <c r="T51" i="16" s="1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T48" i="16"/>
  <c r="S48" i="16"/>
  <c r="R48" i="16"/>
  <c r="Q48" i="16"/>
  <c r="P48" i="16"/>
  <c r="E48" i="16"/>
  <c r="U48" i="16" s="1"/>
  <c r="U47" i="16"/>
  <c r="T47" i="16"/>
  <c r="S47" i="16"/>
  <c r="R47" i="16"/>
  <c r="Q47" i="16"/>
  <c r="P47" i="16"/>
  <c r="E47" i="16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S44" i="16"/>
  <c r="R44" i="16"/>
  <c r="S42" i="16"/>
  <c r="R42" i="16"/>
  <c r="Q42" i="16"/>
  <c r="P42" i="16"/>
  <c r="E42" i="16"/>
  <c r="S41" i="16"/>
  <c r="R41" i="16"/>
  <c r="Q41" i="16"/>
  <c r="P41" i="16"/>
  <c r="E41" i="16"/>
  <c r="U41" i="16" s="1"/>
  <c r="U40" i="16"/>
  <c r="S40" i="16"/>
  <c r="R40" i="16"/>
  <c r="Q40" i="16"/>
  <c r="P40" i="16"/>
  <c r="E40" i="16"/>
  <c r="T40" i="16" s="1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S34" i="16"/>
  <c r="R34" i="16"/>
  <c r="Q34" i="16"/>
  <c r="P34" i="16"/>
  <c r="E34" i="16"/>
  <c r="U34" i="16" s="1"/>
  <c r="S33" i="16"/>
  <c r="R33" i="16"/>
  <c r="Q33" i="16"/>
  <c r="P33" i="16"/>
  <c r="E33" i="16"/>
  <c r="U33" i="16" s="1"/>
  <c r="S32" i="16"/>
  <c r="R32" i="16"/>
  <c r="Q32" i="16"/>
  <c r="P32" i="16"/>
  <c r="E32" i="16"/>
  <c r="T32" i="16" s="1"/>
  <c r="S31" i="16"/>
  <c r="R31" i="16"/>
  <c r="Q31" i="16"/>
  <c r="P31" i="16"/>
  <c r="E31" i="16"/>
  <c r="T30" i="16"/>
  <c r="S30" i="16"/>
  <c r="R30" i="16"/>
  <c r="Q30" i="16"/>
  <c r="P30" i="16"/>
  <c r="E30" i="16"/>
  <c r="U30" i="16" s="1"/>
  <c r="S29" i="16"/>
  <c r="R29" i="16"/>
  <c r="Q29" i="16"/>
  <c r="P29" i="16"/>
  <c r="E29" i="16"/>
  <c r="T29" i="16" s="1"/>
  <c r="R28" i="16"/>
  <c r="S27" i="16"/>
  <c r="R27" i="16"/>
  <c r="Q27" i="16"/>
  <c r="P27" i="16"/>
  <c r="E27" i="16"/>
  <c r="T27" i="16" s="1"/>
  <c r="T26" i="16"/>
  <c r="S26" i="16"/>
  <c r="R26" i="16"/>
  <c r="Q26" i="16"/>
  <c r="P26" i="16"/>
  <c r="E26" i="16"/>
  <c r="U26" i="16" s="1"/>
  <c r="S25" i="16"/>
  <c r="R25" i="16"/>
  <c r="Q25" i="16"/>
  <c r="P25" i="16"/>
  <c r="E25" i="16"/>
  <c r="T25" i="16" s="1"/>
  <c r="S24" i="16"/>
  <c r="R24" i="16"/>
  <c r="Q24" i="16"/>
  <c r="P24" i="16"/>
  <c r="E24" i="16"/>
  <c r="U24" i="16" s="1"/>
  <c r="U23" i="16"/>
  <c r="S23" i="16"/>
  <c r="R23" i="16"/>
  <c r="Q23" i="16"/>
  <c r="P23" i="16"/>
  <c r="E23" i="16"/>
  <c r="T23" i="16" s="1"/>
  <c r="U22" i="16"/>
  <c r="T22" i="16"/>
  <c r="S22" i="16"/>
  <c r="R22" i="16"/>
  <c r="Q22" i="16"/>
  <c r="P22" i="16"/>
  <c r="E22" i="16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S18" i="16"/>
  <c r="R18" i="16"/>
  <c r="Q18" i="16"/>
  <c r="P18" i="16"/>
  <c r="E18" i="16"/>
  <c r="S17" i="16"/>
  <c r="R17" i="16"/>
  <c r="Q17" i="16"/>
  <c r="P17" i="16"/>
  <c r="E17" i="16"/>
  <c r="U17" i="16" s="1"/>
  <c r="S16" i="16"/>
  <c r="R16" i="16"/>
  <c r="Q16" i="16"/>
  <c r="P16" i="16"/>
  <c r="E16" i="16"/>
  <c r="S15" i="16"/>
  <c r="R15" i="16"/>
  <c r="Q15" i="16"/>
  <c r="P15" i="16"/>
  <c r="E15" i="16"/>
  <c r="U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U10" i="16"/>
  <c r="S10" i="16"/>
  <c r="R10" i="16"/>
  <c r="Q10" i="16"/>
  <c r="P10" i="16"/>
  <c r="T10" i="16" s="1"/>
  <c r="E10" i="16"/>
  <c r="S9" i="16"/>
  <c r="R9" i="16"/>
  <c r="S64" i="15"/>
  <c r="R64" i="15"/>
  <c r="Q64" i="15"/>
  <c r="P64" i="15"/>
  <c r="E64" i="15"/>
  <c r="T64" i="15" s="1"/>
  <c r="S63" i="15"/>
  <c r="R63" i="15"/>
  <c r="Q63" i="15"/>
  <c r="P63" i="15"/>
  <c r="E63" i="15"/>
  <c r="U63" i="15" s="1"/>
  <c r="S62" i="15"/>
  <c r="R62" i="15"/>
  <c r="S60" i="15"/>
  <c r="R60" i="15"/>
  <c r="Q60" i="15"/>
  <c r="P60" i="15"/>
  <c r="E60" i="15"/>
  <c r="S59" i="15"/>
  <c r="R59" i="15"/>
  <c r="Q59" i="15"/>
  <c r="P59" i="15"/>
  <c r="E59" i="15"/>
  <c r="U59" i="15" s="1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S56" i="15"/>
  <c r="S55" i="15"/>
  <c r="R55" i="15"/>
  <c r="Q55" i="15"/>
  <c r="P55" i="15"/>
  <c r="E55" i="15"/>
  <c r="U55" i="15" s="1"/>
  <c r="S54" i="15"/>
  <c r="R54" i="15"/>
  <c r="Q54" i="15"/>
  <c r="P54" i="15"/>
  <c r="E54" i="15"/>
  <c r="T54" i="15" s="1"/>
  <c r="U53" i="15"/>
  <c r="S53" i="15"/>
  <c r="R53" i="15"/>
  <c r="Q53" i="15"/>
  <c r="P53" i="15"/>
  <c r="E53" i="15"/>
  <c r="T53" i="15" s="1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U46" i="15" s="1"/>
  <c r="P46" i="15"/>
  <c r="T46" i="15" s="1"/>
  <c r="E46" i="15"/>
  <c r="S45" i="15"/>
  <c r="R45" i="15"/>
  <c r="Q45" i="15"/>
  <c r="P45" i="15"/>
  <c r="E45" i="15"/>
  <c r="U45" i="15" s="1"/>
  <c r="S44" i="15"/>
  <c r="R44" i="15"/>
  <c r="S42" i="15"/>
  <c r="R42" i="15"/>
  <c r="Q42" i="15"/>
  <c r="P42" i="15"/>
  <c r="E42" i="15"/>
  <c r="S41" i="15"/>
  <c r="R41" i="15"/>
  <c r="Q41" i="15"/>
  <c r="P41" i="15"/>
  <c r="E41" i="15"/>
  <c r="T41" i="15" s="1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U38" i="15"/>
  <c r="S38" i="15"/>
  <c r="R38" i="15"/>
  <c r="Q38" i="15"/>
  <c r="P38" i="15"/>
  <c r="E38" i="15"/>
  <c r="T38" i="15" s="1"/>
  <c r="T37" i="15"/>
  <c r="S37" i="15"/>
  <c r="R37" i="15"/>
  <c r="Q37" i="15"/>
  <c r="P37" i="15"/>
  <c r="E37" i="15"/>
  <c r="U37" i="15" s="1"/>
  <c r="U36" i="15"/>
  <c r="S36" i="15"/>
  <c r="R36" i="15"/>
  <c r="Q36" i="15"/>
  <c r="P36" i="15"/>
  <c r="E36" i="15"/>
  <c r="S35" i="15"/>
  <c r="R35" i="15"/>
  <c r="Q35" i="15"/>
  <c r="P35" i="15"/>
  <c r="E35" i="15"/>
  <c r="S34" i="15"/>
  <c r="R34" i="15"/>
  <c r="Q34" i="15"/>
  <c r="P34" i="15"/>
  <c r="E34" i="15"/>
  <c r="U34" i="15" s="1"/>
  <c r="S33" i="15"/>
  <c r="R33" i="15"/>
  <c r="Q33" i="15"/>
  <c r="U33" i="15" s="1"/>
  <c r="P33" i="15"/>
  <c r="E33" i="15"/>
  <c r="S32" i="15"/>
  <c r="R32" i="15"/>
  <c r="Q32" i="15"/>
  <c r="P32" i="15"/>
  <c r="E32" i="15"/>
  <c r="U32" i="15" s="1"/>
  <c r="S31" i="15"/>
  <c r="R31" i="15"/>
  <c r="Q31" i="15"/>
  <c r="P31" i="15"/>
  <c r="E31" i="15"/>
  <c r="U31" i="15" s="1"/>
  <c r="U30" i="15"/>
  <c r="S30" i="15"/>
  <c r="R30" i="15"/>
  <c r="Q30" i="15"/>
  <c r="P30" i="15"/>
  <c r="E30" i="15"/>
  <c r="T30" i="15" s="1"/>
  <c r="S29" i="15"/>
  <c r="R29" i="15"/>
  <c r="Q29" i="15"/>
  <c r="P29" i="15"/>
  <c r="E29" i="15"/>
  <c r="S28" i="15"/>
  <c r="S27" i="15"/>
  <c r="R27" i="15"/>
  <c r="Q27" i="15"/>
  <c r="P27" i="15"/>
  <c r="E27" i="15"/>
  <c r="U27" i="15" s="1"/>
  <c r="S26" i="15"/>
  <c r="R26" i="15"/>
  <c r="Q26" i="15"/>
  <c r="P26" i="15"/>
  <c r="E26" i="15"/>
  <c r="S25" i="15"/>
  <c r="R25" i="15"/>
  <c r="Q25" i="15"/>
  <c r="P25" i="15"/>
  <c r="E25" i="15"/>
  <c r="T25" i="15" s="1"/>
  <c r="S24" i="15"/>
  <c r="R24" i="15"/>
  <c r="Q24" i="15"/>
  <c r="P24" i="15"/>
  <c r="E24" i="15"/>
  <c r="S23" i="15"/>
  <c r="R23" i="15"/>
  <c r="Q23" i="15"/>
  <c r="P23" i="15"/>
  <c r="E23" i="15"/>
  <c r="S22" i="15"/>
  <c r="R22" i="15"/>
  <c r="Q22" i="15"/>
  <c r="P22" i="15"/>
  <c r="E22" i="15"/>
  <c r="T22" i="15" s="1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U17" i="15" s="1"/>
  <c r="S16" i="15"/>
  <c r="R16" i="15"/>
  <c r="Q16" i="15"/>
  <c r="P16" i="15"/>
  <c r="E16" i="15"/>
  <c r="S15" i="15"/>
  <c r="R15" i="15"/>
  <c r="Q15" i="15"/>
  <c r="P15" i="15"/>
  <c r="E15" i="15"/>
  <c r="U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T13" i="15" s="1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U10" i="15" s="1"/>
  <c r="R9" i="15"/>
  <c r="S64" i="14"/>
  <c r="R64" i="14"/>
  <c r="Q64" i="14"/>
  <c r="P64" i="14"/>
  <c r="E64" i="14"/>
  <c r="T64" i="14" s="1"/>
  <c r="S63" i="14"/>
  <c r="R63" i="14"/>
  <c r="Q63" i="14"/>
  <c r="P63" i="14"/>
  <c r="E63" i="14"/>
  <c r="T63" i="14" s="1"/>
  <c r="S62" i="14"/>
  <c r="R62" i="14"/>
  <c r="S60" i="14"/>
  <c r="R60" i="14"/>
  <c r="Q60" i="14"/>
  <c r="P60" i="14"/>
  <c r="E60" i="14"/>
  <c r="U60" i="14" s="1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S57" i="14"/>
  <c r="R57" i="14"/>
  <c r="Q57" i="14"/>
  <c r="P57" i="14"/>
  <c r="E57" i="14"/>
  <c r="S56" i="14"/>
  <c r="U55" i="14"/>
  <c r="S55" i="14"/>
  <c r="R55" i="14"/>
  <c r="Q55" i="14"/>
  <c r="P55" i="14"/>
  <c r="E55" i="14"/>
  <c r="T55" i="14" s="1"/>
  <c r="T54" i="14"/>
  <c r="S54" i="14"/>
  <c r="R54" i="14"/>
  <c r="Q54" i="14"/>
  <c r="P54" i="14"/>
  <c r="E54" i="14"/>
  <c r="U54" i="14" s="1"/>
  <c r="S53" i="14"/>
  <c r="R53" i="14"/>
  <c r="Q53" i="14"/>
  <c r="P53" i="14"/>
  <c r="E53" i="14"/>
  <c r="U53" i="14" s="1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S45" i="14"/>
  <c r="R45" i="14"/>
  <c r="Q45" i="14"/>
  <c r="P45" i="14"/>
  <c r="E45" i="14"/>
  <c r="T45" i="14" s="1"/>
  <c r="S44" i="14"/>
  <c r="R44" i="14"/>
  <c r="S42" i="14"/>
  <c r="R42" i="14"/>
  <c r="Q42" i="14"/>
  <c r="P42" i="14"/>
  <c r="E42" i="14"/>
  <c r="T42" i="14" s="1"/>
  <c r="U41" i="14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U35" i="14" s="1"/>
  <c r="U34" i="14"/>
  <c r="S34" i="14"/>
  <c r="R34" i="14"/>
  <c r="Q34" i="14"/>
  <c r="P34" i="14"/>
  <c r="E34" i="14"/>
  <c r="T34" i="14" s="1"/>
  <c r="S33" i="14"/>
  <c r="R33" i="14"/>
  <c r="Q33" i="14"/>
  <c r="P33" i="14"/>
  <c r="E33" i="14"/>
  <c r="U33" i="14" s="1"/>
  <c r="S32" i="14"/>
  <c r="R32" i="14"/>
  <c r="Q32" i="14"/>
  <c r="P32" i="14"/>
  <c r="E32" i="14"/>
  <c r="T32" i="14" s="1"/>
  <c r="U31" i="14"/>
  <c r="S31" i="14"/>
  <c r="R31" i="14"/>
  <c r="Q31" i="14"/>
  <c r="P31" i="14"/>
  <c r="E31" i="14"/>
  <c r="T31" i="14" s="1"/>
  <c r="U30" i="14"/>
  <c r="S30" i="14"/>
  <c r="R30" i="14"/>
  <c r="Q30" i="14"/>
  <c r="P30" i="14"/>
  <c r="E30" i="14"/>
  <c r="T30" i="14" s="1"/>
  <c r="T29" i="14"/>
  <c r="S29" i="14"/>
  <c r="R29" i="14"/>
  <c r="Q29" i="14"/>
  <c r="P29" i="14"/>
  <c r="E29" i="14"/>
  <c r="U29" i="14" s="1"/>
  <c r="S27" i="14"/>
  <c r="R27" i="14"/>
  <c r="Q27" i="14"/>
  <c r="P27" i="14"/>
  <c r="E27" i="14"/>
  <c r="U27" i="14" s="1"/>
  <c r="S26" i="14"/>
  <c r="R26" i="14"/>
  <c r="Q26" i="14"/>
  <c r="P26" i="14"/>
  <c r="E26" i="14"/>
  <c r="S25" i="14"/>
  <c r="R25" i="14"/>
  <c r="Q25" i="14"/>
  <c r="P25" i="14"/>
  <c r="E25" i="14"/>
  <c r="U25" i="14" s="1"/>
  <c r="U24" i="14"/>
  <c r="T24" i="14"/>
  <c r="S24" i="14"/>
  <c r="R24" i="14"/>
  <c r="Q24" i="14"/>
  <c r="P24" i="14"/>
  <c r="E24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T21" i="14" s="1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U17" i="14"/>
  <c r="S17" i="14"/>
  <c r="R17" i="14"/>
  <c r="Q17" i="14"/>
  <c r="P17" i="14"/>
  <c r="E17" i="14"/>
  <c r="T17" i="14" s="1"/>
  <c r="T16" i="14"/>
  <c r="S16" i="14"/>
  <c r="R16" i="14"/>
  <c r="Q16" i="14"/>
  <c r="P16" i="14"/>
  <c r="E16" i="14"/>
  <c r="U16" i="14" s="1"/>
  <c r="S15" i="14"/>
  <c r="R15" i="14"/>
  <c r="Q15" i="14"/>
  <c r="P15" i="14"/>
  <c r="E15" i="14"/>
  <c r="U15" i="14" s="1"/>
  <c r="S14" i="14"/>
  <c r="R14" i="14"/>
  <c r="Q14" i="14"/>
  <c r="P14" i="14"/>
  <c r="E14" i="14"/>
  <c r="T14" i="14" s="1"/>
  <c r="S13" i="14"/>
  <c r="R13" i="14"/>
  <c r="Q13" i="14"/>
  <c r="P13" i="14"/>
  <c r="T13" i="14" s="1"/>
  <c r="E13" i="14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P10" i="14"/>
  <c r="E10" i="14"/>
  <c r="U64" i="13"/>
  <c r="S64" i="13"/>
  <c r="R64" i="13"/>
  <c r="Q64" i="13"/>
  <c r="P64" i="13"/>
  <c r="E64" i="13"/>
  <c r="T64" i="13" s="1"/>
  <c r="S63" i="13"/>
  <c r="R63" i="13"/>
  <c r="Q63" i="13"/>
  <c r="P63" i="13"/>
  <c r="E63" i="13"/>
  <c r="T63" i="13" s="1"/>
  <c r="R62" i="13"/>
  <c r="S60" i="13"/>
  <c r="R60" i="13"/>
  <c r="Q60" i="13"/>
  <c r="P60" i="13"/>
  <c r="E60" i="13"/>
  <c r="S59" i="13"/>
  <c r="R59" i="13"/>
  <c r="Q59" i="13"/>
  <c r="P59" i="13"/>
  <c r="E59" i="13"/>
  <c r="T59" i="13" s="1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6" i="13"/>
  <c r="S55" i="13"/>
  <c r="R55" i="13"/>
  <c r="Q55" i="13"/>
  <c r="P55" i="13"/>
  <c r="E55" i="13"/>
  <c r="S54" i="13"/>
  <c r="R54" i="13"/>
  <c r="Q54" i="13"/>
  <c r="P54" i="13"/>
  <c r="E54" i="13"/>
  <c r="U54" i="13" s="1"/>
  <c r="S53" i="13"/>
  <c r="R53" i="13"/>
  <c r="Q53" i="13"/>
  <c r="P53" i="13"/>
  <c r="E53" i="13"/>
  <c r="T53" i="13" s="1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S45" i="13"/>
  <c r="R45" i="13"/>
  <c r="Q45" i="13"/>
  <c r="P45" i="13"/>
  <c r="E45" i="13"/>
  <c r="R44" i="13"/>
  <c r="U42" i="13"/>
  <c r="S42" i="13"/>
  <c r="R42" i="13"/>
  <c r="Q42" i="13"/>
  <c r="P42" i="13"/>
  <c r="E42" i="13"/>
  <c r="T42" i="13" s="1"/>
  <c r="S41" i="13"/>
  <c r="R41" i="13"/>
  <c r="Q41" i="13"/>
  <c r="P41" i="13"/>
  <c r="E41" i="13"/>
  <c r="U41" i="13" s="1"/>
  <c r="S40" i="13"/>
  <c r="R40" i="13"/>
  <c r="Q40" i="13"/>
  <c r="P40" i="13"/>
  <c r="E40" i="13"/>
  <c r="U40" i="13" s="1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E36" i="13"/>
  <c r="U36" i="13" s="1"/>
  <c r="S35" i="13"/>
  <c r="R35" i="13"/>
  <c r="Q35" i="13"/>
  <c r="P35" i="13"/>
  <c r="E35" i="13"/>
  <c r="T35" i="13" s="1"/>
  <c r="U34" i="13"/>
  <c r="T34" i="13"/>
  <c r="S34" i="13"/>
  <c r="R34" i="13"/>
  <c r="Q34" i="13"/>
  <c r="P34" i="13"/>
  <c r="E34" i="13"/>
  <c r="S33" i="13"/>
  <c r="R33" i="13"/>
  <c r="Q33" i="13"/>
  <c r="P33" i="13"/>
  <c r="E33" i="13"/>
  <c r="S32" i="13"/>
  <c r="R32" i="13"/>
  <c r="Q32" i="13"/>
  <c r="P32" i="13"/>
  <c r="E32" i="13"/>
  <c r="S31" i="13"/>
  <c r="R31" i="13"/>
  <c r="Q31" i="13"/>
  <c r="P31" i="13"/>
  <c r="E31" i="13"/>
  <c r="T31" i="13" s="1"/>
  <c r="U30" i="13"/>
  <c r="T30" i="13"/>
  <c r="S30" i="13"/>
  <c r="R30" i="13"/>
  <c r="Q30" i="13"/>
  <c r="P30" i="13"/>
  <c r="E30" i="13"/>
  <c r="T29" i="13"/>
  <c r="S29" i="13"/>
  <c r="R29" i="13"/>
  <c r="Q29" i="13"/>
  <c r="P29" i="13"/>
  <c r="E29" i="13"/>
  <c r="S28" i="13"/>
  <c r="R28" i="13"/>
  <c r="S27" i="13"/>
  <c r="R27" i="13"/>
  <c r="Q27" i="13"/>
  <c r="P27" i="13"/>
  <c r="E27" i="13"/>
  <c r="U27" i="13" s="1"/>
  <c r="S26" i="13"/>
  <c r="R26" i="13"/>
  <c r="Q26" i="13"/>
  <c r="P26" i="13"/>
  <c r="E26" i="13"/>
  <c r="S25" i="13"/>
  <c r="R25" i="13"/>
  <c r="Q25" i="13"/>
  <c r="P25" i="13"/>
  <c r="E25" i="13"/>
  <c r="U25" i="13" s="1"/>
  <c r="T24" i="13"/>
  <c r="S24" i="13"/>
  <c r="R24" i="13"/>
  <c r="Q24" i="13"/>
  <c r="P24" i="13"/>
  <c r="E24" i="13"/>
  <c r="U24" i="13" s="1"/>
  <c r="S23" i="13"/>
  <c r="R23" i="13"/>
  <c r="Q23" i="13"/>
  <c r="P23" i="13"/>
  <c r="E23" i="13"/>
  <c r="U23" i="13" s="1"/>
  <c r="U22" i="13"/>
  <c r="T22" i="13"/>
  <c r="S22" i="13"/>
  <c r="R22" i="13"/>
  <c r="Q22" i="13"/>
  <c r="P22" i="13"/>
  <c r="E22" i="13"/>
  <c r="U21" i="13"/>
  <c r="S21" i="13"/>
  <c r="R21" i="13"/>
  <c r="Q21" i="13"/>
  <c r="P21" i="13"/>
  <c r="E21" i="13"/>
  <c r="T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S18" i="13"/>
  <c r="R18" i="13"/>
  <c r="Q18" i="13"/>
  <c r="P18" i="13"/>
  <c r="E18" i="13"/>
  <c r="T18" i="13" s="1"/>
  <c r="S17" i="13"/>
  <c r="R17" i="13"/>
  <c r="Q17" i="13"/>
  <c r="P17" i="13"/>
  <c r="E17" i="13"/>
  <c r="U17" i="13" s="1"/>
  <c r="S16" i="13"/>
  <c r="R16" i="13"/>
  <c r="Q16" i="13"/>
  <c r="P16" i="13"/>
  <c r="E16" i="13"/>
  <c r="U16" i="13" s="1"/>
  <c r="S15" i="13"/>
  <c r="R15" i="13"/>
  <c r="Q15" i="13"/>
  <c r="P15" i="13"/>
  <c r="E15" i="13"/>
  <c r="S14" i="13"/>
  <c r="R14" i="13"/>
  <c r="Q14" i="13"/>
  <c r="P14" i="13"/>
  <c r="E14" i="13"/>
  <c r="U14" i="13" s="1"/>
  <c r="S13" i="13"/>
  <c r="R13" i="13"/>
  <c r="Q13" i="13"/>
  <c r="U13" i="13" s="1"/>
  <c r="P13" i="13"/>
  <c r="T13" i="13" s="1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S62" i="12"/>
  <c r="S60" i="12"/>
  <c r="R60" i="12"/>
  <c r="Q60" i="12"/>
  <c r="P60" i="12"/>
  <c r="E60" i="12"/>
  <c r="T60" i="12" s="1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U57" i="12"/>
  <c r="S57" i="12"/>
  <c r="R57" i="12"/>
  <c r="Q57" i="12"/>
  <c r="P57" i="12"/>
  <c r="E57" i="12"/>
  <c r="T57" i="12" s="1"/>
  <c r="S55" i="12"/>
  <c r="R55" i="12"/>
  <c r="Q55" i="12"/>
  <c r="P55" i="12"/>
  <c r="E55" i="12"/>
  <c r="U55" i="12" s="1"/>
  <c r="S54" i="12"/>
  <c r="R54" i="12"/>
  <c r="Q54" i="12"/>
  <c r="P54" i="12"/>
  <c r="E54" i="12"/>
  <c r="U54" i="12" s="1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S44" i="12"/>
  <c r="R44" i="12"/>
  <c r="T42" i="12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S40" i="12"/>
  <c r="R40" i="12"/>
  <c r="Q40" i="12"/>
  <c r="P40" i="12"/>
  <c r="E40" i="12"/>
  <c r="T40" i="12" s="1"/>
  <c r="S39" i="12"/>
  <c r="R39" i="12"/>
  <c r="Q39" i="12"/>
  <c r="P39" i="12"/>
  <c r="E39" i="12"/>
  <c r="U39" i="12" s="1"/>
  <c r="T38" i="12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S36" i="12"/>
  <c r="R36" i="12"/>
  <c r="Q36" i="12"/>
  <c r="P36" i="12"/>
  <c r="E36" i="12"/>
  <c r="U36" i="12" s="1"/>
  <c r="U35" i="12"/>
  <c r="S35" i="12"/>
  <c r="R35" i="12"/>
  <c r="Q35" i="12"/>
  <c r="P35" i="12"/>
  <c r="E35" i="12"/>
  <c r="T35" i="12" s="1"/>
  <c r="S34" i="12"/>
  <c r="R34" i="12"/>
  <c r="Q34" i="12"/>
  <c r="P34" i="12"/>
  <c r="E34" i="12"/>
  <c r="U34" i="12" s="1"/>
  <c r="S33" i="12"/>
  <c r="R33" i="12"/>
  <c r="Q33" i="12"/>
  <c r="P33" i="12"/>
  <c r="T33" i="12" s="1"/>
  <c r="E33" i="12"/>
  <c r="U33" i="12" s="1"/>
  <c r="U32" i="12"/>
  <c r="S32" i="12"/>
  <c r="R32" i="12"/>
  <c r="Q32" i="12"/>
  <c r="P32" i="12"/>
  <c r="E32" i="12"/>
  <c r="T32" i="12" s="1"/>
  <c r="U31" i="12"/>
  <c r="S31" i="12"/>
  <c r="R31" i="12"/>
  <c r="Q31" i="12"/>
  <c r="P31" i="12"/>
  <c r="E31" i="12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U27" i="12"/>
  <c r="S27" i="12"/>
  <c r="R27" i="12"/>
  <c r="Q27" i="12"/>
  <c r="P27" i="12"/>
  <c r="E27" i="12"/>
  <c r="T27" i="12" s="1"/>
  <c r="T26" i="12"/>
  <c r="S26" i="12"/>
  <c r="R26" i="12"/>
  <c r="Q26" i="12"/>
  <c r="P26" i="12"/>
  <c r="E26" i="12"/>
  <c r="U26" i="12" s="1"/>
  <c r="S25" i="12"/>
  <c r="R25" i="12"/>
  <c r="Q25" i="12"/>
  <c r="P25" i="12"/>
  <c r="E25" i="12"/>
  <c r="T25" i="12" s="1"/>
  <c r="S24" i="12"/>
  <c r="R24" i="12"/>
  <c r="Q24" i="12"/>
  <c r="P24" i="12"/>
  <c r="E24" i="12"/>
  <c r="U24" i="12" s="1"/>
  <c r="T23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U21" i="12" s="1"/>
  <c r="S20" i="12"/>
  <c r="R20" i="12"/>
  <c r="Q20" i="12"/>
  <c r="P20" i="12"/>
  <c r="T20" i="12" s="1"/>
  <c r="E20" i="12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U17" i="12"/>
  <c r="T17" i="12"/>
  <c r="S17" i="12"/>
  <c r="R17" i="12"/>
  <c r="Q17" i="12"/>
  <c r="P17" i="12"/>
  <c r="E17" i="12"/>
  <c r="U16" i="12"/>
  <c r="T16" i="12"/>
  <c r="S16" i="12"/>
  <c r="R16" i="12"/>
  <c r="Q16" i="12"/>
  <c r="P16" i="12"/>
  <c r="E16" i="12"/>
  <c r="S15" i="12"/>
  <c r="R15" i="12"/>
  <c r="Q15" i="12"/>
  <c r="P15" i="12"/>
  <c r="E15" i="12"/>
  <c r="U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U10" i="12" s="1"/>
  <c r="S9" i="12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S62" i="11"/>
  <c r="R62" i="11"/>
  <c r="U60" i="11"/>
  <c r="T60" i="11"/>
  <c r="S60" i="11"/>
  <c r="R60" i="11"/>
  <c r="Q60" i="11"/>
  <c r="P60" i="11"/>
  <c r="E60" i="11"/>
  <c r="T59" i="11"/>
  <c r="S59" i="11"/>
  <c r="R59" i="11"/>
  <c r="Q59" i="11"/>
  <c r="P59" i="11"/>
  <c r="E59" i="11"/>
  <c r="U59" i="11" s="1"/>
  <c r="S58" i="11"/>
  <c r="R58" i="11"/>
  <c r="Q58" i="11"/>
  <c r="P58" i="11"/>
  <c r="E58" i="11"/>
  <c r="T58" i="11" s="1"/>
  <c r="U57" i="11"/>
  <c r="S57" i="11"/>
  <c r="R57" i="11"/>
  <c r="Q57" i="11"/>
  <c r="P57" i="11"/>
  <c r="E57" i="11"/>
  <c r="T57" i="11" s="1"/>
  <c r="S56" i="11"/>
  <c r="R56" i="11"/>
  <c r="S55" i="11"/>
  <c r="R55" i="11"/>
  <c r="Q55" i="11"/>
  <c r="P55" i="11"/>
  <c r="T55" i="11" s="1"/>
  <c r="E55" i="11"/>
  <c r="U55" i="11" s="1"/>
  <c r="T54" i="11"/>
  <c r="S54" i="11"/>
  <c r="R54" i="11"/>
  <c r="Q54" i="11"/>
  <c r="P54" i="11"/>
  <c r="E54" i="11"/>
  <c r="U54" i="11" s="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T45" i="11" s="1"/>
  <c r="S44" i="11"/>
  <c r="R44" i="11"/>
  <c r="S43" i="1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S40" i="11"/>
  <c r="R40" i="11"/>
  <c r="Q40" i="11"/>
  <c r="P40" i="11"/>
  <c r="E40" i="11"/>
  <c r="T40" i="11" s="1"/>
  <c r="S39" i="11"/>
  <c r="R39" i="11"/>
  <c r="Q39" i="11"/>
  <c r="P39" i="11"/>
  <c r="E39" i="11"/>
  <c r="U39" i="11" s="1"/>
  <c r="U38" i="11"/>
  <c r="S38" i="11"/>
  <c r="R38" i="11"/>
  <c r="Q38" i="11"/>
  <c r="P38" i="11"/>
  <c r="E38" i="11"/>
  <c r="T38" i="11" s="1"/>
  <c r="U37" i="11"/>
  <c r="T37" i="11"/>
  <c r="S37" i="11"/>
  <c r="R37" i="11"/>
  <c r="Q37" i="11"/>
  <c r="P37" i="11"/>
  <c r="E37" i="1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S34" i="11"/>
  <c r="R34" i="11"/>
  <c r="Q34" i="11"/>
  <c r="P34" i="11"/>
  <c r="E34" i="11"/>
  <c r="T34" i="11" s="1"/>
  <c r="S33" i="11"/>
  <c r="R33" i="11"/>
  <c r="Q33" i="11"/>
  <c r="P33" i="11"/>
  <c r="E33" i="11"/>
  <c r="S32" i="11"/>
  <c r="R32" i="11"/>
  <c r="Q32" i="11"/>
  <c r="P32" i="11"/>
  <c r="E32" i="11"/>
  <c r="T32" i="11" s="1"/>
  <c r="S31" i="11"/>
  <c r="R31" i="11"/>
  <c r="Q31" i="11"/>
  <c r="P31" i="11"/>
  <c r="E31" i="11"/>
  <c r="U31" i="11" s="1"/>
  <c r="S30" i="11"/>
  <c r="R30" i="11"/>
  <c r="Q30" i="11"/>
  <c r="P30" i="11"/>
  <c r="E30" i="11"/>
  <c r="U30" i="11" s="1"/>
  <c r="U29" i="11"/>
  <c r="T29" i="11"/>
  <c r="S29" i="11"/>
  <c r="R29" i="11"/>
  <c r="Q29" i="11"/>
  <c r="P29" i="11"/>
  <c r="E29" i="11"/>
  <c r="U27" i="1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S25" i="11"/>
  <c r="R25" i="11"/>
  <c r="Q25" i="11"/>
  <c r="P25" i="11"/>
  <c r="E25" i="11"/>
  <c r="S24" i="11"/>
  <c r="R24" i="11"/>
  <c r="Q24" i="11"/>
  <c r="P24" i="11"/>
  <c r="E24" i="11"/>
  <c r="T24" i="11" s="1"/>
  <c r="S23" i="11"/>
  <c r="R23" i="11"/>
  <c r="Q23" i="11"/>
  <c r="P23" i="11"/>
  <c r="T23" i="11" s="1"/>
  <c r="E23" i="1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T20" i="11" s="1"/>
  <c r="E20" i="11"/>
  <c r="U19" i="11"/>
  <c r="S19" i="11"/>
  <c r="R19" i="11"/>
  <c r="Q19" i="11"/>
  <c r="P19" i="11"/>
  <c r="E19" i="11"/>
  <c r="T19" i="11" s="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S16" i="11"/>
  <c r="R16" i="11"/>
  <c r="Q16" i="11"/>
  <c r="P16" i="11"/>
  <c r="E16" i="11"/>
  <c r="T16" i="11" s="1"/>
  <c r="S15" i="11"/>
  <c r="R15" i="11"/>
  <c r="Q15" i="11"/>
  <c r="P15" i="11"/>
  <c r="E15" i="11"/>
  <c r="U15" i="11" s="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T11" i="11" s="1"/>
  <c r="S10" i="11"/>
  <c r="R10" i="11"/>
  <c r="Q10" i="11"/>
  <c r="P10" i="11"/>
  <c r="E10" i="11"/>
  <c r="U10" i="11" s="1"/>
  <c r="S9" i="11"/>
  <c r="R9" i="1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S62" i="10"/>
  <c r="R62" i="10"/>
  <c r="S60" i="10"/>
  <c r="R60" i="10"/>
  <c r="Q60" i="10"/>
  <c r="P60" i="10"/>
  <c r="E60" i="10"/>
  <c r="U60" i="10" s="1"/>
  <c r="S59" i="10"/>
  <c r="R59" i="10"/>
  <c r="Q59" i="10"/>
  <c r="P59" i="10"/>
  <c r="E59" i="10"/>
  <c r="S58" i="10"/>
  <c r="R58" i="10"/>
  <c r="Q58" i="10"/>
  <c r="P58" i="10"/>
  <c r="E58" i="10"/>
  <c r="T58" i="10" s="1"/>
  <c r="U57" i="10"/>
  <c r="S57" i="10"/>
  <c r="R57" i="10"/>
  <c r="Q57" i="10"/>
  <c r="P57" i="10"/>
  <c r="E57" i="10"/>
  <c r="S56" i="10"/>
  <c r="T55" i="10"/>
  <c r="S55" i="10"/>
  <c r="R55" i="10"/>
  <c r="Q55" i="10"/>
  <c r="P55" i="10"/>
  <c r="E55" i="10"/>
  <c r="U55" i="10" s="1"/>
  <c r="S54" i="10"/>
  <c r="R54" i="10"/>
  <c r="Q54" i="10"/>
  <c r="P54" i="10"/>
  <c r="E54" i="10"/>
  <c r="U54" i="10" s="1"/>
  <c r="S53" i="10"/>
  <c r="R53" i="10"/>
  <c r="Q53" i="10"/>
  <c r="P53" i="10"/>
  <c r="E53" i="10"/>
  <c r="S52" i="10"/>
  <c r="R52" i="10"/>
  <c r="Q52" i="10"/>
  <c r="P52" i="10"/>
  <c r="E52" i="10"/>
  <c r="T52" i="10" s="1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T47" i="10" s="1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S42" i="10"/>
  <c r="R42" i="10"/>
  <c r="Q42" i="10"/>
  <c r="P42" i="10"/>
  <c r="E42" i="10"/>
  <c r="U42" i="10" s="1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S36" i="10"/>
  <c r="R36" i="10"/>
  <c r="Q36" i="10"/>
  <c r="P36" i="10"/>
  <c r="E36" i="10"/>
  <c r="S35" i="10"/>
  <c r="R35" i="10"/>
  <c r="Q35" i="10"/>
  <c r="P35" i="10"/>
  <c r="E35" i="10"/>
  <c r="U35" i="10" s="1"/>
  <c r="U34" i="10"/>
  <c r="S34" i="10"/>
  <c r="R34" i="10"/>
  <c r="Q34" i="10"/>
  <c r="P34" i="10"/>
  <c r="E34" i="10"/>
  <c r="T34" i="10" s="1"/>
  <c r="S33" i="10"/>
  <c r="R33" i="10"/>
  <c r="Q33" i="10"/>
  <c r="P33" i="10"/>
  <c r="T33" i="10" s="1"/>
  <c r="E33" i="10"/>
  <c r="S32" i="10"/>
  <c r="R32" i="10"/>
  <c r="Q32" i="10"/>
  <c r="P32" i="10"/>
  <c r="E32" i="10"/>
  <c r="U32" i="10" s="1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S27" i="10"/>
  <c r="R27" i="10"/>
  <c r="Q27" i="10"/>
  <c r="P27" i="10"/>
  <c r="E27" i="10"/>
  <c r="U27" i="10" s="1"/>
  <c r="S26" i="10"/>
  <c r="R26" i="10"/>
  <c r="Q26" i="10"/>
  <c r="P26" i="10"/>
  <c r="E26" i="10"/>
  <c r="T26" i="10" s="1"/>
  <c r="S25" i="10"/>
  <c r="R25" i="10"/>
  <c r="Q25" i="10"/>
  <c r="P25" i="10"/>
  <c r="E25" i="10"/>
  <c r="U25" i="10" s="1"/>
  <c r="S24" i="10"/>
  <c r="R24" i="10"/>
  <c r="Q24" i="10"/>
  <c r="P24" i="10"/>
  <c r="E24" i="10"/>
  <c r="U23" i="10"/>
  <c r="S23" i="10"/>
  <c r="R23" i="10"/>
  <c r="Q23" i="10"/>
  <c r="P23" i="10"/>
  <c r="E23" i="10"/>
  <c r="T23" i="10" s="1"/>
  <c r="U22" i="10"/>
  <c r="S22" i="10"/>
  <c r="R22" i="10"/>
  <c r="Q22" i="10"/>
  <c r="P22" i="10"/>
  <c r="E22" i="10"/>
  <c r="T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T18" i="10" s="1"/>
  <c r="S17" i="10"/>
  <c r="R17" i="10"/>
  <c r="Q17" i="10"/>
  <c r="P17" i="10"/>
  <c r="E17" i="10"/>
  <c r="U17" i="10" s="1"/>
  <c r="S16" i="10"/>
  <c r="R16" i="10"/>
  <c r="Q16" i="10"/>
  <c r="P16" i="10"/>
  <c r="E16" i="10"/>
  <c r="S15" i="10"/>
  <c r="R15" i="10"/>
  <c r="Q15" i="10"/>
  <c r="P15" i="10"/>
  <c r="E15" i="10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S8" i="10"/>
  <c r="S64" i="9"/>
  <c r="R64" i="9"/>
  <c r="Q64" i="9"/>
  <c r="P64" i="9"/>
  <c r="E64" i="9"/>
  <c r="U64" i="9" s="1"/>
  <c r="S63" i="9"/>
  <c r="R63" i="9"/>
  <c r="Q63" i="9"/>
  <c r="P63" i="9"/>
  <c r="E63" i="9"/>
  <c r="R62" i="9"/>
  <c r="S60" i="9"/>
  <c r="R60" i="9"/>
  <c r="Q60" i="9"/>
  <c r="P60" i="9"/>
  <c r="E60" i="9"/>
  <c r="U60" i="9" s="1"/>
  <c r="S59" i="9"/>
  <c r="R59" i="9"/>
  <c r="Q59" i="9"/>
  <c r="P59" i="9"/>
  <c r="E59" i="9"/>
  <c r="T59" i="9" s="1"/>
  <c r="S58" i="9"/>
  <c r="R58" i="9"/>
  <c r="Q58" i="9"/>
  <c r="P58" i="9"/>
  <c r="E58" i="9"/>
  <c r="U58" i="9" s="1"/>
  <c r="T57" i="9"/>
  <c r="S57" i="9"/>
  <c r="R57" i="9"/>
  <c r="Q57" i="9"/>
  <c r="P57" i="9"/>
  <c r="E57" i="9"/>
  <c r="U57" i="9" s="1"/>
  <c r="U55" i="9"/>
  <c r="S55" i="9"/>
  <c r="R55" i="9"/>
  <c r="Q55" i="9"/>
  <c r="P55" i="9"/>
  <c r="E55" i="9"/>
  <c r="T55" i="9" s="1"/>
  <c r="S54" i="9"/>
  <c r="R54" i="9"/>
  <c r="Q54" i="9"/>
  <c r="P54" i="9"/>
  <c r="E54" i="9"/>
  <c r="U54" i="9" s="1"/>
  <c r="S53" i="9"/>
  <c r="R53" i="9"/>
  <c r="Q53" i="9"/>
  <c r="P53" i="9"/>
  <c r="E53" i="9"/>
  <c r="U52" i="9"/>
  <c r="T52" i="9"/>
  <c r="S52" i="9"/>
  <c r="R52" i="9"/>
  <c r="Q52" i="9"/>
  <c r="P52" i="9"/>
  <c r="E52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S42" i="9"/>
  <c r="R42" i="9"/>
  <c r="Q42" i="9"/>
  <c r="P42" i="9"/>
  <c r="E42" i="9"/>
  <c r="T42" i="9" s="1"/>
  <c r="S41" i="9"/>
  <c r="R41" i="9"/>
  <c r="Q41" i="9"/>
  <c r="P41" i="9"/>
  <c r="E41" i="9"/>
  <c r="U41" i="9" s="1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P38" i="9"/>
  <c r="E38" i="9"/>
  <c r="T38" i="9" s="1"/>
  <c r="S37" i="9"/>
  <c r="R37" i="9"/>
  <c r="Q37" i="9"/>
  <c r="P37" i="9"/>
  <c r="E37" i="9"/>
  <c r="S36" i="9"/>
  <c r="R36" i="9"/>
  <c r="Q36" i="9"/>
  <c r="P36" i="9"/>
  <c r="E36" i="9"/>
  <c r="T36" i="9" s="1"/>
  <c r="S35" i="9"/>
  <c r="R35" i="9"/>
  <c r="Q35" i="9"/>
  <c r="P35" i="9"/>
  <c r="E35" i="9"/>
  <c r="U35" i="9" s="1"/>
  <c r="S34" i="9"/>
  <c r="R34" i="9"/>
  <c r="Q34" i="9"/>
  <c r="P34" i="9"/>
  <c r="E34" i="9"/>
  <c r="S33" i="9"/>
  <c r="R33" i="9"/>
  <c r="Q33" i="9"/>
  <c r="P33" i="9"/>
  <c r="E33" i="9"/>
  <c r="S32" i="9"/>
  <c r="R32" i="9"/>
  <c r="Q32" i="9"/>
  <c r="P32" i="9"/>
  <c r="E32" i="9"/>
  <c r="T32" i="9" s="1"/>
  <c r="S31" i="9"/>
  <c r="R31" i="9"/>
  <c r="Q31" i="9"/>
  <c r="P31" i="9"/>
  <c r="E31" i="9"/>
  <c r="S30" i="9"/>
  <c r="R30" i="9"/>
  <c r="Q30" i="9"/>
  <c r="P30" i="9"/>
  <c r="E30" i="9"/>
  <c r="T30" i="9" s="1"/>
  <c r="S29" i="9"/>
  <c r="R29" i="9"/>
  <c r="Q29" i="9"/>
  <c r="P29" i="9"/>
  <c r="E29" i="9"/>
  <c r="S28" i="9"/>
  <c r="R28" i="9"/>
  <c r="S27" i="9"/>
  <c r="R27" i="9"/>
  <c r="Q27" i="9"/>
  <c r="P27" i="9"/>
  <c r="E27" i="9"/>
  <c r="T27" i="9" s="1"/>
  <c r="S26" i="9"/>
  <c r="R26" i="9"/>
  <c r="Q26" i="9"/>
  <c r="P26" i="9"/>
  <c r="E26" i="9"/>
  <c r="T26" i="9" s="1"/>
  <c r="S25" i="9"/>
  <c r="R25" i="9"/>
  <c r="Q25" i="9"/>
  <c r="P25" i="9"/>
  <c r="E25" i="9"/>
  <c r="U25" i="9" s="1"/>
  <c r="S24" i="9"/>
  <c r="R24" i="9"/>
  <c r="Q24" i="9"/>
  <c r="P24" i="9"/>
  <c r="E24" i="9"/>
  <c r="T24" i="9" s="1"/>
  <c r="S23" i="9"/>
  <c r="R23" i="9"/>
  <c r="Q23" i="9"/>
  <c r="P23" i="9"/>
  <c r="E23" i="9"/>
  <c r="U23" i="9" s="1"/>
  <c r="S22" i="9"/>
  <c r="R22" i="9"/>
  <c r="Q22" i="9"/>
  <c r="P22" i="9"/>
  <c r="E22" i="9"/>
  <c r="U21" i="9"/>
  <c r="T21" i="9"/>
  <c r="S21" i="9"/>
  <c r="R21" i="9"/>
  <c r="Q21" i="9"/>
  <c r="P21" i="9"/>
  <c r="E21" i="9"/>
  <c r="T20" i="9"/>
  <c r="S20" i="9"/>
  <c r="R20" i="9"/>
  <c r="Q20" i="9"/>
  <c r="P20" i="9"/>
  <c r="E20" i="9"/>
  <c r="S19" i="9"/>
  <c r="R19" i="9"/>
  <c r="Q19" i="9"/>
  <c r="P19" i="9"/>
  <c r="E19" i="9"/>
  <c r="T19" i="9" s="1"/>
  <c r="S18" i="9"/>
  <c r="R18" i="9"/>
  <c r="Q18" i="9"/>
  <c r="P18" i="9"/>
  <c r="E18" i="9"/>
  <c r="T18" i="9" s="1"/>
  <c r="U17" i="9"/>
  <c r="S17" i="9"/>
  <c r="R17" i="9"/>
  <c r="Q17" i="9"/>
  <c r="P17" i="9"/>
  <c r="E17" i="9"/>
  <c r="T17" i="9" s="1"/>
  <c r="S16" i="9"/>
  <c r="R16" i="9"/>
  <c r="Q16" i="9"/>
  <c r="P16" i="9"/>
  <c r="E16" i="9"/>
  <c r="U16" i="9" s="1"/>
  <c r="S15" i="9"/>
  <c r="R15" i="9"/>
  <c r="Q15" i="9"/>
  <c r="P15" i="9"/>
  <c r="E15" i="9"/>
  <c r="T15" i="9" s="1"/>
  <c r="S14" i="9"/>
  <c r="R14" i="9"/>
  <c r="Q14" i="9"/>
  <c r="P14" i="9"/>
  <c r="E14" i="9"/>
  <c r="U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U10" i="9" s="1"/>
  <c r="S9" i="9"/>
  <c r="R9" i="9"/>
  <c r="S64" i="8"/>
  <c r="R64" i="8"/>
  <c r="Q64" i="8"/>
  <c r="P64" i="8"/>
  <c r="E64" i="8"/>
  <c r="T64" i="8" s="1"/>
  <c r="U63" i="8"/>
  <c r="S63" i="8"/>
  <c r="R63" i="8"/>
  <c r="Q63" i="8"/>
  <c r="P63" i="8"/>
  <c r="P62" i="8" s="1"/>
  <c r="E63" i="8"/>
  <c r="S62" i="8"/>
  <c r="R62" i="8"/>
  <c r="S60" i="8"/>
  <c r="R60" i="8"/>
  <c r="Q60" i="8"/>
  <c r="P60" i="8"/>
  <c r="E60" i="8"/>
  <c r="U60" i="8" s="1"/>
  <c r="S59" i="8"/>
  <c r="R59" i="8"/>
  <c r="Q59" i="8"/>
  <c r="P59" i="8"/>
  <c r="E59" i="8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S56" i="8"/>
  <c r="S55" i="8"/>
  <c r="R55" i="8"/>
  <c r="Q55" i="8"/>
  <c r="P55" i="8"/>
  <c r="E55" i="8"/>
  <c r="T55" i="8" s="1"/>
  <c r="S54" i="8"/>
  <c r="R54" i="8"/>
  <c r="Q54" i="8"/>
  <c r="P54" i="8"/>
  <c r="E54" i="8"/>
  <c r="U54" i="8" s="1"/>
  <c r="U53" i="8"/>
  <c r="S53" i="8"/>
  <c r="R53" i="8"/>
  <c r="Q53" i="8"/>
  <c r="P53" i="8"/>
  <c r="E53" i="8"/>
  <c r="T53" i="8" s="1"/>
  <c r="U52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S50" i="8"/>
  <c r="R50" i="8"/>
  <c r="Q50" i="8"/>
  <c r="P50" i="8"/>
  <c r="E50" i="8"/>
  <c r="T50" i="8" s="1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U45" i="8"/>
  <c r="S45" i="8"/>
  <c r="R45" i="8"/>
  <c r="Q45" i="8"/>
  <c r="P45" i="8"/>
  <c r="E45" i="8"/>
  <c r="T45" i="8" s="1"/>
  <c r="R44" i="8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T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U35" i="8" s="1"/>
  <c r="S34" i="8"/>
  <c r="R34" i="8"/>
  <c r="Q34" i="8"/>
  <c r="P34" i="8"/>
  <c r="E34" i="8"/>
  <c r="U34" i="8" s="1"/>
  <c r="S33" i="8"/>
  <c r="R33" i="8"/>
  <c r="Q33" i="8"/>
  <c r="P33" i="8"/>
  <c r="E33" i="8"/>
  <c r="S32" i="8"/>
  <c r="R32" i="8"/>
  <c r="Q32" i="8"/>
  <c r="P32" i="8"/>
  <c r="E32" i="8"/>
  <c r="S31" i="8"/>
  <c r="R31" i="8"/>
  <c r="Q31" i="8"/>
  <c r="P31" i="8"/>
  <c r="E31" i="8"/>
  <c r="T31" i="8" s="1"/>
  <c r="T30" i="8"/>
  <c r="S30" i="8"/>
  <c r="R30" i="8"/>
  <c r="Q30" i="8"/>
  <c r="P30" i="8"/>
  <c r="E30" i="8"/>
  <c r="U30" i="8" s="1"/>
  <c r="T29" i="8"/>
  <c r="S29" i="8"/>
  <c r="R29" i="8"/>
  <c r="Q29" i="8"/>
  <c r="P29" i="8"/>
  <c r="E29" i="8"/>
  <c r="S28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S25" i="8"/>
  <c r="R25" i="8"/>
  <c r="Q25" i="8"/>
  <c r="P25" i="8"/>
  <c r="E25" i="8"/>
  <c r="S24" i="8"/>
  <c r="R24" i="8"/>
  <c r="Q24" i="8"/>
  <c r="P24" i="8"/>
  <c r="E24" i="8"/>
  <c r="S23" i="8"/>
  <c r="R23" i="8"/>
  <c r="Q23" i="8"/>
  <c r="U23" i="8" s="1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T20" i="8" s="1"/>
  <c r="T19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T17" i="8" s="1"/>
  <c r="S16" i="8"/>
  <c r="R16" i="8"/>
  <c r="Q16" i="8"/>
  <c r="P16" i="8"/>
  <c r="E16" i="8"/>
  <c r="S15" i="8"/>
  <c r="R15" i="8"/>
  <c r="Q15" i="8"/>
  <c r="P15" i="8"/>
  <c r="E15" i="8"/>
  <c r="U15" i="8" s="1"/>
  <c r="S14" i="8"/>
  <c r="R14" i="8"/>
  <c r="Q14" i="8"/>
  <c r="P14" i="8"/>
  <c r="E14" i="8"/>
  <c r="U14" i="8" s="1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S64" i="7"/>
  <c r="R64" i="7"/>
  <c r="Q64" i="7"/>
  <c r="P64" i="7"/>
  <c r="E64" i="7"/>
  <c r="U64" i="7" s="1"/>
  <c r="U63" i="7"/>
  <c r="S63" i="7"/>
  <c r="R63" i="7"/>
  <c r="Q63" i="7"/>
  <c r="P63" i="7"/>
  <c r="E63" i="7"/>
  <c r="T63" i="7" s="1"/>
  <c r="S62" i="7"/>
  <c r="R62" i="7"/>
  <c r="S60" i="7"/>
  <c r="R60" i="7"/>
  <c r="Q60" i="7"/>
  <c r="P60" i="7"/>
  <c r="E60" i="7"/>
  <c r="U60" i="7" s="1"/>
  <c r="S59" i="7"/>
  <c r="R59" i="7"/>
  <c r="Q59" i="7"/>
  <c r="U59" i="7" s="1"/>
  <c r="P59" i="7"/>
  <c r="E59" i="7"/>
  <c r="T59" i="7" s="1"/>
  <c r="S58" i="7"/>
  <c r="R58" i="7"/>
  <c r="Q58" i="7"/>
  <c r="P58" i="7"/>
  <c r="E58" i="7"/>
  <c r="U58" i="7" s="1"/>
  <c r="T57" i="7"/>
  <c r="S57" i="7"/>
  <c r="R57" i="7"/>
  <c r="Q57" i="7"/>
  <c r="P57" i="7"/>
  <c r="E57" i="7"/>
  <c r="S56" i="7"/>
  <c r="T55" i="7"/>
  <c r="S55" i="7"/>
  <c r="R55" i="7"/>
  <c r="Q55" i="7"/>
  <c r="P55" i="7"/>
  <c r="E55" i="7"/>
  <c r="U55" i="7" s="1"/>
  <c r="U54" i="7"/>
  <c r="S54" i="7"/>
  <c r="R54" i="7"/>
  <c r="Q54" i="7"/>
  <c r="P54" i="7"/>
  <c r="E54" i="7"/>
  <c r="T54" i="7" s="1"/>
  <c r="S53" i="7"/>
  <c r="R53" i="7"/>
  <c r="Q53" i="7"/>
  <c r="P53" i="7"/>
  <c r="E53" i="7"/>
  <c r="T53" i="7" s="1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T48" i="7"/>
  <c r="S48" i="7"/>
  <c r="R48" i="7"/>
  <c r="Q48" i="7"/>
  <c r="P48" i="7"/>
  <c r="E48" i="7"/>
  <c r="U48" i="7" s="1"/>
  <c r="S47" i="7"/>
  <c r="R47" i="7"/>
  <c r="Q47" i="7"/>
  <c r="P47" i="7"/>
  <c r="E47" i="7"/>
  <c r="T47" i="7" s="1"/>
  <c r="U46" i="7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S44" i="7"/>
  <c r="R44" i="7"/>
  <c r="U42" i="7"/>
  <c r="S42" i="7"/>
  <c r="R42" i="7"/>
  <c r="Q42" i="7"/>
  <c r="P42" i="7"/>
  <c r="E42" i="7"/>
  <c r="T42" i="7" s="1"/>
  <c r="S41" i="7"/>
  <c r="R41" i="7"/>
  <c r="Q41" i="7"/>
  <c r="P41" i="7"/>
  <c r="E41" i="7"/>
  <c r="U41" i="7" s="1"/>
  <c r="S40" i="7"/>
  <c r="R40" i="7"/>
  <c r="Q40" i="7"/>
  <c r="P40" i="7"/>
  <c r="E40" i="7"/>
  <c r="T40" i="7" s="1"/>
  <c r="S39" i="7"/>
  <c r="R39" i="7"/>
  <c r="Q39" i="7"/>
  <c r="P39" i="7"/>
  <c r="E39" i="7"/>
  <c r="U39" i="7" s="1"/>
  <c r="S38" i="7"/>
  <c r="R38" i="7"/>
  <c r="Q38" i="7"/>
  <c r="P38" i="7"/>
  <c r="E38" i="7"/>
  <c r="T38" i="7" s="1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U35" i="7" s="1"/>
  <c r="S34" i="7"/>
  <c r="R34" i="7"/>
  <c r="Q34" i="7"/>
  <c r="P34" i="7"/>
  <c r="E34" i="7"/>
  <c r="T34" i="7" s="1"/>
  <c r="S33" i="7"/>
  <c r="R33" i="7"/>
  <c r="Q33" i="7"/>
  <c r="P33" i="7"/>
  <c r="E33" i="7"/>
  <c r="U33" i="7" s="1"/>
  <c r="S32" i="7"/>
  <c r="R32" i="7"/>
  <c r="Q32" i="7"/>
  <c r="P32" i="7"/>
  <c r="E32" i="7"/>
  <c r="T32" i="7" s="1"/>
  <c r="S31" i="7"/>
  <c r="R31" i="7"/>
  <c r="Q31" i="7"/>
  <c r="U31" i="7" s="1"/>
  <c r="P31" i="7"/>
  <c r="T31" i="7" s="1"/>
  <c r="E31" i="7"/>
  <c r="S30" i="7"/>
  <c r="R30" i="7"/>
  <c r="Q30" i="7"/>
  <c r="P30" i="7"/>
  <c r="E30" i="7"/>
  <c r="S29" i="7"/>
  <c r="R29" i="7"/>
  <c r="Q29" i="7"/>
  <c r="P29" i="7"/>
  <c r="E29" i="7"/>
  <c r="U29" i="7" s="1"/>
  <c r="S28" i="7"/>
  <c r="R28" i="7"/>
  <c r="U27" i="7"/>
  <c r="S27" i="7"/>
  <c r="R27" i="7"/>
  <c r="Q27" i="7"/>
  <c r="P27" i="7"/>
  <c r="E27" i="7"/>
  <c r="T27" i="7" s="1"/>
  <c r="U26" i="7"/>
  <c r="S26" i="7"/>
  <c r="R26" i="7"/>
  <c r="Q26" i="7"/>
  <c r="P26" i="7"/>
  <c r="E26" i="7"/>
  <c r="T26" i="7" s="1"/>
  <c r="T25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S23" i="7"/>
  <c r="R23" i="7"/>
  <c r="Q23" i="7"/>
  <c r="P23" i="7"/>
  <c r="T23" i="7" s="1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U18" i="7" s="1"/>
  <c r="S17" i="7"/>
  <c r="R17" i="7"/>
  <c r="Q17" i="7"/>
  <c r="P17" i="7"/>
  <c r="E17" i="7"/>
  <c r="U17" i="7" s="1"/>
  <c r="S16" i="7"/>
  <c r="R16" i="7"/>
  <c r="Q16" i="7"/>
  <c r="U16" i="7" s="1"/>
  <c r="P16" i="7"/>
  <c r="E16" i="7"/>
  <c r="T16" i="7" s="1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U12" i="7"/>
  <c r="S12" i="7"/>
  <c r="R12" i="7"/>
  <c r="Q12" i="7"/>
  <c r="P12" i="7"/>
  <c r="E12" i="7"/>
  <c r="T12" i="7" s="1"/>
  <c r="S11" i="7"/>
  <c r="R11" i="7"/>
  <c r="Q11" i="7"/>
  <c r="P11" i="7"/>
  <c r="E11" i="7"/>
  <c r="T11" i="7" s="1"/>
  <c r="S10" i="7"/>
  <c r="R10" i="7"/>
  <c r="Q10" i="7"/>
  <c r="P10" i="7"/>
  <c r="T10" i="7" s="1"/>
  <c r="E10" i="7"/>
  <c r="S64" i="6"/>
  <c r="R64" i="6"/>
  <c r="Q64" i="6"/>
  <c r="P64" i="6"/>
  <c r="E64" i="6"/>
  <c r="U64" i="6" s="1"/>
  <c r="T63" i="6"/>
  <c r="S63" i="6"/>
  <c r="R63" i="6"/>
  <c r="Q63" i="6"/>
  <c r="Q62" i="6" s="1"/>
  <c r="P63" i="6"/>
  <c r="E63" i="6"/>
  <c r="S62" i="6"/>
  <c r="R62" i="6"/>
  <c r="S60" i="6"/>
  <c r="R60" i="6"/>
  <c r="Q60" i="6"/>
  <c r="P60" i="6"/>
  <c r="E60" i="6"/>
  <c r="U60" i="6" s="1"/>
  <c r="S59" i="6"/>
  <c r="R59" i="6"/>
  <c r="Q59" i="6"/>
  <c r="P59" i="6"/>
  <c r="E59" i="6"/>
  <c r="S58" i="6"/>
  <c r="R58" i="6"/>
  <c r="Q58" i="6"/>
  <c r="P58" i="6"/>
  <c r="E58" i="6"/>
  <c r="U58" i="6" s="1"/>
  <c r="T57" i="6"/>
  <c r="S57" i="6"/>
  <c r="R57" i="6"/>
  <c r="Q57" i="6"/>
  <c r="P57" i="6"/>
  <c r="E57" i="6"/>
  <c r="U57" i="6" s="1"/>
  <c r="S56" i="6"/>
  <c r="R56" i="6"/>
  <c r="U55" i="6"/>
  <c r="S55" i="6"/>
  <c r="R55" i="6"/>
  <c r="Q55" i="6"/>
  <c r="P55" i="6"/>
  <c r="E55" i="6"/>
  <c r="T55" i="6" s="1"/>
  <c r="U54" i="6"/>
  <c r="S54" i="6"/>
  <c r="R54" i="6"/>
  <c r="Q54" i="6"/>
  <c r="P54" i="6"/>
  <c r="E54" i="6"/>
  <c r="T54" i="6" s="1"/>
  <c r="T53" i="6"/>
  <c r="S53" i="6"/>
  <c r="R53" i="6"/>
  <c r="Q53" i="6"/>
  <c r="P53" i="6"/>
  <c r="E53" i="6"/>
  <c r="U53" i="6" s="1"/>
  <c r="U52" i="6"/>
  <c r="T52" i="6"/>
  <c r="S52" i="6"/>
  <c r="R52" i="6"/>
  <c r="Q52" i="6"/>
  <c r="P52" i="6"/>
  <c r="E52" i="6"/>
  <c r="S51" i="6"/>
  <c r="R51" i="6"/>
  <c r="Q51" i="6"/>
  <c r="P51" i="6"/>
  <c r="E51" i="6"/>
  <c r="U51" i="6" s="1"/>
  <c r="S50" i="6"/>
  <c r="R50" i="6"/>
  <c r="Q50" i="6"/>
  <c r="P50" i="6"/>
  <c r="E50" i="6"/>
  <c r="T50" i="6" s="1"/>
  <c r="U49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T45" i="6"/>
  <c r="S45" i="6"/>
  <c r="R45" i="6"/>
  <c r="Q45" i="6"/>
  <c r="P45" i="6"/>
  <c r="E45" i="6"/>
  <c r="U45" i="6" s="1"/>
  <c r="S44" i="6"/>
  <c r="R44" i="6"/>
  <c r="S42" i="6"/>
  <c r="R42" i="6"/>
  <c r="Q42" i="6"/>
  <c r="P42" i="6"/>
  <c r="E42" i="6"/>
  <c r="T42" i="6" s="1"/>
  <c r="T41" i="6"/>
  <c r="S41" i="6"/>
  <c r="R41" i="6"/>
  <c r="Q41" i="6"/>
  <c r="P41" i="6"/>
  <c r="E41" i="6"/>
  <c r="U41" i="6" s="1"/>
  <c r="S40" i="6"/>
  <c r="R40" i="6"/>
  <c r="Q40" i="6"/>
  <c r="P40" i="6"/>
  <c r="E40" i="6"/>
  <c r="U40" i="6" s="1"/>
  <c r="S39" i="6"/>
  <c r="R39" i="6"/>
  <c r="Q39" i="6"/>
  <c r="P39" i="6"/>
  <c r="E39" i="6"/>
  <c r="U38" i="6"/>
  <c r="S38" i="6"/>
  <c r="R38" i="6"/>
  <c r="Q38" i="6"/>
  <c r="P38" i="6"/>
  <c r="E38" i="6"/>
  <c r="T38" i="6" s="1"/>
  <c r="U37" i="6"/>
  <c r="S37" i="6"/>
  <c r="R37" i="6"/>
  <c r="Q37" i="6"/>
  <c r="P37" i="6"/>
  <c r="E37" i="6"/>
  <c r="T37" i="6" s="1"/>
  <c r="S36" i="6"/>
  <c r="R36" i="6"/>
  <c r="Q36" i="6"/>
  <c r="P36" i="6"/>
  <c r="E36" i="6"/>
  <c r="T36" i="6" s="1"/>
  <c r="S35" i="6"/>
  <c r="R35" i="6"/>
  <c r="Q35" i="6"/>
  <c r="P35" i="6"/>
  <c r="E35" i="6"/>
  <c r="U35" i="6" s="1"/>
  <c r="S34" i="6"/>
  <c r="R34" i="6"/>
  <c r="Q34" i="6"/>
  <c r="P34" i="6"/>
  <c r="E34" i="6"/>
  <c r="S33" i="6"/>
  <c r="R33" i="6"/>
  <c r="Q33" i="6"/>
  <c r="P33" i="6"/>
  <c r="E33" i="6"/>
  <c r="T33" i="6" s="1"/>
  <c r="T32" i="6"/>
  <c r="S32" i="6"/>
  <c r="R32" i="6"/>
  <c r="Q32" i="6"/>
  <c r="P32" i="6"/>
  <c r="E32" i="6"/>
  <c r="U32" i="6" s="1"/>
  <c r="S31" i="6"/>
  <c r="R31" i="6"/>
  <c r="Q31" i="6"/>
  <c r="P31" i="6"/>
  <c r="E31" i="6"/>
  <c r="U31" i="6" s="1"/>
  <c r="S30" i="6"/>
  <c r="R30" i="6"/>
  <c r="Q30" i="6"/>
  <c r="P30" i="6"/>
  <c r="E30" i="6"/>
  <c r="T30" i="6" s="1"/>
  <c r="S29" i="6"/>
  <c r="R29" i="6"/>
  <c r="Q29" i="6"/>
  <c r="P29" i="6"/>
  <c r="E29" i="6"/>
  <c r="U29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S25" i="6"/>
  <c r="R25" i="6"/>
  <c r="Q25" i="6"/>
  <c r="P25" i="6"/>
  <c r="E25" i="6"/>
  <c r="T25" i="6" s="1"/>
  <c r="T24" i="6"/>
  <c r="S24" i="6"/>
  <c r="R24" i="6"/>
  <c r="Q24" i="6"/>
  <c r="P24" i="6"/>
  <c r="E24" i="6"/>
  <c r="U24" i="6" s="1"/>
  <c r="S23" i="6"/>
  <c r="R23" i="6"/>
  <c r="Q23" i="6"/>
  <c r="U23" i="6" s="1"/>
  <c r="P23" i="6"/>
  <c r="E23" i="6"/>
  <c r="S22" i="6"/>
  <c r="R22" i="6"/>
  <c r="Q22" i="6"/>
  <c r="P22" i="6"/>
  <c r="E22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T19" i="6" s="1"/>
  <c r="S18" i="6"/>
  <c r="R18" i="6"/>
  <c r="Q18" i="6"/>
  <c r="P18" i="6"/>
  <c r="E18" i="6"/>
  <c r="U18" i="6" s="1"/>
  <c r="S17" i="6"/>
  <c r="R17" i="6"/>
  <c r="Q17" i="6"/>
  <c r="P17" i="6"/>
  <c r="E17" i="6"/>
  <c r="T17" i="6" s="1"/>
  <c r="S16" i="6"/>
  <c r="R16" i="6"/>
  <c r="Q16" i="6"/>
  <c r="U16" i="6" s="1"/>
  <c r="P16" i="6"/>
  <c r="T16" i="6" s="1"/>
  <c r="E16" i="6"/>
  <c r="S15" i="6"/>
  <c r="R15" i="6"/>
  <c r="Q15" i="6"/>
  <c r="P15" i="6"/>
  <c r="E15" i="6"/>
  <c r="S14" i="6"/>
  <c r="R14" i="6"/>
  <c r="Q14" i="6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U10" i="6"/>
  <c r="S10" i="6"/>
  <c r="R10" i="6"/>
  <c r="Q10" i="6"/>
  <c r="P10" i="6"/>
  <c r="E10" i="6"/>
  <c r="S64" i="5"/>
  <c r="R64" i="5"/>
  <c r="Q64" i="5"/>
  <c r="P64" i="5"/>
  <c r="E64" i="5"/>
  <c r="T64" i="5" s="1"/>
  <c r="S63" i="5"/>
  <c r="R63" i="5"/>
  <c r="Q63" i="5"/>
  <c r="P63" i="5"/>
  <c r="E63" i="5"/>
  <c r="S62" i="5"/>
  <c r="S60" i="5"/>
  <c r="R60" i="5"/>
  <c r="Q60" i="5"/>
  <c r="P60" i="5"/>
  <c r="E60" i="5"/>
  <c r="U59" i="5"/>
  <c r="S59" i="5"/>
  <c r="R59" i="5"/>
  <c r="Q59" i="5"/>
  <c r="P59" i="5"/>
  <c r="E59" i="5"/>
  <c r="S58" i="5"/>
  <c r="R58" i="5"/>
  <c r="Q58" i="5"/>
  <c r="P58" i="5"/>
  <c r="E58" i="5"/>
  <c r="U58" i="5" s="1"/>
  <c r="S57" i="5"/>
  <c r="R57" i="5"/>
  <c r="Q57" i="5"/>
  <c r="P57" i="5"/>
  <c r="E57" i="5"/>
  <c r="S56" i="5"/>
  <c r="S55" i="5"/>
  <c r="R55" i="5"/>
  <c r="Q55" i="5"/>
  <c r="P55" i="5"/>
  <c r="E55" i="5"/>
  <c r="U54" i="5"/>
  <c r="S54" i="5"/>
  <c r="R54" i="5"/>
  <c r="Q54" i="5"/>
  <c r="P54" i="5"/>
  <c r="E54" i="5"/>
  <c r="T54" i="5" s="1"/>
  <c r="S53" i="5"/>
  <c r="R53" i="5"/>
  <c r="Q53" i="5"/>
  <c r="P53" i="5"/>
  <c r="E53" i="5"/>
  <c r="U53" i="5" s="1"/>
  <c r="T52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S44" i="5"/>
  <c r="R44" i="5"/>
  <c r="S42" i="5"/>
  <c r="R42" i="5"/>
  <c r="Q42" i="5"/>
  <c r="P42" i="5"/>
  <c r="E42" i="5"/>
  <c r="T42" i="5" s="1"/>
  <c r="S41" i="5"/>
  <c r="R41" i="5"/>
  <c r="Q41" i="5"/>
  <c r="P41" i="5"/>
  <c r="E41" i="5"/>
  <c r="T41" i="5" s="1"/>
  <c r="S40" i="5"/>
  <c r="R40" i="5"/>
  <c r="Q40" i="5"/>
  <c r="P40" i="5"/>
  <c r="E40" i="5"/>
  <c r="U40" i="5" s="1"/>
  <c r="S39" i="5"/>
  <c r="R39" i="5"/>
  <c r="Q39" i="5"/>
  <c r="P39" i="5"/>
  <c r="E39" i="5"/>
  <c r="T39" i="5" s="1"/>
  <c r="S38" i="5"/>
  <c r="R38" i="5"/>
  <c r="Q38" i="5"/>
  <c r="P38" i="5"/>
  <c r="E38" i="5"/>
  <c r="T37" i="5"/>
  <c r="S37" i="5"/>
  <c r="R37" i="5"/>
  <c r="Q37" i="5"/>
  <c r="P37" i="5"/>
  <c r="E37" i="5"/>
  <c r="U37" i="5" s="1"/>
  <c r="U36" i="5"/>
  <c r="S36" i="5"/>
  <c r="R36" i="5"/>
  <c r="Q36" i="5"/>
  <c r="P36" i="5"/>
  <c r="E36" i="5"/>
  <c r="T36" i="5" s="1"/>
  <c r="T35" i="5"/>
  <c r="S35" i="5"/>
  <c r="R35" i="5"/>
  <c r="Q35" i="5"/>
  <c r="P35" i="5"/>
  <c r="E35" i="5"/>
  <c r="U35" i="5" s="1"/>
  <c r="S34" i="5"/>
  <c r="R34" i="5"/>
  <c r="Q34" i="5"/>
  <c r="P34" i="5"/>
  <c r="E34" i="5"/>
  <c r="T34" i="5" s="1"/>
  <c r="S33" i="5"/>
  <c r="R33" i="5"/>
  <c r="Q33" i="5"/>
  <c r="U33" i="5" s="1"/>
  <c r="P33" i="5"/>
  <c r="E33" i="5"/>
  <c r="T32" i="5"/>
  <c r="S32" i="5"/>
  <c r="R32" i="5"/>
  <c r="Q32" i="5"/>
  <c r="P32" i="5"/>
  <c r="E32" i="5"/>
  <c r="U32" i="5" s="1"/>
  <c r="S31" i="5"/>
  <c r="R31" i="5"/>
  <c r="Q31" i="5"/>
  <c r="P31" i="5"/>
  <c r="E31" i="5"/>
  <c r="U31" i="5" s="1"/>
  <c r="S30" i="5"/>
  <c r="R30" i="5"/>
  <c r="Q30" i="5"/>
  <c r="P30" i="5"/>
  <c r="E30" i="5"/>
  <c r="U29" i="5"/>
  <c r="T29" i="5"/>
  <c r="S29" i="5"/>
  <c r="R29" i="5"/>
  <c r="Q29" i="5"/>
  <c r="P29" i="5"/>
  <c r="E29" i="5"/>
  <c r="U27" i="5"/>
  <c r="S27" i="5"/>
  <c r="R27" i="5"/>
  <c r="Q27" i="5"/>
  <c r="P27" i="5"/>
  <c r="E27" i="5"/>
  <c r="T27" i="5" s="1"/>
  <c r="S26" i="5"/>
  <c r="R26" i="5"/>
  <c r="Q26" i="5"/>
  <c r="P26" i="5"/>
  <c r="E26" i="5"/>
  <c r="U26" i="5" s="1"/>
  <c r="T25" i="5"/>
  <c r="S25" i="5"/>
  <c r="R25" i="5"/>
  <c r="Q25" i="5"/>
  <c r="P25" i="5"/>
  <c r="E25" i="5"/>
  <c r="U25" i="5" s="1"/>
  <c r="S24" i="5"/>
  <c r="R24" i="5"/>
  <c r="Q24" i="5"/>
  <c r="P24" i="5"/>
  <c r="E24" i="5"/>
  <c r="U24" i="5" s="1"/>
  <c r="S23" i="5"/>
  <c r="R23" i="5"/>
  <c r="Q23" i="5"/>
  <c r="P23" i="5"/>
  <c r="E23" i="5"/>
  <c r="S22" i="5"/>
  <c r="R22" i="5"/>
  <c r="Q22" i="5"/>
  <c r="P22" i="5"/>
  <c r="E22" i="5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S17" i="5"/>
  <c r="R17" i="5"/>
  <c r="Q17" i="5"/>
  <c r="P17" i="5"/>
  <c r="E17" i="5"/>
  <c r="U17" i="5" s="1"/>
  <c r="S16" i="5"/>
  <c r="R16" i="5"/>
  <c r="Q16" i="5"/>
  <c r="U16" i="5" s="1"/>
  <c r="P16" i="5"/>
  <c r="T16" i="5" s="1"/>
  <c r="E16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S13" i="5"/>
  <c r="R13" i="5"/>
  <c r="Q13" i="5"/>
  <c r="P13" i="5"/>
  <c r="E13" i="5"/>
  <c r="U12" i="5"/>
  <c r="T12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U10" i="5" s="1"/>
  <c r="R9" i="5"/>
  <c r="S64" i="4"/>
  <c r="R64" i="4"/>
  <c r="Q64" i="4"/>
  <c r="P64" i="4"/>
  <c r="E64" i="4"/>
  <c r="S63" i="4"/>
  <c r="R63" i="4"/>
  <c r="Q63" i="4"/>
  <c r="P63" i="4"/>
  <c r="P62" i="4" s="1"/>
  <c r="E63" i="4"/>
  <c r="S62" i="4"/>
  <c r="S60" i="4"/>
  <c r="R60" i="4"/>
  <c r="Q60" i="4"/>
  <c r="P60" i="4"/>
  <c r="E60" i="4"/>
  <c r="T60" i="4" s="1"/>
  <c r="T59" i="4"/>
  <c r="S59" i="4"/>
  <c r="R59" i="4"/>
  <c r="Q59" i="4"/>
  <c r="P59" i="4"/>
  <c r="E59" i="4"/>
  <c r="U59" i="4" s="1"/>
  <c r="S58" i="4"/>
  <c r="R58" i="4"/>
  <c r="Q58" i="4"/>
  <c r="P58" i="4"/>
  <c r="E58" i="4"/>
  <c r="U58" i="4" s="1"/>
  <c r="U57" i="4"/>
  <c r="T57" i="4"/>
  <c r="S57" i="4"/>
  <c r="R57" i="4"/>
  <c r="Q57" i="4"/>
  <c r="P57" i="4"/>
  <c r="E57" i="4"/>
  <c r="S56" i="4"/>
  <c r="U55" i="4"/>
  <c r="S55" i="4"/>
  <c r="R55" i="4"/>
  <c r="Q55" i="4"/>
  <c r="P55" i="4"/>
  <c r="E55" i="4"/>
  <c r="T55" i="4" s="1"/>
  <c r="T54" i="4"/>
  <c r="S54" i="4"/>
  <c r="R54" i="4"/>
  <c r="Q54" i="4"/>
  <c r="P54" i="4"/>
  <c r="E54" i="4"/>
  <c r="U54" i="4" s="1"/>
  <c r="U53" i="4"/>
  <c r="S53" i="4"/>
  <c r="R53" i="4"/>
  <c r="Q53" i="4"/>
  <c r="P53" i="4"/>
  <c r="E53" i="4"/>
  <c r="T53" i="4" s="1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T46" i="4"/>
  <c r="S46" i="4"/>
  <c r="R46" i="4"/>
  <c r="Q46" i="4"/>
  <c r="P46" i="4"/>
  <c r="E46" i="4"/>
  <c r="U46" i="4" s="1"/>
  <c r="T45" i="4"/>
  <c r="S45" i="4"/>
  <c r="R45" i="4"/>
  <c r="Q45" i="4"/>
  <c r="P45" i="4"/>
  <c r="E45" i="4"/>
  <c r="R44" i="4"/>
  <c r="S42" i="4"/>
  <c r="R42" i="4"/>
  <c r="Q42" i="4"/>
  <c r="P42" i="4"/>
  <c r="E42" i="4"/>
  <c r="U42" i="4" s="1"/>
  <c r="S41" i="4"/>
  <c r="R41" i="4"/>
  <c r="Q41" i="4"/>
  <c r="P41" i="4"/>
  <c r="E41" i="4"/>
  <c r="T41" i="4" s="1"/>
  <c r="S40" i="4"/>
  <c r="R40" i="4"/>
  <c r="Q40" i="4"/>
  <c r="P40" i="4"/>
  <c r="E40" i="4"/>
  <c r="U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S35" i="4"/>
  <c r="R35" i="4"/>
  <c r="Q35" i="4"/>
  <c r="P35" i="4"/>
  <c r="E35" i="4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P32" i="4"/>
  <c r="E32" i="4"/>
  <c r="U32" i="4" s="1"/>
  <c r="S31" i="4"/>
  <c r="R31" i="4"/>
  <c r="Q31" i="4"/>
  <c r="P31" i="4"/>
  <c r="E31" i="4"/>
  <c r="S30" i="4"/>
  <c r="R30" i="4"/>
  <c r="Q30" i="4"/>
  <c r="P30" i="4"/>
  <c r="E30" i="4"/>
  <c r="S29" i="4"/>
  <c r="R29" i="4"/>
  <c r="Q29" i="4"/>
  <c r="P29" i="4"/>
  <c r="E29" i="4"/>
  <c r="T29" i="4" s="1"/>
  <c r="S27" i="4"/>
  <c r="R27" i="4"/>
  <c r="Q27" i="4"/>
  <c r="P27" i="4"/>
  <c r="E27" i="4"/>
  <c r="U27" i="4" s="1"/>
  <c r="S26" i="4"/>
  <c r="R26" i="4"/>
  <c r="Q26" i="4"/>
  <c r="P26" i="4"/>
  <c r="E26" i="4"/>
  <c r="T26" i="4" s="1"/>
  <c r="S25" i="4"/>
  <c r="R25" i="4"/>
  <c r="Q25" i="4"/>
  <c r="P25" i="4"/>
  <c r="E25" i="4"/>
  <c r="S24" i="4"/>
  <c r="R24" i="4"/>
  <c r="Q24" i="4"/>
  <c r="P24" i="4"/>
  <c r="E24" i="4"/>
  <c r="T24" i="4" s="1"/>
  <c r="S23" i="4"/>
  <c r="R23" i="4"/>
  <c r="Q23" i="4"/>
  <c r="U23" i="4" s="1"/>
  <c r="P23" i="4"/>
  <c r="T23" i="4" s="1"/>
  <c r="E23" i="4"/>
  <c r="T22" i="4"/>
  <c r="S22" i="4"/>
  <c r="R22" i="4"/>
  <c r="Q22" i="4"/>
  <c r="P22" i="4"/>
  <c r="E22" i="4"/>
  <c r="U22" i="4" s="1"/>
  <c r="S21" i="4"/>
  <c r="R21" i="4"/>
  <c r="Q21" i="4"/>
  <c r="P21" i="4"/>
  <c r="E21" i="4"/>
  <c r="S20" i="4"/>
  <c r="R20" i="4"/>
  <c r="Q20" i="4"/>
  <c r="P20" i="4"/>
  <c r="E20" i="4"/>
  <c r="T20" i="4" s="1"/>
  <c r="S19" i="4"/>
  <c r="R19" i="4"/>
  <c r="Q19" i="4"/>
  <c r="P19" i="4"/>
  <c r="E19" i="4"/>
  <c r="S18" i="4"/>
  <c r="R18" i="4"/>
  <c r="Q18" i="4"/>
  <c r="P18" i="4"/>
  <c r="E18" i="4"/>
  <c r="T18" i="4" s="1"/>
  <c r="U17" i="4"/>
  <c r="S17" i="4"/>
  <c r="R17" i="4"/>
  <c r="Q17" i="4"/>
  <c r="P17" i="4"/>
  <c r="E17" i="4"/>
  <c r="T17" i="4" s="1"/>
  <c r="T16" i="4"/>
  <c r="S16" i="4"/>
  <c r="R16" i="4"/>
  <c r="Q16" i="4"/>
  <c r="P16" i="4"/>
  <c r="E16" i="4"/>
  <c r="U15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T12" i="4" s="1"/>
  <c r="S11" i="4"/>
  <c r="R11" i="4"/>
  <c r="Q11" i="4"/>
  <c r="P11" i="4"/>
  <c r="E11" i="4"/>
  <c r="U11" i="4" s="1"/>
  <c r="T10" i="4"/>
  <c r="S10" i="4"/>
  <c r="R10" i="4"/>
  <c r="Q10" i="4"/>
  <c r="P10" i="4"/>
  <c r="E10" i="4"/>
  <c r="U10" i="4" s="1"/>
  <c r="S9" i="4"/>
  <c r="R9" i="4"/>
  <c r="U64" i="3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S62" i="3"/>
  <c r="R62" i="3"/>
  <c r="U60" i="3"/>
  <c r="T60" i="3"/>
  <c r="S60" i="3"/>
  <c r="R60" i="3"/>
  <c r="Q60" i="3"/>
  <c r="P60" i="3"/>
  <c r="E60" i="3"/>
  <c r="T59" i="3"/>
  <c r="S59" i="3"/>
  <c r="R59" i="3"/>
  <c r="Q59" i="3"/>
  <c r="P59" i="3"/>
  <c r="E59" i="3"/>
  <c r="S58" i="3"/>
  <c r="R58" i="3"/>
  <c r="Q58" i="3"/>
  <c r="P58" i="3"/>
  <c r="E58" i="3"/>
  <c r="T58" i="3" s="1"/>
  <c r="U57" i="3"/>
  <c r="S57" i="3"/>
  <c r="R57" i="3"/>
  <c r="Q57" i="3"/>
  <c r="P57" i="3"/>
  <c r="E57" i="3"/>
  <c r="T57" i="3" s="1"/>
  <c r="S56" i="3"/>
  <c r="S55" i="3"/>
  <c r="R55" i="3"/>
  <c r="Q55" i="3"/>
  <c r="P55" i="3"/>
  <c r="E55" i="3"/>
  <c r="U55" i="3" s="1"/>
  <c r="S54" i="3"/>
  <c r="R54" i="3"/>
  <c r="Q54" i="3"/>
  <c r="P54" i="3"/>
  <c r="E54" i="3"/>
  <c r="T54" i="3" s="1"/>
  <c r="U53" i="3"/>
  <c r="T53" i="3"/>
  <c r="S53" i="3"/>
  <c r="R53" i="3"/>
  <c r="Q53" i="3"/>
  <c r="P53" i="3"/>
  <c r="E53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S46" i="3"/>
  <c r="R46" i="3"/>
  <c r="Q46" i="3"/>
  <c r="P46" i="3"/>
  <c r="E46" i="3"/>
  <c r="T46" i="3" s="1"/>
  <c r="U45" i="3"/>
  <c r="S45" i="3"/>
  <c r="R45" i="3"/>
  <c r="Q45" i="3"/>
  <c r="P45" i="3"/>
  <c r="E45" i="3"/>
  <c r="T45" i="3" s="1"/>
  <c r="S44" i="3"/>
  <c r="R44" i="3"/>
  <c r="S42" i="3"/>
  <c r="R42" i="3"/>
  <c r="Q42" i="3"/>
  <c r="P42" i="3"/>
  <c r="E42" i="3"/>
  <c r="U42" i="3" s="1"/>
  <c r="S41" i="3"/>
  <c r="R41" i="3"/>
  <c r="Q41" i="3"/>
  <c r="P41" i="3"/>
  <c r="E41" i="3"/>
  <c r="T41" i="3" s="1"/>
  <c r="S40" i="3"/>
  <c r="R40" i="3"/>
  <c r="Q40" i="3"/>
  <c r="P40" i="3"/>
  <c r="E40" i="3"/>
  <c r="S39" i="3"/>
  <c r="R39" i="3"/>
  <c r="Q39" i="3"/>
  <c r="P39" i="3"/>
  <c r="E39" i="3"/>
  <c r="T39" i="3" s="1"/>
  <c r="U38" i="3"/>
  <c r="S38" i="3"/>
  <c r="R38" i="3"/>
  <c r="Q38" i="3"/>
  <c r="P38" i="3"/>
  <c r="E38" i="3"/>
  <c r="T38" i="3" s="1"/>
  <c r="S37" i="3"/>
  <c r="R37" i="3"/>
  <c r="Q37" i="3"/>
  <c r="P37" i="3"/>
  <c r="E37" i="3"/>
  <c r="U37" i="3" s="1"/>
  <c r="U36" i="3"/>
  <c r="S36" i="3"/>
  <c r="R36" i="3"/>
  <c r="Q36" i="3"/>
  <c r="P36" i="3"/>
  <c r="E36" i="3"/>
  <c r="T36" i="3" s="1"/>
  <c r="S35" i="3"/>
  <c r="R35" i="3"/>
  <c r="Q35" i="3"/>
  <c r="P35" i="3"/>
  <c r="E35" i="3"/>
  <c r="T35" i="3" s="1"/>
  <c r="S34" i="3"/>
  <c r="R34" i="3"/>
  <c r="Q34" i="3"/>
  <c r="P34" i="3"/>
  <c r="E34" i="3"/>
  <c r="U34" i="3" s="1"/>
  <c r="S33" i="3"/>
  <c r="R33" i="3"/>
  <c r="Q33" i="3"/>
  <c r="P33" i="3"/>
  <c r="E33" i="3"/>
  <c r="T33" i="3" s="1"/>
  <c r="U32" i="3"/>
  <c r="T32" i="3"/>
  <c r="S32" i="3"/>
  <c r="R32" i="3"/>
  <c r="Q32" i="3"/>
  <c r="P32" i="3"/>
  <c r="E32" i="3"/>
  <c r="S31" i="3"/>
  <c r="R31" i="3"/>
  <c r="Q31" i="3"/>
  <c r="P31" i="3"/>
  <c r="T31" i="3" s="1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R28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U25" i="3"/>
  <c r="T25" i="3"/>
  <c r="S25" i="3"/>
  <c r="R25" i="3"/>
  <c r="Q25" i="3"/>
  <c r="P25" i="3"/>
  <c r="E25" i="3"/>
  <c r="U24" i="3"/>
  <c r="S24" i="3"/>
  <c r="R24" i="3"/>
  <c r="Q24" i="3"/>
  <c r="P24" i="3"/>
  <c r="E24" i="3"/>
  <c r="T24" i="3" s="1"/>
  <c r="S23" i="3"/>
  <c r="R23" i="3"/>
  <c r="Q23" i="3"/>
  <c r="P23" i="3"/>
  <c r="E23" i="3"/>
  <c r="U23" i="3" s="1"/>
  <c r="S22" i="3"/>
  <c r="R22" i="3"/>
  <c r="Q22" i="3"/>
  <c r="P22" i="3"/>
  <c r="E22" i="3"/>
  <c r="T22" i="3" s="1"/>
  <c r="S21" i="3"/>
  <c r="R21" i="3"/>
  <c r="Q21" i="3"/>
  <c r="P21" i="3"/>
  <c r="E21" i="3"/>
  <c r="S20" i="3"/>
  <c r="R20" i="3"/>
  <c r="Q20" i="3"/>
  <c r="P20" i="3"/>
  <c r="E20" i="3"/>
  <c r="T20" i="3" s="1"/>
  <c r="U19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U17" i="3"/>
  <c r="T17" i="3"/>
  <c r="S17" i="3"/>
  <c r="R17" i="3"/>
  <c r="Q17" i="3"/>
  <c r="P17" i="3"/>
  <c r="E17" i="3"/>
  <c r="S16" i="3"/>
  <c r="R16" i="3"/>
  <c r="Q16" i="3"/>
  <c r="P16" i="3"/>
  <c r="E16" i="3"/>
  <c r="U16" i="3" s="1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S12" i="3"/>
  <c r="R12" i="3"/>
  <c r="Q12" i="3"/>
  <c r="P12" i="3"/>
  <c r="E12" i="3"/>
  <c r="T12" i="3" s="1"/>
  <c r="U11" i="3"/>
  <c r="S11" i="3"/>
  <c r="R11" i="3"/>
  <c r="Q11" i="3"/>
  <c r="P11" i="3"/>
  <c r="E11" i="3"/>
  <c r="T11" i="3" s="1"/>
  <c r="S10" i="3"/>
  <c r="R10" i="3"/>
  <c r="Q10" i="3"/>
  <c r="P10" i="3"/>
  <c r="E10" i="3"/>
  <c r="S9" i="3"/>
  <c r="S64" i="2"/>
  <c r="R64" i="2"/>
  <c r="Q64" i="2"/>
  <c r="P64" i="2"/>
  <c r="E64" i="2"/>
  <c r="T64" i="2" s="1"/>
  <c r="S63" i="2"/>
  <c r="R63" i="2"/>
  <c r="Q63" i="2"/>
  <c r="P63" i="2"/>
  <c r="E63" i="2"/>
  <c r="U63" i="2" s="1"/>
  <c r="S62" i="2"/>
  <c r="R62" i="2"/>
  <c r="S60" i="2"/>
  <c r="R60" i="2"/>
  <c r="Q60" i="2"/>
  <c r="P60" i="2"/>
  <c r="E60" i="2"/>
  <c r="U60" i="2" s="1"/>
  <c r="T59" i="2"/>
  <c r="S59" i="2"/>
  <c r="R59" i="2"/>
  <c r="Q59" i="2"/>
  <c r="U59" i="2" s="1"/>
  <c r="P59" i="2"/>
  <c r="E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S56" i="2"/>
  <c r="R56" i="2"/>
  <c r="S55" i="2"/>
  <c r="R55" i="2"/>
  <c r="Q55" i="2"/>
  <c r="P55" i="2"/>
  <c r="E55" i="2"/>
  <c r="U55" i="2" s="1"/>
  <c r="U54" i="2"/>
  <c r="T54" i="2"/>
  <c r="S54" i="2"/>
  <c r="R54" i="2"/>
  <c r="Q54" i="2"/>
  <c r="P54" i="2"/>
  <c r="E54" i="2"/>
  <c r="U53" i="2"/>
  <c r="S53" i="2"/>
  <c r="R53" i="2"/>
  <c r="Q53" i="2"/>
  <c r="P53" i="2"/>
  <c r="E53" i="2"/>
  <c r="T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S49" i="2"/>
  <c r="R49" i="2"/>
  <c r="Q49" i="2"/>
  <c r="P49" i="2"/>
  <c r="E49" i="2"/>
  <c r="T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U45" i="2"/>
  <c r="S45" i="2"/>
  <c r="R45" i="2"/>
  <c r="Q45" i="2"/>
  <c r="P45" i="2"/>
  <c r="E45" i="2"/>
  <c r="S44" i="2"/>
  <c r="R44" i="2"/>
  <c r="S42" i="2"/>
  <c r="R42" i="2"/>
  <c r="Q42" i="2"/>
  <c r="P42" i="2"/>
  <c r="E42" i="2"/>
  <c r="U41" i="2"/>
  <c r="S41" i="2"/>
  <c r="R41" i="2"/>
  <c r="Q41" i="2"/>
  <c r="P41" i="2"/>
  <c r="E41" i="2"/>
  <c r="T41" i="2" s="1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T35" i="2" s="1"/>
  <c r="S34" i="2"/>
  <c r="R34" i="2"/>
  <c r="Q34" i="2"/>
  <c r="P34" i="2"/>
  <c r="E34" i="2"/>
  <c r="S33" i="2"/>
  <c r="R33" i="2"/>
  <c r="Q33" i="2"/>
  <c r="P33" i="2"/>
  <c r="E33" i="2"/>
  <c r="T33" i="2" s="1"/>
  <c r="U32" i="2"/>
  <c r="T32" i="2"/>
  <c r="S32" i="2"/>
  <c r="R32" i="2"/>
  <c r="Q32" i="2"/>
  <c r="P32" i="2"/>
  <c r="E32" i="2"/>
  <c r="S31" i="2"/>
  <c r="R31" i="2"/>
  <c r="Q31" i="2"/>
  <c r="P31" i="2"/>
  <c r="E31" i="2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U27" i="2"/>
  <c r="T27" i="2"/>
  <c r="S27" i="2"/>
  <c r="R27" i="2"/>
  <c r="Q27" i="2"/>
  <c r="P27" i="2"/>
  <c r="E27" i="2"/>
  <c r="T26" i="2"/>
  <c r="S26" i="2"/>
  <c r="R26" i="2"/>
  <c r="Q26" i="2"/>
  <c r="P26" i="2"/>
  <c r="E26" i="2"/>
  <c r="U25" i="2"/>
  <c r="T25" i="2"/>
  <c r="S25" i="2"/>
  <c r="R25" i="2"/>
  <c r="Q25" i="2"/>
  <c r="P25" i="2"/>
  <c r="E25" i="2"/>
  <c r="S24" i="2"/>
  <c r="R24" i="2"/>
  <c r="Q24" i="2"/>
  <c r="P24" i="2"/>
  <c r="E24" i="2"/>
  <c r="T24" i="2" s="1"/>
  <c r="S23" i="2"/>
  <c r="R23" i="2"/>
  <c r="Q23" i="2"/>
  <c r="P23" i="2"/>
  <c r="E23" i="2"/>
  <c r="U23" i="2" s="1"/>
  <c r="S22" i="2"/>
  <c r="R22" i="2"/>
  <c r="Q22" i="2"/>
  <c r="P22" i="2"/>
  <c r="E22" i="2"/>
  <c r="S21" i="2"/>
  <c r="R21" i="2"/>
  <c r="Q21" i="2"/>
  <c r="P21" i="2"/>
  <c r="E21" i="2"/>
  <c r="S20" i="2"/>
  <c r="R20" i="2"/>
  <c r="Q20" i="2"/>
  <c r="P20" i="2"/>
  <c r="E20" i="2"/>
  <c r="T20" i="2" s="1"/>
  <c r="U19" i="2"/>
  <c r="S19" i="2"/>
  <c r="R19" i="2"/>
  <c r="Q19" i="2"/>
  <c r="P19" i="2"/>
  <c r="E19" i="2"/>
  <c r="T19" i="2" s="1"/>
  <c r="T18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S16" i="2"/>
  <c r="R16" i="2"/>
  <c r="Q16" i="2"/>
  <c r="P16" i="2"/>
  <c r="E16" i="2"/>
  <c r="T16" i="2" s="1"/>
  <c r="S15" i="2"/>
  <c r="R15" i="2"/>
  <c r="Q15" i="2"/>
  <c r="P15" i="2"/>
  <c r="E15" i="2"/>
  <c r="U15" i="2" s="1"/>
  <c r="S14" i="2"/>
  <c r="R14" i="2"/>
  <c r="Q14" i="2"/>
  <c r="P14" i="2"/>
  <c r="E14" i="2"/>
  <c r="S13" i="2"/>
  <c r="R13" i="2"/>
  <c r="Q13" i="2"/>
  <c r="P13" i="2"/>
  <c r="E13" i="2"/>
  <c r="U12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S9" i="2"/>
  <c r="S64" i="1"/>
  <c r="R64" i="1"/>
  <c r="Q64" i="1"/>
  <c r="P64" i="1"/>
  <c r="E64" i="1"/>
  <c r="U63" i="1"/>
  <c r="S63" i="1"/>
  <c r="R63" i="1"/>
  <c r="Q63" i="1"/>
  <c r="P63" i="1"/>
  <c r="E63" i="1"/>
  <c r="T63" i="1" s="1"/>
  <c r="S62" i="1"/>
  <c r="R62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T58" i="1"/>
  <c r="S58" i="1"/>
  <c r="R58" i="1"/>
  <c r="Q58" i="1"/>
  <c r="P58" i="1"/>
  <c r="E58" i="1"/>
  <c r="U58" i="1" s="1"/>
  <c r="U57" i="1"/>
  <c r="S57" i="1"/>
  <c r="R57" i="1"/>
  <c r="Q57" i="1"/>
  <c r="P57" i="1"/>
  <c r="E57" i="1"/>
  <c r="S56" i="1"/>
  <c r="S55" i="1"/>
  <c r="R55" i="1"/>
  <c r="Q55" i="1"/>
  <c r="P55" i="1"/>
  <c r="T55" i="1" s="1"/>
  <c r="E55" i="1"/>
  <c r="S54" i="1"/>
  <c r="R54" i="1"/>
  <c r="Q54" i="1"/>
  <c r="P54" i="1"/>
  <c r="E54" i="1"/>
  <c r="U54" i="1" s="1"/>
  <c r="S53" i="1"/>
  <c r="R53" i="1"/>
  <c r="Q53" i="1"/>
  <c r="P53" i="1"/>
  <c r="E53" i="1"/>
  <c r="T53" i="1" s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T46" i="1"/>
  <c r="S46" i="1"/>
  <c r="R46" i="1"/>
  <c r="Q46" i="1"/>
  <c r="P46" i="1"/>
  <c r="E46" i="1"/>
  <c r="S45" i="1"/>
  <c r="R45" i="1"/>
  <c r="Q45" i="1"/>
  <c r="P45" i="1"/>
  <c r="E45" i="1"/>
  <c r="S44" i="1"/>
  <c r="R44" i="1"/>
  <c r="S42" i="1"/>
  <c r="R42" i="1"/>
  <c r="Q42" i="1"/>
  <c r="P42" i="1"/>
  <c r="E42" i="1"/>
  <c r="S41" i="1"/>
  <c r="R41" i="1"/>
  <c r="Q41" i="1"/>
  <c r="P41" i="1"/>
  <c r="E41" i="1"/>
  <c r="S40" i="1"/>
  <c r="R40" i="1"/>
  <c r="Q40" i="1"/>
  <c r="P40" i="1"/>
  <c r="E40" i="1"/>
  <c r="T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U37" i="1" s="1"/>
  <c r="P37" i="1"/>
  <c r="T37" i="1" s="1"/>
  <c r="E37" i="1"/>
  <c r="S36" i="1"/>
  <c r="R36" i="1"/>
  <c r="Q36" i="1"/>
  <c r="P36" i="1"/>
  <c r="E36" i="1"/>
  <c r="T36" i="1" s="1"/>
  <c r="S35" i="1"/>
  <c r="R35" i="1"/>
  <c r="Q35" i="1"/>
  <c r="P35" i="1"/>
  <c r="E35" i="1"/>
  <c r="U35" i="1" s="1"/>
  <c r="S34" i="1"/>
  <c r="R34" i="1"/>
  <c r="Q34" i="1"/>
  <c r="P34" i="1"/>
  <c r="E34" i="1"/>
  <c r="S33" i="1"/>
  <c r="R33" i="1"/>
  <c r="Q33" i="1"/>
  <c r="P33" i="1"/>
  <c r="E33" i="1"/>
  <c r="U32" i="1"/>
  <c r="S32" i="1"/>
  <c r="R32" i="1"/>
  <c r="Q32" i="1"/>
  <c r="P32" i="1"/>
  <c r="E32" i="1"/>
  <c r="T32" i="1" s="1"/>
  <c r="U31" i="1"/>
  <c r="T31" i="1"/>
  <c r="S31" i="1"/>
  <c r="R31" i="1"/>
  <c r="Q31" i="1"/>
  <c r="P31" i="1"/>
  <c r="E31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8" i="1"/>
  <c r="R28" i="1"/>
  <c r="S27" i="1"/>
  <c r="R27" i="1"/>
  <c r="Q27" i="1"/>
  <c r="P27" i="1"/>
  <c r="E27" i="1"/>
  <c r="T27" i="1" s="1"/>
  <c r="U26" i="1"/>
  <c r="S26" i="1"/>
  <c r="R26" i="1"/>
  <c r="Q26" i="1"/>
  <c r="P26" i="1"/>
  <c r="E26" i="1"/>
  <c r="T26" i="1" s="1"/>
  <c r="S25" i="1"/>
  <c r="R25" i="1"/>
  <c r="Q25" i="1"/>
  <c r="P25" i="1"/>
  <c r="E25" i="1"/>
  <c r="U25" i="1" s="1"/>
  <c r="U24" i="1"/>
  <c r="T24" i="1"/>
  <c r="S24" i="1"/>
  <c r="R24" i="1"/>
  <c r="Q24" i="1"/>
  <c r="P24" i="1"/>
  <c r="E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T16" i="1" s="1"/>
  <c r="U15" i="1"/>
  <c r="S15" i="1"/>
  <c r="R15" i="1"/>
  <c r="Q15" i="1"/>
  <c r="P15" i="1"/>
  <c r="E15" i="1"/>
  <c r="T15" i="1" s="1"/>
  <c r="S14" i="1"/>
  <c r="R14" i="1"/>
  <c r="Q14" i="1"/>
  <c r="P14" i="1"/>
  <c r="T14" i="1" s="1"/>
  <c r="E14" i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T11" i="1" s="1"/>
  <c r="S10" i="1"/>
  <c r="R10" i="1"/>
  <c r="Q10" i="1"/>
  <c r="P10" i="1"/>
  <c r="E10" i="1"/>
  <c r="U10" i="1" s="1"/>
  <c r="S9" i="1"/>
  <c r="R9" i="1"/>
  <c r="T53" i="10" l="1"/>
  <c r="U53" i="10"/>
  <c r="U48" i="11"/>
  <c r="T48" i="11"/>
  <c r="T26" i="13"/>
  <c r="U26" i="13"/>
  <c r="T48" i="13"/>
  <c r="U48" i="13"/>
  <c r="T60" i="13"/>
  <c r="U60" i="13"/>
  <c r="T36" i="14"/>
  <c r="U36" i="14"/>
  <c r="U20" i="23"/>
  <c r="T20" i="23"/>
  <c r="T35" i="25"/>
  <c r="U35" i="25"/>
  <c r="T34" i="31"/>
  <c r="U34" i="31"/>
  <c r="U21" i="34"/>
  <c r="T21" i="34"/>
  <c r="T27" i="39"/>
  <c r="U27" i="39"/>
  <c r="T35" i="4"/>
  <c r="U35" i="4"/>
  <c r="T51" i="5"/>
  <c r="U51" i="5"/>
  <c r="U37" i="7"/>
  <c r="T37" i="7"/>
  <c r="U32" i="8"/>
  <c r="T32" i="8"/>
  <c r="U16" i="16"/>
  <c r="T16" i="16"/>
  <c r="U53" i="16"/>
  <c r="T53" i="16"/>
  <c r="T21" i="20"/>
  <c r="U21" i="20"/>
  <c r="U23" i="5"/>
  <c r="T23" i="5"/>
  <c r="U46" i="8"/>
  <c r="T46" i="8"/>
  <c r="U15" i="10"/>
  <c r="T15" i="10"/>
  <c r="T22" i="1"/>
  <c r="U46" i="2"/>
  <c r="P56" i="2"/>
  <c r="U63" i="5"/>
  <c r="T63" i="5"/>
  <c r="U24" i="8"/>
  <c r="T24" i="8"/>
  <c r="T34" i="9"/>
  <c r="U34" i="9"/>
  <c r="U46" i="10"/>
  <c r="T46" i="10"/>
  <c r="U25" i="11"/>
  <c r="T25" i="11"/>
  <c r="T55" i="13"/>
  <c r="U55" i="13"/>
  <c r="U46" i="14"/>
  <c r="T46" i="14"/>
  <c r="U33" i="17"/>
  <c r="T33" i="17"/>
  <c r="U30" i="5"/>
  <c r="T30" i="5"/>
  <c r="T16" i="15"/>
  <c r="U16" i="15"/>
  <c r="U16" i="1"/>
  <c r="U53" i="1"/>
  <c r="T54" i="1"/>
  <c r="T17" i="2"/>
  <c r="U33" i="2"/>
  <c r="T40" i="2"/>
  <c r="Q56" i="2"/>
  <c r="T30" i="3"/>
  <c r="U47" i="4"/>
  <c r="T34" i="6"/>
  <c r="U34" i="6"/>
  <c r="U20" i="7"/>
  <c r="T20" i="7"/>
  <c r="U36" i="7"/>
  <c r="T36" i="7"/>
  <c r="U21" i="8"/>
  <c r="T21" i="8"/>
  <c r="U31" i="9"/>
  <c r="T31" i="9"/>
  <c r="U53" i="9"/>
  <c r="T53" i="9"/>
  <c r="U59" i="10"/>
  <c r="T59" i="10"/>
  <c r="T15" i="13"/>
  <c r="U15" i="13"/>
  <c r="T16" i="17"/>
  <c r="U16" i="17"/>
  <c r="T30" i="17"/>
  <c r="U30" i="17"/>
  <c r="U24" i="10"/>
  <c r="T24" i="10"/>
  <c r="U30" i="2"/>
  <c r="U22" i="9"/>
  <c r="T22" i="9"/>
  <c r="U37" i="9"/>
  <c r="T37" i="9"/>
  <c r="U14" i="11"/>
  <c r="T14" i="11"/>
  <c r="U27" i="1"/>
  <c r="T29" i="1"/>
  <c r="U36" i="1"/>
  <c r="T48" i="1"/>
  <c r="U24" i="2"/>
  <c r="U26" i="2"/>
  <c r="Q28" i="2"/>
  <c r="U20" i="3"/>
  <c r="T23" i="3"/>
  <c r="T27" i="3"/>
  <c r="U59" i="3"/>
  <c r="T13" i="5"/>
  <c r="U13" i="5"/>
  <c r="U60" i="5"/>
  <c r="T60" i="5"/>
  <c r="T21" i="6"/>
  <c r="U21" i="6"/>
  <c r="T16" i="10"/>
  <c r="U16" i="10"/>
  <c r="U26" i="15"/>
  <c r="T26" i="15"/>
  <c r="U26" i="18"/>
  <c r="T26" i="18"/>
  <c r="U30" i="19"/>
  <c r="T30" i="19"/>
  <c r="U25" i="8"/>
  <c r="T25" i="8"/>
  <c r="U14" i="6"/>
  <c r="T14" i="6"/>
  <c r="U22" i="6"/>
  <c r="T22" i="6"/>
  <c r="U14" i="1"/>
  <c r="U46" i="1"/>
  <c r="U55" i="1"/>
  <c r="U16" i="2"/>
  <c r="U31" i="2"/>
  <c r="T36" i="2"/>
  <c r="U12" i="3"/>
  <c r="T15" i="3"/>
  <c r="U31" i="3"/>
  <c r="U46" i="3"/>
  <c r="Q62" i="3"/>
  <c r="U21" i="4"/>
  <c r="T21" i="4"/>
  <c r="U64" i="4"/>
  <c r="T64" i="4"/>
  <c r="T38" i="5"/>
  <c r="U38" i="5"/>
  <c r="U30" i="7"/>
  <c r="T30" i="7"/>
  <c r="U33" i="8"/>
  <c r="U32" i="13"/>
  <c r="T32" i="13"/>
  <c r="U23" i="14"/>
  <c r="U42" i="16"/>
  <c r="T42" i="16"/>
  <c r="U36" i="18"/>
  <c r="T36" i="18"/>
  <c r="U19" i="1"/>
  <c r="T23" i="1"/>
  <c r="T47" i="1"/>
  <c r="U20" i="2"/>
  <c r="T23" i="2"/>
  <c r="T37" i="2"/>
  <c r="T16" i="3"/>
  <c r="T55" i="3"/>
  <c r="U55" i="5"/>
  <c r="T55" i="5"/>
  <c r="T59" i="5"/>
  <c r="U15" i="6"/>
  <c r="T15" i="6"/>
  <c r="U39" i="6"/>
  <c r="T39" i="6"/>
  <c r="U46" i="9"/>
  <c r="T46" i="9"/>
  <c r="U51" i="11"/>
  <c r="T51" i="11"/>
  <c r="U14" i="12"/>
  <c r="T14" i="12"/>
  <c r="T51" i="13"/>
  <c r="U51" i="13"/>
  <c r="U26" i="14"/>
  <c r="T26" i="14"/>
  <c r="T21" i="19"/>
  <c r="U21" i="19"/>
  <c r="U60" i="4"/>
  <c r="U18" i="5"/>
  <c r="T26" i="5"/>
  <c r="U17" i="6"/>
  <c r="T20" i="6"/>
  <c r="T29" i="6"/>
  <c r="U59" i="6"/>
  <c r="U11" i="7"/>
  <c r="U32" i="7"/>
  <c r="T35" i="7"/>
  <c r="T60" i="7"/>
  <c r="U20" i="8"/>
  <c r="T51" i="8"/>
  <c r="T60" i="8"/>
  <c r="T16" i="9"/>
  <c r="T31" i="11"/>
  <c r="U20" i="15"/>
  <c r="T23" i="15"/>
  <c r="U12" i="20"/>
  <c r="T12" i="20"/>
  <c r="T38" i="20"/>
  <c r="U38" i="20"/>
  <c r="U51" i="21"/>
  <c r="T51" i="21"/>
  <c r="E62" i="22"/>
  <c r="U62" i="22" s="1"/>
  <c r="U63" i="22"/>
  <c r="T63" i="22"/>
  <c r="T30" i="23"/>
  <c r="U30" i="23"/>
  <c r="U23" i="24"/>
  <c r="T23" i="24"/>
  <c r="U60" i="27"/>
  <c r="T60" i="27"/>
  <c r="U54" i="34"/>
  <c r="T54" i="34"/>
  <c r="U36" i="35"/>
  <c r="T36" i="35"/>
  <c r="U24" i="36"/>
  <c r="T24" i="36"/>
  <c r="U34" i="36"/>
  <c r="T34" i="36"/>
  <c r="T39" i="38"/>
  <c r="U39" i="38"/>
  <c r="P9" i="11"/>
  <c r="P62" i="12"/>
  <c r="U23" i="15"/>
  <c r="T39" i="22"/>
  <c r="U39" i="22"/>
  <c r="T50" i="29"/>
  <c r="U50" i="29"/>
  <c r="U58" i="30"/>
  <c r="T58" i="30"/>
  <c r="T22" i="33"/>
  <c r="U22" i="33"/>
  <c r="T21" i="36"/>
  <c r="U21" i="36"/>
  <c r="T11" i="4"/>
  <c r="T14" i="4"/>
  <c r="U16" i="4"/>
  <c r="T32" i="4"/>
  <c r="T49" i="4"/>
  <c r="E62" i="4"/>
  <c r="U62" i="4" s="1"/>
  <c r="T14" i="5"/>
  <c r="T17" i="5"/>
  <c r="U22" i="5"/>
  <c r="T24" i="5"/>
  <c r="T15" i="8"/>
  <c r="T27" i="8"/>
  <c r="T37" i="8"/>
  <c r="U15" i="9"/>
  <c r="U24" i="9"/>
  <c r="U27" i="9"/>
  <c r="U33" i="9"/>
  <c r="U38" i="9"/>
  <c r="T54" i="9"/>
  <c r="U59" i="9"/>
  <c r="T13" i="10"/>
  <c r="T17" i="10"/>
  <c r="T25" i="10"/>
  <c r="U47" i="10"/>
  <c r="T54" i="10"/>
  <c r="U20" i="11"/>
  <c r="U32" i="11"/>
  <c r="T22" i="12"/>
  <c r="T47" i="12"/>
  <c r="T54" i="12"/>
  <c r="T16" i="13"/>
  <c r="T37" i="13"/>
  <c r="T52" i="13"/>
  <c r="T19" i="14"/>
  <c r="T37" i="14"/>
  <c r="T17" i="15"/>
  <c r="T27" i="15"/>
  <c r="T57" i="15"/>
  <c r="U25" i="16"/>
  <c r="U31" i="16"/>
  <c r="T36" i="16"/>
  <c r="T50" i="16"/>
  <c r="T17" i="17"/>
  <c r="T25" i="17"/>
  <c r="T35" i="17"/>
  <c r="T23" i="18"/>
  <c r="T27" i="18"/>
  <c r="T32" i="18"/>
  <c r="P44" i="18"/>
  <c r="T50" i="18"/>
  <c r="U20" i="19"/>
  <c r="T20" i="19"/>
  <c r="U36" i="21"/>
  <c r="T36" i="21"/>
  <c r="U57" i="22"/>
  <c r="T57" i="22"/>
  <c r="T47" i="29"/>
  <c r="U47" i="29"/>
  <c r="T26" i="31"/>
  <c r="U26" i="31"/>
  <c r="U59" i="32"/>
  <c r="T59" i="32"/>
  <c r="U40" i="33"/>
  <c r="T40" i="33"/>
  <c r="T30" i="34"/>
  <c r="U30" i="34"/>
  <c r="T20" i="5"/>
  <c r="T31" i="5"/>
  <c r="T33" i="5"/>
  <c r="U64" i="5"/>
  <c r="T26" i="6"/>
  <c r="T31" i="6"/>
  <c r="T40" i="6"/>
  <c r="T48" i="6"/>
  <c r="P62" i="6"/>
  <c r="T17" i="7"/>
  <c r="T24" i="7"/>
  <c r="T14" i="8"/>
  <c r="T18" i="8"/>
  <c r="T26" i="8"/>
  <c r="U31" i="8"/>
  <c r="T36" i="8"/>
  <c r="U47" i="8"/>
  <c r="E62" i="8"/>
  <c r="U62" i="8" s="1"/>
  <c r="T14" i="9"/>
  <c r="T23" i="9"/>
  <c r="T47" i="9"/>
  <c r="U33" i="10"/>
  <c r="U18" i="11"/>
  <c r="U23" i="11"/>
  <c r="T26" i="11"/>
  <c r="U33" i="11"/>
  <c r="T35" i="11"/>
  <c r="T52" i="11"/>
  <c r="T30" i="12"/>
  <c r="U37" i="12"/>
  <c r="T50" i="12"/>
  <c r="T53" i="12"/>
  <c r="U13" i="14"/>
  <c r="T27" i="14"/>
  <c r="T40" i="14"/>
  <c r="T47" i="14"/>
  <c r="T53" i="14"/>
  <c r="T32" i="15"/>
  <c r="T51" i="15"/>
  <c r="T55" i="15"/>
  <c r="T17" i="16"/>
  <c r="T35" i="16"/>
  <c r="T39" i="16"/>
  <c r="T54" i="16"/>
  <c r="T24" i="17"/>
  <c r="T34" i="17"/>
  <c r="T41" i="17"/>
  <c r="U46" i="17"/>
  <c r="U55" i="17"/>
  <c r="T22" i="18"/>
  <c r="U37" i="18"/>
  <c r="T49" i="18"/>
  <c r="T63" i="18"/>
  <c r="U12" i="19"/>
  <c r="T18" i="19"/>
  <c r="T45" i="19"/>
  <c r="U59" i="19"/>
  <c r="T30" i="26"/>
  <c r="U30" i="26"/>
  <c r="T15" i="32"/>
  <c r="U15" i="32"/>
  <c r="U52" i="35"/>
  <c r="T52" i="35"/>
  <c r="U38" i="37"/>
  <c r="T38" i="37"/>
  <c r="Q56" i="7"/>
  <c r="U16" i="8"/>
  <c r="U51" i="18"/>
  <c r="T51" i="18"/>
  <c r="U63" i="18"/>
  <c r="U31" i="19"/>
  <c r="U32" i="22"/>
  <c r="T32" i="22"/>
  <c r="U18" i="28"/>
  <c r="T18" i="28"/>
  <c r="T47" i="30"/>
  <c r="U47" i="30"/>
  <c r="T35" i="37"/>
  <c r="U35" i="37"/>
  <c r="U24" i="4"/>
  <c r="T27" i="4"/>
  <c r="U33" i="4"/>
  <c r="T34" i="4"/>
  <c r="T38" i="4"/>
  <c r="U41" i="4"/>
  <c r="T10" i="6"/>
  <c r="T23" i="6"/>
  <c r="U33" i="6"/>
  <c r="T47" i="6"/>
  <c r="T58" i="6"/>
  <c r="U13" i="7"/>
  <c r="T13" i="8"/>
  <c r="T23" i="8"/>
  <c r="T35" i="8"/>
  <c r="T10" i="9"/>
  <c r="U36" i="10"/>
  <c r="Q56" i="10"/>
  <c r="T17" i="11"/>
  <c r="U34" i="11"/>
  <c r="U46" i="11"/>
  <c r="T53" i="11"/>
  <c r="T31" i="12"/>
  <c r="T36" i="12"/>
  <c r="T33" i="13"/>
  <c r="U39" i="13"/>
  <c r="T23" i="14"/>
  <c r="U32" i="14"/>
  <c r="U19" i="15"/>
  <c r="T31" i="15"/>
  <c r="T36" i="15"/>
  <c r="U54" i="15"/>
  <c r="U13" i="16"/>
  <c r="U38" i="16"/>
  <c r="U46" i="16"/>
  <c r="T23" i="17"/>
  <c r="P56" i="17"/>
  <c r="T31" i="19"/>
  <c r="U52" i="19"/>
  <c r="T52" i="19"/>
  <c r="U39" i="20"/>
  <c r="T39" i="20"/>
  <c r="T52" i="22"/>
  <c r="U52" i="22"/>
  <c r="T54" i="26"/>
  <c r="U54" i="26"/>
  <c r="T15" i="28"/>
  <c r="U15" i="28"/>
  <c r="T10" i="29"/>
  <c r="U10" i="29"/>
  <c r="U13" i="31"/>
  <c r="U33" i="33"/>
  <c r="T33" i="33"/>
  <c r="U25" i="34"/>
  <c r="T25" i="34"/>
  <c r="T10" i="37"/>
  <c r="U10" i="37"/>
  <c r="U15" i="40"/>
  <c r="T15" i="40"/>
  <c r="U30" i="40"/>
  <c r="T30" i="40"/>
  <c r="T59" i="6"/>
  <c r="T59" i="8"/>
  <c r="T20" i="10"/>
  <c r="U52" i="10"/>
  <c r="U58" i="10"/>
  <c r="U24" i="11"/>
  <c r="T30" i="11"/>
  <c r="U23" i="12"/>
  <c r="T14" i="13"/>
  <c r="U31" i="13"/>
  <c r="U35" i="13"/>
  <c r="T54" i="13"/>
  <c r="U59" i="13"/>
  <c r="U14" i="14"/>
  <c r="U49" i="14"/>
  <c r="T20" i="15"/>
  <c r="U22" i="15"/>
  <c r="U25" i="15"/>
  <c r="T47" i="15"/>
  <c r="T59" i="15"/>
  <c r="T15" i="16"/>
  <c r="T52" i="16"/>
  <c r="T29" i="17"/>
  <c r="T37" i="17"/>
  <c r="U47" i="17"/>
  <c r="T14" i="18"/>
  <c r="U35" i="18"/>
  <c r="T39" i="18"/>
  <c r="U42" i="18"/>
  <c r="U52" i="18"/>
  <c r="U12" i="23"/>
  <c r="T12" i="23"/>
  <c r="T55" i="24"/>
  <c r="U55" i="24"/>
  <c r="U21" i="25"/>
  <c r="T21" i="25"/>
  <c r="U15" i="26"/>
  <c r="T15" i="26"/>
  <c r="U12" i="30"/>
  <c r="T12" i="30"/>
  <c r="U47" i="33"/>
  <c r="T47" i="33"/>
  <c r="T32" i="39"/>
  <c r="U32" i="39"/>
  <c r="P62" i="18"/>
  <c r="U58" i="19"/>
  <c r="U17" i="20"/>
  <c r="T37" i="20"/>
  <c r="T21" i="21"/>
  <c r="T24" i="21"/>
  <c r="T53" i="21"/>
  <c r="P62" i="22"/>
  <c r="U15" i="23"/>
  <c r="U23" i="23"/>
  <c r="U32" i="23"/>
  <c r="T31" i="25"/>
  <c r="U46" i="27"/>
  <c r="U27" i="28"/>
  <c r="U33" i="28"/>
  <c r="T13" i="29"/>
  <c r="T31" i="29"/>
  <c r="U39" i="29"/>
  <c r="U55" i="29"/>
  <c r="U25" i="30"/>
  <c r="U31" i="30"/>
  <c r="U55" i="30"/>
  <c r="U31" i="31"/>
  <c r="E62" i="31"/>
  <c r="U62" i="31" s="1"/>
  <c r="U17" i="33"/>
  <c r="T59" i="33"/>
  <c r="T12" i="34"/>
  <c r="U16" i="34"/>
  <c r="U63" i="34"/>
  <c r="U14" i="35"/>
  <c r="U17" i="35"/>
  <c r="T33" i="35"/>
  <c r="T50" i="35"/>
  <c r="T18" i="36"/>
  <c r="U18" i="36"/>
  <c r="T36" i="38"/>
  <c r="U36" i="38"/>
  <c r="U63" i="38"/>
  <c r="T63" i="38"/>
  <c r="U25" i="40"/>
  <c r="T25" i="40"/>
  <c r="U33" i="26"/>
  <c r="U20" i="27"/>
  <c r="Q56" i="27"/>
  <c r="U13" i="29"/>
  <c r="U20" i="31"/>
  <c r="T48" i="35"/>
  <c r="U48" i="35"/>
  <c r="T55" i="36"/>
  <c r="U55" i="36"/>
  <c r="T59" i="37"/>
  <c r="U59" i="37"/>
  <c r="T27" i="20"/>
  <c r="U40" i="20"/>
  <c r="U53" i="20"/>
  <c r="T12" i="21"/>
  <c r="T30" i="21"/>
  <c r="U52" i="21"/>
  <c r="T18" i="22"/>
  <c r="T26" i="22"/>
  <c r="U46" i="22"/>
  <c r="T53" i="22"/>
  <c r="T22" i="23"/>
  <c r="T26" i="23"/>
  <c r="T33" i="23"/>
  <c r="U38" i="23"/>
  <c r="T41" i="23"/>
  <c r="T63" i="23"/>
  <c r="U10" i="24"/>
  <c r="T46" i="24"/>
  <c r="U17" i="30"/>
  <c r="T20" i="30"/>
  <c r="E56" i="30"/>
  <c r="U56" i="30" s="1"/>
  <c r="T13" i="31"/>
  <c r="T38" i="31"/>
  <c r="U47" i="31"/>
  <c r="U50" i="31"/>
  <c r="U53" i="31"/>
  <c r="U64" i="31"/>
  <c r="T19" i="32"/>
  <c r="T26" i="32"/>
  <c r="T46" i="32"/>
  <c r="T60" i="32"/>
  <c r="T12" i="33"/>
  <c r="U16" i="33"/>
  <c r="T23" i="33"/>
  <c r="U54" i="33"/>
  <c r="T15" i="34"/>
  <c r="U20" i="34"/>
  <c r="T23" i="35"/>
  <c r="U41" i="35"/>
  <c r="T14" i="36"/>
  <c r="U14" i="36"/>
  <c r="U33" i="36"/>
  <c r="U54" i="37"/>
  <c r="T54" i="37"/>
  <c r="U26" i="38"/>
  <c r="T26" i="38"/>
  <c r="Q44" i="40"/>
  <c r="K8" i="40"/>
  <c r="S9" i="40"/>
  <c r="D8" i="22"/>
  <c r="C61" i="19"/>
  <c r="C65" i="19" s="1"/>
  <c r="N43" i="30"/>
  <c r="N61" i="30" s="1"/>
  <c r="N65" i="30" s="1"/>
  <c r="M43" i="17"/>
  <c r="U33" i="23"/>
  <c r="T31" i="24"/>
  <c r="U46" i="24"/>
  <c r="U33" i="25"/>
  <c r="T46" i="26"/>
  <c r="T33" i="27"/>
  <c r="T33" i="29"/>
  <c r="T33" i="30"/>
  <c r="T36" i="30"/>
  <c r="T33" i="31"/>
  <c r="E44" i="31"/>
  <c r="T13" i="32"/>
  <c r="T59" i="35"/>
  <c r="T12" i="36"/>
  <c r="T46" i="36"/>
  <c r="U17" i="37"/>
  <c r="T17" i="37"/>
  <c r="T23" i="38"/>
  <c r="U23" i="38"/>
  <c r="U46" i="38"/>
  <c r="T39" i="39"/>
  <c r="U39" i="39"/>
  <c r="T60" i="35"/>
  <c r="U60" i="35"/>
  <c r="T14" i="37"/>
  <c r="U14" i="37"/>
  <c r="T36" i="39"/>
  <c r="U36" i="39"/>
  <c r="T41" i="40"/>
  <c r="U41" i="40"/>
  <c r="B8" i="36"/>
  <c r="K8" i="36"/>
  <c r="I43" i="29"/>
  <c r="F43" i="22"/>
  <c r="G43" i="11"/>
  <c r="O43" i="11"/>
  <c r="U46" i="20"/>
  <c r="T46" i="21"/>
  <c r="U33" i="22"/>
  <c r="P9" i="28"/>
  <c r="U10" i="30"/>
  <c r="T31" i="33"/>
  <c r="U31" i="34"/>
  <c r="U34" i="35"/>
  <c r="T40" i="38"/>
  <c r="U40" i="38"/>
  <c r="T18" i="39"/>
  <c r="U18" i="39"/>
  <c r="U26" i="40"/>
  <c r="T46" i="18"/>
  <c r="T13" i="19"/>
  <c r="T36" i="19"/>
  <c r="T60" i="20"/>
  <c r="T18" i="21"/>
  <c r="U46" i="21"/>
  <c r="T51" i="22"/>
  <c r="T16" i="23"/>
  <c r="T19" i="23"/>
  <c r="T51" i="23"/>
  <c r="T33" i="24"/>
  <c r="U50" i="24"/>
  <c r="T60" i="24"/>
  <c r="T63" i="24"/>
  <c r="U51" i="25"/>
  <c r="U55" i="25"/>
  <c r="U20" i="26"/>
  <c r="U16" i="27"/>
  <c r="T19" i="27"/>
  <c r="U37" i="27"/>
  <c r="T31" i="28"/>
  <c r="U22" i="29"/>
  <c r="T13" i="30"/>
  <c r="U40" i="31"/>
  <c r="U20" i="32"/>
  <c r="U34" i="32"/>
  <c r="U37" i="32"/>
  <c r="U50" i="32"/>
  <c r="U53" i="32"/>
  <c r="T58" i="32"/>
  <c r="T32" i="33"/>
  <c r="T39" i="33"/>
  <c r="T17" i="34"/>
  <c r="U29" i="34"/>
  <c r="U13" i="35"/>
  <c r="U25" i="35"/>
  <c r="T31" i="35"/>
  <c r="U51" i="35"/>
  <c r="U55" i="35"/>
  <c r="T55" i="35"/>
  <c r="U59" i="36"/>
  <c r="T13" i="37"/>
  <c r="T39" i="37"/>
  <c r="U39" i="37"/>
  <c r="U22" i="38"/>
  <c r="T22" i="38"/>
  <c r="T31" i="38"/>
  <c r="U12" i="40"/>
  <c r="K43" i="15"/>
  <c r="S43" i="15" s="1"/>
  <c r="D61" i="29"/>
  <c r="D65" i="29" s="1"/>
  <c r="M8" i="22"/>
  <c r="G61" i="4"/>
  <c r="G65" i="4" s="1"/>
  <c r="R9" i="2"/>
  <c r="W8" i="17"/>
  <c r="S28" i="38"/>
  <c r="C8" i="35"/>
  <c r="C61" i="35" s="1"/>
  <c r="C65" i="35" s="1"/>
  <c r="R28" i="33"/>
  <c r="R28" i="17"/>
  <c r="D8" i="8"/>
  <c r="S28" i="6"/>
  <c r="V43" i="40"/>
  <c r="F43" i="40"/>
  <c r="F61" i="40" s="1"/>
  <c r="F65" i="40" s="1"/>
  <c r="N43" i="40"/>
  <c r="G43" i="37"/>
  <c r="O43" i="37"/>
  <c r="G43" i="29"/>
  <c r="O43" i="29"/>
  <c r="I43" i="23"/>
  <c r="C43" i="14"/>
  <c r="G43" i="13"/>
  <c r="G61" i="13" s="1"/>
  <c r="G65" i="13" s="1"/>
  <c r="F43" i="8"/>
  <c r="D43" i="3"/>
  <c r="V43" i="9"/>
  <c r="V43" i="5"/>
  <c r="P62" i="38"/>
  <c r="U33" i="39"/>
  <c r="T22" i="40"/>
  <c r="S9" i="39"/>
  <c r="D8" i="38"/>
  <c r="H8" i="37"/>
  <c r="J8" i="7"/>
  <c r="R28" i="36"/>
  <c r="S28" i="35"/>
  <c r="S28" i="33"/>
  <c r="R28" i="30"/>
  <c r="D8" i="27"/>
  <c r="D61" i="27" s="1"/>
  <c r="D65" i="27" s="1"/>
  <c r="G8" i="21"/>
  <c r="B8" i="17"/>
  <c r="F8" i="16"/>
  <c r="G8" i="13"/>
  <c r="R28" i="12"/>
  <c r="D8" i="11"/>
  <c r="F8" i="8"/>
  <c r="I8" i="7"/>
  <c r="I61" i="7" s="1"/>
  <c r="I65" i="7" s="1"/>
  <c r="G43" i="35"/>
  <c r="O43" i="35"/>
  <c r="H43" i="32"/>
  <c r="L43" i="1"/>
  <c r="N43" i="35"/>
  <c r="G43" i="32"/>
  <c r="H43" i="29"/>
  <c r="F43" i="27"/>
  <c r="F61" i="27" s="1"/>
  <c r="F65" i="27" s="1"/>
  <c r="G43" i="24"/>
  <c r="M43" i="22"/>
  <c r="G43" i="16"/>
  <c r="O43" i="16"/>
  <c r="H43" i="13"/>
  <c r="K43" i="12"/>
  <c r="S43" i="12" s="1"/>
  <c r="G43" i="8"/>
  <c r="M43" i="6"/>
  <c r="M61" i="6" s="1"/>
  <c r="M65" i="6" s="1"/>
  <c r="C8" i="1"/>
  <c r="L8" i="1"/>
  <c r="F8" i="27"/>
  <c r="N8" i="27"/>
  <c r="C61" i="7"/>
  <c r="C65" i="7" s="1"/>
  <c r="F8" i="38"/>
  <c r="N8" i="30"/>
  <c r="D8" i="25"/>
  <c r="D61" i="25" s="1"/>
  <c r="D65" i="25" s="1"/>
  <c r="M8" i="25"/>
  <c r="B8" i="23"/>
  <c r="F8" i="22"/>
  <c r="I8" i="21"/>
  <c r="D8" i="17"/>
  <c r="H8" i="16"/>
  <c r="F8" i="14"/>
  <c r="G8" i="11"/>
  <c r="G61" i="11" s="1"/>
  <c r="G65" i="11" s="1"/>
  <c r="O8" i="11"/>
  <c r="D8" i="9"/>
  <c r="M8" i="9"/>
  <c r="F8" i="6"/>
  <c r="I43" i="5"/>
  <c r="C43" i="39"/>
  <c r="G43" i="38"/>
  <c r="O43" i="38"/>
  <c r="O61" i="38" s="1"/>
  <c r="O65" i="38" s="1"/>
  <c r="D43" i="36"/>
  <c r="K43" i="34"/>
  <c r="S43" i="34" s="1"/>
  <c r="N43" i="33"/>
  <c r="C43" i="31"/>
  <c r="H43" i="27"/>
  <c r="I43" i="24"/>
  <c r="G43" i="22"/>
  <c r="O43" i="22"/>
  <c r="C43" i="15"/>
  <c r="G43" i="14"/>
  <c r="K43" i="10"/>
  <c r="S43" i="10" s="1"/>
  <c r="N43" i="9"/>
  <c r="I43" i="8"/>
  <c r="L43" i="7"/>
  <c r="M43" i="4"/>
  <c r="H43" i="3"/>
  <c r="K43" i="2"/>
  <c r="S43" i="2" s="1"/>
  <c r="W43" i="16"/>
  <c r="T20" i="36"/>
  <c r="U22" i="36"/>
  <c r="U26" i="36"/>
  <c r="U46" i="36"/>
  <c r="U47" i="36"/>
  <c r="T21" i="37"/>
  <c r="U55" i="37"/>
  <c r="U27" i="38"/>
  <c r="T45" i="39"/>
  <c r="M61" i="40"/>
  <c r="M65" i="40" s="1"/>
  <c r="G8" i="35"/>
  <c r="O8" i="35"/>
  <c r="I8" i="34"/>
  <c r="C8" i="33"/>
  <c r="C61" i="33" s="1"/>
  <c r="C65" i="33" s="1"/>
  <c r="L8" i="33"/>
  <c r="R9" i="31"/>
  <c r="O8" i="27"/>
  <c r="G8" i="26"/>
  <c r="R9" i="21"/>
  <c r="B8" i="20"/>
  <c r="S9" i="20"/>
  <c r="F8" i="19"/>
  <c r="N8" i="19"/>
  <c r="J8" i="37"/>
  <c r="D8" i="36"/>
  <c r="D61" i="36" s="1"/>
  <c r="D65" i="36" s="1"/>
  <c r="R28" i="31"/>
  <c r="H8" i="27"/>
  <c r="N8" i="25"/>
  <c r="G8" i="22"/>
  <c r="B8" i="18"/>
  <c r="L8" i="15"/>
  <c r="G8" i="14"/>
  <c r="G8" i="6"/>
  <c r="J8" i="5"/>
  <c r="S28" i="4"/>
  <c r="H8" i="3"/>
  <c r="K43" i="33"/>
  <c r="S43" i="33" s="1"/>
  <c r="K43" i="31"/>
  <c r="S43" i="31" s="1"/>
  <c r="V43" i="16"/>
  <c r="D43" i="39"/>
  <c r="D61" i="39" s="1"/>
  <c r="D65" i="39" s="1"/>
  <c r="M43" i="39"/>
  <c r="G43" i="33"/>
  <c r="O43" i="33"/>
  <c r="D43" i="31"/>
  <c r="I43" i="27"/>
  <c r="G43" i="25"/>
  <c r="G61" i="25" s="1"/>
  <c r="G65" i="25" s="1"/>
  <c r="O43" i="25"/>
  <c r="F43" i="20"/>
  <c r="D43" i="15"/>
  <c r="G43" i="9"/>
  <c r="O43" i="9"/>
  <c r="F43" i="4"/>
  <c r="N43" i="4"/>
  <c r="I43" i="3"/>
  <c r="U20" i="35"/>
  <c r="T31" i="37"/>
  <c r="T13" i="39"/>
  <c r="U46" i="39"/>
  <c r="U37" i="40"/>
  <c r="T38" i="40"/>
  <c r="T49" i="40"/>
  <c r="N61" i="1"/>
  <c r="N65" i="1" s="1"/>
  <c r="N61" i="36"/>
  <c r="N65" i="36" s="1"/>
  <c r="R9" i="34"/>
  <c r="H61" i="25"/>
  <c r="H65" i="25" s="1"/>
  <c r="H8" i="23"/>
  <c r="C8" i="20"/>
  <c r="R9" i="20"/>
  <c r="G8" i="19"/>
  <c r="O8" i="19"/>
  <c r="O61" i="19" s="1"/>
  <c r="O65" i="19" s="1"/>
  <c r="J8" i="17"/>
  <c r="F8" i="3"/>
  <c r="N8" i="3"/>
  <c r="G8" i="2"/>
  <c r="O8" i="2"/>
  <c r="W8" i="38"/>
  <c r="W8" i="34"/>
  <c r="W61" i="34" s="1"/>
  <c r="W65" i="34" s="1"/>
  <c r="W8" i="30"/>
  <c r="W61" i="30" s="1"/>
  <c r="W65" i="30" s="1"/>
  <c r="W8" i="26"/>
  <c r="H8" i="38"/>
  <c r="H61" i="38" s="1"/>
  <c r="H65" i="38" s="1"/>
  <c r="C8" i="34"/>
  <c r="L8" i="34"/>
  <c r="O8" i="33"/>
  <c r="R28" i="32"/>
  <c r="S28" i="29"/>
  <c r="D8" i="23"/>
  <c r="D61" i="23" s="1"/>
  <c r="D65" i="23" s="1"/>
  <c r="H8" i="22"/>
  <c r="I8" i="19"/>
  <c r="H8" i="14"/>
  <c r="B8" i="13"/>
  <c r="C8" i="10"/>
  <c r="R28" i="10"/>
  <c r="D8" i="7"/>
  <c r="B8" i="5"/>
  <c r="K8" i="5"/>
  <c r="N8" i="4"/>
  <c r="F43" i="31"/>
  <c r="G43" i="20"/>
  <c r="E56" i="37"/>
  <c r="U56" i="37" s="1"/>
  <c r="T55" i="38"/>
  <c r="U48" i="39"/>
  <c r="T51" i="39"/>
  <c r="T59" i="39"/>
  <c r="U36" i="40"/>
  <c r="T48" i="40"/>
  <c r="I8" i="26"/>
  <c r="S9" i="22"/>
  <c r="W8" i="10"/>
  <c r="W61" i="10" s="1"/>
  <c r="W65" i="10" s="1"/>
  <c r="N8" i="39"/>
  <c r="I8" i="38"/>
  <c r="I61" i="38" s="1"/>
  <c r="I65" i="38" s="1"/>
  <c r="R28" i="37"/>
  <c r="S28" i="34"/>
  <c r="F8" i="23"/>
  <c r="I8" i="22"/>
  <c r="I61" i="22" s="1"/>
  <c r="I65" i="22" s="1"/>
  <c r="J8" i="19"/>
  <c r="D8" i="18"/>
  <c r="S28" i="16"/>
  <c r="I8" i="6"/>
  <c r="I61" i="6" s="1"/>
  <c r="I65" i="6" s="1"/>
  <c r="L8" i="5"/>
  <c r="I43" i="21"/>
  <c r="I61" i="21" s="1"/>
  <c r="I65" i="21" s="1"/>
  <c r="C43" i="32"/>
  <c r="V43" i="2"/>
  <c r="T31" i="36"/>
  <c r="T33" i="37"/>
  <c r="U20" i="38"/>
  <c r="T36" i="40"/>
  <c r="K8" i="39"/>
  <c r="R9" i="35"/>
  <c r="O61" i="30"/>
  <c r="O65" i="30" s="1"/>
  <c r="F8" i="29"/>
  <c r="F61" i="29" s="1"/>
  <c r="F65" i="29" s="1"/>
  <c r="N8" i="29"/>
  <c r="R9" i="24"/>
  <c r="C8" i="17"/>
  <c r="L8" i="17"/>
  <c r="L61" i="17" s="1"/>
  <c r="L65" i="17" s="1"/>
  <c r="F8" i="13"/>
  <c r="F61" i="13" s="1"/>
  <c r="F65" i="13" s="1"/>
  <c r="G8" i="10"/>
  <c r="O8" i="10"/>
  <c r="I8" i="2"/>
  <c r="W8" i="37"/>
  <c r="W8" i="33"/>
  <c r="I8" i="1"/>
  <c r="D8" i="37"/>
  <c r="D61" i="37" s="1"/>
  <c r="D65" i="37" s="1"/>
  <c r="C8" i="32"/>
  <c r="H8" i="28"/>
  <c r="H61" i="28" s="1"/>
  <c r="H65" i="28" s="1"/>
  <c r="C8" i="16"/>
  <c r="C61" i="16" s="1"/>
  <c r="C65" i="16" s="1"/>
  <c r="D8" i="13"/>
  <c r="D61" i="13" s="1"/>
  <c r="D65" i="13" s="1"/>
  <c r="B8" i="11"/>
  <c r="C8" i="8"/>
  <c r="J8" i="6"/>
  <c r="M43" i="25"/>
  <c r="M61" i="25" s="1"/>
  <c r="M65" i="25" s="1"/>
  <c r="H43" i="16"/>
  <c r="C43" i="12"/>
  <c r="L43" i="12"/>
  <c r="H61" i="40"/>
  <c r="H65" i="40" s="1"/>
  <c r="Q56" i="40"/>
  <c r="Q43" i="40" s="1"/>
  <c r="T58" i="40"/>
  <c r="I61" i="40"/>
  <c r="I65" i="40" s="1"/>
  <c r="U50" i="40"/>
  <c r="K61" i="40"/>
  <c r="K65" i="40" s="1"/>
  <c r="S65" i="40" s="1"/>
  <c r="U42" i="40"/>
  <c r="W8" i="40"/>
  <c r="W61" i="40" s="1"/>
  <c r="W65" i="40" s="1"/>
  <c r="Q28" i="40"/>
  <c r="C8" i="40"/>
  <c r="C61" i="40" s="1"/>
  <c r="C65" i="40" s="1"/>
  <c r="L8" i="40"/>
  <c r="R8" i="40" s="1"/>
  <c r="N8" i="40"/>
  <c r="N61" i="40" s="1"/>
  <c r="N65" i="40" s="1"/>
  <c r="G8" i="40"/>
  <c r="G61" i="40" s="1"/>
  <c r="G65" i="40" s="1"/>
  <c r="O8" i="40"/>
  <c r="O61" i="40" s="1"/>
  <c r="O65" i="40" s="1"/>
  <c r="Q9" i="40"/>
  <c r="T19" i="40"/>
  <c r="S8" i="40"/>
  <c r="P9" i="40"/>
  <c r="L61" i="40"/>
  <c r="L65" i="40" s="1"/>
  <c r="E62" i="39"/>
  <c r="T62" i="39" s="1"/>
  <c r="U64" i="39"/>
  <c r="U60" i="39"/>
  <c r="K43" i="39"/>
  <c r="S43" i="39" s="1"/>
  <c r="N61" i="39"/>
  <c r="N65" i="39" s="1"/>
  <c r="C61" i="39"/>
  <c r="C65" i="39" s="1"/>
  <c r="I43" i="39"/>
  <c r="I61" i="39" s="1"/>
  <c r="I65" i="39" s="1"/>
  <c r="H61" i="39"/>
  <c r="H65" i="39" s="1"/>
  <c r="U52" i="39"/>
  <c r="U40" i="39"/>
  <c r="T35" i="39"/>
  <c r="J8" i="39"/>
  <c r="W8" i="39"/>
  <c r="W61" i="39" s="1"/>
  <c r="W65" i="39" s="1"/>
  <c r="F8" i="39"/>
  <c r="F61" i="39" s="1"/>
  <c r="F65" i="39" s="1"/>
  <c r="G8" i="39"/>
  <c r="G61" i="39" s="1"/>
  <c r="G65" i="39" s="1"/>
  <c r="O8" i="39"/>
  <c r="O61" i="39" s="1"/>
  <c r="O65" i="39" s="1"/>
  <c r="U19" i="39"/>
  <c r="Q9" i="39"/>
  <c r="U15" i="39"/>
  <c r="U11" i="39"/>
  <c r="E62" i="38"/>
  <c r="U64" i="38"/>
  <c r="L43" i="38"/>
  <c r="U60" i="38"/>
  <c r="W61" i="38"/>
  <c r="W65" i="38" s="1"/>
  <c r="G61" i="38"/>
  <c r="G65" i="38" s="1"/>
  <c r="C61" i="38"/>
  <c r="C65" i="38" s="1"/>
  <c r="D43" i="38"/>
  <c r="D61" i="38" s="1"/>
  <c r="D65" i="38" s="1"/>
  <c r="N61" i="38"/>
  <c r="N65" i="38" s="1"/>
  <c r="L61" i="38"/>
  <c r="L65" i="38" s="1"/>
  <c r="F61" i="38"/>
  <c r="F65" i="38" s="1"/>
  <c r="U52" i="38"/>
  <c r="B8" i="38"/>
  <c r="K8" i="38"/>
  <c r="K61" i="38" s="1"/>
  <c r="T35" i="38"/>
  <c r="U19" i="38"/>
  <c r="T18" i="38"/>
  <c r="P9" i="38"/>
  <c r="Q9" i="38"/>
  <c r="U11" i="38"/>
  <c r="P62" i="37"/>
  <c r="Q62" i="37"/>
  <c r="N61" i="37"/>
  <c r="N65" i="37" s="1"/>
  <c r="V43" i="37"/>
  <c r="V61" i="37" s="1"/>
  <c r="V65" i="37" s="1"/>
  <c r="K61" i="37"/>
  <c r="U51" i="37"/>
  <c r="H61" i="37"/>
  <c r="H65" i="37" s="1"/>
  <c r="S44" i="37"/>
  <c r="T50" i="37"/>
  <c r="E44" i="37"/>
  <c r="C8" i="37"/>
  <c r="C61" i="37" s="1"/>
  <c r="C65" i="37" s="1"/>
  <c r="L8" i="37"/>
  <c r="G8" i="37"/>
  <c r="G61" i="37" s="1"/>
  <c r="G65" i="37" s="1"/>
  <c r="O8" i="37"/>
  <c r="O61" i="37" s="1"/>
  <c r="O65" i="37" s="1"/>
  <c r="I8" i="37"/>
  <c r="I61" i="37" s="1"/>
  <c r="I65" i="37" s="1"/>
  <c r="U18" i="37"/>
  <c r="S9" i="37"/>
  <c r="Q9" i="37"/>
  <c r="P62" i="36"/>
  <c r="Q62" i="36"/>
  <c r="L61" i="36"/>
  <c r="L65" i="36" s="1"/>
  <c r="W61" i="36"/>
  <c r="W65" i="36" s="1"/>
  <c r="C61" i="36"/>
  <c r="C65" i="36" s="1"/>
  <c r="T58" i="36"/>
  <c r="F61" i="36"/>
  <c r="F65" i="36" s="1"/>
  <c r="U50" i="36"/>
  <c r="K61" i="36"/>
  <c r="G61" i="36"/>
  <c r="G65" i="36" s="1"/>
  <c r="O61" i="36"/>
  <c r="O65" i="36" s="1"/>
  <c r="H61" i="36"/>
  <c r="H65" i="36" s="1"/>
  <c r="U51" i="36"/>
  <c r="I61" i="36"/>
  <c r="I65" i="36" s="1"/>
  <c r="M8" i="36"/>
  <c r="J8" i="36"/>
  <c r="S9" i="36"/>
  <c r="R9" i="36"/>
  <c r="R8" i="36"/>
  <c r="Q62" i="35"/>
  <c r="U64" i="35"/>
  <c r="H43" i="35"/>
  <c r="D61" i="35"/>
  <c r="D65" i="35" s="1"/>
  <c r="I43" i="35"/>
  <c r="I61" i="35" s="1"/>
  <c r="I65" i="35" s="1"/>
  <c r="G61" i="35"/>
  <c r="G65" i="35" s="1"/>
  <c r="O61" i="35"/>
  <c r="O65" i="35" s="1"/>
  <c r="Q44" i="35"/>
  <c r="K61" i="35"/>
  <c r="K65" i="35" s="1"/>
  <c r="U49" i="35"/>
  <c r="H8" i="35"/>
  <c r="H61" i="35" s="1"/>
  <c r="H65" i="35" s="1"/>
  <c r="Q28" i="35"/>
  <c r="T39" i="35"/>
  <c r="U35" i="35"/>
  <c r="R28" i="35"/>
  <c r="F8" i="35"/>
  <c r="F61" i="35" s="1"/>
  <c r="F65" i="35" s="1"/>
  <c r="N8" i="35"/>
  <c r="N61" i="35" s="1"/>
  <c r="N65" i="35" s="1"/>
  <c r="W8" i="35"/>
  <c r="W61" i="35" s="1"/>
  <c r="W65" i="35" s="1"/>
  <c r="L8" i="35"/>
  <c r="L61" i="35" s="1"/>
  <c r="L65" i="35" s="1"/>
  <c r="T18" i="35"/>
  <c r="T15" i="35"/>
  <c r="M8" i="35"/>
  <c r="T11" i="35"/>
  <c r="I43" i="34"/>
  <c r="U60" i="34"/>
  <c r="O61" i="34"/>
  <c r="O65" i="34" s="1"/>
  <c r="D43" i="34"/>
  <c r="D61" i="34" s="1"/>
  <c r="D65" i="34" s="1"/>
  <c r="I61" i="34"/>
  <c r="I65" i="34" s="1"/>
  <c r="H43" i="34"/>
  <c r="C61" i="34"/>
  <c r="C65" i="34" s="1"/>
  <c r="L61" i="34"/>
  <c r="L65" i="34" s="1"/>
  <c r="P56" i="34"/>
  <c r="T58" i="34"/>
  <c r="G61" i="34"/>
  <c r="G65" i="34" s="1"/>
  <c r="U52" i="34"/>
  <c r="U48" i="34"/>
  <c r="T51" i="34"/>
  <c r="K61" i="34"/>
  <c r="R28" i="34"/>
  <c r="T38" i="34"/>
  <c r="H8" i="34"/>
  <c r="F8" i="34"/>
  <c r="F61" i="34" s="1"/>
  <c r="F65" i="34" s="1"/>
  <c r="N8" i="34"/>
  <c r="N61" i="34" s="1"/>
  <c r="N65" i="34" s="1"/>
  <c r="V8" i="34"/>
  <c r="V61" i="34" s="1"/>
  <c r="V65" i="34" s="1"/>
  <c r="S9" i="34"/>
  <c r="Q9" i="34"/>
  <c r="U11" i="34"/>
  <c r="T60" i="33"/>
  <c r="D61" i="33"/>
  <c r="D65" i="33" s="1"/>
  <c r="Q56" i="33"/>
  <c r="O61" i="33"/>
  <c r="O65" i="33" s="1"/>
  <c r="W61" i="33"/>
  <c r="W65" i="33" s="1"/>
  <c r="F43" i="33"/>
  <c r="F61" i="33" s="1"/>
  <c r="F65" i="33" s="1"/>
  <c r="U49" i="33"/>
  <c r="I61" i="33"/>
  <c r="I65" i="33" s="1"/>
  <c r="L61" i="33"/>
  <c r="L65" i="33" s="1"/>
  <c r="Q44" i="33"/>
  <c r="Q43" i="33" s="1"/>
  <c r="N61" i="33"/>
  <c r="N65" i="33" s="1"/>
  <c r="T50" i="33"/>
  <c r="U38" i="33"/>
  <c r="V8" i="33"/>
  <c r="V61" i="33" s="1"/>
  <c r="V65" i="33" s="1"/>
  <c r="U35" i="33"/>
  <c r="Q28" i="33"/>
  <c r="U29" i="33"/>
  <c r="B8" i="33"/>
  <c r="K8" i="33"/>
  <c r="K61" i="33" s="1"/>
  <c r="K65" i="33" s="1"/>
  <c r="G8" i="33"/>
  <c r="G61" i="33" s="1"/>
  <c r="G65" i="33" s="1"/>
  <c r="H8" i="33"/>
  <c r="H61" i="33" s="1"/>
  <c r="H65" i="33" s="1"/>
  <c r="T18" i="33"/>
  <c r="R9" i="33"/>
  <c r="U11" i="33"/>
  <c r="E62" i="32"/>
  <c r="U62" i="32" s="1"/>
  <c r="O61" i="32"/>
  <c r="O65" i="32" s="1"/>
  <c r="G61" i="32"/>
  <c r="G65" i="32" s="1"/>
  <c r="I61" i="32"/>
  <c r="I65" i="32" s="1"/>
  <c r="L61" i="32"/>
  <c r="L65" i="32" s="1"/>
  <c r="C61" i="32"/>
  <c r="C65" i="32" s="1"/>
  <c r="D61" i="32"/>
  <c r="D65" i="32" s="1"/>
  <c r="F61" i="32"/>
  <c r="F65" i="32" s="1"/>
  <c r="N61" i="32"/>
  <c r="N65" i="32" s="1"/>
  <c r="T51" i="32"/>
  <c r="H61" i="32"/>
  <c r="H65" i="32" s="1"/>
  <c r="S28" i="32"/>
  <c r="T40" i="32"/>
  <c r="S9" i="32"/>
  <c r="P9" i="32"/>
  <c r="J8" i="32"/>
  <c r="R8" i="32" s="1"/>
  <c r="K8" i="32"/>
  <c r="K61" i="32" s="1"/>
  <c r="T11" i="32"/>
  <c r="U60" i="31"/>
  <c r="O61" i="31"/>
  <c r="O65" i="31" s="1"/>
  <c r="G43" i="31"/>
  <c r="G61" i="31" s="1"/>
  <c r="G65" i="31" s="1"/>
  <c r="I43" i="31"/>
  <c r="I61" i="31" s="1"/>
  <c r="I65" i="31" s="1"/>
  <c r="E56" i="31"/>
  <c r="F61" i="31"/>
  <c r="F65" i="31" s="1"/>
  <c r="T58" i="31"/>
  <c r="N61" i="31"/>
  <c r="N65" i="31" s="1"/>
  <c r="W43" i="31"/>
  <c r="W61" i="31" s="1"/>
  <c r="W65" i="31" s="1"/>
  <c r="H61" i="31"/>
  <c r="H65" i="31" s="1"/>
  <c r="T39" i="31"/>
  <c r="P28" i="31"/>
  <c r="B8" i="31"/>
  <c r="K8" i="31"/>
  <c r="C8" i="31"/>
  <c r="L8" i="31"/>
  <c r="L61" i="31" s="1"/>
  <c r="L65" i="31" s="1"/>
  <c r="D8" i="31"/>
  <c r="D61" i="31" s="1"/>
  <c r="D65" i="31" s="1"/>
  <c r="V8" i="31"/>
  <c r="Q9" i="31"/>
  <c r="Q62" i="30"/>
  <c r="F61" i="30"/>
  <c r="F65" i="30" s="1"/>
  <c r="G61" i="30"/>
  <c r="G65" i="30" s="1"/>
  <c r="C43" i="30"/>
  <c r="L43" i="30"/>
  <c r="D43" i="30"/>
  <c r="I61" i="30"/>
  <c r="I65" i="30" s="1"/>
  <c r="V61" i="30"/>
  <c r="V65" i="30" s="1"/>
  <c r="E44" i="30"/>
  <c r="E43" i="30" s="1"/>
  <c r="U43" i="30" s="1"/>
  <c r="K61" i="30"/>
  <c r="T50" i="30"/>
  <c r="M8" i="30"/>
  <c r="U42" i="30"/>
  <c r="U38" i="30"/>
  <c r="H8" i="30"/>
  <c r="H61" i="30" s="1"/>
  <c r="H65" i="30" s="1"/>
  <c r="P28" i="30"/>
  <c r="L8" i="30"/>
  <c r="C8" i="30"/>
  <c r="C61" i="30" s="1"/>
  <c r="C65" i="30" s="1"/>
  <c r="D8" i="30"/>
  <c r="S9" i="30"/>
  <c r="V43" i="29"/>
  <c r="E56" i="29"/>
  <c r="U56" i="29" s="1"/>
  <c r="N61" i="29"/>
  <c r="N65" i="29" s="1"/>
  <c r="T58" i="29"/>
  <c r="G61" i="29"/>
  <c r="G65" i="29" s="1"/>
  <c r="O61" i="29"/>
  <c r="O65" i="29" s="1"/>
  <c r="H61" i="29"/>
  <c r="H65" i="29" s="1"/>
  <c r="L61" i="29"/>
  <c r="L65" i="29" s="1"/>
  <c r="I61" i="29"/>
  <c r="I65" i="29" s="1"/>
  <c r="K61" i="29"/>
  <c r="K65" i="29" s="1"/>
  <c r="U51" i="29"/>
  <c r="T38" i="29"/>
  <c r="U35" i="29"/>
  <c r="V8" i="29"/>
  <c r="U18" i="29"/>
  <c r="J8" i="29"/>
  <c r="R8" i="29" s="1"/>
  <c r="P62" i="28"/>
  <c r="L43" i="28"/>
  <c r="L61" i="28" s="1"/>
  <c r="L65" i="28" s="1"/>
  <c r="F43" i="28"/>
  <c r="K61" i="28"/>
  <c r="K65" i="28" s="1"/>
  <c r="N61" i="28"/>
  <c r="N65" i="28" s="1"/>
  <c r="D43" i="28"/>
  <c r="W43" i="28"/>
  <c r="F61" i="28"/>
  <c r="F65" i="28" s="1"/>
  <c r="U52" i="28"/>
  <c r="C61" i="28"/>
  <c r="C65" i="28" s="1"/>
  <c r="U48" i="28"/>
  <c r="T51" i="28"/>
  <c r="G8" i="28"/>
  <c r="G61" i="28" s="1"/>
  <c r="G65" i="28" s="1"/>
  <c r="O8" i="28"/>
  <c r="O61" i="28" s="1"/>
  <c r="O65" i="28" s="1"/>
  <c r="I8" i="28"/>
  <c r="I61" i="28" s="1"/>
  <c r="I65" i="28" s="1"/>
  <c r="B8" i="28"/>
  <c r="D8" i="28"/>
  <c r="M8" i="28"/>
  <c r="S8" i="28" s="1"/>
  <c r="U19" i="28"/>
  <c r="J8" i="28"/>
  <c r="R8" i="28" s="1"/>
  <c r="U11" i="28"/>
  <c r="Q62" i="27"/>
  <c r="I61" i="27"/>
  <c r="I65" i="27" s="1"/>
  <c r="N43" i="27"/>
  <c r="N61" i="27" s="1"/>
  <c r="N65" i="27" s="1"/>
  <c r="G43" i="27"/>
  <c r="G61" i="27" s="1"/>
  <c r="G65" i="27" s="1"/>
  <c r="K61" i="27"/>
  <c r="K65" i="27" s="1"/>
  <c r="C61" i="27"/>
  <c r="C65" i="27" s="1"/>
  <c r="L61" i="27"/>
  <c r="L65" i="27" s="1"/>
  <c r="O61" i="27"/>
  <c r="O65" i="27" s="1"/>
  <c r="Q44" i="27"/>
  <c r="Q43" i="27" s="1"/>
  <c r="H61" i="27"/>
  <c r="H65" i="27" s="1"/>
  <c r="U49" i="27"/>
  <c r="T40" i="27"/>
  <c r="S9" i="27"/>
  <c r="R8" i="27"/>
  <c r="T11" i="27"/>
  <c r="R9" i="27"/>
  <c r="P62" i="26"/>
  <c r="Q62" i="26"/>
  <c r="U64" i="26"/>
  <c r="K43" i="26"/>
  <c r="S43" i="26" s="1"/>
  <c r="D43" i="26"/>
  <c r="H43" i="26"/>
  <c r="P56" i="26"/>
  <c r="I43" i="26"/>
  <c r="I61" i="26" s="1"/>
  <c r="I65" i="26" s="1"/>
  <c r="G61" i="26"/>
  <c r="G65" i="26" s="1"/>
  <c r="U58" i="26"/>
  <c r="L61" i="26"/>
  <c r="L65" i="26" s="1"/>
  <c r="V61" i="26"/>
  <c r="V65" i="26" s="1"/>
  <c r="W61" i="26"/>
  <c r="W65" i="26" s="1"/>
  <c r="H61" i="26"/>
  <c r="H65" i="26" s="1"/>
  <c r="P44" i="26"/>
  <c r="P43" i="26" s="1"/>
  <c r="U50" i="26"/>
  <c r="O8" i="26"/>
  <c r="O61" i="26" s="1"/>
  <c r="O65" i="26" s="1"/>
  <c r="C8" i="26"/>
  <c r="C61" i="26" s="1"/>
  <c r="C65" i="26" s="1"/>
  <c r="J8" i="26"/>
  <c r="R8" i="26" s="1"/>
  <c r="B8" i="26"/>
  <c r="T29" i="26"/>
  <c r="D8" i="26"/>
  <c r="D61" i="26" s="1"/>
  <c r="D65" i="26" s="1"/>
  <c r="F8" i="26"/>
  <c r="F61" i="26" s="1"/>
  <c r="F65" i="26" s="1"/>
  <c r="N8" i="26"/>
  <c r="N61" i="26" s="1"/>
  <c r="N65" i="26" s="1"/>
  <c r="R9" i="26"/>
  <c r="K43" i="25"/>
  <c r="S43" i="25" s="1"/>
  <c r="V43" i="25"/>
  <c r="V61" i="25" s="1"/>
  <c r="V65" i="25" s="1"/>
  <c r="C43" i="25"/>
  <c r="L43" i="25"/>
  <c r="W43" i="25"/>
  <c r="T58" i="25"/>
  <c r="F43" i="25"/>
  <c r="F61" i="25" s="1"/>
  <c r="F65" i="25" s="1"/>
  <c r="O61" i="25"/>
  <c r="O65" i="25" s="1"/>
  <c r="C61" i="25"/>
  <c r="C65" i="25" s="1"/>
  <c r="I61" i="25"/>
  <c r="I65" i="25" s="1"/>
  <c r="N61" i="25"/>
  <c r="N65" i="25" s="1"/>
  <c r="P44" i="25"/>
  <c r="K61" i="25"/>
  <c r="K65" i="25" s="1"/>
  <c r="T50" i="25"/>
  <c r="T49" i="25"/>
  <c r="T42" i="25"/>
  <c r="T41" i="25"/>
  <c r="Q28" i="25"/>
  <c r="S28" i="25"/>
  <c r="L8" i="25"/>
  <c r="U18" i="25"/>
  <c r="R9" i="25"/>
  <c r="S8" i="25"/>
  <c r="T11" i="25"/>
  <c r="P62" i="24"/>
  <c r="N43" i="24"/>
  <c r="V43" i="24"/>
  <c r="I61" i="24"/>
  <c r="I65" i="24" s="1"/>
  <c r="H43" i="24"/>
  <c r="H61" i="24" s="1"/>
  <c r="H65" i="24" s="1"/>
  <c r="M61" i="24"/>
  <c r="M65" i="24" s="1"/>
  <c r="N61" i="24"/>
  <c r="N65" i="24" s="1"/>
  <c r="T52" i="24"/>
  <c r="K61" i="24"/>
  <c r="K65" i="24" s="1"/>
  <c r="W43" i="24"/>
  <c r="L61" i="24"/>
  <c r="L65" i="24" s="1"/>
  <c r="E44" i="24"/>
  <c r="D61" i="24"/>
  <c r="D65" i="24" s="1"/>
  <c r="F61" i="24"/>
  <c r="F65" i="24" s="1"/>
  <c r="C8" i="24"/>
  <c r="C61" i="24" s="1"/>
  <c r="C65" i="24" s="1"/>
  <c r="U39" i="24"/>
  <c r="E28" i="24"/>
  <c r="G8" i="24"/>
  <c r="G61" i="24" s="1"/>
  <c r="G65" i="24" s="1"/>
  <c r="O8" i="24"/>
  <c r="O61" i="24" s="1"/>
  <c r="O65" i="24" s="1"/>
  <c r="W8" i="24"/>
  <c r="W61" i="24" s="1"/>
  <c r="W65" i="24" s="1"/>
  <c r="J8" i="24"/>
  <c r="R8" i="24" s="1"/>
  <c r="S8" i="24"/>
  <c r="T11" i="24"/>
  <c r="E62" i="23"/>
  <c r="P62" i="23"/>
  <c r="T64" i="23"/>
  <c r="T60" i="23"/>
  <c r="H61" i="23"/>
  <c r="H65" i="23" s="1"/>
  <c r="E56" i="23"/>
  <c r="U56" i="23" s="1"/>
  <c r="I61" i="23"/>
  <c r="I65" i="23" s="1"/>
  <c r="W43" i="23"/>
  <c r="W61" i="23" s="1"/>
  <c r="W65" i="23" s="1"/>
  <c r="M61" i="23"/>
  <c r="M65" i="23" s="1"/>
  <c r="N61" i="23"/>
  <c r="N65" i="23" s="1"/>
  <c r="F61" i="23"/>
  <c r="F65" i="23" s="1"/>
  <c r="U52" i="23"/>
  <c r="C8" i="23"/>
  <c r="C61" i="23" s="1"/>
  <c r="C65" i="23" s="1"/>
  <c r="L8" i="23"/>
  <c r="P28" i="23"/>
  <c r="J8" i="23"/>
  <c r="K8" i="23"/>
  <c r="K61" i="23" s="1"/>
  <c r="K65" i="23" s="1"/>
  <c r="O8" i="23"/>
  <c r="O61" i="23" s="1"/>
  <c r="O65" i="23" s="1"/>
  <c r="L61" i="23"/>
  <c r="L65" i="23" s="1"/>
  <c r="R9" i="23"/>
  <c r="Q62" i="22"/>
  <c r="T62" i="22"/>
  <c r="T60" i="22"/>
  <c r="I43" i="22"/>
  <c r="F61" i="22"/>
  <c r="F65" i="22" s="1"/>
  <c r="C61" i="22"/>
  <c r="C65" i="22" s="1"/>
  <c r="G61" i="22"/>
  <c r="G65" i="22" s="1"/>
  <c r="L43" i="22"/>
  <c r="D43" i="22"/>
  <c r="D61" i="22" s="1"/>
  <c r="D65" i="22" s="1"/>
  <c r="L61" i="22"/>
  <c r="L65" i="22" s="1"/>
  <c r="M61" i="22"/>
  <c r="M65" i="22" s="1"/>
  <c r="H61" i="22"/>
  <c r="H65" i="22" s="1"/>
  <c r="U50" i="22"/>
  <c r="T40" i="22"/>
  <c r="T42" i="22"/>
  <c r="Q28" i="22"/>
  <c r="T38" i="22"/>
  <c r="T35" i="22"/>
  <c r="N8" i="22"/>
  <c r="N61" i="22" s="1"/>
  <c r="N65" i="22" s="1"/>
  <c r="W8" i="22"/>
  <c r="W61" i="22" s="1"/>
  <c r="W65" i="22" s="1"/>
  <c r="O8" i="22"/>
  <c r="T15" i="22"/>
  <c r="R9" i="22"/>
  <c r="J8" i="22"/>
  <c r="R8" i="22" s="1"/>
  <c r="K8" i="22"/>
  <c r="P62" i="21"/>
  <c r="T60" i="21"/>
  <c r="V43" i="21"/>
  <c r="P56" i="21"/>
  <c r="O61" i="21"/>
  <c r="O65" i="21" s="1"/>
  <c r="G61" i="21"/>
  <c r="G65" i="21" s="1"/>
  <c r="T58" i="21"/>
  <c r="H61" i="21"/>
  <c r="H65" i="21" s="1"/>
  <c r="C61" i="21"/>
  <c r="C65" i="21" s="1"/>
  <c r="L61" i="21"/>
  <c r="L65" i="21" s="1"/>
  <c r="N61" i="21"/>
  <c r="N65" i="21" s="1"/>
  <c r="T50" i="21"/>
  <c r="T49" i="21"/>
  <c r="D8" i="21"/>
  <c r="D61" i="21" s="1"/>
  <c r="D65" i="21" s="1"/>
  <c r="M8" i="21"/>
  <c r="M61" i="21" s="1"/>
  <c r="M65" i="21" s="1"/>
  <c r="T42" i="21"/>
  <c r="T39" i="21"/>
  <c r="V8" i="21"/>
  <c r="V61" i="21" s="1"/>
  <c r="V65" i="21" s="1"/>
  <c r="W8" i="21"/>
  <c r="T19" i="21"/>
  <c r="J8" i="21"/>
  <c r="R8" i="21" s="1"/>
  <c r="K61" i="21"/>
  <c r="S8" i="21"/>
  <c r="S9" i="21"/>
  <c r="E62" i="20"/>
  <c r="U62" i="20" s="1"/>
  <c r="P62" i="20"/>
  <c r="T64" i="20"/>
  <c r="P56" i="20"/>
  <c r="L43" i="20"/>
  <c r="G61" i="20"/>
  <c r="G65" i="20" s="1"/>
  <c r="K43" i="20"/>
  <c r="S43" i="20" s="1"/>
  <c r="C61" i="20"/>
  <c r="C65" i="20" s="1"/>
  <c r="W43" i="20"/>
  <c r="H43" i="20"/>
  <c r="H61" i="20" s="1"/>
  <c r="H65" i="20" s="1"/>
  <c r="N61" i="20"/>
  <c r="N65" i="20" s="1"/>
  <c r="O61" i="20"/>
  <c r="O65" i="20" s="1"/>
  <c r="F61" i="20"/>
  <c r="F65" i="20" s="1"/>
  <c r="T52" i="20"/>
  <c r="T41" i="20"/>
  <c r="D8" i="20"/>
  <c r="D61" i="20" s="1"/>
  <c r="D65" i="20" s="1"/>
  <c r="M8" i="20"/>
  <c r="M61" i="20" s="1"/>
  <c r="M65" i="20" s="1"/>
  <c r="W8" i="20"/>
  <c r="I8" i="20"/>
  <c r="I61" i="20" s="1"/>
  <c r="I65" i="20" s="1"/>
  <c r="J8" i="20"/>
  <c r="R8" i="20" s="1"/>
  <c r="T18" i="20"/>
  <c r="L8" i="20"/>
  <c r="L61" i="20" s="1"/>
  <c r="L65" i="20" s="1"/>
  <c r="T11" i="20"/>
  <c r="K8" i="20"/>
  <c r="I43" i="19"/>
  <c r="D43" i="19"/>
  <c r="F43" i="19"/>
  <c r="G43" i="19"/>
  <c r="G61" i="19" s="1"/>
  <c r="G65" i="19" s="1"/>
  <c r="W43" i="19"/>
  <c r="I61" i="19"/>
  <c r="I65" i="19" s="1"/>
  <c r="D61" i="19"/>
  <c r="D65" i="19" s="1"/>
  <c r="M61" i="19"/>
  <c r="M65" i="19" s="1"/>
  <c r="N61" i="19"/>
  <c r="N65" i="19" s="1"/>
  <c r="Q44" i="19"/>
  <c r="T51" i="19"/>
  <c r="H61" i="19"/>
  <c r="H65" i="19" s="1"/>
  <c r="T50" i="19"/>
  <c r="U42" i="19"/>
  <c r="T39" i="19"/>
  <c r="U38" i="19"/>
  <c r="T35" i="19"/>
  <c r="V8" i="19"/>
  <c r="W8" i="19"/>
  <c r="K61" i="19"/>
  <c r="S8" i="19"/>
  <c r="S9" i="19"/>
  <c r="Q9" i="19"/>
  <c r="T11" i="19"/>
  <c r="L8" i="19"/>
  <c r="Q62" i="18"/>
  <c r="T62" i="18"/>
  <c r="Q56" i="18"/>
  <c r="H43" i="18"/>
  <c r="I43" i="18"/>
  <c r="K43" i="18"/>
  <c r="S43" i="18" s="1"/>
  <c r="C43" i="18"/>
  <c r="C61" i="18" s="1"/>
  <c r="C65" i="18" s="1"/>
  <c r="L43" i="18"/>
  <c r="F61" i="18"/>
  <c r="F65" i="18" s="1"/>
  <c r="D43" i="18"/>
  <c r="D61" i="18" s="1"/>
  <c r="D65" i="18" s="1"/>
  <c r="N61" i="18"/>
  <c r="N65" i="18" s="1"/>
  <c r="V61" i="18"/>
  <c r="V65" i="18" s="1"/>
  <c r="H61" i="18"/>
  <c r="H65" i="18" s="1"/>
  <c r="T48" i="18"/>
  <c r="P28" i="18"/>
  <c r="W8" i="18"/>
  <c r="W61" i="18" s="1"/>
  <c r="W65" i="18" s="1"/>
  <c r="T41" i="18"/>
  <c r="T40" i="18"/>
  <c r="G8" i="18"/>
  <c r="G61" i="18" s="1"/>
  <c r="G65" i="18" s="1"/>
  <c r="O8" i="18"/>
  <c r="O61" i="18" s="1"/>
  <c r="O65" i="18" s="1"/>
  <c r="I8" i="18"/>
  <c r="I61" i="18" s="1"/>
  <c r="I65" i="18" s="1"/>
  <c r="J8" i="18"/>
  <c r="K8" i="18"/>
  <c r="K61" i="18" s="1"/>
  <c r="K65" i="18" s="1"/>
  <c r="M61" i="18"/>
  <c r="Q9" i="18"/>
  <c r="T11" i="18"/>
  <c r="L8" i="18"/>
  <c r="V43" i="17"/>
  <c r="V61" i="17" s="1"/>
  <c r="V65" i="17" s="1"/>
  <c r="W43" i="17"/>
  <c r="K43" i="17"/>
  <c r="S43" i="17" s="1"/>
  <c r="M61" i="17"/>
  <c r="M65" i="17" s="1"/>
  <c r="C43" i="17"/>
  <c r="C61" i="17" s="1"/>
  <c r="C65" i="17" s="1"/>
  <c r="N61" i="17"/>
  <c r="N65" i="17" s="1"/>
  <c r="F43" i="17"/>
  <c r="F61" i="17" s="1"/>
  <c r="F65" i="17" s="1"/>
  <c r="I61" i="17"/>
  <c r="I65" i="17" s="1"/>
  <c r="D61" i="17"/>
  <c r="D65" i="17" s="1"/>
  <c r="T52" i="17"/>
  <c r="T51" i="17"/>
  <c r="G61" i="17"/>
  <c r="G65" i="17" s="1"/>
  <c r="O61" i="17"/>
  <c r="O65" i="17" s="1"/>
  <c r="P44" i="17"/>
  <c r="P43" i="17" s="1"/>
  <c r="H61" i="17"/>
  <c r="H65" i="17" s="1"/>
  <c r="T40" i="17"/>
  <c r="R9" i="17"/>
  <c r="T19" i="17"/>
  <c r="S8" i="17"/>
  <c r="P9" i="17"/>
  <c r="T11" i="17"/>
  <c r="Q62" i="16"/>
  <c r="L43" i="16"/>
  <c r="U60" i="16"/>
  <c r="M61" i="16"/>
  <c r="M65" i="16" s="1"/>
  <c r="N61" i="16"/>
  <c r="N65" i="16" s="1"/>
  <c r="T58" i="16"/>
  <c r="F61" i="16"/>
  <c r="F65" i="16" s="1"/>
  <c r="G61" i="16"/>
  <c r="G65" i="16" s="1"/>
  <c r="I61" i="16"/>
  <c r="I65" i="16" s="1"/>
  <c r="H61" i="16"/>
  <c r="H65" i="16" s="1"/>
  <c r="P28" i="16"/>
  <c r="O8" i="16"/>
  <c r="O61" i="16" s="1"/>
  <c r="O65" i="16" s="1"/>
  <c r="B8" i="16"/>
  <c r="K8" i="16"/>
  <c r="S8" i="16" s="1"/>
  <c r="L8" i="16"/>
  <c r="L61" i="16" s="1"/>
  <c r="L65" i="16" s="1"/>
  <c r="U29" i="16"/>
  <c r="K61" i="16"/>
  <c r="P62" i="15"/>
  <c r="U64" i="15"/>
  <c r="W43" i="15"/>
  <c r="W61" i="15" s="1"/>
  <c r="W65" i="15" s="1"/>
  <c r="I43" i="15"/>
  <c r="U58" i="15"/>
  <c r="F43" i="15"/>
  <c r="V43" i="15"/>
  <c r="I61" i="15"/>
  <c r="I65" i="15" s="1"/>
  <c r="L61" i="15"/>
  <c r="L65" i="15" s="1"/>
  <c r="H61" i="15"/>
  <c r="H65" i="15" s="1"/>
  <c r="T49" i="15"/>
  <c r="T52" i="15"/>
  <c r="U48" i="15"/>
  <c r="T40" i="15"/>
  <c r="T39" i="15"/>
  <c r="F8" i="15"/>
  <c r="N8" i="15"/>
  <c r="N61" i="15" s="1"/>
  <c r="N65" i="15" s="1"/>
  <c r="R28" i="15"/>
  <c r="C8" i="15"/>
  <c r="C61" i="15" s="1"/>
  <c r="C65" i="15" s="1"/>
  <c r="D8" i="15"/>
  <c r="D61" i="15" s="1"/>
  <c r="D65" i="15" s="1"/>
  <c r="M8" i="15"/>
  <c r="M61" i="15" s="1"/>
  <c r="M65" i="15" s="1"/>
  <c r="G8" i="15"/>
  <c r="G61" i="15" s="1"/>
  <c r="G65" i="15" s="1"/>
  <c r="O8" i="15"/>
  <c r="O61" i="15" s="1"/>
  <c r="O65" i="15" s="1"/>
  <c r="V8" i="15"/>
  <c r="R8" i="15"/>
  <c r="S9" i="15"/>
  <c r="T15" i="15"/>
  <c r="T11" i="15"/>
  <c r="K8" i="15"/>
  <c r="Q62" i="14"/>
  <c r="T60" i="14"/>
  <c r="C61" i="14"/>
  <c r="C65" i="14" s="1"/>
  <c r="N61" i="14"/>
  <c r="N65" i="14" s="1"/>
  <c r="L43" i="14"/>
  <c r="L61" i="14" s="1"/>
  <c r="L65" i="14" s="1"/>
  <c r="O61" i="14"/>
  <c r="O65" i="14" s="1"/>
  <c r="F61" i="14"/>
  <c r="F65" i="14" s="1"/>
  <c r="D43" i="14"/>
  <c r="D61" i="14" s="1"/>
  <c r="D65" i="14" s="1"/>
  <c r="M43" i="14"/>
  <c r="Q56" i="14"/>
  <c r="T58" i="14"/>
  <c r="G61" i="14"/>
  <c r="G65" i="14" s="1"/>
  <c r="H43" i="14"/>
  <c r="H61" i="14" s="1"/>
  <c r="H65" i="14" s="1"/>
  <c r="T48" i="14"/>
  <c r="T52" i="14"/>
  <c r="V61" i="14"/>
  <c r="V65" i="14" s="1"/>
  <c r="Q44" i="14"/>
  <c r="Q43" i="14" s="1"/>
  <c r="U51" i="14"/>
  <c r="T50" i="14"/>
  <c r="W8" i="14"/>
  <c r="W61" i="14" s="1"/>
  <c r="W65" i="14" s="1"/>
  <c r="T38" i="14"/>
  <c r="U39" i="14"/>
  <c r="I8" i="14"/>
  <c r="I61" i="14" s="1"/>
  <c r="I65" i="14" s="1"/>
  <c r="B8" i="14"/>
  <c r="M8" i="14"/>
  <c r="S9" i="14"/>
  <c r="T18" i="14"/>
  <c r="U11" i="14"/>
  <c r="J8" i="14"/>
  <c r="R8" i="14" s="1"/>
  <c r="K8" i="14"/>
  <c r="Q62" i="13"/>
  <c r="W43" i="13"/>
  <c r="O43" i="13"/>
  <c r="I61" i="13"/>
  <c r="I65" i="13" s="1"/>
  <c r="O61" i="13"/>
  <c r="O65" i="13" s="1"/>
  <c r="L61" i="13"/>
  <c r="L65" i="13" s="1"/>
  <c r="K43" i="13"/>
  <c r="S43" i="13" s="1"/>
  <c r="T50" i="13"/>
  <c r="C61" i="13"/>
  <c r="C65" i="13" s="1"/>
  <c r="N61" i="13"/>
  <c r="N65" i="13" s="1"/>
  <c r="M61" i="13"/>
  <c r="M65" i="13" s="1"/>
  <c r="H8" i="13"/>
  <c r="H61" i="13" s="1"/>
  <c r="H65" i="13" s="1"/>
  <c r="U18" i="13"/>
  <c r="S8" i="13"/>
  <c r="R9" i="13"/>
  <c r="R8" i="13"/>
  <c r="T11" i="13"/>
  <c r="Q62" i="12"/>
  <c r="T64" i="12"/>
  <c r="S56" i="12"/>
  <c r="T58" i="12"/>
  <c r="V43" i="12"/>
  <c r="V61" i="12" s="1"/>
  <c r="V65" i="12" s="1"/>
  <c r="W43" i="12"/>
  <c r="O61" i="12"/>
  <c r="O65" i="12" s="1"/>
  <c r="T48" i="12"/>
  <c r="M61" i="12"/>
  <c r="M65" i="12" s="1"/>
  <c r="T52" i="12"/>
  <c r="T51" i="12"/>
  <c r="G61" i="12"/>
  <c r="G65" i="12" s="1"/>
  <c r="P28" i="12"/>
  <c r="U40" i="12"/>
  <c r="C8" i="12"/>
  <c r="C61" i="12" s="1"/>
  <c r="C65" i="12" s="1"/>
  <c r="L8" i="12"/>
  <c r="L61" i="12" s="1"/>
  <c r="L65" i="12" s="1"/>
  <c r="F8" i="12"/>
  <c r="F61" i="12" s="1"/>
  <c r="F65" i="12" s="1"/>
  <c r="N8" i="12"/>
  <c r="N61" i="12" s="1"/>
  <c r="N65" i="12" s="1"/>
  <c r="B8" i="12"/>
  <c r="K8" i="12"/>
  <c r="K61" i="12" s="1"/>
  <c r="D8" i="12"/>
  <c r="D61" i="12" s="1"/>
  <c r="D65" i="12" s="1"/>
  <c r="H8" i="12"/>
  <c r="H61" i="12" s="1"/>
  <c r="H65" i="12" s="1"/>
  <c r="P9" i="12"/>
  <c r="P8" i="12" s="1"/>
  <c r="U11" i="12"/>
  <c r="J8" i="12"/>
  <c r="R8" i="12" s="1"/>
  <c r="P62" i="11"/>
  <c r="Q62" i="11"/>
  <c r="I61" i="11"/>
  <c r="I65" i="11" s="1"/>
  <c r="D43" i="11"/>
  <c r="M43" i="11"/>
  <c r="F43" i="11"/>
  <c r="F61" i="11" s="1"/>
  <c r="F65" i="11" s="1"/>
  <c r="N43" i="11"/>
  <c r="N61" i="11" s="1"/>
  <c r="N65" i="11" s="1"/>
  <c r="H61" i="11"/>
  <c r="H65" i="11" s="1"/>
  <c r="M61" i="11"/>
  <c r="M65" i="11" s="1"/>
  <c r="U49" i="11"/>
  <c r="C61" i="11"/>
  <c r="C65" i="11" s="1"/>
  <c r="D61" i="11"/>
  <c r="D65" i="11" s="1"/>
  <c r="O61" i="11"/>
  <c r="O65" i="11" s="1"/>
  <c r="W61" i="11"/>
  <c r="W65" i="11" s="1"/>
  <c r="Q44" i="11"/>
  <c r="L8" i="11"/>
  <c r="L61" i="11" s="1"/>
  <c r="L65" i="11" s="1"/>
  <c r="V8" i="11"/>
  <c r="K8" i="11"/>
  <c r="K61" i="11" s="1"/>
  <c r="K65" i="11" s="1"/>
  <c r="U11" i="11"/>
  <c r="Q62" i="10"/>
  <c r="T60" i="10"/>
  <c r="H43" i="10"/>
  <c r="H61" i="10" s="1"/>
  <c r="H65" i="10" s="1"/>
  <c r="I43" i="10"/>
  <c r="I61" i="10" s="1"/>
  <c r="I65" i="10" s="1"/>
  <c r="V61" i="10"/>
  <c r="V65" i="10" s="1"/>
  <c r="C43" i="10"/>
  <c r="C61" i="10" s="1"/>
  <c r="C65" i="10" s="1"/>
  <c r="F61" i="10"/>
  <c r="F65" i="10" s="1"/>
  <c r="N61" i="10"/>
  <c r="N65" i="10" s="1"/>
  <c r="G61" i="10"/>
  <c r="G65" i="10" s="1"/>
  <c r="O61" i="10"/>
  <c r="O65" i="10" s="1"/>
  <c r="K61" i="10"/>
  <c r="U49" i="10"/>
  <c r="T40" i="10"/>
  <c r="T42" i="10"/>
  <c r="T38" i="10"/>
  <c r="L8" i="10"/>
  <c r="L61" i="10" s="1"/>
  <c r="L65" i="10" s="1"/>
  <c r="D8" i="10"/>
  <c r="D61" i="10" s="1"/>
  <c r="D65" i="10" s="1"/>
  <c r="M8" i="10"/>
  <c r="M61" i="10" s="1"/>
  <c r="M65" i="10" s="1"/>
  <c r="U18" i="10"/>
  <c r="T11" i="10"/>
  <c r="P62" i="9"/>
  <c r="K43" i="9"/>
  <c r="S43" i="9" s="1"/>
  <c r="C43" i="9"/>
  <c r="C61" i="9" s="1"/>
  <c r="C65" i="9" s="1"/>
  <c r="L43" i="9"/>
  <c r="L61" i="9" s="1"/>
  <c r="L65" i="9" s="1"/>
  <c r="T58" i="9"/>
  <c r="G61" i="9"/>
  <c r="G65" i="9" s="1"/>
  <c r="O61" i="9"/>
  <c r="O65" i="9" s="1"/>
  <c r="V61" i="9"/>
  <c r="V65" i="9" s="1"/>
  <c r="F43" i="9"/>
  <c r="F61" i="9" s="1"/>
  <c r="F65" i="9" s="1"/>
  <c r="K61" i="9"/>
  <c r="K65" i="9" s="1"/>
  <c r="N61" i="9"/>
  <c r="N65" i="9" s="1"/>
  <c r="T48" i="9"/>
  <c r="D61" i="9"/>
  <c r="D65" i="9" s="1"/>
  <c r="M61" i="9"/>
  <c r="M65" i="9" s="1"/>
  <c r="U51" i="9"/>
  <c r="U40" i="9"/>
  <c r="E28" i="9"/>
  <c r="T39" i="9"/>
  <c r="T35" i="9"/>
  <c r="H8" i="9"/>
  <c r="H61" i="9" s="1"/>
  <c r="H65" i="9" s="1"/>
  <c r="I8" i="9"/>
  <c r="I61" i="9" s="1"/>
  <c r="I65" i="9" s="1"/>
  <c r="B8" i="9"/>
  <c r="U18" i="9"/>
  <c r="S8" i="9"/>
  <c r="U11" i="9"/>
  <c r="R8" i="9"/>
  <c r="Q62" i="8"/>
  <c r="U64" i="8"/>
  <c r="T62" i="8"/>
  <c r="N43" i="8"/>
  <c r="O43" i="8"/>
  <c r="O61" i="8" s="1"/>
  <c r="O65" i="8" s="1"/>
  <c r="H43" i="8"/>
  <c r="H61" i="8"/>
  <c r="H65" i="8" s="1"/>
  <c r="I61" i="8"/>
  <c r="I65" i="8" s="1"/>
  <c r="D61" i="8"/>
  <c r="D65" i="8" s="1"/>
  <c r="S44" i="8"/>
  <c r="M61" i="8"/>
  <c r="M65" i="8" s="1"/>
  <c r="N61" i="8"/>
  <c r="N65" i="8" s="1"/>
  <c r="F61" i="8"/>
  <c r="F65" i="8" s="1"/>
  <c r="K61" i="8"/>
  <c r="K65" i="8" s="1"/>
  <c r="G61" i="8"/>
  <c r="G65" i="8" s="1"/>
  <c r="W43" i="8"/>
  <c r="U50" i="8"/>
  <c r="C61" i="8"/>
  <c r="C65" i="8" s="1"/>
  <c r="U40" i="8"/>
  <c r="T42" i="8"/>
  <c r="Q28" i="8"/>
  <c r="T38" i="8"/>
  <c r="L8" i="8"/>
  <c r="L61" i="8" s="1"/>
  <c r="L65" i="8" s="1"/>
  <c r="W8" i="8"/>
  <c r="W61" i="8" s="1"/>
  <c r="W65" i="8" s="1"/>
  <c r="E9" i="8"/>
  <c r="S8" i="8"/>
  <c r="Q62" i="7"/>
  <c r="P56" i="7"/>
  <c r="T58" i="7"/>
  <c r="H61" i="7"/>
  <c r="H65" i="7" s="1"/>
  <c r="U51" i="7"/>
  <c r="F61" i="7"/>
  <c r="F65" i="7" s="1"/>
  <c r="N61" i="7"/>
  <c r="N65" i="7" s="1"/>
  <c r="O61" i="7"/>
  <c r="O65" i="7" s="1"/>
  <c r="T50" i="7"/>
  <c r="T49" i="7"/>
  <c r="D61" i="7"/>
  <c r="D65" i="7" s="1"/>
  <c r="M8" i="7"/>
  <c r="M61" i="7" s="1"/>
  <c r="M65" i="7" s="1"/>
  <c r="V8" i="7"/>
  <c r="T41" i="7"/>
  <c r="U38" i="7"/>
  <c r="G8" i="7"/>
  <c r="G61" i="7" s="1"/>
  <c r="G65" i="7" s="1"/>
  <c r="T29" i="7"/>
  <c r="W8" i="7"/>
  <c r="W61" i="7" s="1"/>
  <c r="W65" i="7" s="1"/>
  <c r="T19" i="7"/>
  <c r="T18" i="7"/>
  <c r="K61" i="7"/>
  <c r="S8" i="7"/>
  <c r="L61" i="7"/>
  <c r="L65" i="7" s="1"/>
  <c r="R8" i="7"/>
  <c r="R9" i="7"/>
  <c r="S9" i="7"/>
  <c r="E62" i="6"/>
  <c r="T62" i="6" s="1"/>
  <c r="T64" i="6"/>
  <c r="F61" i="6"/>
  <c r="F65" i="6" s="1"/>
  <c r="C61" i="6"/>
  <c r="C65" i="6" s="1"/>
  <c r="W61" i="6"/>
  <c r="W65" i="6" s="1"/>
  <c r="D43" i="6"/>
  <c r="D61" i="6" s="1"/>
  <c r="D65" i="6" s="1"/>
  <c r="O61" i="6"/>
  <c r="O65" i="6" s="1"/>
  <c r="T51" i="6"/>
  <c r="H61" i="6"/>
  <c r="H65" i="6" s="1"/>
  <c r="G61" i="6"/>
  <c r="G65" i="6" s="1"/>
  <c r="N8" i="6"/>
  <c r="N61" i="6" s="1"/>
  <c r="N65" i="6" s="1"/>
  <c r="R28" i="6"/>
  <c r="B8" i="6"/>
  <c r="K8" i="6"/>
  <c r="K61" i="6" s="1"/>
  <c r="S9" i="6"/>
  <c r="S8" i="6"/>
  <c r="L8" i="6"/>
  <c r="L61" i="6" s="1"/>
  <c r="L65" i="6" s="1"/>
  <c r="U11" i="6"/>
  <c r="P62" i="5"/>
  <c r="G43" i="5"/>
  <c r="G61" i="5" s="1"/>
  <c r="G65" i="5" s="1"/>
  <c r="O43" i="5"/>
  <c r="H43" i="5"/>
  <c r="F61" i="5"/>
  <c r="F65" i="5" s="1"/>
  <c r="V61" i="5"/>
  <c r="V65" i="5" s="1"/>
  <c r="E56" i="5"/>
  <c r="P56" i="5"/>
  <c r="T58" i="5"/>
  <c r="D61" i="5"/>
  <c r="D65" i="5" s="1"/>
  <c r="M61" i="5"/>
  <c r="M65" i="5" s="1"/>
  <c r="N61" i="5"/>
  <c r="N65" i="5" s="1"/>
  <c r="K61" i="5"/>
  <c r="K65" i="5" s="1"/>
  <c r="O61" i="5"/>
  <c r="O65" i="5" s="1"/>
  <c r="L61" i="5"/>
  <c r="L65" i="5" s="1"/>
  <c r="H61" i="5"/>
  <c r="H65" i="5" s="1"/>
  <c r="T50" i="5"/>
  <c r="W61" i="5"/>
  <c r="W65" i="5" s="1"/>
  <c r="T49" i="5"/>
  <c r="U42" i="5"/>
  <c r="U39" i="5"/>
  <c r="C8" i="5"/>
  <c r="C61" i="5" s="1"/>
  <c r="C65" i="5" s="1"/>
  <c r="R28" i="5"/>
  <c r="S28" i="5"/>
  <c r="I8" i="5"/>
  <c r="I61" i="5" s="1"/>
  <c r="I65" i="5" s="1"/>
  <c r="S9" i="5"/>
  <c r="T19" i="5"/>
  <c r="P9" i="5"/>
  <c r="T11" i="5"/>
  <c r="R8" i="5"/>
  <c r="S8" i="5"/>
  <c r="Q56" i="4"/>
  <c r="K43" i="4"/>
  <c r="S43" i="4" s="1"/>
  <c r="O61" i="4"/>
  <c r="O65" i="4" s="1"/>
  <c r="C43" i="4"/>
  <c r="L43" i="4"/>
  <c r="T58" i="4"/>
  <c r="D43" i="4"/>
  <c r="C61" i="4"/>
  <c r="C65" i="4" s="1"/>
  <c r="H61" i="4"/>
  <c r="H65" i="4" s="1"/>
  <c r="I61" i="4"/>
  <c r="I65" i="4" s="1"/>
  <c r="N61" i="4"/>
  <c r="N65" i="4" s="1"/>
  <c r="S44" i="4"/>
  <c r="T52" i="4"/>
  <c r="T48" i="4"/>
  <c r="T40" i="4"/>
  <c r="T39" i="4"/>
  <c r="F8" i="4"/>
  <c r="F61" i="4" s="1"/>
  <c r="F65" i="4" s="1"/>
  <c r="U29" i="4"/>
  <c r="L8" i="4"/>
  <c r="J8" i="4"/>
  <c r="R8" i="4" s="1"/>
  <c r="D8" i="4"/>
  <c r="M8" i="4"/>
  <c r="M61" i="4" s="1"/>
  <c r="M65" i="4" s="1"/>
  <c r="U18" i="4"/>
  <c r="P62" i="3"/>
  <c r="M43" i="3"/>
  <c r="M61" i="3" s="1"/>
  <c r="M65" i="3" s="1"/>
  <c r="F43" i="3"/>
  <c r="F61" i="3" s="1"/>
  <c r="F65" i="3" s="1"/>
  <c r="N43" i="3"/>
  <c r="G43" i="3"/>
  <c r="G61" i="3" s="1"/>
  <c r="G65" i="3" s="1"/>
  <c r="O43" i="3"/>
  <c r="O61" i="3" s="1"/>
  <c r="O65" i="3" s="1"/>
  <c r="H61" i="3"/>
  <c r="H65" i="3" s="1"/>
  <c r="V61" i="3"/>
  <c r="V65" i="3" s="1"/>
  <c r="C61" i="3"/>
  <c r="C65" i="3" s="1"/>
  <c r="L61" i="3"/>
  <c r="L65" i="3" s="1"/>
  <c r="D61" i="3"/>
  <c r="D65" i="3" s="1"/>
  <c r="N61" i="3"/>
  <c r="N65" i="3" s="1"/>
  <c r="T49" i="3"/>
  <c r="U52" i="3"/>
  <c r="U39" i="3"/>
  <c r="U35" i="3"/>
  <c r="I8" i="3"/>
  <c r="R8" i="3"/>
  <c r="R9" i="3"/>
  <c r="K61" i="3"/>
  <c r="S8" i="3"/>
  <c r="U64" i="2"/>
  <c r="V61" i="2"/>
  <c r="V65" i="2" s="1"/>
  <c r="U58" i="2"/>
  <c r="H43" i="2"/>
  <c r="H61" i="2" s="1"/>
  <c r="H65" i="2" s="1"/>
  <c r="I43" i="2"/>
  <c r="I61" i="2" s="1"/>
  <c r="I65" i="2" s="1"/>
  <c r="K61" i="2"/>
  <c r="K65" i="2" s="1"/>
  <c r="L61" i="2"/>
  <c r="L65" i="2" s="1"/>
  <c r="C61" i="2"/>
  <c r="C65" i="2" s="1"/>
  <c r="D61" i="2"/>
  <c r="D65" i="2" s="1"/>
  <c r="F61" i="2"/>
  <c r="F65" i="2" s="1"/>
  <c r="T52" i="2"/>
  <c r="G61" i="2"/>
  <c r="G65" i="2" s="1"/>
  <c r="O61" i="2"/>
  <c r="O65" i="2" s="1"/>
  <c r="U49" i="2"/>
  <c r="T38" i="2"/>
  <c r="T15" i="2"/>
  <c r="M61" i="2"/>
  <c r="S8" i="2"/>
  <c r="T11" i="2"/>
  <c r="J8" i="2"/>
  <c r="R8" i="2" s="1"/>
  <c r="Q62" i="1"/>
  <c r="Q56" i="1"/>
  <c r="T60" i="1"/>
  <c r="F43" i="1"/>
  <c r="F61" i="1" s="1"/>
  <c r="F65" i="1" s="1"/>
  <c r="C43" i="1"/>
  <c r="C61" i="1" s="1"/>
  <c r="C65" i="1" s="1"/>
  <c r="V43" i="1"/>
  <c r="V61" i="1" s="1"/>
  <c r="V65" i="1" s="1"/>
  <c r="W43" i="1"/>
  <c r="I61" i="1"/>
  <c r="I65" i="1" s="1"/>
  <c r="H61" i="1"/>
  <c r="H65" i="1" s="1"/>
  <c r="U49" i="1"/>
  <c r="T52" i="1"/>
  <c r="U40" i="1"/>
  <c r="T39" i="1"/>
  <c r="J8" i="1"/>
  <c r="R8" i="1" s="1"/>
  <c r="T38" i="1"/>
  <c r="B8" i="1"/>
  <c r="K8" i="1"/>
  <c r="K61" i="1" s="1"/>
  <c r="K65" i="1" s="1"/>
  <c r="G8" i="1"/>
  <c r="G61" i="1" s="1"/>
  <c r="G65" i="1" s="1"/>
  <c r="O8" i="1"/>
  <c r="O61" i="1" s="1"/>
  <c r="O65" i="1" s="1"/>
  <c r="T35" i="1"/>
  <c r="D8" i="1"/>
  <c r="D61" i="1" s="1"/>
  <c r="D65" i="1" s="1"/>
  <c r="M8" i="1"/>
  <c r="M61" i="1" s="1"/>
  <c r="T18" i="1"/>
  <c r="P9" i="1"/>
  <c r="L61" i="1"/>
  <c r="L65" i="1" s="1"/>
  <c r="U11" i="1"/>
  <c r="U20" i="1"/>
  <c r="T20" i="1"/>
  <c r="T17" i="1"/>
  <c r="T25" i="1"/>
  <c r="T34" i="1"/>
  <c r="U34" i="1"/>
  <c r="T59" i="1"/>
  <c r="T31" i="2"/>
  <c r="T47" i="2"/>
  <c r="T55" i="2"/>
  <c r="P62" i="2"/>
  <c r="T63" i="2"/>
  <c r="E9" i="3"/>
  <c r="U10" i="3"/>
  <c r="P44" i="3"/>
  <c r="U25" i="4"/>
  <c r="T25" i="4"/>
  <c r="U50" i="1"/>
  <c r="T50" i="1"/>
  <c r="U41" i="1"/>
  <c r="T41" i="1"/>
  <c r="U13" i="2"/>
  <c r="T13" i="2"/>
  <c r="U21" i="2"/>
  <c r="T21" i="2"/>
  <c r="T60" i="2"/>
  <c r="U30" i="4"/>
  <c r="T30" i="4"/>
  <c r="T13" i="1"/>
  <c r="U13" i="1"/>
  <c r="Q44" i="1"/>
  <c r="Q43" i="1" s="1"/>
  <c r="U64" i="1"/>
  <c r="T64" i="1"/>
  <c r="U13" i="3"/>
  <c r="T13" i="3"/>
  <c r="U21" i="3"/>
  <c r="T21" i="3"/>
  <c r="Q44" i="4"/>
  <c r="Q43" i="4" s="1"/>
  <c r="U45" i="4"/>
  <c r="T21" i="1"/>
  <c r="U21" i="1"/>
  <c r="T30" i="1"/>
  <c r="U34" i="2"/>
  <c r="T34" i="2"/>
  <c r="U42" i="2"/>
  <c r="T42" i="2"/>
  <c r="U40" i="3"/>
  <c r="T40" i="3"/>
  <c r="U47" i="3"/>
  <c r="T47" i="3"/>
  <c r="U33" i="1"/>
  <c r="T33" i="1"/>
  <c r="T18" i="3"/>
  <c r="T26" i="3"/>
  <c r="T51" i="1"/>
  <c r="U51" i="1"/>
  <c r="U50" i="2"/>
  <c r="T50" i="2"/>
  <c r="T10" i="3"/>
  <c r="T10" i="1"/>
  <c r="U12" i="1"/>
  <c r="T12" i="1"/>
  <c r="T42" i="1"/>
  <c r="U42" i="1"/>
  <c r="U45" i="1"/>
  <c r="E9" i="2"/>
  <c r="U10" i="2"/>
  <c r="T14" i="2"/>
  <c r="U14" i="2"/>
  <c r="T22" i="2"/>
  <c r="U22" i="2"/>
  <c r="T39" i="2"/>
  <c r="T37" i="3"/>
  <c r="U19" i="4"/>
  <c r="T19" i="4"/>
  <c r="T31" i="4"/>
  <c r="P28" i="1"/>
  <c r="P8" i="1" s="1"/>
  <c r="E44" i="1"/>
  <c r="E56" i="1"/>
  <c r="Q9" i="2"/>
  <c r="Q8" i="2" s="1"/>
  <c r="E28" i="2"/>
  <c r="U35" i="2"/>
  <c r="E44" i="2"/>
  <c r="U51" i="2"/>
  <c r="Q9" i="3"/>
  <c r="U14" i="3"/>
  <c r="U22" i="3"/>
  <c r="E28" i="3"/>
  <c r="U48" i="3"/>
  <c r="U54" i="3"/>
  <c r="U58" i="3"/>
  <c r="Q9" i="4"/>
  <c r="U26" i="4"/>
  <c r="U31" i="4"/>
  <c r="T33" i="4"/>
  <c r="U37" i="4"/>
  <c r="P56" i="4"/>
  <c r="T62" i="4"/>
  <c r="U63" i="4"/>
  <c r="T15" i="5"/>
  <c r="T22" i="5"/>
  <c r="U34" i="5"/>
  <c r="T40" i="5"/>
  <c r="U41" i="5"/>
  <c r="T47" i="5"/>
  <c r="U48" i="5"/>
  <c r="T53" i="5"/>
  <c r="U57" i="5"/>
  <c r="T12" i="6"/>
  <c r="T18" i="6"/>
  <c r="U19" i="6"/>
  <c r="U25" i="6"/>
  <c r="U30" i="6"/>
  <c r="U36" i="6"/>
  <c r="U50" i="6"/>
  <c r="Q56" i="6"/>
  <c r="T60" i="6"/>
  <c r="U62" i="6"/>
  <c r="U15" i="7"/>
  <c r="P28" i="7"/>
  <c r="T33" i="7"/>
  <c r="T39" i="7"/>
  <c r="U40" i="7"/>
  <c r="U47" i="7"/>
  <c r="U53" i="7"/>
  <c r="T64" i="7"/>
  <c r="T10" i="8"/>
  <c r="U11" i="8"/>
  <c r="T16" i="8"/>
  <c r="U17" i="8"/>
  <c r="T22" i="8"/>
  <c r="T34" i="8"/>
  <c r="U41" i="8"/>
  <c r="Q44" i="8"/>
  <c r="T48" i="8"/>
  <c r="U49" i="8"/>
  <c r="T54" i="8"/>
  <c r="U55" i="8"/>
  <c r="T58" i="8"/>
  <c r="U59" i="8"/>
  <c r="Q9" i="9"/>
  <c r="T12" i="9"/>
  <c r="U19" i="9"/>
  <c r="T25" i="9"/>
  <c r="U26" i="9"/>
  <c r="T29" i="9"/>
  <c r="U30" i="9"/>
  <c r="U36" i="9"/>
  <c r="U42" i="9"/>
  <c r="E44" i="9"/>
  <c r="Q56" i="9"/>
  <c r="T60" i="9"/>
  <c r="E9" i="10"/>
  <c r="T10" i="10"/>
  <c r="U14" i="10"/>
  <c r="U20" i="10"/>
  <c r="T30" i="10"/>
  <c r="T36" i="10"/>
  <c r="U37" i="10"/>
  <c r="U51" i="10"/>
  <c r="E56" i="10"/>
  <c r="T15" i="11"/>
  <c r="U16" i="11"/>
  <c r="T21" i="11"/>
  <c r="P28" i="11"/>
  <c r="P8" i="11" s="1"/>
  <c r="T39" i="11"/>
  <c r="T46" i="11"/>
  <c r="U47" i="11"/>
  <c r="U53" i="11"/>
  <c r="U58" i="11"/>
  <c r="T18" i="12"/>
  <c r="U20" i="12"/>
  <c r="T24" i="12"/>
  <c r="U25" i="12"/>
  <c r="T34" i="12"/>
  <c r="T41" i="12"/>
  <c r="U49" i="12"/>
  <c r="T55" i="12"/>
  <c r="T59" i="12"/>
  <c r="U60" i="12"/>
  <c r="P9" i="13"/>
  <c r="T12" i="13"/>
  <c r="T19" i="13"/>
  <c r="T25" i="13"/>
  <c r="U33" i="13"/>
  <c r="T38" i="13"/>
  <c r="U46" i="13"/>
  <c r="T49" i="13"/>
  <c r="T15" i="14"/>
  <c r="T25" i="14"/>
  <c r="U60" i="15"/>
  <c r="T60" i="15"/>
  <c r="Q28" i="1"/>
  <c r="P44" i="1"/>
  <c r="P56" i="1"/>
  <c r="P28" i="2"/>
  <c r="P44" i="2"/>
  <c r="P43" i="2" s="1"/>
  <c r="E56" i="2"/>
  <c r="U33" i="3"/>
  <c r="U12" i="4"/>
  <c r="T42" i="4"/>
  <c r="U50" i="4"/>
  <c r="P28" i="5"/>
  <c r="P8" i="5" s="1"/>
  <c r="T35" i="6"/>
  <c r="U42" i="6"/>
  <c r="P44" i="6"/>
  <c r="E9" i="7"/>
  <c r="T14" i="7"/>
  <c r="U21" i="7"/>
  <c r="Q28" i="7"/>
  <c r="T52" i="7"/>
  <c r="E56" i="7"/>
  <c r="U10" i="8"/>
  <c r="E28" i="8"/>
  <c r="E8" i="8" s="1"/>
  <c r="U20" i="9"/>
  <c r="U29" i="9"/>
  <c r="T41" i="9"/>
  <c r="U49" i="9"/>
  <c r="P9" i="10"/>
  <c r="T12" i="10"/>
  <c r="T19" i="10"/>
  <c r="U26" i="10"/>
  <c r="T29" i="10"/>
  <c r="T35" i="10"/>
  <c r="T41" i="10"/>
  <c r="T50" i="10"/>
  <c r="Q44" i="12"/>
  <c r="E62" i="12"/>
  <c r="T63" i="12"/>
  <c r="Q9" i="13"/>
  <c r="E28" i="13"/>
  <c r="U29" i="13"/>
  <c r="E44" i="14"/>
  <c r="U45" i="14"/>
  <c r="U24" i="15"/>
  <c r="T24" i="15"/>
  <c r="Q44" i="2"/>
  <c r="Q43" i="2" s="1"/>
  <c r="Q28" i="3"/>
  <c r="P44" i="4"/>
  <c r="E9" i="5"/>
  <c r="Q28" i="5"/>
  <c r="Q44" i="6"/>
  <c r="P9" i="7"/>
  <c r="Q44" i="9"/>
  <c r="Q43" i="9" s="1"/>
  <c r="E62" i="9"/>
  <c r="T63" i="9"/>
  <c r="Q9" i="10"/>
  <c r="T31" i="10"/>
  <c r="E44" i="10"/>
  <c r="E9" i="11"/>
  <c r="U45" i="11"/>
  <c r="T10" i="12"/>
  <c r="E28" i="12"/>
  <c r="P28" i="13"/>
  <c r="E44" i="13"/>
  <c r="T45" i="13"/>
  <c r="E9" i="14"/>
  <c r="U10" i="14"/>
  <c r="T12" i="15"/>
  <c r="U12" i="15"/>
  <c r="T33" i="9"/>
  <c r="T36" i="11"/>
  <c r="T42" i="11"/>
  <c r="T50" i="11"/>
  <c r="U64" i="11"/>
  <c r="T15" i="12"/>
  <c r="T21" i="12"/>
  <c r="T39" i="12"/>
  <c r="T46" i="12"/>
  <c r="T17" i="13"/>
  <c r="T23" i="13"/>
  <c r="Q28" i="13"/>
  <c r="T41" i="13"/>
  <c r="P44" i="13"/>
  <c r="T47" i="13"/>
  <c r="U53" i="13"/>
  <c r="E28" i="15"/>
  <c r="U29" i="15"/>
  <c r="T29" i="15"/>
  <c r="U18" i="16"/>
  <c r="T18" i="16"/>
  <c r="E62" i="1"/>
  <c r="P56" i="3"/>
  <c r="E28" i="4"/>
  <c r="Q62" i="4"/>
  <c r="Q56" i="5"/>
  <c r="P28" i="6"/>
  <c r="E44" i="7"/>
  <c r="E62" i="7"/>
  <c r="P9" i="8"/>
  <c r="P28" i="9"/>
  <c r="T28" i="9" s="1"/>
  <c r="Q62" i="9"/>
  <c r="E28" i="10"/>
  <c r="Q44" i="10"/>
  <c r="Q43" i="10" s="1"/>
  <c r="E62" i="10"/>
  <c r="T63" i="10"/>
  <c r="Q9" i="11"/>
  <c r="E44" i="11"/>
  <c r="P56" i="11"/>
  <c r="U10" i="13"/>
  <c r="E56" i="13"/>
  <c r="T57" i="13"/>
  <c r="E62" i="13"/>
  <c r="U63" i="13"/>
  <c r="Q9" i="14"/>
  <c r="E62" i="14"/>
  <c r="U63" i="14"/>
  <c r="E9" i="1"/>
  <c r="T45" i="1"/>
  <c r="T57" i="1"/>
  <c r="P62" i="1"/>
  <c r="T29" i="2"/>
  <c r="T45" i="2"/>
  <c r="E62" i="2"/>
  <c r="T29" i="3"/>
  <c r="T42" i="3"/>
  <c r="U50" i="3"/>
  <c r="Q56" i="3"/>
  <c r="E44" i="5"/>
  <c r="E62" i="5"/>
  <c r="E9" i="6"/>
  <c r="Q28" i="6"/>
  <c r="P44" i="7"/>
  <c r="P43" i="7" s="1"/>
  <c r="P62" i="7"/>
  <c r="Q9" i="8"/>
  <c r="Q8" i="8" s="1"/>
  <c r="T33" i="8"/>
  <c r="P56" i="8"/>
  <c r="T63" i="8"/>
  <c r="U32" i="9"/>
  <c r="T45" i="9"/>
  <c r="T64" i="9"/>
  <c r="U10" i="10"/>
  <c r="P28" i="10"/>
  <c r="T32" i="10"/>
  <c r="U39" i="10"/>
  <c r="T57" i="10"/>
  <c r="P62" i="10"/>
  <c r="T41" i="11"/>
  <c r="Q56" i="11"/>
  <c r="Q43" i="11" s="1"/>
  <c r="E9" i="12"/>
  <c r="U45" i="12"/>
  <c r="E56" i="12"/>
  <c r="T27" i="13"/>
  <c r="T40" i="13"/>
  <c r="T46" i="13"/>
  <c r="P56" i="13"/>
  <c r="T22" i="14"/>
  <c r="Q28" i="14"/>
  <c r="U35" i="15"/>
  <c r="T35" i="15"/>
  <c r="Q28" i="4"/>
  <c r="P44" i="5"/>
  <c r="E9" i="9"/>
  <c r="E56" i="9"/>
  <c r="Q28" i="10"/>
  <c r="E9" i="15"/>
  <c r="T10" i="15"/>
  <c r="E9" i="4"/>
  <c r="P9" i="6"/>
  <c r="E56" i="6"/>
  <c r="Q44" i="7"/>
  <c r="Q43" i="7" s="1"/>
  <c r="Q56" i="8"/>
  <c r="Q9" i="1"/>
  <c r="E28" i="1"/>
  <c r="P9" i="2"/>
  <c r="U57" i="2"/>
  <c r="Q62" i="2"/>
  <c r="P9" i="3"/>
  <c r="T34" i="3"/>
  <c r="U41" i="3"/>
  <c r="Q44" i="3"/>
  <c r="E62" i="3"/>
  <c r="P9" i="4"/>
  <c r="T13" i="4"/>
  <c r="U20" i="4"/>
  <c r="T51" i="4"/>
  <c r="E56" i="4"/>
  <c r="T63" i="4"/>
  <c r="T10" i="5"/>
  <c r="Q44" i="5"/>
  <c r="T57" i="5"/>
  <c r="Q62" i="5"/>
  <c r="U13" i="6"/>
  <c r="P56" i="6"/>
  <c r="U63" i="6"/>
  <c r="U10" i="7"/>
  <c r="T22" i="7"/>
  <c r="U34" i="7"/>
  <c r="U57" i="7"/>
  <c r="U29" i="8"/>
  <c r="P44" i="8"/>
  <c r="P9" i="9"/>
  <c r="T50" i="9"/>
  <c r="U63" i="9"/>
  <c r="T27" i="10"/>
  <c r="U31" i="10"/>
  <c r="T45" i="10"/>
  <c r="T64" i="10"/>
  <c r="T10" i="11"/>
  <c r="E28" i="11"/>
  <c r="T33" i="11"/>
  <c r="U40" i="11"/>
  <c r="E62" i="11"/>
  <c r="Q9" i="12"/>
  <c r="T12" i="12"/>
  <c r="U19" i="12"/>
  <c r="T29" i="12"/>
  <c r="E44" i="12"/>
  <c r="Q56" i="12"/>
  <c r="E9" i="13"/>
  <c r="T10" i="13"/>
  <c r="T36" i="13"/>
  <c r="U45" i="13"/>
  <c r="T58" i="13"/>
  <c r="T10" i="14"/>
  <c r="U21" i="14"/>
  <c r="T33" i="14"/>
  <c r="E56" i="14"/>
  <c r="U57" i="14"/>
  <c r="T57" i="14"/>
  <c r="U64" i="14"/>
  <c r="P9" i="15"/>
  <c r="U18" i="15"/>
  <c r="T18" i="15"/>
  <c r="U42" i="15"/>
  <c r="T42" i="15"/>
  <c r="T50" i="15"/>
  <c r="U50" i="15"/>
  <c r="Q56" i="15"/>
  <c r="E9" i="16"/>
  <c r="T13" i="16"/>
  <c r="T20" i="16"/>
  <c r="U27" i="16"/>
  <c r="T31" i="16"/>
  <c r="T37" i="16"/>
  <c r="E56" i="16"/>
  <c r="T15" i="17"/>
  <c r="Q28" i="17"/>
  <c r="T38" i="17"/>
  <c r="T49" i="17"/>
  <c r="U59" i="17"/>
  <c r="T15" i="18"/>
  <c r="T17" i="18"/>
  <c r="U17" i="18"/>
  <c r="T30" i="18"/>
  <c r="U30" i="18"/>
  <c r="T57" i="18"/>
  <c r="T59" i="18"/>
  <c r="U59" i="18"/>
  <c r="P9" i="19"/>
  <c r="T14" i="19"/>
  <c r="T16" i="19"/>
  <c r="U16" i="19"/>
  <c r="P28" i="19"/>
  <c r="T40" i="19"/>
  <c r="T23" i="20"/>
  <c r="T47" i="20"/>
  <c r="U47" i="20"/>
  <c r="T27" i="21"/>
  <c r="U13" i="15"/>
  <c r="P44" i="15"/>
  <c r="P9" i="16"/>
  <c r="P8" i="16" s="1"/>
  <c r="T60" i="17"/>
  <c r="U60" i="17"/>
  <c r="E9" i="18"/>
  <c r="U10" i="18"/>
  <c r="T56" i="18"/>
  <c r="U57" i="18"/>
  <c r="E9" i="20"/>
  <c r="U10" i="20"/>
  <c r="T55" i="20"/>
  <c r="U55" i="20"/>
  <c r="E44" i="21"/>
  <c r="U45" i="21"/>
  <c r="U64" i="21"/>
  <c r="T64" i="21"/>
  <c r="P62" i="13"/>
  <c r="P9" i="14"/>
  <c r="P28" i="14"/>
  <c r="T34" i="15"/>
  <c r="U41" i="15"/>
  <c r="Q44" i="15"/>
  <c r="E62" i="15"/>
  <c r="Q9" i="16"/>
  <c r="T12" i="16"/>
  <c r="U19" i="16"/>
  <c r="E44" i="16"/>
  <c r="Q56" i="16"/>
  <c r="E9" i="17"/>
  <c r="T10" i="17"/>
  <c r="E44" i="17"/>
  <c r="P9" i="18"/>
  <c r="P8" i="18" s="1"/>
  <c r="T18" i="18"/>
  <c r="E28" i="18"/>
  <c r="T29" i="18"/>
  <c r="T31" i="18"/>
  <c r="E44" i="18"/>
  <c r="U54" i="18"/>
  <c r="T60" i="18"/>
  <c r="T17" i="19"/>
  <c r="U23" i="19"/>
  <c r="T37" i="19"/>
  <c r="U37" i="19"/>
  <c r="T60" i="19"/>
  <c r="U60" i="19"/>
  <c r="Q56" i="20"/>
  <c r="U23" i="21"/>
  <c r="T23" i="21"/>
  <c r="U34" i="21"/>
  <c r="T34" i="21"/>
  <c r="E9" i="22"/>
  <c r="U10" i="22"/>
  <c r="T10" i="22"/>
  <c r="T24" i="16"/>
  <c r="T34" i="16"/>
  <c r="T41" i="16"/>
  <c r="U49" i="16"/>
  <c r="T55" i="16"/>
  <c r="T59" i="16"/>
  <c r="T12" i="17"/>
  <c r="T55" i="18"/>
  <c r="U55" i="18"/>
  <c r="T24" i="19"/>
  <c r="U24" i="19"/>
  <c r="T34" i="19"/>
  <c r="T54" i="19"/>
  <c r="P56" i="14"/>
  <c r="Q62" i="15"/>
  <c r="Q44" i="16"/>
  <c r="E62" i="16"/>
  <c r="T63" i="16"/>
  <c r="Q9" i="17"/>
  <c r="Q8" i="17" s="1"/>
  <c r="T31" i="17"/>
  <c r="E62" i="17"/>
  <c r="U63" i="17"/>
  <c r="T25" i="18"/>
  <c r="U25" i="18"/>
  <c r="Q28" i="18"/>
  <c r="Q8" i="18" s="1"/>
  <c r="T38" i="18"/>
  <c r="U38" i="18"/>
  <c r="Q44" i="18"/>
  <c r="Q43" i="18" s="1"/>
  <c r="P56" i="18"/>
  <c r="P43" i="18" s="1"/>
  <c r="T10" i="19"/>
  <c r="E28" i="20"/>
  <c r="U29" i="20"/>
  <c r="T29" i="20"/>
  <c r="Q28" i="15"/>
  <c r="T45" i="15"/>
  <c r="E28" i="16"/>
  <c r="T33" i="16"/>
  <c r="P62" i="16"/>
  <c r="E56" i="17"/>
  <c r="P62" i="17"/>
  <c r="U10" i="19"/>
  <c r="T25" i="19"/>
  <c r="P44" i="19"/>
  <c r="T53" i="19"/>
  <c r="T13" i="20"/>
  <c r="U13" i="20"/>
  <c r="U48" i="20"/>
  <c r="T48" i="20"/>
  <c r="E9" i="21"/>
  <c r="U10" i="21"/>
  <c r="T10" i="21"/>
  <c r="E28" i="17"/>
  <c r="T48" i="17"/>
  <c r="U48" i="17"/>
  <c r="T49" i="19"/>
  <c r="U49" i="19"/>
  <c r="E56" i="19"/>
  <c r="U57" i="19"/>
  <c r="Q28" i="20"/>
  <c r="U40" i="21"/>
  <c r="T40" i="21"/>
  <c r="P28" i="3"/>
  <c r="E44" i="3"/>
  <c r="E56" i="3"/>
  <c r="P28" i="4"/>
  <c r="E44" i="4"/>
  <c r="Q9" i="5"/>
  <c r="Q8" i="5" s="1"/>
  <c r="E28" i="5"/>
  <c r="Q9" i="6"/>
  <c r="E28" i="6"/>
  <c r="E44" i="6"/>
  <c r="Q9" i="7"/>
  <c r="E28" i="7"/>
  <c r="P28" i="8"/>
  <c r="E44" i="8"/>
  <c r="E56" i="8"/>
  <c r="Q28" i="9"/>
  <c r="U28" i="9" s="1"/>
  <c r="P44" i="9"/>
  <c r="P56" i="9"/>
  <c r="P44" i="10"/>
  <c r="P56" i="10"/>
  <c r="Q28" i="11"/>
  <c r="P44" i="11"/>
  <c r="E56" i="11"/>
  <c r="Q28" i="12"/>
  <c r="P44" i="12"/>
  <c r="P56" i="12"/>
  <c r="Q44" i="13"/>
  <c r="Q56" i="13"/>
  <c r="T35" i="14"/>
  <c r="U42" i="14"/>
  <c r="P44" i="14"/>
  <c r="P62" i="14"/>
  <c r="Q9" i="15"/>
  <c r="T33" i="15"/>
  <c r="P56" i="15"/>
  <c r="T63" i="15"/>
  <c r="U32" i="16"/>
  <c r="T45" i="16"/>
  <c r="T64" i="16"/>
  <c r="U10" i="17"/>
  <c r="P28" i="17"/>
  <c r="T32" i="17"/>
  <c r="U39" i="17"/>
  <c r="T45" i="17"/>
  <c r="U16" i="18"/>
  <c r="U29" i="18"/>
  <c r="T45" i="18"/>
  <c r="T47" i="18"/>
  <c r="U47" i="18"/>
  <c r="U58" i="18"/>
  <c r="U15" i="19"/>
  <c r="E28" i="19"/>
  <c r="T29" i="19"/>
  <c r="U29" i="19"/>
  <c r="U47" i="19"/>
  <c r="T64" i="19"/>
  <c r="T14" i="20"/>
  <c r="U35" i="20"/>
  <c r="T35" i="20"/>
  <c r="T46" i="20"/>
  <c r="U58" i="20"/>
  <c r="T58" i="20"/>
  <c r="U16" i="21"/>
  <c r="T16" i="21"/>
  <c r="T37" i="21"/>
  <c r="E9" i="19"/>
  <c r="E44" i="19"/>
  <c r="E62" i="19"/>
  <c r="U63" i="19"/>
  <c r="Q9" i="20"/>
  <c r="Q8" i="20" s="1"/>
  <c r="U19" i="20"/>
  <c r="U31" i="20"/>
  <c r="U36" i="20"/>
  <c r="U42" i="20"/>
  <c r="P44" i="20"/>
  <c r="P43" i="20" s="1"/>
  <c r="U11" i="21"/>
  <c r="E28" i="21"/>
  <c r="U41" i="21"/>
  <c r="Q44" i="21"/>
  <c r="U48" i="21"/>
  <c r="U54" i="21"/>
  <c r="U11" i="22"/>
  <c r="T16" i="22"/>
  <c r="U17" i="22"/>
  <c r="T22" i="22"/>
  <c r="T34" i="22"/>
  <c r="U41" i="22"/>
  <c r="Q44" i="22"/>
  <c r="T48" i="22"/>
  <c r="U49" i="22"/>
  <c r="T54" i="22"/>
  <c r="U55" i="22"/>
  <c r="T58" i="22"/>
  <c r="U59" i="22"/>
  <c r="T11" i="23"/>
  <c r="T18" i="23"/>
  <c r="U25" i="23"/>
  <c r="T34" i="23"/>
  <c r="U35" i="23"/>
  <c r="T40" i="23"/>
  <c r="Q44" i="23"/>
  <c r="T54" i="23"/>
  <c r="T57" i="23"/>
  <c r="U58" i="23"/>
  <c r="U16" i="24"/>
  <c r="T29" i="24"/>
  <c r="U35" i="24"/>
  <c r="T40" i="24"/>
  <c r="T45" i="24"/>
  <c r="U51" i="24"/>
  <c r="U59" i="24"/>
  <c r="U20" i="25"/>
  <c r="T33" i="25"/>
  <c r="U39" i="25"/>
  <c r="E44" i="25"/>
  <c r="U45" i="25"/>
  <c r="E62" i="25"/>
  <c r="U63" i="25"/>
  <c r="T52" i="26"/>
  <c r="E9" i="27"/>
  <c r="U10" i="27"/>
  <c r="T14" i="27"/>
  <c r="U14" i="27"/>
  <c r="T25" i="28"/>
  <c r="U25" i="28"/>
  <c r="Q44" i="20"/>
  <c r="Q43" i="20" s="1"/>
  <c r="P28" i="21"/>
  <c r="E28" i="22"/>
  <c r="T56" i="23"/>
  <c r="U57" i="23"/>
  <c r="U29" i="24"/>
  <c r="U45" i="24"/>
  <c r="E28" i="25"/>
  <c r="U18" i="26"/>
  <c r="T18" i="26"/>
  <c r="U31" i="26"/>
  <c r="T31" i="26"/>
  <c r="U55" i="27"/>
  <c r="T55" i="27"/>
  <c r="U21" i="28"/>
  <c r="T21" i="28"/>
  <c r="T63" i="20"/>
  <c r="T15" i="21"/>
  <c r="U22" i="21"/>
  <c r="Q28" i="21"/>
  <c r="E56" i="21"/>
  <c r="U57" i="21"/>
  <c r="T21" i="22"/>
  <c r="U17" i="23"/>
  <c r="E28" i="23"/>
  <c r="T39" i="23"/>
  <c r="E9" i="24"/>
  <c r="E9" i="25"/>
  <c r="T10" i="25"/>
  <c r="P28" i="25"/>
  <c r="E9" i="26"/>
  <c r="U10" i="26"/>
  <c r="T10" i="26"/>
  <c r="U59" i="26"/>
  <c r="T59" i="26"/>
  <c r="T51" i="27"/>
  <c r="U51" i="27"/>
  <c r="T17" i="28"/>
  <c r="U17" i="28"/>
  <c r="T30" i="28"/>
  <c r="U30" i="28"/>
  <c r="U48" i="25"/>
  <c r="T48" i="25"/>
  <c r="U52" i="25"/>
  <c r="T52" i="25"/>
  <c r="U13" i="27"/>
  <c r="T13" i="27"/>
  <c r="U47" i="27"/>
  <c r="T47" i="27"/>
  <c r="U59" i="27"/>
  <c r="T59" i="27"/>
  <c r="U13" i="28"/>
  <c r="T13" i="28"/>
  <c r="Q28" i="19"/>
  <c r="Q8" i="19" s="1"/>
  <c r="P28" i="20"/>
  <c r="E56" i="20"/>
  <c r="T62" i="20"/>
  <c r="Q56" i="21"/>
  <c r="E62" i="21"/>
  <c r="P9" i="22"/>
  <c r="Q28" i="23"/>
  <c r="P56" i="23"/>
  <c r="Q9" i="24"/>
  <c r="P28" i="24"/>
  <c r="T28" i="24" s="1"/>
  <c r="P44" i="24"/>
  <c r="P43" i="24" s="1"/>
  <c r="T62" i="24"/>
  <c r="Q9" i="25"/>
  <c r="Q8" i="25" s="1"/>
  <c r="E56" i="25"/>
  <c r="U57" i="25"/>
  <c r="T27" i="26"/>
  <c r="U27" i="26"/>
  <c r="T40" i="26"/>
  <c r="U40" i="26"/>
  <c r="T48" i="26"/>
  <c r="U48" i="26"/>
  <c r="Q9" i="21"/>
  <c r="Q9" i="22"/>
  <c r="Q8" i="22" s="1"/>
  <c r="T33" i="22"/>
  <c r="P56" i="22"/>
  <c r="E9" i="23"/>
  <c r="U10" i="23"/>
  <c r="Q56" i="23"/>
  <c r="Q28" i="24"/>
  <c r="U28" i="24" s="1"/>
  <c r="Q44" i="24"/>
  <c r="E56" i="24"/>
  <c r="P56" i="25"/>
  <c r="P28" i="26"/>
  <c r="U26" i="27"/>
  <c r="T26" i="27"/>
  <c r="U39" i="27"/>
  <c r="T39" i="27"/>
  <c r="Q56" i="22"/>
  <c r="P9" i="23"/>
  <c r="P8" i="23" s="1"/>
  <c r="E44" i="23"/>
  <c r="T19" i="26"/>
  <c r="U19" i="26"/>
  <c r="T32" i="26"/>
  <c r="U32" i="26"/>
  <c r="U55" i="26"/>
  <c r="T55" i="26"/>
  <c r="T22" i="27"/>
  <c r="U22" i="27"/>
  <c r="Q28" i="27"/>
  <c r="T35" i="27"/>
  <c r="U35" i="27"/>
  <c r="E28" i="14"/>
  <c r="P28" i="15"/>
  <c r="E44" i="15"/>
  <c r="E56" i="15"/>
  <c r="Q28" i="16"/>
  <c r="P44" i="16"/>
  <c r="P56" i="16"/>
  <c r="Q44" i="17"/>
  <c r="Q56" i="17"/>
  <c r="P56" i="19"/>
  <c r="P9" i="20"/>
  <c r="T26" i="20"/>
  <c r="U30" i="20"/>
  <c r="E44" i="20"/>
  <c r="U59" i="20"/>
  <c r="Q62" i="20"/>
  <c r="U35" i="21"/>
  <c r="P44" i="21"/>
  <c r="P43" i="21" s="1"/>
  <c r="T57" i="21"/>
  <c r="U13" i="22"/>
  <c r="T20" i="22"/>
  <c r="U29" i="22"/>
  <c r="P44" i="22"/>
  <c r="Q9" i="23"/>
  <c r="T29" i="23"/>
  <c r="U31" i="23"/>
  <c r="P44" i="23"/>
  <c r="T48" i="23"/>
  <c r="U55" i="23"/>
  <c r="T10" i="24"/>
  <c r="U22" i="24"/>
  <c r="T27" i="24"/>
  <c r="Q56" i="24"/>
  <c r="Q62" i="24"/>
  <c r="U10" i="25"/>
  <c r="T15" i="25"/>
  <c r="U26" i="25"/>
  <c r="U29" i="25"/>
  <c r="U60" i="25"/>
  <c r="T60" i="25"/>
  <c r="T11" i="26"/>
  <c r="U11" i="26"/>
  <c r="U26" i="26"/>
  <c r="T26" i="26"/>
  <c r="U39" i="26"/>
  <c r="T39" i="26"/>
  <c r="U47" i="26"/>
  <c r="T47" i="26"/>
  <c r="T60" i="26"/>
  <c r="U60" i="26"/>
  <c r="U18" i="27"/>
  <c r="T18" i="27"/>
  <c r="U31" i="27"/>
  <c r="T31" i="27"/>
  <c r="T10" i="28"/>
  <c r="Q62" i="25"/>
  <c r="Q9" i="27"/>
  <c r="T21" i="27"/>
  <c r="E28" i="27"/>
  <c r="T34" i="27"/>
  <c r="T42" i="27"/>
  <c r="E44" i="27"/>
  <c r="T50" i="27"/>
  <c r="E56" i="27"/>
  <c r="T64" i="27"/>
  <c r="T16" i="28"/>
  <c r="T24" i="28"/>
  <c r="T29" i="28"/>
  <c r="T37" i="28"/>
  <c r="U38" i="28"/>
  <c r="T45" i="28"/>
  <c r="U46" i="28"/>
  <c r="T53" i="28"/>
  <c r="U54" i="28"/>
  <c r="T57" i="28"/>
  <c r="U58" i="28"/>
  <c r="T11" i="29"/>
  <c r="U12" i="29"/>
  <c r="T19" i="29"/>
  <c r="U20" i="29"/>
  <c r="T27" i="29"/>
  <c r="Q28" i="29"/>
  <c r="T32" i="29"/>
  <c r="U33" i="29"/>
  <c r="T40" i="29"/>
  <c r="U41" i="29"/>
  <c r="Q44" i="29"/>
  <c r="T48" i="29"/>
  <c r="U49" i="29"/>
  <c r="Q56" i="29"/>
  <c r="T60" i="29"/>
  <c r="T62" i="29"/>
  <c r="U63" i="29"/>
  <c r="P9" i="30"/>
  <c r="P8" i="30" s="1"/>
  <c r="T14" i="30"/>
  <c r="U15" i="30"/>
  <c r="T22" i="30"/>
  <c r="U23" i="30"/>
  <c r="T35" i="30"/>
  <c r="U36" i="30"/>
  <c r="T44" i="30"/>
  <c r="U45" i="30"/>
  <c r="T52" i="30"/>
  <c r="U53" i="30"/>
  <c r="T56" i="30"/>
  <c r="U57" i="30"/>
  <c r="T64" i="30"/>
  <c r="E9" i="31"/>
  <c r="T21" i="31"/>
  <c r="T27" i="31"/>
  <c r="T31" i="31"/>
  <c r="U32" i="31"/>
  <c r="T37" i="31"/>
  <c r="U45" i="31"/>
  <c r="P56" i="31"/>
  <c r="T62" i="31"/>
  <c r="U63" i="31"/>
  <c r="T12" i="32"/>
  <c r="U13" i="32"/>
  <c r="T18" i="32"/>
  <c r="T25" i="32"/>
  <c r="T35" i="32"/>
  <c r="U36" i="32"/>
  <c r="T41" i="32"/>
  <c r="U42" i="32"/>
  <c r="P44" i="32"/>
  <c r="T47" i="32"/>
  <c r="T54" i="32"/>
  <c r="T62" i="32"/>
  <c r="U63" i="32"/>
  <c r="P9" i="33"/>
  <c r="T13" i="33"/>
  <c r="U14" i="33"/>
  <c r="T19" i="33"/>
  <c r="T26" i="33"/>
  <c r="U30" i="33"/>
  <c r="T36" i="33"/>
  <c r="U37" i="33"/>
  <c r="T42" i="33"/>
  <c r="E44" i="33"/>
  <c r="T48" i="33"/>
  <c r="T55" i="33"/>
  <c r="U58" i="33"/>
  <c r="T63" i="33"/>
  <c r="U64" i="33"/>
  <c r="E9" i="34"/>
  <c r="T13" i="34"/>
  <c r="T20" i="34"/>
  <c r="U27" i="34"/>
  <c r="T31" i="34"/>
  <c r="U33" i="34"/>
  <c r="U37" i="34"/>
  <c r="U42" i="34"/>
  <c r="P44" i="34"/>
  <c r="P43" i="34" s="1"/>
  <c r="T47" i="34"/>
  <c r="U53" i="34"/>
  <c r="U16" i="35"/>
  <c r="T26" i="35"/>
  <c r="E44" i="35"/>
  <c r="T45" i="35"/>
  <c r="T47" i="35"/>
  <c r="U54" i="35"/>
  <c r="T54" i="35"/>
  <c r="Q56" i="35"/>
  <c r="Q43" i="35" s="1"/>
  <c r="T33" i="36"/>
  <c r="T37" i="36"/>
  <c r="T41" i="36"/>
  <c r="T49" i="36"/>
  <c r="U16" i="37"/>
  <c r="T16" i="37"/>
  <c r="P9" i="25"/>
  <c r="E62" i="26"/>
  <c r="P28" i="27"/>
  <c r="P44" i="27"/>
  <c r="P56" i="27"/>
  <c r="E9" i="28"/>
  <c r="Q62" i="28"/>
  <c r="Q9" i="30"/>
  <c r="E28" i="30"/>
  <c r="U44" i="30"/>
  <c r="U14" i="31"/>
  <c r="U51" i="31"/>
  <c r="Q56" i="31"/>
  <c r="Q44" i="32"/>
  <c r="Q43" i="32" s="1"/>
  <c r="Q9" i="33"/>
  <c r="Q8" i="33" s="1"/>
  <c r="Q61" i="33" s="1"/>
  <c r="U31" i="33"/>
  <c r="P44" i="33"/>
  <c r="P9" i="34"/>
  <c r="T41" i="34"/>
  <c r="E56" i="34"/>
  <c r="T57" i="34"/>
  <c r="Q62" i="34"/>
  <c r="T42" i="35"/>
  <c r="U20" i="36"/>
  <c r="T12" i="37"/>
  <c r="U12" i="37"/>
  <c r="L61" i="39"/>
  <c r="L65" i="39" s="1"/>
  <c r="R8" i="39"/>
  <c r="E43" i="31"/>
  <c r="T10" i="32"/>
  <c r="U30" i="35"/>
  <c r="T30" i="35"/>
  <c r="E62" i="35"/>
  <c r="U63" i="35"/>
  <c r="U11" i="36"/>
  <c r="T11" i="36"/>
  <c r="Q9" i="28"/>
  <c r="E28" i="28"/>
  <c r="T34" i="28"/>
  <c r="T42" i="28"/>
  <c r="E44" i="28"/>
  <c r="T50" i="28"/>
  <c r="E56" i="28"/>
  <c r="T64" i="28"/>
  <c r="T16" i="29"/>
  <c r="T24" i="29"/>
  <c r="T29" i="29"/>
  <c r="T37" i="29"/>
  <c r="T45" i="29"/>
  <c r="T53" i="29"/>
  <c r="T57" i="29"/>
  <c r="P62" i="29"/>
  <c r="T11" i="30"/>
  <c r="T19" i="30"/>
  <c r="T27" i="30"/>
  <c r="Q28" i="30"/>
  <c r="T32" i="30"/>
  <c r="T40" i="30"/>
  <c r="P44" i="30"/>
  <c r="T49" i="30"/>
  <c r="P56" i="30"/>
  <c r="T12" i="31"/>
  <c r="T18" i="31"/>
  <c r="T24" i="31"/>
  <c r="T42" i="31"/>
  <c r="P44" i="31"/>
  <c r="T44" i="31" s="1"/>
  <c r="T49" i="31"/>
  <c r="T55" i="31"/>
  <c r="P62" i="31"/>
  <c r="T23" i="32"/>
  <c r="E28" i="32"/>
  <c r="T29" i="32"/>
  <c r="T52" i="32"/>
  <c r="E56" i="32"/>
  <c r="T57" i="32"/>
  <c r="P62" i="32"/>
  <c r="T24" i="33"/>
  <c r="T53" i="33"/>
  <c r="E62" i="33"/>
  <c r="T18" i="34"/>
  <c r="T24" i="34"/>
  <c r="T34" i="34"/>
  <c r="T50" i="34"/>
  <c r="T64" i="34"/>
  <c r="E9" i="35"/>
  <c r="U10" i="35"/>
  <c r="T13" i="35"/>
  <c r="T24" i="35"/>
  <c r="E28" i="36"/>
  <c r="U29" i="36"/>
  <c r="E44" i="36"/>
  <c r="U45" i="36"/>
  <c r="U53" i="36"/>
  <c r="T53" i="36"/>
  <c r="Q44" i="25"/>
  <c r="Q56" i="25"/>
  <c r="P9" i="26"/>
  <c r="T14" i="26"/>
  <c r="T22" i="26"/>
  <c r="T35" i="26"/>
  <c r="T51" i="26"/>
  <c r="T17" i="27"/>
  <c r="T25" i="27"/>
  <c r="T30" i="27"/>
  <c r="T38" i="27"/>
  <c r="T46" i="27"/>
  <c r="T54" i="27"/>
  <c r="T58" i="27"/>
  <c r="E62" i="27"/>
  <c r="T12" i="28"/>
  <c r="T20" i="28"/>
  <c r="P28" i="28"/>
  <c r="P8" i="28" s="1"/>
  <c r="T33" i="28"/>
  <c r="T41" i="28"/>
  <c r="P44" i="28"/>
  <c r="T49" i="28"/>
  <c r="P56" i="28"/>
  <c r="T63" i="28"/>
  <c r="E9" i="29"/>
  <c r="T15" i="29"/>
  <c r="T23" i="29"/>
  <c r="T36" i="29"/>
  <c r="T52" i="29"/>
  <c r="T56" i="29"/>
  <c r="U57" i="29"/>
  <c r="Q62" i="29"/>
  <c r="T10" i="30"/>
  <c r="T18" i="30"/>
  <c r="T26" i="30"/>
  <c r="T31" i="30"/>
  <c r="T39" i="30"/>
  <c r="T43" i="30"/>
  <c r="Q44" i="30"/>
  <c r="T48" i="30"/>
  <c r="Q56" i="30"/>
  <c r="T60" i="30"/>
  <c r="E62" i="30"/>
  <c r="T11" i="31"/>
  <c r="U35" i="31"/>
  <c r="T41" i="31"/>
  <c r="Q44" i="31"/>
  <c r="T48" i="31"/>
  <c r="T57" i="31"/>
  <c r="Q62" i="31"/>
  <c r="U16" i="32"/>
  <c r="T22" i="32"/>
  <c r="P28" i="32"/>
  <c r="P8" i="32" s="1"/>
  <c r="T31" i="32"/>
  <c r="T38" i="32"/>
  <c r="P56" i="32"/>
  <c r="Q62" i="32"/>
  <c r="E28" i="33"/>
  <c r="E56" i="33"/>
  <c r="P62" i="33"/>
  <c r="P9" i="35"/>
  <c r="E28" i="35"/>
  <c r="T29" i="35"/>
  <c r="U38" i="35"/>
  <c r="T38" i="35"/>
  <c r="U58" i="35"/>
  <c r="T58" i="35"/>
  <c r="E9" i="36"/>
  <c r="T10" i="36"/>
  <c r="U19" i="36"/>
  <c r="T19" i="36"/>
  <c r="U23" i="36"/>
  <c r="T23" i="36"/>
  <c r="U27" i="36"/>
  <c r="T27" i="36"/>
  <c r="P28" i="36"/>
  <c r="P44" i="36"/>
  <c r="Q56" i="19"/>
  <c r="Q43" i="19" s="1"/>
  <c r="P9" i="21"/>
  <c r="Q62" i="21"/>
  <c r="P28" i="22"/>
  <c r="E44" i="22"/>
  <c r="E56" i="22"/>
  <c r="P9" i="24"/>
  <c r="P8" i="24" s="1"/>
  <c r="P61" i="24" s="1"/>
  <c r="P65" i="24" s="1"/>
  <c r="Q9" i="26"/>
  <c r="E28" i="26"/>
  <c r="E44" i="26"/>
  <c r="E56" i="26"/>
  <c r="T29" i="27"/>
  <c r="T45" i="27"/>
  <c r="T57" i="27"/>
  <c r="P62" i="27"/>
  <c r="Q28" i="28"/>
  <c r="Q44" i="28"/>
  <c r="Q56" i="28"/>
  <c r="P9" i="29"/>
  <c r="P62" i="30"/>
  <c r="T10" i="31"/>
  <c r="T23" i="31"/>
  <c r="E28" i="31"/>
  <c r="U57" i="31"/>
  <c r="E9" i="32"/>
  <c r="Q28" i="32"/>
  <c r="U46" i="32"/>
  <c r="Q56" i="32"/>
  <c r="P28" i="33"/>
  <c r="T45" i="33"/>
  <c r="P56" i="33"/>
  <c r="T10" i="34"/>
  <c r="E28" i="34"/>
  <c r="T33" i="34"/>
  <c r="U46" i="34"/>
  <c r="T49" i="34"/>
  <c r="Q9" i="35"/>
  <c r="Q8" i="35" s="1"/>
  <c r="U45" i="35"/>
  <c r="L61" i="37"/>
  <c r="L65" i="37" s="1"/>
  <c r="R8" i="37"/>
  <c r="Q9" i="29"/>
  <c r="E28" i="29"/>
  <c r="E44" i="29"/>
  <c r="U10" i="31"/>
  <c r="U10" i="34"/>
  <c r="P28" i="34"/>
  <c r="U46" i="35"/>
  <c r="T46" i="35"/>
  <c r="E56" i="35"/>
  <c r="T57" i="35"/>
  <c r="Q9" i="36"/>
  <c r="U32" i="36"/>
  <c r="T32" i="36"/>
  <c r="U36" i="36"/>
  <c r="T36" i="36"/>
  <c r="U40" i="36"/>
  <c r="T40" i="36"/>
  <c r="U48" i="36"/>
  <c r="T48" i="36"/>
  <c r="U52" i="36"/>
  <c r="T52" i="36"/>
  <c r="E56" i="36"/>
  <c r="U57" i="36"/>
  <c r="T57" i="36"/>
  <c r="U24" i="37"/>
  <c r="T24" i="37"/>
  <c r="K65" i="38"/>
  <c r="Q28" i="26"/>
  <c r="Q44" i="26"/>
  <c r="Q56" i="26"/>
  <c r="P9" i="27"/>
  <c r="U10" i="28"/>
  <c r="E62" i="28"/>
  <c r="P28" i="29"/>
  <c r="P44" i="29"/>
  <c r="P56" i="29"/>
  <c r="T63" i="29"/>
  <c r="E9" i="30"/>
  <c r="T45" i="30"/>
  <c r="T57" i="30"/>
  <c r="T15" i="31"/>
  <c r="U22" i="31"/>
  <c r="Q28" i="31"/>
  <c r="Q8" i="31" s="1"/>
  <c r="T45" i="31"/>
  <c r="T52" i="31"/>
  <c r="T63" i="31"/>
  <c r="Q9" i="32"/>
  <c r="E44" i="32"/>
  <c r="T45" i="32"/>
  <c r="T63" i="32"/>
  <c r="E9" i="33"/>
  <c r="U10" i="33"/>
  <c r="T46" i="33"/>
  <c r="U32" i="34"/>
  <c r="E44" i="34"/>
  <c r="T45" i="34"/>
  <c r="T21" i="35"/>
  <c r="U31" i="35"/>
  <c r="T34" i="35"/>
  <c r="U53" i="35"/>
  <c r="T63" i="35"/>
  <c r="T15" i="36"/>
  <c r="P56" i="36"/>
  <c r="T20" i="37"/>
  <c r="U20" i="37"/>
  <c r="E28" i="37"/>
  <c r="U29" i="37"/>
  <c r="T29" i="37"/>
  <c r="P62" i="35"/>
  <c r="Q28" i="36"/>
  <c r="Q44" i="36"/>
  <c r="Q56" i="36"/>
  <c r="T60" i="36"/>
  <c r="E62" i="36"/>
  <c r="T11" i="37"/>
  <c r="T19" i="37"/>
  <c r="T27" i="37"/>
  <c r="Q28" i="37"/>
  <c r="Q8" i="37" s="1"/>
  <c r="T32" i="37"/>
  <c r="U33" i="37"/>
  <c r="T40" i="37"/>
  <c r="U41" i="37"/>
  <c r="Q44" i="37"/>
  <c r="T48" i="37"/>
  <c r="U49" i="37"/>
  <c r="Q56" i="37"/>
  <c r="T60" i="37"/>
  <c r="E62" i="37"/>
  <c r="T12" i="38"/>
  <c r="U13" i="38"/>
  <c r="T20" i="38"/>
  <c r="U21" i="38"/>
  <c r="P28" i="38"/>
  <c r="P8" i="38" s="1"/>
  <c r="T33" i="38"/>
  <c r="U34" i="38"/>
  <c r="T41" i="38"/>
  <c r="U42" i="38"/>
  <c r="P44" i="38"/>
  <c r="T49" i="38"/>
  <c r="U50" i="38"/>
  <c r="P56" i="38"/>
  <c r="T12" i="39"/>
  <c r="U13" i="39"/>
  <c r="T20" i="39"/>
  <c r="U21" i="39"/>
  <c r="P28" i="39"/>
  <c r="T33" i="39"/>
  <c r="U34" i="39"/>
  <c r="T41" i="39"/>
  <c r="U42" i="39"/>
  <c r="P44" i="39"/>
  <c r="T49" i="39"/>
  <c r="U50" i="39"/>
  <c r="P56" i="39"/>
  <c r="U62" i="39"/>
  <c r="U14" i="40"/>
  <c r="U22" i="40"/>
  <c r="E28" i="40"/>
  <c r="U35" i="40"/>
  <c r="E44" i="40"/>
  <c r="U51" i="40"/>
  <c r="E56" i="40"/>
  <c r="T63" i="40"/>
  <c r="R9" i="38"/>
  <c r="Q28" i="38"/>
  <c r="Q8" i="38" s="1"/>
  <c r="Q44" i="38"/>
  <c r="Q56" i="38"/>
  <c r="Q28" i="39"/>
  <c r="Q8" i="39" s="1"/>
  <c r="Q44" i="39"/>
  <c r="Q56" i="39"/>
  <c r="P28" i="40"/>
  <c r="P8" i="40" s="1"/>
  <c r="P44" i="40"/>
  <c r="P43" i="40" s="1"/>
  <c r="T10" i="38"/>
  <c r="R8" i="38"/>
  <c r="T37" i="37"/>
  <c r="T45" i="37"/>
  <c r="T53" i="37"/>
  <c r="T57" i="37"/>
  <c r="U10" i="38"/>
  <c r="T17" i="38"/>
  <c r="T25" i="38"/>
  <c r="T30" i="38"/>
  <c r="T38" i="38"/>
  <c r="T46" i="38"/>
  <c r="T54" i="38"/>
  <c r="T58" i="38"/>
  <c r="Q62" i="38"/>
  <c r="T17" i="39"/>
  <c r="T25" i="39"/>
  <c r="T30" i="39"/>
  <c r="T38" i="39"/>
  <c r="T46" i="39"/>
  <c r="T54" i="39"/>
  <c r="T58" i="39"/>
  <c r="Q62" i="39"/>
  <c r="T10" i="40"/>
  <c r="T18" i="40"/>
  <c r="T26" i="40"/>
  <c r="T31" i="40"/>
  <c r="T39" i="40"/>
  <c r="T47" i="40"/>
  <c r="T55" i="40"/>
  <c r="T59" i="40"/>
  <c r="E62" i="40"/>
  <c r="J8" i="35"/>
  <c r="J8" i="31"/>
  <c r="T64" i="36"/>
  <c r="E9" i="37"/>
  <c r="T15" i="37"/>
  <c r="T23" i="37"/>
  <c r="T36" i="37"/>
  <c r="T44" i="37"/>
  <c r="U45" i="37"/>
  <c r="T52" i="37"/>
  <c r="T56" i="37"/>
  <c r="U57" i="37"/>
  <c r="T64" i="37"/>
  <c r="T16" i="38"/>
  <c r="T24" i="38"/>
  <c r="T29" i="38"/>
  <c r="T37" i="38"/>
  <c r="T45" i="38"/>
  <c r="T53" i="38"/>
  <c r="T57" i="38"/>
  <c r="T16" i="39"/>
  <c r="T24" i="39"/>
  <c r="T29" i="39"/>
  <c r="T37" i="39"/>
  <c r="T53" i="39"/>
  <c r="R9" i="39"/>
  <c r="R9" i="37"/>
  <c r="P9" i="31"/>
  <c r="P8" i="31" s="1"/>
  <c r="Q62" i="33"/>
  <c r="Q28" i="34"/>
  <c r="Q8" i="34" s="1"/>
  <c r="Q44" i="34"/>
  <c r="Q56" i="34"/>
  <c r="E62" i="34"/>
  <c r="P28" i="35"/>
  <c r="P44" i="35"/>
  <c r="P56" i="35"/>
  <c r="P9" i="36"/>
  <c r="T63" i="36"/>
  <c r="P9" i="37"/>
  <c r="T63" i="37"/>
  <c r="E9" i="38"/>
  <c r="E9" i="39"/>
  <c r="T29" i="40"/>
  <c r="T45" i="40"/>
  <c r="T57" i="40"/>
  <c r="S61" i="40"/>
  <c r="Q62" i="40"/>
  <c r="J8" i="34"/>
  <c r="J8" i="30"/>
  <c r="P9" i="39"/>
  <c r="E9" i="40"/>
  <c r="T52" i="40"/>
  <c r="P28" i="37"/>
  <c r="P44" i="37"/>
  <c r="P56" i="37"/>
  <c r="E28" i="38"/>
  <c r="E44" i="38"/>
  <c r="E56" i="38"/>
  <c r="E28" i="39"/>
  <c r="E44" i="39"/>
  <c r="E56" i="39"/>
  <c r="U63" i="39"/>
  <c r="U64" i="40"/>
  <c r="R9" i="40"/>
  <c r="K65" i="37"/>
  <c r="J8" i="33"/>
  <c r="K65" i="36"/>
  <c r="K65" i="34"/>
  <c r="K65" i="32"/>
  <c r="K65" i="30"/>
  <c r="V8" i="40"/>
  <c r="V61" i="40" s="1"/>
  <c r="V65" i="40" s="1"/>
  <c r="V8" i="36"/>
  <c r="V8" i="32"/>
  <c r="V61" i="32" s="1"/>
  <c r="V65" i="32" s="1"/>
  <c r="V8" i="24"/>
  <c r="V61" i="24" s="1"/>
  <c r="V65" i="24" s="1"/>
  <c r="V8" i="20"/>
  <c r="V8" i="16"/>
  <c r="V61" i="16" s="1"/>
  <c r="V65" i="16" s="1"/>
  <c r="V8" i="8"/>
  <c r="V8" i="4"/>
  <c r="S8" i="39"/>
  <c r="M61" i="39"/>
  <c r="M65" i="39" s="1"/>
  <c r="S8" i="38"/>
  <c r="M61" i="38"/>
  <c r="M65" i="38" s="1"/>
  <c r="S8" i="37"/>
  <c r="M61" i="37"/>
  <c r="M65" i="37" s="1"/>
  <c r="S8" i="36"/>
  <c r="M61" i="36"/>
  <c r="M65" i="36" s="1"/>
  <c r="S8" i="35"/>
  <c r="M61" i="35"/>
  <c r="S8" i="34"/>
  <c r="M61" i="34"/>
  <c r="M65" i="34" s="1"/>
  <c r="M61" i="33"/>
  <c r="M65" i="33" s="1"/>
  <c r="S8" i="32"/>
  <c r="M61" i="32"/>
  <c r="M65" i="32" s="1"/>
  <c r="S8" i="31"/>
  <c r="M61" i="31"/>
  <c r="M65" i="31" s="1"/>
  <c r="S8" i="30"/>
  <c r="M61" i="30"/>
  <c r="M65" i="30" s="1"/>
  <c r="S8" i="29"/>
  <c r="M61" i="29"/>
  <c r="M61" i="28"/>
  <c r="S8" i="27"/>
  <c r="M61" i="27"/>
  <c r="S8" i="26"/>
  <c r="M61" i="26"/>
  <c r="V8" i="38"/>
  <c r="V61" i="38" s="1"/>
  <c r="V65" i="38" s="1"/>
  <c r="V8" i="22"/>
  <c r="V61" i="22" s="1"/>
  <c r="V65" i="22" s="1"/>
  <c r="B43" i="15"/>
  <c r="B61" i="15" s="1"/>
  <c r="B65" i="15" s="1"/>
  <c r="J43" i="15"/>
  <c r="R43" i="15" s="1"/>
  <c r="B43" i="9"/>
  <c r="J43" i="9"/>
  <c r="R43" i="9" s="1"/>
  <c r="B43" i="16"/>
  <c r="B61" i="16" s="1"/>
  <c r="B65" i="16" s="1"/>
  <c r="J43" i="16"/>
  <c r="R43" i="16" s="1"/>
  <c r="B43" i="1"/>
  <c r="B61" i="1" s="1"/>
  <c r="B65" i="1" s="1"/>
  <c r="J43" i="1"/>
  <c r="R43" i="1" s="1"/>
  <c r="B43" i="40"/>
  <c r="B61" i="40" s="1"/>
  <c r="B65" i="40" s="1"/>
  <c r="B43" i="39"/>
  <c r="B61" i="39" s="1"/>
  <c r="B65" i="39" s="1"/>
  <c r="B43" i="38"/>
  <c r="B61" i="38" s="1"/>
  <c r="B65" i="38" s="1"/>
  <c r="B43" i="37"/>
  <c r="B61" i="37" s="1"/>
  <c r="B65" i="37" s="1"/>
  <c r="B43" i="36"/>
  <c r="B61" i="36" s="1"/>
  <c r="B65" i="36" s="1"/>
  <c r="B43" i="35"/>
  <c r="B61" i="35" s="1"/>
  <c r="B65" i="35" s="1"/>
  <c r="B43" i="34"/>
  <c r="B61" i="34" s="1"/>
  <c r="B65" i="34" s="1"/>
  <c r="B43" i="33"/>
  <c r="B61" i="33" s="1"/>
  <c r="B65" i="33" s="1"/>
  <c r="B43" i="32"/>
  <c r="B61" i="32" s="1"/>
  <c r="B65" i="32" s="1"/>
  <c r="B43" i="31"/>
  <c r="B43" i="30"/>
  <c r="B61" i="30" s="1"/>
  <c r="B65" i="30" s="1"/>
  <c r="B43" i="29"/>
  <c r="B61" i="29" s="1"/>
  <c r="B65" i="29" s="1"/>
  <c r="B43" i="28"/>
  <c r="B61" i="28" s="1"/>
  <c r="B65" i="28" s="1"/>
  <c r="B43" i="27"/>
  <c r="B61" i="27" s="1"/>
  <c r="B65" i="27" s="1"/>
  <c r="B43" i="26"/>
  <c r="B61" i="26" s="1"/>
  <c r="B65" i="26" s="1"/>
  <c r="B43" i="25"/>
  <c r="B61" i="25" s="1"/>
  <c r="B65" i="25" s="1"/>
  <c r="B43" i="24"/>
  <c r="B61" i="24" s="1"/>
  <c r="B65" i="24" s="1"/>
  <c r="B43" i="23"/>
  <c r="B61" i="23" s="1"/>
  <c r="B65" i="23" s="1"/>
  <c r="B43" i="22"/>
  <c r="B61" i="22" s="1"/>
  <c r="B65" i="22" s="1"/>
  <c r="B43" i="21"/>
  <c r="B61" i="21" s="1"/>
  <c r="B65" i="21" s="1"/>
  <c r="J43" i="21"/>
  <c r="R43" i="21" s="1"/>
  <c r="B43" i="20"/>
  <c r="B61" i="20" s="1"/>
  <c r="B65" i="20" s="1"/>
  <c r="J43" i="20"/>
  <c r="R43" i="20" s="1"/>
  <c r="B43" i="19"/>
  <c r="B61" i="19" s="1"/>
  <c r="B65" i="19" s="1"/>
  <c r="J43" i="19"/>
  <c r="R43" i="19" s="1"/>
  <c r="B43" i="18"/>
  <c r="B61" i="18" s="1"/>
  <c r="B65" i="18" s="1"/>
  <c r="J43" i="18"/>
  <c r="R43" i="18" s="1"/>
  <c r="B43" i="17"/>
  <c r="B61" i="17" s="1"/>
  <c r="B65" i="17" s="1"/>
  <c r="J43" i="17"/>
  <c r="R43" i="17" s="1"/>
  <c r="B43" i="10"/>
  <c r="B61" i="10" s="1"/>
  <c r="B65" i="10" s="1"/>
  <c r="J43" i="10"/>
  <c r="R43" i="10" s="1"/>
  <c r="B43" i="11"/>
  <c r="B61" i="11" s="1"/>
  <c r="B65" i="11" s="1"/>
  <c r="J43" i="11"/>
  <c r="R43" i="11" s="1"/>
  <c r="W8" i="1"/>
  <c r="W61" i="1" s="1"/>
  <c r="W65" i="1" s="1"/>
  <c r="W8" i="29"/>
  <c r="W8" i="25"/>
  <c r="W61" i="25" s="1"/>
  <c r="W65" i="25" s="1"/>
  <c r="W8" i="13"/>
  <c r="W61" i="13" s="1"/>
  <c r="W65" i="13" s="1"/>
  <c r="W8" i="9"/>
  <c r="B43" i="12"/>
  <c r="J43" i="12"/>
  <c r="R43" i="12" s="1"/>
  <c r="B43" i="13"/>
  <c r="B61" i="13" s="1"/>
  <c r="B65" i="13" s="1"/>
  <c r="J43" i="13"/>
  <c r="R43" i="13" s="1"/>
  <c r="B43" i="8"/>
  <c r="B61" i="8" s="1"/>
  <c r="B65" i="8" s="1"/>
  <c r="B43" i="14"/>
  <c r="B61" i="14" s="1"/>
  <c r="B65" i="14" s="1"/>
  <c r="J43" i="14"/>
  <c r="R43" i="14" s="1"/>
  <c r="V43" i="36"/>
  <c r="V43" i="28"/>
  <c r="V61" i="28" s="1"/>
  <c r="V65" i="28" s="1"/>
  <c r="V43" i="20"/>
  <c r="V43" i="8"/>
  <c r="V43" i="4"/>
  <c r="W43" i="4"/>
  <c r="W61" i="4" s="1"/>
  <c r="W65" i="4" s="1"/>
  <c r="V43" i="11"/>
  <c r="V61" i="11" s="1"/>
  <c r="V65" i="11" s="1"/>
  <c r="V43" i="7"/>
  <c r="V61" i="7" s="1"/>
  <c r="V65" i="7" s="1"/>
  <c r="J43" i="8"/>
  <c r="R43" i="8" s="1"/>
  <c r="B43" i="7"/>
  <c r="B61" i="7" s="1"/>
  <c r="B65" i="7" s="1"/>
  <c r="J43" i="7"/>
  <c r="R43" i="7" s="1"/>
  <c r="B43" i="6"/>
  <c r="B61" i="6" s="1"/>
  <c r="B65" i="6" s="1"/>
  <c r="J43" i="6"/>
  <c r="R43" i="6" s="1"/>
  <c r="B43" i="5"/>
  <c r="B61" i="5" s="1"/>
  <c r="B65" i="5" s="1"/>
  <c r="J43" i="5"/>
  <c r="R43" i="5" s="1"/>
  <c r="B43" i="4"/>
  <c r="B61" i="4" s="1"/>
  <c r="B65" i="4" s="1"/>
  <c r="J43" i="4"/>
  <c r="R43" i="4" s="1"/>
  <c r="B43" i="3"/>
  <c r="B61" i="3" s="1"/>
  <c r="B65" i="3" s="1"/>
  <c r="J43" i="3"/>
  <c r="R43" i="3" s="1"/>
  <c r="B43" i="2"/>
  <c r="B61" i="2" s="1"/>
  <c r="B65" i="2" s="1"/>
  <c r="J43" i="2"/>
  <c r="R43" i="2" s="1"/>
  <c r="V43" i="13"/>
  <c r="V61" i="13" s="1"/>
  <c r="V65" i="13" s="1"/>
  <c r="V43" i="35"/>
  <c r="V61" i="35" s="1"/>
  <c r="V65" i="35" s="1"/>
  <c r="V43" i="27"/>
  <c r="V61" i="27" s="1"/>
  <c r="V65" i="27" s="1"/>
  <c r="V43" i="19"/>
  <c r="V61" i="19" s="1"/>
  <c r="V65" i="19" s="1"/>
  <c r="W43" i="37"/>
  <c r="W61" i="37" s="1"/>
  <c r="W65" i="37" s="1"/>
  <c r="W43" i="29"/>
  <c r="W43" i="21"/>
  <c r="W61" i="21" s="1"/>
  <c r="W65" i="21" s="1"/>
  <c r="W43" i="9"/>
  <c r="V43" i="39"/>
  <c r="V61" i="39" s="1"/>
  <c r="V65" i="39" s="1"/>
  <c r="V43" i="31"/>
  <c r="V61" i="31" s="1"/>
  <c r="V65" i="31" s="1"/>
  <c r="V43" i="23"/>
  <c r="V61" i="23" s="1"/>
  <c r="V65" i="23" s="1"/>
  <c r="R56" i="14"/>
  <c r="R56" i="30"/>
  <c r="J43" i="30"/>
  <c r="R43" i="30" s="1"/>
  <c r="R56" i="28"/>
  <c r="J43" i="28"/>
  <c r="R43" i="28" s="1"/>
  <c r="R56" i="9"/>
  <c r="R56" i="17"/>
  <c r="R56" i="38"/>
  <c r="J43" i="38"/>
  <c r="R43" i="38" s="1"/>
  <c r="R56" i="35"/>
  <c r="J43" i="35"/>
  <c r="R43" i="35" s="1"/>
  <c r="R56" i="32"/>
  <c r="J43" i="32"/>
  <c r="R43" i="32" s="1"/>
  <c r="R56" i="29"/>
  <c r="J43" i="29"/>
  <c r="R43" i="29" s="1"/>
  <c r="R56" i="26"/>
  <c r="J43" i="26"/>
  <c r="R43" i="26" s="1"/>
  <c r="R56" i="24"/>
  <c r="J43" i="24"/>
  <c r="R43" i="24" s="1"/>
  <c r="R56" i="23"/>
  <c r="J43" i="23"/>
  <c r="R43" i="23" s="1"/>
  <c r="R56" i="12"/>
  <c r="R56" i="20"/>
  <c r="R56" i="33"/>
  <c r="J43" i="33"/>
  <c r="R43" i="33" s="1"/>
  <c r="R56" i="27"/>
  <c r="J43" i="27"/>
  <c r="R43" i="27" s="1"/>
  <c r="R56" i="1"/>
  <c r="R56" i="3"/>
  <c r="R56" i="5"/>
  <c r="R56" i="7"/>
  <c r="R56" i="15"/>
  <c r="R56" i="21"/>
  <c r="J43" i="40"/>
  <c r="R43" i="40" s="1"/>
  <c r="R56" i="40"/>
  <c r="R56" i="37"/>
  <c r="J43" i="37"/>
  <c r="R43" i="37" s="1"/>
  <c r="R56" i="36"/>
  <c r="J43" i="36"/>
  <c r="R43" i="36" s="1"/>
  <c r="R56" i="31"/>
  <c r="J43" i="31"/>
  <c r="R43" i="31" s="1"/>
  <c r="R56" i="25"/>
  <c r="J43" i="25"/>
  <c r="R43" i="25" s="1"/>
  <c r="J43" i="22"/>
  <c r="R43" i="22" s="1"/>
  <c r="R56" i="22"/>
  <c r="R56" i="10"/>
  <c r="R56" i="18"/>
  <c r="R56" i="34"/>
  <c r="J43" i="34"/>
  <c r="R43" i="34" s="1"/>
  <c r="R56" i="13"/>
  <c r="J43" i="39"/>
  <c r="R43" i="39" s="1"/>
  <c r="R56" i="39"/>
  <c r="R56" i="8"/>
  <c r="R56" i="16"/>
  <c r="W8" i="28"/>
  <c r="W61" i="28" s="1"/>
  <c r="W65" i="28" s="1"/>
  <c r="W8" i="12"/>
  <c r="W61" i="12" s="1"/>
  <c r="W65" i="12" s="1"/>
  <c r="W8" i="32"/>
  <c r="W61" i="32" s="1"/>
  <c r="W65" i="32" s="1"/>
  <c r="W8" i="16"/>
  <c r="W61" i="16" s="1"/>
  <c r="W65" i="16" s="1"/>
  <c r="J61" i="29" l="1"/>
  <c r="F61" i="15"/>
  <c r="F65" i="15" s="1"/>
  <c r="F61" i="19"/>
  <c r="F65" i="19" s="1"/>
  <c r="O61" i="22"/>
  <c r="O65" i="22" s="1"/>
  <c r="P8" i="17"/>
  <c r="K61" i="4"/>
  <c r="K65" i="4" s="1"/>
  <c r="S65" i="5"/>
  <c r="R8" i="17"/>
  <c r="S8" i="18"/>
  <c r="S65" i="23"/>
  <c r="E43" i="37"/>
  <c r="J61" i="40"/>
  <c r="Q8" i="6"/>
  <c r="R8" i="11"/>
  <c r="R8" i="23"/>
  <c r="K61" i="26"/>
  <c r="K65" i="26" s="1"/>
  <c r="V61" i="29"/>
  <c r="V65" i="29" s="1"/>
  <c r="C61" i="31"/>
  <c r="C65" i="31" s="1"/>
  <c r="U56" i="5"/>
  <c r="K61" i="31"/>
  <c r="K65" i="31" s="1"/>
  <c r="I61" i="3"/>
  <c r="I65" i="3" s="1"/>
  <c r="W61" i="17"/>
  <c r="W65" i="17" s="1"/>
  <c r="Q8" i="40"/>
  <c r="Q61" i="40" s="1"/>
  <c r="Q65" i="40" s="1"/>
  <c r="K61" i="39"/>
  <c r="K65" i="39" s="1"/>
  <c r="Q43" i="39"/>
  <c r="Q61" i="39" s="1"/>
  <c r="Q65" i="39" s="1"/>
  <c r="U62" i="38"/>
  <c r="T62" i="38"/>
  <c r="P43" i="38"/>
  <c r="P61" i="38"/>
  <c r="P65" i="38" s="1"/>
  <c r="S65" i="38"/>
  <c r="Q43" i="37"/>
  <c r="U43" i="37" s="1"/>
  <c r="U44" i="37"/>
  <c r="P8" i="37"/>
  <c r="Q43" i="36"/>
  <c r="P43" i="36"/>
  <c r="V61" i="36"/>
  <c r="V65" i="36" s="1"/>
  <c r="J61" i="36"/>
  <c r="S61" i="36"/>
  <c r="Q8" i="36"/>
  <c r="P8" i="36"/>
  <c r="P61" i="36" s="1"/>
  <c r="P65" i="36" s="1"/>
  <c r="S65" i="36"/>
  <c r="Q61" i="35"/>
  <c r="Q65" i="35" s="1"/>
  <c r="P8" i="35"/>
  <c r="H61" i="34"/>
  <c r="H65" i="34" s="1"/>
  <c r="Q43" i="34"/>
  <c r="Q61" i="34" s="1"/>
  <c r="Q65" i="34" s="1"/>
  <c r="S8" i="33"/>
  <c r="Q8" i="32"/>
  <c r="S65" i="32"/>
  <c r="S61" i="32"/>
  <c r="Q43" i="31"/>
  <c r="U43" i="31" s="1"/>
  <c r="U56" i="31"/>
  <c r="T56" i="31"/>
  <c r="B61" i="31"/>
  <c r="B65" i="31" s="1"/>
  <c r="S65" i="31"/>
  <c r="S61" i="31"/>
  <c r="D61" i="30"/>
  <c r="D65" i="30" s="1"/>
  <c r="Q43" i="30"/>
  <c r="L61" i="30"/>
  <c r="L65" i="30" s="1"/>
  <c r="P43" i="29"/>
  <c r="P8" i="29"/>
  <c r="Q8" i="29"/>
  <c r="P43" i="28"/>
  <c r="D61" i="28"/>
  <c r="D65" i="28" s="1"/>
  <c r="Q43" i="28"/>
  <c r="P61" i="28"/>
  <c r="P65" i="28" s="1"/>
  <c r="P43" i="27"/>
  <c r="Q8" i="27"/>
  <c r="Q61" i="27" s="1"/>
  <c r="Q65" i="27" s="1"/>
  <c r="Q43" i="26"/>
  <c r="J61" i="26"/>
  <c r="Q8" i="26"/>
  <c r="P43" i="25"/>
  <c r="S65" i="25"/>
  <c r="L61" i="25"/>
  <c r="L65" i="25" s="1"/>
  <c r="S61" i="25"/>
  <c r="P8" i="25"/>
  <c r="R8" i="25"/>
  <c r="S65" i="24"/>
  <c r="S61" i="24"/>
  <c r="T44" i="24"/>
  <c r="Q8" i="24"/>
  <c r="U62" i="23"/>
  <c r="T62" i="23"/>
  <c r="P43" i="23"/>
  <c r="S61" i="23"/>
  <c r="S8" i="23"/>
  <c r="J61" i="22"/>
  <c r="P8" i="22"/>
  <c r="K61" i="22"/>
  <c r="S8" i="22"/>
  <c r="J61" i="21"/>
  <c r="Q8" i="21"/>
  <c r="K65" i="21"/>
  <c r="S65" i="21" s="1"/>
  <c r="S61" i="21"/>
  <c r="W61" i="20"/>
  <c r="W65" i="20" s="1"/>
  <c r="P8" i="20"/>
  <c r="P61" i="20" s="1"/>
  <c r="P65" i="20" s="1"/>
  <c r="K61" i="20"/>
  <c r="S8" i="20"/>
  <c r="W61" i="19"/>
  <c r="W65" i="19" s="1"/>
  <c r="P8" i="19"/>
  <c r="K65" i="19"/>
  <c r="S65" i="19" s="1"/>
  <c r="S61" i="19"/>
  <c r="L61" i="19"/>
  <c r="L65" i="19" s="1"/>
  <c r="R8" i="19"/>
  <c r="L61" i="18"/>
  <c r="L65" i="18" s="1"/>
  <c r="J61" i="18"/>
  <c r="Q61" i="18"/>
  <c r="Q65" i="18" s="1"/>
  <c r="R8" i="18"/>
  <c r="M65" i="18"/>
  <c r="S65" i="18" s="1"/>
  <c r="S61" i="18"/>
  <c r="K61" i="17"/>
  <c r="S61" i="17" s="1"/>
  <c r="J61" i="17"/>
  <c r="J65" i="17" s="1"/>
  <c r="R65" i="17" s="1"/>
  <c r="P61" i="17"/>
  <c r="K65" i="17"/>
  <c r="S65" i="17" s="1"/>
  <c r="Q43" i="16"/>
  <c r="P43" i="16"/>
  <c r="P61" i="16" s="1"/>
  <c r="P65" i="16" s="1"/>
  <c r="R8" i="16"/>
  <c r="Q8" i="16"/>
  <c r="K65" i="16"/>
  <c r="S65" i="16" s="1"/>
  <c r="S61" i="16"/>
  <c r="V61" i="15"/>
  <c r="V65" i="15" s="1"/>
  <c r="P43" i="15"/>
  <c r="Q43" i="15"/>
  <c r="K61" i="15"/>
  <c r="S8" i="15"/>
  <c r="M61" i="14"/>
  <c r="M65" i="14" s="1"/>
  <c r="P43" i="14"/>
  <c r="J61" i="14"/>
  <c r="P8" i="14"/>
  <c r="K61" i="14"/>
  <c r="S8" i="14"/>
  <c r="K61" i="13"/>
  <c r="K65" i="13" s="1"/>
  <c r="S65" i="13" s="1"/>
  <c r="Q8" i="13"/>
  <c r="B61" i="12"/>
  <c r="B65" i="12" s="1"/>
  <c r="S8" i="12"/>
  <c r="K65" i="12"/>
  <c r="S65" i="12" s="1"/>
  <c r="S61" i="12"/>
  <c r="P43" i="11"/>
  <c r="P61" i="11" s="1"/>
  <c r="P65" i="11" s="1"/>
  <c r="S61" i="11"/>
  <c r="S65" i="11"/>
  <c r="S8" i="11"/>
  <c r="K65" i="10"/>
  <c r="S65" i="10" s="1"/>
  <c r="S61" i="10"/>
  <c r="J61" i="10"/>
  <c r="R61" i="10" s="1"/>
  <c r="Q8" i="10"/>
  <c r="R8" i="10"/>
  <c r="S65" i="9"/>
  <c r="J61" i="9"/>
  <c r="S61" i="9"/>
  <c r="B61" i="9"/>
  <c r="B65" i="9" s="1"/>
  <c r="S65" i="8"/>
  <c r="S61" i="8"/>
  <c r="R8" i="8"/>
  <c r="Q8" i="7"/>
  <c r="Q61" i="7" s="1"/>
  <c r="Q65" i="7" s="1"/>
  <c r="K65" i="7"/>
  <c r="S65" i="7" s="1"/>
  <c r="S61" i="7"/>
  <c r="Q43" i="6"/>
  <c r="Q61" i="6" s="1"/>
  <c r="Q65" i="6" s="1"/>
  <c r="J61" i="6"/>
  <c r="K65" i="6"/>
  <c r="S65" i="6" s="1"/>
  <c r="S61" i="6"/>
  <c r="R8" i="6"/>
  <c r="P43" i="5"/>
  <c r="P61" i="5" s="1"/>
  <c r="P65" i="5" s="1"/>
  <c r="S61" i="5"/>
  <c r="T56" i="5"/>
  <c r="Q43" i="5"/>
  <c r="Q61" i="5" s="1"/>
  <c r="Q65" i="5" s="1"/>
  <c r="J61" i="5"/>
  <c r="R61" i="5" s="1"/>
  <c r="S65" i="4"/>
  <c r="P43" i="4"/>
  <c r="L61" i="4"/>
  <c r="L65" i="4" s="1"/>
  <c r="D61" i="4"/>
  <c r="D65" i="4" s="1"/>
  <c r="S8" i="4"/>
  <c r="S61" i="4"/>
  <c r="K65" i="3"/>
  <c r="S65" i="3" s="1"/>
  <c r="S61" i="3"/>
  <c r="J61" i="2"/>
  <c r="J65" i="2" s="1"/>
  <c r="R65" i="2" s="1"/>
  <c r="P8" i="2"/>
  <c r="P61" i="2" s="1"/>
  <c r="P65" i="2" s="1"/>
  <c r="M65" i="2"/>
  <c r="S65" i="2" s="1"/>
  <c r="S61" i="2"/>
  <c r="Q8" i="1"/>
  <c r="Q61" i="1" s="1"/>
  <c r="Q65" i="1" s="1"/>
  <c r="S8" i="1"/>
  <c r="M65" i="1"/>
  <c r="S65" i="1" s="1"/>
  <c r="S61" i="1"/>
  <c r="J65" i="6"/>
  <c r="R65" i="6" s="1"/>
  <c r="R61" i="6"/>
  <c r="W61" i="29"/>
  <c r="W65" i="29" s="1"/>
  <c r="M65" i="26"/>
  <c r="S65" i="26" s="1"/>
  <c r="S61" i="26"/>
  <c r="U56" i="38"/>
  <c r="T56" i="38"/>
  <c r="J61" i="37"/>
  <c r="J61" i="31"/>
  <c r="R8" i="31"/>
  <c r="T9" i="30"/>
  <c r="E8" i="30"/>
  <c r="U9" i="30"/>
  <c r="U28" i="34"/>
  <c r="T28" i="34"/>
  <c r="T9" i="32"/>
  <c r="E8" i="32"/>
  <c r="U9" i="32"/>
  <c r="U28" i="26"/>
  <c r="T28" i="26"/>
  <c r="P61" i="40"/>
  <c r="P65" i="40" s="1"/>
  <c r="U62" i="33"/>
  <c r="T62" i="33"/>
  <c r="U28" i="32"/>
  <c r="T28" i="32"/>
  <c r="U44" i="31"/>
  <c r="Q65" i="33"/>
  <c r="P8" i="33"/>
  <c r="U28" i="27"/>
  <c r="T28" i="27"/>
  <c r="U56" i="15"/>
  <c r="T56" i="15"/>
  <c r="P61" i="23"/>
  <c r="P65" i="23" s="1"/>
  <c r="U56" i="24"/>
  <c r="T56" i="24"/>
  <c r="T28" i="22"/>
  <c r="U28" i="22"/>
  <c r="T9" i="27"/>
  <c r="E8" i="27"/>
  <c r="U9" i="27"/>
  <c r="Q43" i="22"/>
  <c r="Q61" i="22" s="1"/>
  <c r="Q65" i="22" s="1"/>
  <c r="P61" i="18"/>
  <c r="P65" i="18" s="1"/>
  <c r="Q61" i="16"/>
  <c r="Q65" i="16" s="1"/>
  <c r="Q61" i="19"/>
  <c r="Q65" i="19" s="1"/>
  <c r="P8" i="4"/>
  <c r="E43" i="5"/>
  <c r="U44" i="5"/>
  <c r="T44" i="5"/>
  <c r="T62" i="13"/>
  <c r="U62" i="13"/>
  <c r="U62" i="10"/>
  <c r="T62" i="10"/>
  <c r="T9" i="11"/>
  <c r="E8" i="11"/>
  <c r="U9" i="11"/>
  <c r="Q43" i="12"/>
  <c r="P8" i="10"/>
  <c r="U56" i="7"/>
  <c r="T56" i="7"/>
  <c r="Q8" i="4"/>
  <c r="Q61" i="4" s="1"/>
  <c r="Q65" i="4" s="1"/>
  <c r="J65" i="9"/>
  <c r="R65" i="9" s="1"/>
  <c r="R61" i="9"/>
  <c r="J61" i="13"/>
  <c r="R61" i="17"/>
  <c r="J65" i="21"/>
  <c r="R65" i="21" s="1"/>
  <c r="R61" i="21"/>
  <c r="J61" i="25"/>
  <c r="E43" i="38"/>
  <c r="T43" i="38" s="1"/>
  <c r="U44" i="38"/>
  <c r="T44" i="38"/>
  <c r="J61" i="39"/>
  <c r="J61" i="35"/>
  <c r="R8" i="35"/>
  <c r="J65" i="40"/>
  <c r="R65" i="40" s="1"/>
  <c r="R61" i="40"/>
  <c r="Q61" i="26"/>
  <c r="Q65" i="26" s="1"/>
  <c r="U62" i="27"/>
  <c r="T62" i="27"/>
  <c r="T28" i="28"/>
  <c r="U28" i="28"/>
  <c r="T62" i="35"/>
  <c r="U62" i="35"/>
  <c r="T9" i="28"/>
  <c r="E8" i="28"/>
  <c r="U9" i="28"/>
  <c r="T9" i="34"/>
  <c r="E8" i="34"/>
  <c r="U9" i="34"/>
  <c r="E43" i="15"/>
  <c r="U44" i="15"/>
  <c r="T44" i="15"/>
  <c r="Q43" i="24"/>
  <c r="Q61" i="21"/>
  <c r="Q65" i="21" s="1"/>
  <c r="U56" i="25"/>
  <c r="T56" i="25"/>
  <c r="U28" i="23"/>
  <c r="T28" i="23"/>
  <c r="Q43" i="21"/>
  <c r="U56" i="11"/>
  <c r="T56" i="11"/>
  <c r="U56" i="8"/>
  <c r="T56" i="8"/>
  <c r="U28" i="5"/>
  <c r="T28" i="5"/>
  <c r="U56" i="17"/>
  <c r="T56" i="17"/>
  <c r="U28" i="20"/>
  <c r="T28" i="20"/>
  <c r="E43" i="17"/>
  <c r="U44" i="17"/>
  <c r="T44" i="17"/>
  <c r="U62" i="15"/>
  <c r="T62" i="15"/>
  <c r="U56" i="16"/>
  <c r="T56" i="16"/>
  <c r="Q8" i="12"/>
  <c r="U62" i="3"/>
  <c r="T62" i="3"/>
  <c r="T28" i="1"/>
  <c r="U28" i="1"/>
  <c r="T9" i="15"/>
  <c r="E8" i="15"/>
  <c r="U9" i="15"/>
  <c r="U56" i="12"/>
  <c r="T56" i="12"/>
  <c r="T9" i="14"/>
  <c r="E8" i="14"/>
  <c r="U9" i="14"/>
  <c r="E43" i="10"/>
  <c r="U44" i="10"/>
  <c r="T44" i="10"/>
  <c r="E43" i="2"/>
  <c r="T43" i="2" s="1"/>
  <c r="U44" i="2"/>
  <c r="T44" i="2"/>
  <c r="P43" i="3"/>
  <c r="J65" i="5"/>
  <c r="R65" i="5" s="1"/>
  <c r="M65" i="27"/>
  <c r="S65" i="27" s="1"/>
  <c r="S61" i="27"/>
  <c r="M65" i="35"/>
  <c r="S65" i="35" s="1"/>
  <c r="S61" i="35"/>
  <c r="J65" i="29"/>
  <c r="R65" i="29" s="1"/>
  <c r="R61" i="29"/>
  <c r="U28" i="38"/>
  <c r="T28" i="38"/>
  <c r="U62" i="40"/>
  <c r="T62" i="40"/>
  <c r="J61" i="28"/>
  <c r="U56" i="36"/>
  <c r="T56" i="36"/>
  <c r="U28" i="31"/>
  <c r="T28" i="31"/>
  <c r="U28" i="35"/>
  <c r="T28" i="35"/>
  <c r="T9" i="35"/>
  <c r="E8" i="35"/>
  <c r="U9" i="35"/>
  <c r="Q8" i="28"/>
  <c r="Q61" i="28" s="1"/>
  <c r="Q65" i="28" s="1"/>
  <c r="Q61" i="37"/>
  <c r="Q65" i="37" s="1"/>
  <c r="T62" i="21"/>
  <c r="U62" i="21"/>
  <c r="Q61" i="20"/>
  <c r="Q65" i="20" s="1"/>
  <c r="E43" i="8"/>
  <c r="E61" i="8" s="1"/>
  <c r="U44" i="8"/>
  <c r="T44" i="8"/>
  <c r="U28" i="17"/>
  <c r="T28" i="17"/>
  <c r="U62" i="11"/>
  <c r="T62" i="11"/>
  <c r="Q43" i="3"/>
  <c r="U56" i="13"/>
  <c r="T56" i="13"/>
  <c r="U28" i="10"/>
  <c r="T28" i="10"/>
  <c r="U28" i="15"/>
  <c r="T28" i="15"/>
  <c r="E43" i="14"/>
  <c r="U44" i="14"/>
  <c r="T44" i="14"/>
  <c r="P43" i="1"/>
  <c r="P61" i="1" s="1"/>
  <c r="P65" i="1" s="1"/>
  <c r="E8" i="2"/>
  <c r="U9" i="2"/>
  <c r="T9" i="2"/>
  <c r="U56" i="22"/>
  <c r="T56" i="22"/>
  <c r="T56" i="34"/>
  <c r="U56" i="34"/>
  <c r="U56" i="27"/>
  <c r="T56" i="27"/>
  <c r="T28" i="14"/>
  <c r="U28" i="14"/>
  <c r="T9" i="26"/>
  <c r="E8" i="26"/>
  <c r="U9" i="26"/>
  <c r="U28" i="25"/>
  <c r="T28" i="25"/>
  <c r="U62" i="25"/>
  <c r="T62" i="25"/>
  <c r="Q43" i="23"/>
  <c r="U28" i="21"/>
  <c r="T28" i="21"/>
  <c r="E43" i="4"/>
  <c r="T44" i="4"/>
  <c r="U44" i="4"/>
  <c r="T62" i="17"/>
  <c r="U62" i="17"/>
  <c r="E43" i="18"/>
  <c r="T43" i="18" s="1"/>
  <c r="U44" i="18"/>
  <c r="T44" i="18"/>
  <c r="T9" i="17"/>
  <c r="E8" i="17"/>
  <c r="U9" i="17"/>
  <c r="E43" i="21"/>
  <c r="T44" i="21"/>
  <c r="U44" i="21"/>
  <c r="U56" i="14"/>
  <c r="T56" i="14"/>
  <c r="T9" i="13"/>
  <c r="E8" i="13"/>
  <c r="U9" i="13"/>
  <c r="T9" i="12"/>
  <c r="E8" i="12"/>
  <c r="U9" i="12"/>
  <c r="T9" i="1"/>
  <c r="E8" i="1"/>
  <c r="U9" i="1"/>
  <c r="T28" i="4"/>
  <c r="U28" i="4"/>
  <c r="E43" i="13"/>
  <c r="U44" i="13"/>
  <c r="T44" i="13"/>
  <c r="Q61" i="10"/>
  <c r="Q65" i="10" s="1"/>
  <c r="E8" i="5"/>
  <c r="U9" i="5"/>
  <c r="T9" i="5"/>
  <c r="U56" i="10"/>
  <c r="T56" i="10"/>
  <c r="T9" i="10"/>
  <c r="E8" i="10"/>
  <c r="U9" i="10"/>
  <c r="U28" i="2"/>
  <c r="T28" i="2"/>
  <c r="E8" i="3"/>
  <c r="U9" i="3"/>
  <c r="T9" i="3"/>
  <c r="R61" i="2"/>
  <c r="J65" i="14"/>
  <c r="R65" i="14" s="1"/>
  <c r="R61" i="14"/>
  <c r="J65" i="22"/>
  <c r="R65" i="22" s="1"/>
  <c r="R61" i="22"/>
  <c r="J61" i="33"/>
  <c r="R8" i="33"/>
  <c r="U56" i="40"/>
  <c r="T56" i="40"/>
  <c r="T9" i="33"/>
  <c r="E8" i="33"/>
  <c r="U9" i="33"/>
  <c r="S65" i="33"/>
  <c r="S65" i="37"/>
  <c r="P43" i="37"/>
  <c r="T43" i="37" s="1"/>
  <c r="P8" i="39"/>
  <c r="T9" i="37"/>
  <c r="E8" i="37"/>
  <c r="U9" i="37"/>
  <c r="J61" i="38"/>
  <c r="J65" i="36"/>
  <c r="R65" i="36" s="1"/>
  <c r="R61" i="36"/>
  <c r="Q43" i="38"/>
  <c r="U43" i="38" s="1"/>
  <c r="U28" i="37"/>
  <c r="T28" i="37"/>
  <c r="S61" i="38"/>
  <c r="E43" i="22"/>
  <c r="U44" i="22"/>
  <c r="T44" i="22"/>
  <c r="T9" i="36"/>
  <c r="E8" i="36"/>
  <c r="U9" i="36"/>
  <c r="E43" i="36"/>
  <c r="T43" i="36" s="1"/>
  <c r="U44" i="36"/>
  <c r="T44" i="36"/>
  <c r="P43" i="30"/>
  <c r="P61" i="30" s="1"/>
  <c r="P65" i="30" s="1"/>
  <c r="U56" i="28"/>
  <c r="T56" i="28"/>
  <c r="E43" i="35"/>
  <c r="U44" i="35"/>
  <c r="T44" i="35"/>
  <c r="Q43" i="29"/>
  <c r="Q8" i="23"/>
  <c r="Q43" i="17"/>
  <c r="Q61" i="17" s="1"/>
  <c r="Q65" i="17" s="1"/>
  <c r="T62" i="19"/>
  <c r="U62" i="19"/>
  <c r="T28" i="19"/>
  <c r="U28" i="19"/>
  <c r="U28" i="7"/>
  <c r="T28" i="7"/>
  <c r="T56" i="19"/>
  <c r="U56" i="19"/>
  <c r="U28" i="16"/>
  <c r="T28" i="16"/>
  <c r="P65" i="17"/>
  <c r="T9" i="18"/>
  <c r="E8" i="18"/>
  <c r="U9" i="18"/>
  <c r="U56" i="4"/>
  <c r="T56" i="4"/>
  <c r="U8" i="8"/>
  <c r="T28" i="13"/>
  <c r="U28" i="13"/>
  <c r="U28" i="3"/>
  <c r="T28" i="3"/>
  <c r="Q61" i="2"/>
  <c r="Q65" i="2" s="1"/>
  <c r="J65" i="10"/>
  <c r="R65" i="10" s="1"/>
  <c r="J65" i="18"/>
  <c r="R65" i="18" s="1"/>
  <c r="R61" i="18"/>
  <c r="J65" i="26"/>
  <c r="R65" i="26" s="1"/>
  <c r="R61" i="26"/>
  <c r="T9" i="40"/>
  <c r="E8" i="40"/>
  <c r="U9" i="40"/>
  <c r="J61" i="32"/>
  <c r="M65" i="28"/>
  <c r="S65" i="28" s="1"/>
  <c r="S61" i="28"/>
  <c r="V61" i="4"/>
  <c r="V65" i="4" s="1"/>
  <c r="W61" i="9"/>
  <c r="W65" i="9" s="1"/>
  <c r="V61" i="8"/>
  <c r="V65" i="8" s="1"/>
  <c r="S61" i="33"/>
  <c r="J61" i="3"/>
  <c r="J61" i="7"/>
  <c r="J61" i="11"/>
  <c r="J61" i="15"/>
  <c r="J61" i="19"/>
  <c r="J61" i="23"/>
  <c r="J61" i="27"/>
  <c r="S61" i="37"/>
  <c r="U56" i="39"/>
  <c r="T56" i="39"/>
  <c r="T9" i="39"/>
  <c r="E8" i="39"/>
  <c r="U9" i="39"/>
  <c r="P43" i="35"/>
  <c r="P61" i="35" s="1"/>
  <c r="P65" i="35" s="1"/>
  <c r="E43" i="40"/>
  <c r="U44" i="40"/>
  <c r="T44" i="40"/>
  <c r="U62" i="37"/>
  <c r="T62" i="37"/>
  <c r="U62" i="28"/>
  <c r="T62" i="28"/>
  <c r="Q61" i="36"/>
  <c r="Q65" i="36" s="1"/>
  <c r="U56" i="33"/>
  <c r="T56" i="33"/>
  <c r="U62" i="30"/>
  <c r="T62" i="30"/>
  <c r="P8" i="26"/>
  <c r="P61" i="26" s="1"/>
  <c r="P65" i="26" s="1"/>
  <c r="U56" i="32"/>
  <c r="T56" i="32"/>
  <c r="P43" i="31"/>
  <c r="T43" i="31" s="1"/>
  <c r="P8" i="34"/>
  <c r="P61" i="34" s="1"/>
  <c r="P65" i="34" s="1"/>
  <c r="T62" i="26"/>
  <c r="U62" i="26"/>
  <c r="P43" i="32"/>
  <c r="P61" i="32" s="1"/>
  <c r="P65" i="32" s="1"/>
  <c r="E43" i="27"/>
  <c r="U44" i="27"/>
  <c r="T44" i="27"/>
  <c r="P43" i="22"/>
  <c r="P61" i="22" s="1"/>
  <c r="P65" i="22" s="1"/>
  <c r="T9" i="23"/>
  <c r="E8" i="23"/>
  <c r="U9" i="23"/>
  <c r="T56" i="20"/>
  <c r="U56" i="20"/>
  <c r="U44" i="24"/>
  <c r="T56" i="21"/>
  <c r="U56" i="21"/>
  <c r="E43" i="25"/>
  <c r="T43" i="25" s="1"/>
  <c r="U44" i="25"/>
  <c r="T44" i="25"/>
  <c r="E43" i="19"/>
  <c r="U44" i="19"/>
  <c r="T44" i="19"/>
  <c r="Q43" i="13"/>
  <c r="Q61" i="13" s="1"/>
  <c r="Q65" i="13" s="1"/>
  <c r="P43" i="10"/>
  <c r="U56" i="3"/>
  <c r="T56" i="3"/>
  <c r="P43" i="19"/>
  <c r="P61" i="19" s="1"/>
  <c r="P65" i="19" s="1"/>
  <c r="T9" i="22"/>
  <c r="E8" i="22"/>
  <c r="U9" i="22"/>
  <c r="E43" i="16"/>
  <c r="U44" i="16"/>
  <c r="T44" i="16"/>
  <c r="E43" i="12"/>
  <c r="U44" i="12"/>
  <c r="T44" i="12"/>
  <c r="U28" i="11"/>
  <c r="T28" i="11"/>
  <c r="P8" i="9"/>
  <c r="P8" i="3"/>
  <c r="U56" i="6"/>
  <c r="T56" i="6"/>
  <c r="U56" i="9"/>
  <c r="T56" i="9"/>
  <c r="U62" i="2"/>
  <c r="T62" i="2"/>
  <c r="T62" i="14"/>
  <c r="U62" i="14"/>
  <c r="E43" i="11"/>
  <c r="U44" i="11"/>
  <c r="T44" i="11"/>
  <c r="P8" i="8"/>
  <c r="U62" i="1"/>
  <c r="T62" i="1"/>
  <c r="P43" i="13"/>
  <c r="T9" i="8"/>
  <c r="U28" i="12"/>
  <c r="T28" i="12"/>
  <c r="U62" i="9"/>
  <c r="T62" i="9"/>
  <c r="E8" i="7"/>
  <c r="T9" i="7"/>
  <c r="U9" i="7"/>
  <c r="U56" i="1"/>
  <c r="T56" i="1"/>
  <c r="U9" i="8"/>
  <c r="S65" i="34"/>
  <c r="E43" i="32"/>
  <c r="T43" i="32" s="1"/>
  <c r="U44" i="32"/>
  <c r="T44" i="32"/>
  <c r="U28" i="36"/>
  <c r="T28" i="36"/>
  <c r="E43" i="28"/>
  <c r="T43" i="28" s="1"/>
  <c r="U44" i="28"/>
  <c r="T44" i="28"/>
  <c r="P43" i="33"/>
  <c r="T28" i="30"/>
  <c r="U28" i="30"/>
  <c r="E43" i="20"/>
  <c r="U44" i="20"/>
  <c r="T44" i="20"/>
  <c r="Q61" i="24"/>
  <c r="Q65" i="24" s="1"/>
  <c r="E43" i="24"/>
  <c r="T43" i="24" s="1"/>
  <c r="T9" i="25"/>
  <c r="E8" i="25"/>
  <c r="U9" i="25"/>
  <c r="T9" i="19"/>
  <c r="E8" i="19"/>
  <c r="U9" i="19"/>
  <c r="E43" i="6"/>
  <c r="U44" i="6"/>
  <c r="T44" i="6"/>
  <c r="E43" i="3"/>
  <c r="U44" i="3"/>
  <c r="T44" i="3"/>
  <c r="U28" i="18"/>
  <c r="T28" i="18"/>
  <c r="P61" i="14"/>
  <c r="P65" i="14" s="1"/>
  <c r="P43" i="8"/>
  <c r="P8" i="6"/>
  <c r="T9" i="9"/>
  <c r="E8" i="9"/>
  <c r="U9" i="9"/>
  <c r="E8" i="6"/>
  <c r="U9" i="6"/>
  <c r="T9" i="6"/>
  <c r="Q8" i="14"/>
  <c r="Q61" i="14" s="1"/>
  <c r="Q65" i="14" s="1"/>
  <c r="Q8" i="11"/>
  <c r="Q61" i="11" s="1"/>
  <c r="Q65" i="11" s="1"/>
  <c r="U62" i="7"/>
  <c r="T62" i="7"/>
  <c r="T28" i="8"/>
  <c r="U28" i="8"/>
  <c r="P43" i="6"/>
  <c r="T56" i="2"/>
  <c r="U56" i="2"/>
  <c r="E43" i="9"/>
  <c r="U44" i="9"/>
  <c r="T44" i="9"/>
  <c r="Q43" i="8"/>
  <c r="Q61" i="8" s="1"/>
  <c r="Q65" i="8" s="1"/>
  <c r="E43" i="1"/>
  <c r="U44" i="1"/>
  <c r="T44" i="1"/>
  <c r="T62" i="36"/>
  <c r="U62" i="36"/>
  <c r="M65" i="29"/>
  <c r="S65" i="29" s="1"/>
  <c r="S61" i="29"/>
  <c r="S65" i="30"/>
  <c r="E43" i="39"/>
  <c r="U44" i="39"/>
  <c r="T44" i="39"/>
  <c r="J61" i="30"/>
  <c r="R8" i="30"/>
  <c r="T9" i="38"/>
  <c r="E8" i="38"/>
  <c r="U9" i="38"/>
  <c r="J61" i="1"/>
  <c r="P43" i="39"/>
  <c r="U43" i="36"/>
  <c r="E43" i="29"/>
  <c r="T43" i="29" s="1"/>
  <c r="U44" i="29"/>
  <c r="T44" i="29"/>
  <c r="P61" i="29"/>
  <c r="P65" i="29" s="1"/>
  <c r="U56" i="26"/>
  <c r="T56" i="26"/>
  <c r="U28" i="33"/>
  <c r="T28" i="33"/>
  <c r="V61" i="20"/>
  <c r="V65" i="20" s="1"/>
  <c r="S61" i="30"/>
  <c r="S61" i="34"/>
  <c r="J61" i="4"/>
  <c r="J61" i="8"/>
  <c r="J61" i="12"/>
  <c r="J61" i="16"/>
  <c r="J61" i="20"/>
  <c r="J61" i="24"/>
  <c r="S65" i="39"/>
  <c r="U28" i="39"/>
  <c r="T28" i="39"/>
  <c r="J61" i="34"/>
  <c r="R8" i="34"/>
  <c r="U62" i="34"/>
  <c r="T62" i="34"/>
  <c r="U28" i="40"/>
  <c r="T28" i="40"/>
  <c r="E43" i="34"/>
  <c r="T43" i="34" s="1"/>
  <c r="U44" i="34"/>
  <c r="T44" i="34"/>
  <c r="Q61" i="32"/>
  <c r="Q65" i="32" s="1"/>
  <c r="P8" i="27"/>
  <c r="P61" i="27" s="1"/>
  <c r="P65" i="27" s="1"/>
  <c r="U56" i="35"/>
  <c r="T56" i="35"/>
  <c r="U28" i="29"/>
  <c r="T28" i="29"/>
  <c r="E43" i="26"/>
  <c r="T43" i="26" s="1"/>
  <c r="U44" i="26"/>
  <c r="T44" i="26"/>
  <c r="P8" i="21"/>
  <c r="P61" i="21" s="1"/>
  <c r="P65" i="21" s="1"/>
  <c r="T9" i="29"/>
  <c r="E8" i="29"/>
  <c r="U9" i="29"/>
  <c r="Q43" i="25"/>
  <c r="Q8" i="30"/>
  <c r="Q61" i="30" s="1"/>
  <c r="Q65" i="30" s="1"/>
  <c r="E43" i="33"/>
  <c r="U44" i="33"/>
  <c r="T44" i="33"/>
  <c r="T9" i="31"/>
  <c r="E8" i="31"/>
  <c r="U9" i="31"/>
  <c r="E43" i="23"/>
  <c r="U44" i="23"/>
  <c r="T44" i="23"/>
  <c r="T9" i="24"/>
  <c r="E8" i="24"/>
  <c r="U9" i="24"/>
  <c r="Q8" i="15"/>
  <c r="Q61" i="15" s="1"/>
  <c r="Q65" i="15" s="1"/>
  <c r="P43" i="12"/>
  <c r="P61" i="12" s="1"/>
  <c r="P65" i="12" s="1"/>
  <c r="P43" i="9"/>
  <c r="U28" i="6"/>
  <c r="T28" i="6"/>
  <c r="T9" i="21"/>
  <c r="E8" i="21"/>
  <c r="U9" i="21"/>
  <c r="U62" i="16"/>
  <c r="T62" i="16"/>
  <c r="T9" i="20"/>
  <c r="E8" i="20"/>
  <c r="U9" i="20"/>
  <c r="T9" i="16"/>
  <c r="E8" i="16"/>
  <c r="U9" i="16"/>
  <c r="P8" i="15"/>
  <c r="P61" i="15" s="1"/>
  <c r="P65" i="15" s="1"/>
  <c r="E8" i="4"/>
  <c r="U9" i="4"/>
  <c r="T9" i="4"/>
  <c r="U62" i="5"/>
  <c r="T62" i="5"/>
  <c r="E43" i="7"/>
  <c r="U44" i="7"/>
  <c r="T44" i="7"/>
  <c r="P8" i="7"/>
  <c r="P61" i="7" s="1"/>
  <c r="P65" i="7" s="1"/>
  <c r="T62" i="12"/>
  <c r="U62" i="12"/>
  <c r="P8" i="13"/>
  <c r="Q8" i="9"/>
  <c r="Q61" i="9" s="1"/>
  <c r="Q65" i="9" s="1"/>
  <c r="Q8" i="3"/>
  <c r="P61" i="25" l="1"/>
  <c r="P65" i="25" s="1"/>
  <c r="Q61" i="31"/>
  <c r="Q65" i="31" s="1"/>
  <c r="P61" i="13"/>
  <c r="P65" i="13" s="1"/>
  <c r="P61" i="3"/>
  <c r="P65" i="3" s="1"/>
  <c r="P61" i="4"/>
  <c r="P65" i="4" s="1"/>
  <c r="S61" i="13"/>
  <c r="S61" i="39"/>
  <c r="T43" i="39"/>
  <c r="U43" i="25"/>
  <c r="Q61" i="23"/>
  <c r="Q65" i="23" s="1"/>
  <c r="K65" i="22"/>
  <c r="S65" i="22" s="1"/>
  <c r="S61" i="22"/>
  <c r="K65" i="20"/>
  <c r="S65" i="20" s="1"/>
  <c r="S61" i="20"/>
  <c r="U43" i="18"/>
  <c r="K65" i="15"/>
  <c r="S65" i="15" s="1"/>
  <c r="S61" i="15"/>
  <c r="K65" i="14"/>
  <c r="S65" i="14" s="1"/>
  <c r="S61" i="14"/>
  <c r="Q61" i="12"/>
  <c r="Q65" i="12" s="1"/>
  <c r="Q61" i="3"/>
  <c r="Q65" i="3" s="1"/>
  <c r="U43" i="2"/>
  <c r="E61" i="16"/>
  <c r="U8" i="16"/>
  <c r="T8" i="16"/>
  <c r="T8" i="31"/>
  <c r="E61" i="31"/>
  <c r="U8" i="31"/>
  <c r="T8" i="29"/>
  <c r="E61" i="29"/>
  <c r="U8" i="29"/>
  <c r="J65" i="24"/>
  <c r="R65" i="24" s="1"/>
  <c r="R61" i="24"/>
  <c r="J65" i="30"/>
  <c r="R65" i="30" s="1"/>
  <c r="R61" i="30"/>
  <c r="P61" i="6"/>
  <c r="P65" i="6" s="1"/>
  <c r="T8" i="22"/>
  <c r="E61" i="22"/>
  <c r="U8" i="22"/>
  <c r="J65" i="23"/>
  <c r="R65" i="23" s="1"/>
  <c r="R61" i="23"/>
  <c r="U43" i="22"/>
  <c r="T43" i="22"/>
  <c r="J65" i="38"/>
  <c r="R65" i="38" s="1"/>
  <c r="R61" i="38"/>
  <c r="E61" i="3"/>
  <c r="U8" i="3"/>
  <c r="T8" i="3"/>
  <c r="E61" i="13"/>
  <c r="U8" i="13"/>
  <c r="T8" i="13"/>
  <c r="E61" i="2"/>
  <c r="U8" i="2"/>
  <c r="T8" i="2"/>
  <c r="T8" i="35"/>
  <c r="E61" i="35"/>
  <c r="U8" i="35"/>
  <c r="J65" i="28"/>
  <c r="R65" i="28" s="1"/>
  <c r="R61" i="28"/>
  <c r="T43" i="17"/>
  <c r="U43" i="17"/>
  <c r="J65" i="20"/>
  <c r="R65" i="20" s="1"/>
  <c r="R61" i="20"/>
  <c r="P61" i="8"/>
  <c r="P65" i="8" s="1"/>
  <c r="J65" i="19"/>
  <c r="R65" i="19" s="1"/>
  <c r="R61" i="19"/>
  <c r="E61" i="18"/>
  <c r="U8" i="18"/>
  <c r="T8" i="18"/>
  <c r="U43" i="29"/>
  <c r="E61" i="17"/>
  <c r="U8" i="17"/>
  <c r="T8" i="17"/>
  <c r="U43" i="39"/>
  <c r="E61" i="11"/>
  <c r="U8" i="11"/>
  <c r="T8" i="11"/>
  <c r="U43" i="5"/>
  <c r="T43" i="5"/>
  <c r="T8" i="27"/>
  <c r="E61" i="27"/>
  <c r="U8" i="27"/>
  <c r="T8" i="32"/>
  <c r="E61" i="32"/>
  <c r="U8" i="32"/>
  <c r="T43" i="7"/>
  <c r="U43" i="7"/>
  <c r="T8" i="21"/>
  <c r="E61" i="21"/>
  <c r="U8" i="21"/>
  <c r="T8" i="24"/>
  <c r="E61" i="24"/>
  <c r="U8" i="24"/>
  <c r="J65" i="16"/>
  <c r="R65" i="16" s="1"/>
  <c r="R61" i="16"/>
  <c r="T43" i="6"/>
  <c r="T43" i="27"/>
  <c r="U43" i="27"/>
  <c r="T8" i="39"/>
  <c r="E61" i="39"/>
  <c r="U8" i="39"/>
  <c r="J65" i="15"/>
  <c r="R65" i="15" s="1"/>
  <c r="R61" i="15"/>
  <c r="T8" i="37"/>
  <c r="E61" i="37"/>
  <c r="U8" i="37"/>
  <c r="T8" i="33"/>
  <c r="E61" i="33"/>
  <c r="U8" i="33"/>
  <c r="E61" i="5"/>
  <c r="T8" i="5"/>
  <c r="U8" i="5"/>
  <c r="E61" i="1"/>
  <c r="U8" i="1"/>
  <c r="T8" i="1"/>
  <c r="U43" i="4"/>
  <c r="T43" i="4"/>
  <c r="Q61" i="25"/>
  <c r="Q65" i="25" s="1"/>
  <c r="U43" i="24"/>
  <c r="T8" i="28"/>
  <c r="E61" i="28"/>
  <c r="U8" i="28"/>
  <c r="J65" i="25"/>
  <c r="R65" i="25" s="1"/>
  <c r="R61" i="25"/>
  <c r="J65" i="31"/>
  <c r="R65" i="31" s="1"/>
  <c r="R61" i="31"/>
  <c r="J65" i="1"/>
  <c r="R65" i="1" s="1"/>
  <c r="R61" i="1"/>
  <c r="U43" i="1"/>
  <c r="T43" i="1"/>
  <c r="U43" i="12"/>
  <c r="T43" i="12"/>
  <c r="U43" i="19"/>
  <c r="T43" i="19"/>
  <c r="J65" i="11"/>
  <c r="R65" i="11" s="1"/>
  <c r="R61" i="11"/>
  <c r="T8" i="26"/>
  <c r="E61" i="26"/>
  <c r="U8" i="26"/>
  <c r="E61" i="15"/>
  <c r="T8" i="15"/>
  <c r="U8" i="15"/>
  <c r="J65" i="35"/>
  <c r="R65" i="35" s="1"/>
  <c r="R61" i="35"/>
  <c r="J65" i="37"/>
  <c r="R65" i="37" s="1"/>
  <c r="R61" i="37"/>
  <c r="T43" i="33"/>
  <c r="U43" i="33"/>
  <c r="J65" i="34"/>
  <c r="R65" i="34" s="1"/>
  <c r="R61" i="34"/>
  <c r="J65" i="8"/>
  <c r="R65" i="8" s="1"/>
  <c r="R61" i="8"/>
  <c r="E61" i="6"/>
  <c r="T8" i="6"/>
  <c r="U8" i="6"/>
  <c r="E61" i="19"/>
  <c r="U8" i="19"/>
  <c r="T8" i="19"/>
  <c r="U43" i="11"/>
  <c r="T43" i="11"/>
  <c r="J65" i="7"/>
  <c r="R65" i="7" s="1"/>
  <c r="R61" i="7"/>
  <c r="J65" i="32"/>
  <c r="R65" i="32" s="1"/>
  <c r="R61" i="32"/>
  <c r="T8" i="8"/>
  <c r="T43" i="35"/>
  <c r="T8" i="36"/>
  <c r="E61" i="36"/>
  <c r="U8" i="36"/>
  <c r="P61" i="31"/>
  <c r="P65" i="31" s="1"/>
  <c r="E61" i="10"/>
  <c r="U8" i="10"/>
  <c r="T8" i="10"/>
  <c r="U43" i="14"/>
  <c r="T43" i="14"/>
  <c r="U43" i="10"/>
  <c r="T43" i="10"/>
  <c r="U43" i="32"/>
  <c r="U43" i="34"/>
  <c r="J65" i="4"/>
  <c r="R65" i="4" s="1"/>
  <c r="R61" i="4"/>
  <c r="T8" i="38"/>
  <c r="E61" i="38"/>
  <c r="U8" i="38"/>
  <c r="U43" i="20"/>
  <c r="T43" i="20"/>
  <c r="T8" i="23"/>
  <c r="E61" i="23"/>
  <c r="U8" i="23"/>
  <c r="J65" i="3"/>
  <c r="R65" i="3" s="1"/>
  <c r="R61" i="3"/>
  <c r="E65" i="8"/>
  <c r="T65" i="8" s="1"/>
  <c r="U61" i="8"/>
  <c r="T61" i="8"/>
  <c r="P61" i="39"/>
  <c r="P65" i="39" s="1"/>
  <c r="E61" i="12"/>
  <c r="U8" i="12"/>
  <c r="T8" i="12"/>
  <c r="U43" i="35"/>
  <c r="T43" i="15"/>
  <c r="U43" i="15"/>
  <c r="U43" i="26"/>
  <c r="P61" i="37"/>
  <c r="P65" i="37" s="1"/>
  <c r="P61" i="10"/>
  <c r="P65" i="10" s="1"/>
  <c r="P61" i="33"/>
  <c r="P65" i="33" s="1"/>
  <c r="Q61" i="29"/>
  <c r="Q65" i="29" s="1"/>
  <c r="J65" i="12"/>
  <c r="R65" i="12" s="1"/>
  <c r="R61" i="12"/>
  <c r="E61" i="9"/>
  <c r="U8" i="9"/>
  <c r="T8" i="9"/>
  <c r="P61" i="9"/>
  <c r="P65" i="9" s="1"/>
  <c r="U43" i="16"/>
  <c r="T43" i="16"/>
  <c r="T8" i="40"/>
  <c r="E61" i="40"/>
  <c r="U8" i="40"/>
  <c r="T43" i="13"/>
  <c r="U43" i="13"/>
  <c r="U43" i="8"/>
  <c r="T43" i="8"/>
  <c r="E61" i="14"/>
  <c r="U8" i="14"/>
  <c r="T8" i="14"/>
  <c r="Q61" i="38"/>
  <c r="Q65" i="38" s="1"/>
  <c r="J65" i="39"/>
  <c r="R65" i="39" s="1"/>
  <c r="R61" i="39"/>
  <c r="E61" i="20"/>
  <c r="U8" i="20"/>
  <c r="T8" i="20"/>
  <c r="E61" i="4"/>
  <c r="U8" i="4"/>
  <c r="T8" i="4"/>
  <c r="U43" i="23"/>
  <c r="T43" i="23"/>
  <c r="U43" i="9"/>
  <c r="T43" i="9"/>
  <c r="T43" i="3"/>
  <c r="U43" i="3"/>
  <c r="T8" i="25"/>
  <c r="E61" i="25"/>
  <c r="U8" i="25"/>
  <c r="E61" i="7"/>
  <c r="T8" i="7"/>
  <c r="U8" i="7"/>
  <c r="T43" i="40"/>
  <c r="U43" i="40"/>
  <c r="J65" i="27"/>
  <c r="R65" i="27" s="1"/>
  <c r="R61" i="27"/>
  <c r="J65" i="33"/>
  <c r="R65" i="33" s="1"/>
  <c r="R61" i="33"/>
  <c r="U43" i="21"/>
  <c r="T43" i="21"/>
  <c r="T8" i="34"/>
  <c r="E61" i="34"/>
  <c r="U8" i="34"/>
  <c r="J65" i="13"/>
  <c r="R65" i="13" s="1"/>
  <c r="R61" i="13"/>
  <c r="U43" i="6"/>
  <c r="U43" i="28"/>
  <c r="T8" i="30"/>
  <c r="E61" i="30"/>
  <c r="U8" i="30"/>
  <c r="E65" i="12" l="1"/>
  <c r="U61" i="12"/>
  <c r="T61" i="12"/>
  <c r="E65" i="23"/>
  <c r="T61" i="23"/>
  <c r="U61" i="23"/>
  <c r="E65" i="6"/>
  <c r="U61" i="6"/>
  <c r="T61" i="6"/>
  <c r="E65" i="26"/>
  <c r="U61" i="26"/>
  <c r="T61" i="26"/>
  <c r="E65" i="17"/>
  <c r="U61" i="17"/>
  <c r="T61" i="17"/>
  <c r="E65" i="35"/>
  <c r="U61" i="35"/>
  <c r="T61" i="35"/>
  <c r="E65" i="24"/>
  <c r="U61" i="24"/>
  <c r="T61" i="24"/>
  <c r="E65" i="31"/>
  <c r="U61" i="31"/>
  <c r="T61" i="31"/>
  <c r="E65" i="25"/>
  <c r="T65" i="25" s="1"/>
  <c r="U61" i="25"/>
  <c r="T61" i="25"/>
  <c r="E65" i="9"/>
  <c r="U61" i="9"/>
  <c r="T61" i="9"/>
  <c r="E65" i="28"/>
  <c r="U61" i="28"/>
  <c r="T61" i="28"/>
  <c r="E65" i="1"/>
  <c r="U61" i="1"/>
  <c r="T61" i="1"/>
  <c r="E65" i="37"/>
  <c r="U61" i="37"/>
  <c r="T61" i="37"/>
  <c r="E65" i="32"/>
  <c r="T61" i="32"/>
  <c r="U61" i="32"/>
  <c r="E65" i="3"/>
  <c r="U61" i="3"/>
  <c r="T61" i="3"/>
  <c r="E65" i="34"/>
  <c r="T61" i="34"/>
  <c r="U61" i="34"/>
  <c r="E65" i="14"/>
  <c r="U61" i="14"/>
  <c r="T61" i="14"/>
  <c r="E65" i="11"/>
  <c r="U61" i="11"/>
  <c r="T61" i="11"/>
  <c r="E65" i="36"/>
  <c r="U61" i="36"/>
  <c r="T61" i="36"/>
  <c r="E65" i="30"/>
  <c r="T61" i="30"/>
  <c r="U61" i="30"/>
  <c r="E65" i="4"/>
  <c r="U61" i="4"/>
  <c r="T61" i="4"/>
  <c r="E65" i="40"/>
  <c r="U61" i="40"/>
  <c r="T61" i="40"/>
  <c r="E65" i="21"/>
  <c r="T61" i="21"/>
  <c r="U61" i="21"/>
  <c r="E65" i="18"/>
  <c r="U61" i="18"/>
  <c r="T61" i="18"/>
  <c r="E65" i="2"/>
  <c r="T61" i="2"/>
  <c r="U61" i="2"/>
  <c r="E65" i="22"/>
  <c r="U61" i="22"/>
  <c r="T61" i="22"/>
  <c r="E65" i="38"/>
  <c r="T65" i="38" s="1"/>
  <c r="U61" i="38"/>
  <c r="T61" i="38"/>
  <c r="E65" i="19"/>
  <c r="U61" i="19"/>
  <c r="T61" i="19"/>
  <c r="U65" i="25"/>
  <c r="E65" i="5"/>
  <c r="U61" i="5"/>
  <c r="T61" i="5"/>
  <c r="E65" i="27"/>
  <c r="U61" i="27"/>
  <c r="T61" i="27"/>
  <c r="E65" i="7"/>
  <c r="U61" i="7"/>
  <c r="T61" i="7"/>
  <c r="E65" i="10"/>
  <c r="U61" i="10"/>
  <c r="T61" i="10"/>
  <c r="E65" i="15"/>
  <c r="U61" i="15"/>
  <c r="T61" i="15"/>
  <c r="E65" i="29"/>
  <c r="T65" i="29" s="1"/>
  <c r="U61" i="29"/>
  <c r="T61" i="29"/>
  <c r="E65" i="16"/>
  <c r="U61" i="16"/>
  <c r="T61" i="16"/>
  <c r="E65" i="20"/>
  <c r="U61" i="20"/>
  <c r="T61" i="20"/>
  <c r="E65" i="33"/>
  <c r="U61" i="33"/>
  <c r="T61" i="33"/>
  <c r="E65" i="39"/>
  <c r="U61" i="39"/>
  <c r="T61" i="39"/>
  <c r="E65" i="13"/>
  <c r="T61" i="13"/>
  <c r="U61" i="13"/>
  <c r="U65" i="8"/>
  <c r="U65" i="29" l="1"/>
  <c r="U65" i="33"/>
  <c r="T65" i="33"/>
  <c r="U65" i="10"/>
  <c r="T65" i="10"/>
  <c r="T65" i="40"/>
  <c r="U65" i="40"/>
  <c r="T65" i="32"/>
  <c r="U65" i="32"/>
  <c r="T65" i="35"/>
  <c r="U65" i="35"/>
  <c r="T65" i="36"/>
  <c r="U65" i="36"/>
  <c r="T65" i="6"/>
  <c r="U65" i="6"/>
  <c r="T65" i="5"/>
  <c r="U65" i="5"/>
  <c r="T65" i="31"/>
  <c r="U65" i="31"/>
  <c r="T65" i="4"/>
  <c r="U65" i="4"/>
  <c r="T65" i="17"/>
  <c r="U65" i="17"/>
  <c r="T65" i="18"/>
  <c r="U65" i="18"/>
  <c r="T65" i="9"/>
  <c r="U65" i="9"/>
  <c r="T65" i="23"/>
  <c r="U65" i="23"/>
  <c r="T65" i="28"/>
  <c r="U65" i="28"/>
  <c r="T65" i="13"/>
  <c r="U65" i="13"/>
  <c r="T65" i="34"/>
  <c r="U65" i="34"/>
  <c r="U65" i="37"/>
  <c r="T65" i="37"/>
  <c r="U65" i="21"/>
  <c r="T65" i="21"/>
  <c r="T65" i="3"/>
  <c r="U65" i="3"/>
  <c r="T65" i="24"/>
  <c r="U65" i="24"/>
  <c r="U65" i="38"/>
  <c r="T65" i="30"/>
  <c r="U65" i="30"/>
  <c r="U65" i="1"/>
  <c r="T65" i="1"/>
  <c r="T65" i="26"/>
  <c r="U65" i="26"/>
  <c r="T65" i="20"/>
  <c r="U65" i="20"/>
  <c r="T65" i="7"/>
  <c r="U65" i="7"/>
  <c r="T65" i="22"/>
  <c r="U65" i="22"/>
  <c r="T65" i="11"/>
  <c r="U65" i="11"/>
  <c r="T65" i="39"/>
  <c r="U65" i="39"/>
  <c r="T65" i="15"/>
  <c r="U65" i="15"/>
  <c r="T65" i="19"/>
  <c r="U65" i="19"/>
  <c r="T65" i="27"/>
  <c r="U65" i="27"/>
  <c r="T65" i="16"/>
  <c r="U65" i="16"/>
  <c r="T65" i="2"/>
  <c r="U65" i="2"/>
  <c r="T65" i="14"/>
  <c r="U65" i="14"/>
  <c r="T65" i="12"/>
  <c r="U65" i="12"/>
</calcChain>
</file>

<file path=xl/sharedStrings.xml><?xml version="1.0" encoding="utf-8"?>
<sst xmlns="http://schemas.openxmlformats.org/spreadsheetml/2006/main" count="4400" uniqueCount="139">
  <si>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</si>
  <si>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</si>
  <si>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</si>
  <si>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</si>
  <si>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</si>
  <si>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</si>
  <si>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</si>
  <si>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</si>
  <si>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</si>
  <si>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</si>
  <si>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</si>
  <si>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</si>
  <si>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</si>
  <si>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</si>
  <si>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</si>
  <si>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</si>
  <si>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</si>
  <si>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</si>
  <si>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</si>
  <si>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</si>
  <si>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</si>
  <si>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</si>
  <si>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</si>
  <si>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</si>
  <si>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</si>
  <si>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</si>
  <si>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</si>
  <si>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</si>
  <si>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</si>
  <si>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</si>
  <si>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</si>
  <si>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</si>
  <si>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</si>
  <si>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</si>
  <si>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</si>
  <si>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</si>
  <si>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</si>
  <si>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</si>
  <si>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</si>
  <si>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</si>
  <si>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</si>
  <si>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</si>
  <si>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</si>
  <si>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</si>
  <si>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</si>
  <si>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</si>
  <si>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</si>
  <si>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</si>
  <si>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</si>
  <si>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</si>
  <si>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</si>
  <si>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</si>
  <si>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</si>
  <si>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</si>
  <si>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</si>
  <si>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</si>
  <si>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</si>
  <si>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</si>
  <si>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</si>
  <si>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</si>
  <si>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</si>
  <si>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</si>
  <si>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</si>
  <si>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</si>
  <si>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</si>
  <si>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</si>
  <si>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</si>
  <si>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</si>
  <si>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</si>
  <si>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</si>
  <si>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</si>
  <si>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</si>
  <si>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</si>
  <si>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</si>
  <si>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</si>
  <si>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</si>
  <si>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</si>
  <si>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</si>
  <si>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</si>
  <si>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</si>
  <si>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</si>
  <si>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</si>
  <si>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</si>
  <si>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</si>
  <si>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</si>
  <si>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</si>
  <si>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</si>
  <si>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</si>
  <si>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</si>
  <si>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</si>
  <si>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EASTERN CAPE: BUFFALO CITY (BUF)</t>
  </si>
  <si>
    <t>EASTERN CAPE: SARAH BAARTMAN (DC10)</t>
  </si>
  <si>
    <t>EASTERN CAPE: AMATHOLE (DC12)</t>
  </si>
  <si>
    <t>EASTERN CAPE: CHRIS HANI (DC13)</t>
  </si>
  <si>
    <t>EASTERN CAPE: JOE GQABI (DC14)</t>
  </si>
  <si>
    <t>EASTERN CAPE: O R TAMBO (DC15)</t>
  </si>
  <si>
    <t>EASTERN CAPE: ALFRED NZO (DC44)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</si>
  <si>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</si>
  <si>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</si>
  <si>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</si>
  <si>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</si>
  <si>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</si>
  <si>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</si>
  <si>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</si>
  <si>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</si>
  <si>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</si>
  <si>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</si>
  <si>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</si>
  <si>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</si>
  <si>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</si>
  <si>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</si>
  <si>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</si>
  <si>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</si>
  <si>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</si>
  <si>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</si>
  <si>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</si>
  <si>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ELUNDINI (EC141)</t>
  </si>
  <si>
    <t>EASTERN CAPE: SENQU (EC142)</t>
  </si>
  <si>
    <t>EASTERN CAPE: WALTER SISULU (EC145)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</si>
  <si>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</si>
  <si>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</si>
  <si>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</si>
  <si>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</si>
  <si>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</si>
  <si>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</si>
  <si>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</si>
  <si>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</si>
  <si>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</si>
  <si>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NELSON MANDELA BAY (NMA)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</si>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</sst>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7011045000</v>
      </c>
      <c r="C8" s="36">
        <f t="shared" si="0"/>
        <v>245068000</v>
      </c>
      <c r="D8" s="36">
        <f t="shared" si="0"/>
        <v>0</v>
      </c>
      <c r="E8" s="36">
        <f t="shared" si="0"/>
        <v>7256113000</v>
      </c>
      <c r="F8" s="37">
        <f t="shared" si="0"/>
        <v>7416321000</v>
      </c>
      <c r="G8" s="38">
        <f t="shared" si="0"/>
        <v>6866211000</v>
      </c>
      <c r="H8" s="37">
        <f t="shared" si="0"/>
        <v>1342517000</v>
      </c>
      <c r="I8" s="38">
        <f t="shared" si="0"/>
        <v>515882713</v>
      </c>
      <c r="J8" s="37">
        <f t="shared" si="0"/>
        <v>1836546000</v>
      </c>
      <c r="K8" s="38">
        <f t="shared" si="0"/>
        <v>1195270257</v>
      </c>
      <c r="L8" s="37">
        <f t="shared" si="0"/>
        <v>1091983000</v>
      </c>
      <c r="M8" s="38">
        <f t="shared" si="0"/>
        <v>1149726744</v>
      </c>
      <c r="N8" s="37">
        <f t="shared" si="0"/>
        <v>0</v>
      </c>
      <c r="O8" s="38">
        <f t="shared" si="0"/>
        <v>0</v>
      </c>
      <c r="P8" s="37">
        <f t="shared" si="0"/>
        <v>4271046000</v>
      </c>
      <c r="Q8" s="38">
        <f t="shared" si="0"/>
        <v>2860879714</v>
      </c>
      <c r="R8" s="16">
        <f>IF(($J8       =0),0,((($L8       -$J8       )/$J8       )*100))</f>
        <v>-40.541483850663148</v>
      </c>
      <c r="S8" s="17">
        <f>IF(($K8       =0),0,((($M8       -$K8       )/$K8       )*100))</f>
        <v>-3.8103109094598677</v>
      </c>
      <c r="T8" s="16">
        <f>IF(($E8       =0),0,(($P8       /$E8       )*100))</f>
        <v>58.861349044591783</v>
      </c>
      <c r="U8" s="18">
        <f>IF(($E8       =0),0,(($Q8       /$E8       )*100))</f>
        <v>39.427165949593125</v>
      </c>
      <c r="V8" s="37">
        <f t="shared" ref="V8:W8" si="1">+V9+V28</f>
        <v>438269000</v>
      </c>
      <c r="W8" s="38">
        <f t="shared" si="1"/>
        <v>127617000</v>
      </c>
    </row>
    <row r="9" spans="1:23" x14ac:dyDescent="0.2">
      <c r="A9" s="19" t="s">
        <v>35</v>
      </c>
      <c r="B9" s="39">
        <f t="shared" ref="B9:Q9" si="2">SUM(B10:B27)</f>
        <v>6750715000</v>
      </c>
      <c r="C9" s="39">
        <f t="shared" si="2"/>
        <v>145656000</v>
      </c>
      <c r="D9" s="39">
        <f t="shared" si="2"/>
        <v>0</v>
      </c>
      <c r="E9" s="39">
        <f t="shared" si="2"/>
        <v>6896371000</v>
      </c>
      <c r="F9" s="40">
        <f t="shared" si="2"/>
        <v>7056579000</v>
      </c>
      <c r="G9" s="41">
        <f t="shared" si="2"/>
        <v>6506469000</v>
      </c>
      <c r="H9" s="40">
        <f t="shared" si="2"/>
        <v>1292455000</v>
      </c>
      <c r="I9" s="41">
        <f t="shared" si="2"/>
        <v>474254382</v>
      </c>
      <c r="J9" s="40">
        <f t="shared" si="2"/>
        <v>1773977000</v>
      </c>
      <c r="K9" s="41">
        <f t="shared" si="2"/>
        <v>1178872194</v>
      </c>
      <c r="L9" s="40">
        <f t="shared" si="2"/>
        <v>1040782000</v>
      </c>
      <c r="M9" s="41">
        <f t="shared" si="2"/>
        <v>1088604277</v>
      </c>
      <c r="N9" s="40">
        <f t="shared" si="2"/>
        <v>0</v>
      </c>
      <c r="O9" s="41">
        <f t="shared" si="2"/>
        <v>0</v>
      </c>
      <c r="P9" s="40">
        <f t="shared" si="2"/>
        <v>4107214000</v>
      </c>
      <c r="Q9" s="41">
        <f t="shared" si="2"/>
        <v>2741730853</v>
      </c>
      <c r="R9" s="20">
        <f>IF(($J9       =0),0,((($L9       -$J9       )/$J9       )*100))</f>
        <v>-41.330580948907453</v>
      </c>
      <c r="S9" s="21">
        <f>IF(($K9       =0),0,((($M9       -$K9       )/$K9       )*100))</f>
        <v>-7.6571419242415351</v>
      </c>
      <c r="T9" s="20">
        <f>IF(($E9       =0),0,(($P9       /$E9       )*100))</f>
        <v>59.556163669268955</v>
      </c>
      <c r="U9" s="22">
        <f>IF(($E9       =0),0,(($Q9       /$E9       )*100))</f>
        <v>39.756139178127164</v>
      </c>
      <c r="V9" s="40">
        <f t="shared" ref="V9:W9" si="3">SUM(V10:V27)</f>
        <v>370802000</v>
      </c>
      <c r="W9" s="41">
        <f t="shared" si="3"/>
        <v>77120000</v>
      </c>
    </row>
    <row r="10" spans="1:23" x14ac:dyDescent="0.2">
      <c r="A10" s="23" t="s">
        <v>36</v>
      </c>
      <c r="B10" s="42">
        <v>3536357000</v>
      </c>
      <c r="C10" s="42">
        <v>12916000</v>
      </c>
      <c r="D10" s="42"/>
      <c r="E10" s="42">
        <f t="shared" ref="E10:E41" si="4">$B10      +$C10      +$D10</f>
        <v>3549273000</v>
      </c>
      <c r="F10" s="43">
        <v>3538807000</v>
      </c>
      <c r="G10" s="44">
        <v>3538807000</v>
      </c>
      <c r="H10" s="43">
        <v>985525000</v>
      </c>
      <c r="I10" s="44">
        <v>338137582</v>
      </c>
      <c r="J10" s="43">
        <v>1026797000</v>
      </c>
      <c r="K10" s="44">
        <v>746455657</v>
      </c>
      <c r="L10" s="43">
        <v>674259000</v>
      </c>
      <c r="M10" s="44">
        <v>734426952</v>
      </c>
      <c r="N10" s="43"/>
      <c r="O10" s="44"/>
      <c r="P10" s="43">
        <f t="shared" ref="P10:P41" si="5">$H10      +$J10      +$L10      +$N10</f>
        <v>2686581000</v>
      </c>
      <c r="Q10" s="44">
        <f t="shared" ref="Q10:Q41" si="6">$I10      +$K10      +$M10      +$O10</f>
        <v>1819020191</v>
      </c>
      <c r="R10" s="24">
        <f t="shared" ref="R10:R41" si="7">IF(($J10      =0),0,((($L10      -$J10      )/$J10      )*100))</f>
        <v>-34.333758279387261</v>
      </c>
      <c r="S10" s="25">
        <f t="shared" ref="S10:S41" si="8">IF(($K10      =0),0,((($M10      -$K10      )/$K10      )*100))</f>
        <v>-1.6114426740823802</v>
      </c>
      <c r="T10" s="24">
        <f t="shared" ref="T10:T41" si="9">IF(($E10      =0),0,(($P10      /$E10      )*100))</f>
        <v>75.69383927356391</v>
      </c>
      <c r="U10" s="26">
        <f t="shared" ref="U10:U41" si="10">IF(($E10      =0),0,(($Q10      /$E10      )*100))</f>
        <v>51.250500905396677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339948000</v>
      </c>
      <c r="C12" s="42"/>
      <c r="D12" s="42"/>
      <c r="E12" s="42">
        <f t="shared" si="4"/>
        <v>339948000</v>
      </c>
      <c r="F12" s="43">
        <v>339948000</v>
      </c>
      <c r="G12" s="44">
        <v>90025000</v>
      </c>
      <c r="H12" s="43">
        <v>14415000</v>
      </c>
      <c r="I12" s="44"/>
      <c r="J12" s="43">
        <v>19231000</v>
      </c>
      <c r="K12" s="44"/>
      <c r="L12" s="43"/>
      <c r="M12" s="44"/>
      <c r="N12" s="43"/>
      <c r="O12" s="44"/>
      <c r="P12" s="43">
        <f t="shared" si="5"/>
        <v>33646000</v>
      </c>
      <c r="Q12" s="44">
        <f t="shared" si="6"/>
        <v>0</v>
      </c>
      <c r="R12" s="24">
        <f t="shared" si="7"/>
        <v>-100</v>
      </c>
      <c r="S12" s="25">
        <f t="shared" si="8"/>
        <v>0</v>
      </c>
      <c r="T12" s="24">
        <f t="shared" si="9"/>
        <v>9.8973960723404755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352170000</v>
      </c>
      <c r="C13" s="42">
        <v>2694000</v>
      </c>
      <c r="D13" s="42"/>
      <c r="E13" s="42">
        <f t="shared" si="4"/>
        <v>354864000</v>
      </c>
      <c r="F13" s="43">
        <v>354864000</v>
      </c>
      <c r="G13" s="44">
        <v>354864000</v>
      </c>
      <c r="H13" s="43">
        <v>71041000</v>
      </c>
      <c r="I13" s="44">
        <v>26117902</v>
      </c>
      <c r="J13" s="43">
        <v>127357000</v>
      </c>
      <c r="K13" s="44">
        <v>173853461</v>
      </c>
      <c r="L13" s="43">
        <v>34900000</v>
      </c>
      <c r="M13" s="44">
        <v>60745960</v>
      </c>
      <c r="N13" s="43"/>
      <c r="O13" s="44"/>
      <c r="P13" s="43">
        <f t="shared" si="5"/>
        <v>233298000</v>
      </c>
      <c r="Q13" s="44">
        <f t="shared" si="6"/>
        <v>260717323</v>
      </c>
      <c r="R13" s="24">
        <f t="shared" si="7"/>
        <v>-72.596716317124304</v>
      </c>
      <c r="S13" s="25">
        <f t="shared" si="8"/>
        <v>-65.059102274644971</v>
      </c>
      <c r="T13" s="24">
        <f t="shared" si="9"/>
        <v>65.742932503719729</v>
      </c>
      <c r="U13" s="26">
        <f t="shared" si="10"/>
        <v>73.469645554353207</v>
      </c>
      <c r="V13" s="43">
        <v>3186000</v>
      </c>
      <c r="W13" s="44"/>
    </row>
    <row r="14" spans="1:23" x14ac:dyDescent="0.2">
      <c r="A14" s="23" t="s">
        <v>40</v>
      </c>
      <c r="B14" s="42">
        <v>73868000</v>
      </c>
      <c r="C14" s="42">
        <v>-18400000</v>
      </c>
      <c r="D14" s="42"/>
      <c r="E14" s="42">
        <f t="shared" si="4"/>
        <v>55468000</v>
      </c>
      <c r="F14" s="43">
        <v>55468000</v>
      </c>
      <c r="G14" s="44">
        <v>55468000</v>
      </c>
      <c r="H14" s="43">
        <v>3706000</v>
      </c>
      <c r="I14" s="44">
        <v>1789456</v>
      </c>
      <c r="J14" s="43">
        <v>20775000</v>
      </c>
      <c r="K14" s="44">
        <v>10746713</v>
      </c>
      <c r="L14" s="43">
        <v>11442000</v>
      </c>
      <c r="M14" s="44">
        <v>15391143</v>
      </c>
      <c r="N14" s="43"/>
      <c r="O14" s="44"/>
      <c r="P14" s="43">
        <f t="shared" si="5"/>
        <v>35923000</v>
      </c>
      <c r="Q14" s="44">
        <f t="shared" si="6"/>
        <v>27927312</v>
      </c>
      <c r="R14" s="24">
        <f t="shared" si="7"/>
        <v>-44.924187725631768</v>
      </c>
      <c r="S14" s="25">
        <f t="shared" si="8"/>
        <v>43.217214417096649</v>
      </c>
      <c r="T14" s="24">
        <f t="shared" si="9"/>
        <v>64.763467224345575</v>
      </c>
      <c r="U14" s="26">
        <f t="shared" si="10"/>
        <v>50.348510853104486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17749000</v>
      </c>
      <c r="C16" s="42">
        <v>-158000</v>
      </c>
      <c r="D16" s="42"/>
      <c r="E16" s="42">
        <f t="shared" si="4"/>
        <v>17591000</v>
      </c>
      <c r="F16" s="43">
        <v>17591000</v>
      </c>
      <c r="G16" s="44">
        <v>17591000</v>
      </c>
      <c r="H16" s="43">
        <v>2766000</v>
      </c>
      <c r="I16" s="44">
        <v>2156476</v>
      </c>
      <c r="J16" s="43">
        <v>1647000</v>
      </c>
      <c r="K16" s="44">
        <v>3353518</v>
      </c>
      <c r="L16" s="43">
        <v>4856000</v>
      </c>
      <c r="M16" s="44">
        <v>1230452</v>
      </c>
      <c r="N16" s="43"/>
      <c r="O16" s="44"/>
      <c r="P16" s="43">
        <f t="shared" si="5"/>
        <v>9269000</v>
      </c>
      <c r="Q16" s="44">
        <f t="shared" si="6"/>
        <v>6740446</v>
      </c>
      <c r="R16" s="24">
        <f t="shared" si="7"/>
        <v>194.83910139647844</v>
      </c>
      <c r="S16" s="25">
        <f t="shared" si="8"/>
        <v>-63.308620976538663</v>
      </c>
      <c r="T16" s="24">
        <f t="shared" si="9"/>
        <v>52.691717355465862</v>
      </c>
      <c r="U16" s="26">
        <f t="shared" si="10"/>
        <v>38.317582854868967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494205000</v>
      </c>
      <c r="C20" s="42">
        <v>319278000</v>
      </c>
      <c r="D20" s="42"/>
      <c r="E20" s="42">
        <f t="shared" si="4"/>
        <v>813483000</v>
      </c>
      <c r="F20" s="43">
        <v>813483000</v>
      </c>
      <c r="G20" s="44">
        <v>813483000</v>
      </c>
      <c r="H20" s="43"/>
      <c r="I20" s="44">
        <v>-1600304</v>
      </c>
      <c r="J20" s="43">
        <v>83683000</v>
      </c>
      <c r="K20" s="44">
        <v>50336933</v>
      </c>
      <c r="L20" s="43">
        <v>26003000</v>
      </c>
      <c r="M20" s="44">
        <v>97939882</v>
      </c>
      <c r="N20" s="43"/>
      <c r="O20" s="44"/>
      <c r="P20" s="43">
        <f t="shared" si="5"/>
        <v>109686000</v>
      </c>
      <c r="Q20" s="44">
        <f t="shared" si="6"/>
        <v>146676511</v>
      </c>
      <c r="R20" s="24">
        <f t="shared" si="7"/>
        <v>-68.926783217618876</v>
      </c>
      <c r="S20" s="25">
        <f t="shared" si="8"/>
        <v>94.568632141334476</v>
      </c>
      <c r="T20" s="24">
        <f t="shared" si="9"/>
        <v>13.483502421070876</v>
      </c>
      <c r="U20" s="26">
        <f t="shared" si="10"/>
        <v>18.030679313519766</v>
      </c>
      <c r="V20" s="43">
        <v>360341000</v>
      </c>
      <c r="W20" s="44">
        <v>77120000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707935000</v>
      </c>
      <c r="C22" s="42">
        <v>-101589000</v>
      </c>
      <c r="D22" s="42"/>
      <c r="E22" s="42">
        <f t="shared" si="4"/>
        <v>606346000</v>
      </c>
      <c r="F22" s="43">
        <v>707935000</v>
      </c>
      <c r="G22" s="44">
        <v>476833000</v>
      </c>
      <c r="H22" s="43">
        <v>95212000</v>
      </c>
      <c r="I22" s="44">
        <v>42971019</v>
      </c>
      <c r="J22" s="43">
        <v>147403000</v>
      </c>
      <c r="K22" s="44">
        <v>51106217</v>
      </c>
      <c r="L22" s="43">
        <v>120195000</v>
      </c>
      <c r="M22" s="44">
        <v>35810256</v>
      </c>
      <c r="N22" s="43"/>
      <c r="O22" s="44"/>
      <c r="P22" s="43">
        <f t="shared" si="5"/>
        <v>362810000</v>
      </c>
      <c r="Q22" s="44">
        <f t="shared" si="6"/>
        <v>129887492</v>
      </c>
      <c r="R22" s="24">
        <f t="shared" si="7"/>
        <v>-18.458240334321555</v>
      </c>
      <c r="S22" s="25">
        <f t="shared" si="8"/>
        <v>-29.929746120711691</v>
      </c>
      <c r="T22" s="24">
        <f t="shared" si="9"/>
        <v>59.835473475540368</v>
      </c>
      <c r="U22" s="26">
        <f t="shared" si="10"/>
        <v>21.421348866818615</v>
      </c>
      <c r="V22" s="43"/>
      <c r="W22" s="44"/>
    </row>
    <row r="23" spans="1:23" x14ac:dyDescent="0.2">
      <c r="A23" s="23" t="s">
        <v>49</v>
      </c>
      <c r="B23" s="42">
        <v>562092000</v>
      </c>
      <c r="C23" s="42"/>
      <c r="D23" s="42"/>
      <c r="E23" s="42">
        <f t="shared" si="4"/>
        <v>562092000</v>
      </c>
      <c r="F23" s="43">
        <v>562092000</v>
      </c>
      <c r="G23" s="44">
        <v>562092000</v>
      </c>
      <c r="H23" s="43">
        <v>85557000</v>
      </c>
      <c r="I23" s="44">
        <v>53779021</v>
      </c>
      <c r="J23" s="43">
        <v>165120000</v>
      </c>
      <c r="K23" s="44">
        <v>100458504</v>
      </c>
      <c r="L23" s="43">
        <v>31718000</v>
      </c>
      <c r="M23" s="44">
        <v>94372544</v>
      </c>
      <c r="N23" s="43"/>
      <c r="O23" s="44"/>
      <c r="P23" s="43">
        <f t="shared" si="5"/>
        <v>282395000</v>
      </c>
      <c r="Q23" s="44">
        <f t="shared" si="6"/>
        <v>248610069</v>
      </c>
      <c r="R23" s="24">
        <f t="shared" si="7"/>
        <v>-80.790939922480618</v>
      </c>
      <c r="S23" s="25">
        <f t="shared" si="8"/>
        <v>-6.0581829886696301</v>
      </c>
      <c r="T23" s="24">
        <f t="shared" si="9"/>
        <v>50.239996299538156</v>
      </c>
      <c r="U23" s="26">
        <f t="shared" si="10"/>
        <v>44.229426677483403</v>
      </c>
      <c r="V23" s="43">
        <v>7275000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666391000</v>
      </c>
      <c r="C26" s="42">
        <v>-69085000</v>
      </c>
      <c r="D26" s="42"/>
      <c r="E26" s="42">
        <f t="shared" si="4"/>
        <v>597306000</v>
      </c>
      <c r="F26" s="43">
        <v>666391000</v>
      </c>
      <c r="G26" s="44">
        <v>597306000</v>
      </c>
      <c r="H26" s="43">
        <v>34233000</v>
      </c>
      <c r="I26" s="44">
        <v>10903230</v>
      </c>
      <c r="J26" s="43">
        <v>181964000</v>
      </c>
      <c r="K26" s="44">
        <v>42561191</v>
      </c>
      <c r="L26" s="43">
        <v>137409000</v>
      </c>
      <c r="M26" s="44">
        <v>48687088</v>
      </c>
      <c r="N26" s="43"/>
      <c r="O26" s="44"/>
      <c r="P26" s="43">
        <f t="shared" si="5"/>
        <v>353606000</v>
      </c>
      <c r="Q26" s="44">
        <f t="shared" si="6"/>
        <v>102151509</v>
      </c>
      <c r="R26" s="24">
        <f t="shared" si="7"/>
        <v>-24.485612538743929</v>
      </c>
      <c r="S26" s="25">
        <f t="shared" si="8"/>
        <v>14.393152202907103</v>
      </c>
      <c r="T26" s="24">
        <f t="shared" si="9"/>
        <v>59.200141970782148</v>
      </c>
      <c r="U26" s="26">
        <f t="shared" si="10"/>
        <v>17.102039658064712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260330000</v>
      </c>
      <c r="C28" s="39">
        <f t="shared" si="11"/>
        <v>99412000</v>
      </c>
      <c r="D28" s="39">
        <f t="shared" si="11"/>
        <v>0</v>
      </c>
      <c r="E28" s="39">
        <f t="shared" si="11"/>
        <v>359742000</v>
      </c>
      <c r="F28" s="40">
        <f t="shared" si="11"/>
        <v>359742000</v>
      </c>
      <c r="G28" s="41">
        <f t="shared" si="11"/>
        <v>359742000</v>
      </c>
      <c r="H28" s="40">
        <f t="shared" si="11"/>
        <v>50062000</v>
      </c>
      <c r="I28" s="41">
        <f t="shared" si="11"/>
        <v>41628331</v>
      </c>
      <c r="J28" s="40">
        <f t="shared" si="11"/>
        <v>62569000</v>
      </c>
      <c r="K28" s="41">
        <f t="shared" si="11"/>
        <v>16398063</v>
      </c>
      <c r="L28" s="40">
        <f t="shared" si="11"/>
        <v>51201000</v>
      </c>
      <c r="M28" s="41">
        <f t="shared" si="11"/>
        <v>61122467</v>
      </c>
      <c r="N28" s="40">
        <f t="shared" si="11"/>
        <v>0</v>
      </c>
      <c r="O28" s="41">
        <f t="shared" si="11"/>
        <v>0</v>
      </c>
      <c r="P28" s="40">
        <f t="shared" si="11"/>
        <v>163832000</v>
      </c>
      <c r="Q28" s="41">
        <f t="shared" si="11"/>
        <v>119148861</v>
      </c>
      <c r="R28" s="20">
        <f t="shared" si="7"/>
        <v>-18.168741709153093</v>
      </c>
      <c r="S28" s="21">
        <f t="shared" si="8"/>
        <v>272.7419939781912</v>
      </c>
      <c r="T28" s="20">
        <f t="shared" si="9"/>
        <v>45.541526983226866</v>
      </c>
      <c r="U28" s="22">
        <f t="shared" si="10"/>
        <v>33.120642293643776</v>
      </c>
      <c r="V28" s="40">
        <f t="shared" ref="V28:W28" si="12">SUM(V29:V42)</f>
        <v>67467000</v>
      </c>
      <c r="W28" s="41">
        <f t="shared" si="12"/>
        <v>50497000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30000000</v>
      </c>
      <c r="C30" s="42"/>
      <c r="D30" s="42"/>
      <c r="E30" s="42">
        <f t="shared" si="4"/>
        <v>30000000</v>
      </c>
      <c r="F30" s="43">
        <v>30000000</v>
      </c>
      <c r="G30" s="44">
        <v>30000000</v>
      </c>
      <c r="H30" s="43">
        <v>2138000</v>
      </c>
      <c r="I30" s="44">
        <v>2137902</v>
      </c>
      <c r="J30" s="43">
        <v>2282000</v>
      </c>
      <c r="K30" s="44"/>
      <c r="L30" s="43">
        <v>11418000</v>
      </c>
      <c r="M30" s="44">
        <v>5862098</v>
      </c>
      <c r="N30" s="43"/>
      <c r="O30" s="44"/>
      <c r="P30" s="43">
        <f t="shared" si="5"/>
        <v>15838000</v>
      </c>
      <c r="Q30" s="44">
        <f t="shared" si="6"/>
        <v>8000000</v>
      </c>
      <c r="R30" s="24">
        <f t="shared" si="7"/>
        <v>400.35056967572302</v>
      </c>
      <c r="S30" s="25">
        <f t="shared" si="8"/>
        <v>0</v>
      </c>
      <c r="T30" s="24">
        <f t="shared" si="9"/>
        <v>52.793333333333337</v>
      </c>
      <c r="U30" s="26">
        <f t="shared" si="10"/>
        <v>26.666666666666668</v>
      </c>
      <c r="V30" s="43"/>
      <c r="W30" s="44"/>
    </row>
    <row r="31" spans="1:23" x14ac:dyDescent="0.2">
      <c r="A31" s="23" t="s">
        <v>57</v>
      </c>
      <c r="B31" s="42">
        <v>88923000</v>
      </c>
      <c r="C31" s="42"/>
      <c r="D31" s="42"/>
      <c r="E31" s="42">
        <f t="shared" si="4"/>
        <v>88923000</v>
      </c>
      <c r="F31" s="43">
        <v>88923000</v>
      </c>
      <c r="G31" s="44">
        <v>88923000</v>
      </c>
      <c r="H31" s="43">
        <v>23950000</v>
      </c>
      <c r="I31" s="44">
        <v>30384296</v>
      </c>
      <c r="J31" s="43">
        <v>19150000</v>
      </c>
      <c r="K31" s="44">
        <v>-14155850</v>
      </c>
      <c r="L31" s="43">
        <v>10088000</v>
      </c>
      <c r="M31" s="44">
        <v>23617204</v>
      </c>
      <c r="N31" s="43"/>
      <c r="O31" s="44"/>
      <c r="P31" s="43">
        <f t="shared" si="5"/>
        <v>53188000</v>
      </c>
      <c r="Q31" s="44">
        <f t="shared" si="6"/>
        <v>39845650</v>
      </c>
      <c r="R31" s="24">
        <f t="shared" si="7"/>
        <v>-47.321148825065272</v>
      </c>
      <c r="S31" s="25">
        <f t="shared" si="8"/>
        <v>-266.83706029662648</v>
      </c>
      <c r="T31" s="24">
        <f t="shared" si="9"/>
        <v>59.813546551510854</v>
      </c>
      <c r="U31" s="26">
        <f t="shared" si="10"/>
        <v>44.80916073456811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78107000</v>
      </c>
      <c r="C33" s="42">
        <v>2013000</v>
      </c>
      <c r="D33" s="42"/>
      <c r="E33" s="42">
        <f t="shared" si="4"/>
        <v>80120000</v>
      </c>
      <c r="F33" s="43">
        <v>80120000</v>
      </c>
      <c r="G33" s="44">
        <v>80120000</v>
      </c>
      <c r="H33" s="43">
        <v>15530000</v>
      </c>
      <c r="I33" s="44">
        <v>6393996</v>
      </c>
      <c r="J33" s="43">
        <v>27842000</v>
      </c>
      <c r="K33" s="44">
        <v>23900713</v>
      </c>
      <c r="L33" s="43">
        <v>17946000</v>
      </c>
      <c r="M33" s="44">
        <v>24445396</v>
      </c>
      <c r="N33" s="43"/>
      <c r="O33" s="44"/>
      <c r="P33" s="43">
        <f t="shared" si="5"/>
        <v>61318000</v>
      </c>
      <c r="Q33" s="44">
        <f t="shared" si="6"/>
        <v>54740105</v>
      </c>
      <c r="R33" s="24">
        <f t="shared" si="7"/>
        <v>-35.543423604626106</v>
      </c>
      <c r="S33" s="25">
        <f t="shared" si="8"/>
        <v>2.2789403814020108</v>
      </c>
      <c r="T33" s="24">
        <f t="shared" si="9"/>
        <v>76.532700948577144</v>
      </c>
      <c r="U33" s="26">
        <f t="shared" si="10"/>
        <v>68.32264727908138</v>
      </c>
      <c r="V33" s="43"/>
      <c r="W33" s="44"/>
    </row>
    <row r="34" spans="1:23" x14ac:dyDescent="0.2">
      <c r="A34" s="23" t="s">
        <v>60</v>
      </c>
      <c r="B34" s="42">
        <v>37300000</v>
      </c>
      <c r="C34" s="42"/>
      <c r="D34" s="42"/>
      <c r="E34" s="42">
        <f t="shared" si="4"/>
        <v>37300000</v>
      </c>
      <c r="F34" s="43">
        <v>37300000</v>
      </c>
      <c r="G34" s="44">
        <v>37300000</v>
      </c>
      <c r="H34" s="43">
        <v>6368000</v>
      </c>
      <c r="I34" s="44">
        <v>2628137</v>
      </c>
      <c r="J34" s="43">
        <v>7697000</v>
      </c>
      <c r="K34" s="44">
        <v>4906029</v>
      </c>
      <c r="L34" s="43">
        <v>6599000</v>
      </c>
      <c r="M34" s="44">
        <v>5698984</v>
      </c>
      <c r="N34" s="43"/>
      <c r="O34" s="44"/>
      <c r="P34" s="43">
        <f t="shared" si="5"/>
        <v>20664000</v>
      </c>
      <c r="Q34" s="44">
        <f t="shared" si="6"/>
        <v>13233150</v>
      </c>
      <c r="R34" s="24">
        <f t="shared" si="7"/>
        <v>-14.265298168117448</v>
      </c>
      <c r="S34" s="25">
        <f t="shared" si="8"/>
        <v>16.162868177093941</v>
      </c>
      <c r="T34" s="24">
        <f t="shared" si="9"/>
        <v>55.399463806970509</v>
      </c>
      <c r="U34" s="26">
        <f t="shared" si="10"/>
        <v>35.477613941018767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26000000</v>
      </c>
      <c r="C36" s="42">
        <v>-1200000</v>
      </c>
      <c r="D36" s="42"/>
      <c r="E36" s="42">
        <f t="shared" si="4"/>
        <v>24800000</v>
      </c>
      <c r="F36" s="43">
        <v>24800000</v>
      </c>
      <c r="G36" s="44">
        <v>24800000</v>
      </c>
      <c r="H36" s="43">
        <v>2076000</v>
      </c>
      <c r="I36" s="44">
        <v>84000</v>
      </c>
      <c r="J36" s="43">
        <v>5598000</v>
      </c>
      <c r="K36" s="44">
        <v>1747171</v>
      </c>
      <c r="L36" s="43">
        <v>5150000</v>
      </c>
      <c r="M36" s="44">
        <v>1498785</v>
      </c>
      <c r="N36" s="43"/>
      <c r="O36" s="44"/>
      <c r="P36" s="43">
        <f t="shared" si="5"/>
        <v>12824000</v>
      </c>
      <c r="Q36" s="44">
        <f t="shared" si="6"/>
        <v>3329956</v>
      </c>
      <c r="R36" s="24">
        <f t="shared" si="7"/>
        <v>-8.0028581636298686</v>
      </c>
      <c r="S36" s="25">
        <f t="shared" si="8"/>
        <v>-14.216467649703436</v>
      </c>
      <c r="T36" s="24">
        <f t="shared" si="9"/>
        <v>51.70967741935484</v>
      </c>
      <c r="U36" s="26">
        <f t="shared" si="10"/>
        <v>13.427241935483872</v>
      </c>
      <c r="V36" s="43"/>
      <c r="W36" s="44"/>
    </row>
    <row r="37" spans="1:23" x14ac:dyDescent="0.2">
      <c r="A37" s="23" t="s">
        <v>63</v>
      </c>
      <c r="B37" s="42"/>
      <c r="C37" s="42">
        <v>98599000</v>
      </c>
      <c r="D37" s="42"/>
      <c r="E37" s="42">
        <f t="shared" si="4"/>
        <v>98599000</v>
      </c>
      <c r="F37" s="43">
        <v>98599000</v>
      </c>
      <c r="G37" s="44">
        <v>98599000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67467000</v>
      </c>
      <c r="W37" s="44">
        <v>50497000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903359000</v>
      </c>
      <c r="C43" s="45">
        <f t="shared" si="20"/>
        <v>69349000</v>
      </c>
      <c r="D43" s="45">
        <f t="shared" si="20"/>
        <v>0</v>
      </c>
      <c r="E43" s="45">
        <f t="shared" si="20"/>
        <v>972708000</v>
      </c>
      <c r="F43" s="46">
        <f t="shared" si="20"/>
        <v>972708000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878805000</v>
      </c>
      <c r="C44" s="39">
        <f t="shared" si="22"/>
        <v>69349000</v>
      </c>
      <c r="D44" s="39">
        <f t="shared" si="22"/>
        <v>0</v>
      </c>
      <c r="E44" s="39">
        <f t="shared" si="22"/>
        <v>948154000</v>
      </c>
      <c r="F44" s="40">
        <f t="shared" si="22"/>
        <v>948154000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317423000</v>
      </c>
      <c r="C45" s="42"/>
      <c r="D45" s="42"/>
      <c r="E45" s="42">
        <f t="shared" si="13"/>
        <v>317423000</v>
      </c>
      <c r="F45" s="43">
        <v>317423000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509882000</v>
      </c>
      <c r="C46" s="42"/>
      <c r="D46" s="42"/>
      <c r="E46" s="42">
        <f t="shared" si="13"/>
        <v>509882000</v>
      </c>
      <c r="F46" s="43">
        <v>509882000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6500000</v>
      </c>
      <c r="C47" s="42">
        <v>-5232000</v>
      </c>
      <c r="D47" s="42"/>
      <c r="E47" s="42">
        <f t="shared" si="13"/>
        <v>1268000</v>
      </c>
      <c r="F47" s="43">
        <v>1268000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45000000</v>
      </c>
      <c r="C53" s="42"/>
      <c r="D53" s="42"/>
      <c r="E53" s="42">
        <f t="shared" si="13"/>
        <v>45000000</v>
      </c>
      <c r="F53" s="43">
        <v>45000000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74581000</v>
      </c>
      <c r="D55" s="42"/>
      <c r="E55" s="42">
        <f t="shared" si="13"/>
        <v>74581000</v>
      </c>
      <c r="F55" s="43">
        <v>74581000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24554000</v>
      </c>
      <c r="C56" s="39">
        <f t="shared" si="24"/>
        <v>0</v>
      </c>
      <c r="D56" s="39">
        <f t="shared" si="24"/>
        <v>0</v>
      </c>
      <c r="E56" s="39">
        <f t="shared" si="24"/>
        <v>24554000</v>
      </c>
      <c r="F56" s="40">
        <f t="shared" si="24"/>
        <v>24554000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24554000</v>
      </c>
      <c r="C59" s="42"/>
      <c r="D59" s="42"/>
      <c r="E59" s="42">
        <f t="shared" si="13"/>
        <v>24554000</v>
      </c>
      <c r="F59" s="43">
        <v>24554000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7914404000</v>
      </c>
      <c r="C61" s="39">
        <f t="shared" si="26"/>
        <v>314417000</v>
      </c>
      <c r="D61" s="39">
        <f t="shared" si="26"/>
        <v>0</v>
      </c>
      <c r="E61" s="39">
        <f t="shared" si="26"/>
        <v>8228821000</v>
      </c>
      <c r="F61" s="40">
        <f t="shared" si="26"/>
        <v>8389029000</v>
      </c>
      <c r="G61" s="41">
        <f t="shared" si="26"/>
        <v>6866211000</v>
      </c>
      <c r="H61" s="40">
        <f t="shared" si="26"/>
        <v>1342517000</v>
      </c>
      <c r="I61" s="41">
        <f t="shared" si="26"/>
        <v>515882713</v>
      </c>
      <c r="J61" s="40">
        <f t="shared" si="26"/>
        <v>1836546000</v>
      </c>
      <c r="K61" s="41">
        <f t="shared" si="26"/>
        <v>1195270257</v>
      </c>
      <c r="L61" s="40">
        <f t="shared" si="26"/>
        <v>1091983000</v>
      </c>
      <c r="M61" s="41">
        <f t="shared" si="26"/>
        <v>1149726744</v>
      </c>
      <c r="N61" s="40">
        <f t="shared" si="26"/>
        <v>0</v>
      </c>
      <c r="O61" s="41">
        <f t="shared" si="26"/>
        <v>0</v>
      </c>
      <c r="P61" s="40">
        <f t="shared" si="26"/>
        <v>4271046000</v>
      </c>
      <c r="Q61" s="41">
        <f t="shared" si="26"/>
        <v>2860879714</v>
      </c>
      <c r="R61" s="20">
        <f t="shared" si="16"/>
        <v>-40.541483850663148</v>
      </c>
      <c r="S61" s="21">
        <f t="shared" si="17"/>
        <v>-3.8103109094598677</v>
      </c>
      <c r="T61" s="20">
        <f t="shared" si="18"/>
        <v>51.903498690760195</v>
      </c>
      <c r="U61" s="22">
        <f t="shared" si="19"/>
        <v>34.766580947622991</v>
      </c>
      <c r="V61" s="40">
        <f t="shared" ref="V61:W61" si="27">+V8+V43</f>
        <v>438269000</v>
      </c>
      <c r="W61" s="41">
        <f t="shared" si="27"/>
        <v>127617000</v>
      </c>
    </row>
    <row r="62" spans="1:23" x14ac:dyDescent="0.2">
      <c r="A62" s="19" t="s">
        <v>86</v>
      </c>
      <c r="B62" s="39">
        <f t="shared" ref="B62:Q62" si="28">SUM(B63:B64)</f>
        <v>1170838000</v>
      </c>
      <c r="C62" s="39">
        <f t="shared" si="28"/>
        <v>0</v>
      </c>
      <c r="D62" s="39">
        <f t="shared" si="28"/>
        <v>0</v>
      </c>
      <c r="E62" s="39">
        <f t="shared" si="28"/>
        <v>1170838000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61033965</v>
      </c>
      <c r="J62" s="40">
        <f t="shared" si="28"/>
        <v>0</v>
      </c>
      <c r="K62" s="41">
        <f t="shared" si="28"/>
        <v>63094276</v>
      </c>
      <c r="L62" s="40">
        <f t="shared" si="28"/>
        <v>0</v>
      </c>
      <c r="M62" s="41">
        <f t="shared" si="28"/>
        <v>153700858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277829099</v>
      </c>
      <c r="R62" s="20">
        <f t="shared" si="16"/>
        <v>0</v>
      </c>
      <c r="S62" s="21">
        <f t="shared" si="17"/>
        <v>143.60507441277238</v>
      </c>
      <c r="T62" s="20">
        <f t="shared" si="18"/>
        <v>0</v>
      </c>
      <c r="U62" s="22">
        <f t="shared" si="19"/>
        <v>23.72908113675846</v>
      </c>
      <c r="V62" s="40">
        <f t="shared" ref="V62:W62" si="29">SUM(V63:V64)</f>
        <v>26507000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1170838000</v>
      </c>
      <c r="C63" s="42"/>
      <c r="D63" s="42"/>
      <c r="E63" s="42">
        <f t="shared" si="13"/>
        <v>1170838000</v>
      </c>
      <c r="F63" s="43"/>
      <c r="G63" s="44"/>
      <c r="H63" s="43"/>
      <c r="I63" s="44">
        <v>61033965</v>
      </c>
      <c r="J63" s="43"/>
      <c r="K63" s="44">
        <v>63094276</v>
      </c>
      <c r="L63" s="43"/>
      <c r="M63" s="44">
        <v>153700858</v>
      </c>
      <c r="N63" s="43"/>
      <c r="O63" s="44"/>
      <c r="P63" s="43">
        <f t="shared" si="14"/>
        <v>0</v>
      </c>
      <c r="Q63" s="44">
        <f t="shared" si="15"/>
        <v>277829099</v>
      </c>
      <c r="R63" s="24">
        <f t="shared" si="16"/>
        <v>0</v>
      </c>
      <c r="S63" s="25">
        <f t="shared" si="17"/>
        <v>143.60507441277238</v>
      </c>
      <c r="T63" s="24">
        <f t="shared" si="18"/>
        <v>0</v>
      </c>
      <c r="U63" s="26">
        <f t="shared" si="19"/>
        <v>23.72908113675846</v>
      </c>
      <c r="V63" s="43">
        <v>26507000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9085242000</v>
      </c>
      <c r="C65" s="48">
        <f t="shared" si="30"/>
        <v>314417000</v>
      </c>
      <c r="D65" s="48">
        <f t="shared" si="30"/>
        <v>0</v>
      </c>
      <c r="E65" s="48">
        <f t="shared" si="30"/>
        <v>9399659000</v>
      </c>
      <c r="F65" s="49">
        <f t="shared" si="30"/>
        <v>8389029000</v>
      </c>
      <c r="G65" s="50">
        <f t="shared" si="30"/>
        <v>6866211000</v>
      </c>
      <c r="H65" s="49">
        <f t="shared" si="30"/>
        <v>1342517000</v>
      </c>
      <c r="I65" s="50">
        <f t="shared" si="30"/>
        <v>576916678</v>
      </c>
      <c r="J65" s="49">
        <f t="shared" si="30"/>
        <v>1836546000</v>
      </c>
      <c r="K65" s="50">
        <f t="shared" si="30"/>
        <v>1258364533</v>
      </c>
      <c r="L65" s="49">
        <f t="shared" si="30"/>
        <v>1091983000</v>
      </c>
      <c r="M65" s="51">
        <f t="shared" si="30"/>
        <v>1303427602</v>
      </c>
      <c r="N65" s="49">
        <f t="shared" si="30"/>
        <v>0</v>
      </c>
      <c r="O65" s="50">
        <f t="shared" si="30"/>
        <v>0</v>
      </c>
      <c r="P65" s="49">
        <f t="shared" si="30"/>
        <v>4271046000</v>
      </c>
      <c r="Q65" s="50">
        <f t="shared" si="30"/>
        <v>3138708813</v>
      </c>
      <c r="R65" s="34">
        <f t="shared" si="16"/>
        <v>-40.541483850663148</v>
      </c>
      <c r="S65" s="35">
        <f t="shared" si="17"/>
        <v>3.5810822554389334</v>
      </c>
      <c r="T65" s="34">
        <f t="shared" si="18"/>
        <v>45.438307921595879</v>
      </c>
      <c r="U65" s="35">
        <f t="shared" si="19"/>
        <v>33.391730625547162</v>
      </c>
      <c r="V65" s="49">
        <f>+V61+V62</f>
        <v>464776000</v>
      </c>
      <c r="W65" s="50">
        <f>+W61+W62</f>
        <v>127617000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60375000</v>
      </c>
      <c r="C8" s="36">
        <f t="shared" si="0"/>
        <v>-3680000</v>
      </c>
      <c r="D8" s="36">
        <f t="shared" si="0"/>
        <v>0</v>
      </c>
      <c r="E8" s="36">
        <f t="shared" si="0"/>
        <v>56695000</v>
      </c>
      <c r="F8" s="37">
        <f t="shared" si="0"/>
        <v>59145000</v>
      </c>
      <c r="G8" s="38">
        <f t="shared" si="0"/>
        <v>56695000</v>
      </c>
      <c r="H8" s="37">
        <f t="shared" si="0"/>
        <v>5645000</v>
      </c>
      <c r="I8" s="38">
        <f t="shared" si="0"/>
        <v>0</v>
      </c>
      <c r="J8" s="37">
        <f t="shared" si="0"/>
        <v>5780000</v>
      </c>
      <c r="K8" s="38">
        <f t="shared" si="0"/>
        <v>0</v>
      </c>
      <c r="L8" s="37">
        <f t="shared" si="0"/>
        <v>4133000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15558000</v>
      </c>
      <c r="Q8" s="38">
        <f t="shared" si="0"/>
        <v>0</v>
      </c>
      <c r="R8" s="16">
        <f>IF(($J8       =0),0,((($L8       -$J8       )/$J8       )*100))</f>
        <v>-28.494809688581313</v>
      </c>
      <c r="S8" s="17">
        <f>IF(($K8       =0),0,((($M8       -$K8       )/$K8       )*100))</f>
        <v>0</v>
      </c>
      <c r="T8" s="16">
        <f>IF(($E8       =0),0,(($P8       /$E8       )*100))</f>
        <v>27.441573330981566</v>
      </c>
      <c r="U8" s="18">
        <f>IF(($E8       =0),0,(($Q8       /$E8       )*100))</f>
        <v>0</v>
      </c>
      <c r="V8" s="37">
        <f t="shared" ref="V8:W8" si="1">+V9+V28</f>
        <v>30063000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52695000</v>
      </c>
      <c r="C9" s="39">
        <f t="shared" si="2"/>
        <v>-2480000</v>
      </c>
      <c r="D9" s="39">
        <f t="shared" si="2"/>
        <v>0</v>
      </c>
      <c r="E9" s="39">
        <f t="shared" si="2"/>
        <v>50215000</v>
      </c>
      <c r="F9" s="40">
        <f t="shared" si="2"/>
        <v>52665000</v>
      </c>
      <c r="G9" s="41">
        <f t="shared" si="2"/>
        <v>50215000</v>
      </c>
      <c r="H9" s="40">
        <f t="shared" si="2"/>
        <v>4014000</v>
      </c>
      <c r="I9" s="41">
        <f t="shared" si="2"/>
        <v>0</v>
      </c>
      <c r="J9" s="40">
        <f t="shared" si="2"/>
        <v>4753000</v>
      </c>
      <c r="K9" s="41">
        <f t="shared" si="2"/>
        <v>0</v>
      </c>
      <c r="L9" s="40">
        <f t="shared" si="2"/>
        <v>3847000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12614000</v>
      </c>
      <c r="Q9" s="41">
        <f t="shared" si="2"/>
        <v>0</v>
      </c>
      <c r="R9" s="20">
        <f>IF(($J9       =0),0,((($L9       -$J9       )/$J9       )*100))</f>
        <v>-19.06164527666737</v>
      </c>
      <c r="S9" s="21">
        <f>IF(($K9       =0),0,((($M9       -$K9       )/$K9       )*100))</f>
        <v>0</v>
      </c>
      <c r="T9" s="20">
        <f>IF(($E9       =0),0,(($P9       /$E9       )*100))</f>
        <v>25.119984068505424</v>
      </c>
      <c r="U9" s="22">
        <f>IF(($E9       =0),0,(($Q9       /$E9       )*100))</f>
        <v>0</v>
      </c>
      <c r="V9" s="40">
        <f t="shared" ref="V9:W9" si="3">SUM(V10:V27)</f>
        <v>30063000</v>
      </c>
      <c r="W9" s="41">
        <f t="shared" si="3"/>
        <v>0</v>
      </c>
    </row>
    <row r="10" spans="1:23" x14ac:dyDescent="0.2">
      <c r="A10" s="23" t="s">
        <v>36</v>
      </c>
      <c r="B10" s="42">
        <v>15999000</v>
      </c>
      <c r="C10" s="42">
        <v>-30000</v>
      </c>
      <c r="D10" s="42"/>
      <c r="E10" s="42">
        <f t="shared" ref="E10:E41" si="4">$B10      +$C10      +$D10</f>
        <v>15969000</v>
      </c>
      <c r="F10" s="43">
        <v>15969000</v>
      </c>
      <c r="G10" s="44">
        <v>15969000</v>
      </c>
      <c r="H10" s="43">
        <v>3884000</v>
      </c>
      <c r="I10" s="44"/>
      <c r="J10" s="43">
        <v>3264000</v>
      </c>
      <c r="K10" s="44"/>
      <c r="L10" s="43">
        <v>2369000</v>
      </c>
      <c r="M10" s="44"/>
      <c r="N10" s="43"/>
      <c r="O10" s="44"/>
      <c r="P10" s="43">
        <f t="shared" ref="P10:P41" si="5">$H10      +$J10      +$L10      +$N10</f>
        <v>9517000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-27.420343137254903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59.596718642369595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22880000</v>
      </c>
      <c r="C20" s="42"/>
      <c r="D20" s="42"/>
      <c r="E20" s="42">
        <f t="shared" si="4"/>
        <v>22880000</v>
      </c>
      <c r="F20" s="43">
        <v>22880000</v>
      </c>
      <c r="G20" s="44">
        <v>22880000</v>
      </c>
      <c r="H20" s="43"/>
      <c r="I20" s="44"/>
      <c r="J20" s="43">
        <v>161000</v>
      </c>
      <c r="K20" s="44"/>
      <c r="L20" s="43">
        <v>1015000</v>
      </c>
      <c r="M20" s="44"/>
      <c r="N20" s="43"/>
      <c r="O20" s="44"/>
      <c r="P20" s="43">
        <f t="shared" si="5"/>
        <v>1176000</v>
      </c>
      <c r="Q20" s="44">
        <f t="shared" si="6"/>
        <v>0</v>
      </c>
      <c r="R20" s="24">
        <f t="shared" si="7"/>
        <v>530.43478260869563</v>
      </c>
      <c r="S20" s="25">
        <f t="shared" si="8"/>
        <v>0</v>
      </c>
      <c r="T20" s="24">
        <f t="shared" si="9"/>
        <v>5.13986013986014</v>
      </c>
      <c r="U20" s="26">
        <f t="shared" si="10"/>
        <v>0</v>
      </c>
      <c r="V20" s="43">
        <v>30063000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13816000</v>
      </c>
      <c r="C23" s="42">
        <v>-2450000</v>
      </c>
      <c r="D23" s="42"/>
      <c r="E23" s="42">
        <f t="shared" si="4"/>
        <v>11366000</v>
      </c>
      <c r="F23" s="43">
        <v>13816000</v>
      </c>
      <c r="G23" s="44">
        <v>11366000</v>
      </c>
      <c r="H23" s="43">
        <v>130000</v>
      </c>
      <c r="I23" s="44"/>
      <c r="J23" s="43">
        <v>1328000</v>
      </c>
      <c r="K23" s="44"/>
      <c r="L23" s="43">
        <v>463000</v>
      </c>
      <c r="M23" s="44"/>
      <c r="N23" s="43"/>
      <c r="O23" s="44"/>
      <c r="P23" s="43">
        <f t="shared" si="5"/>
        <v>1921000</v>
      </c>
      <c r="Q23" s="44">
        <f t="shared" si="6"/>
        <v>0</v>
      </c>
      <c r="R23" s="24">
        <f t="shared" si="7"/>
        <v>-65.135542168674704</v>
      </c>
      <c r="S23" s="25">
        <f t="shared" si="8"/>
        <v>0</v>
      </c>
      <c r="T23" s="24">
        <f t="shared" si="9"/>
        <v>16.901284532817172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7680000</v>
      </c>
      <c r="C28" s="39">
        <f t="shared" si="11"/>
        <v>-1200000</v>
      </c>
      <c r="D28" s="39">
        <f t="shared" si="11"/>
        <v>0</v>
      </c>
      <c r="E28" s="39">
        <f t="shared" si="11"/>
        <v>6480000</v>
      </c>
      <c r="F28" s="40">
        <f t="shared" si="11"/>
        <v>6480000</v>
      </c>
      <c r="G28" s="41">
        <f t="shared" si="11"/>
        <v>6480000</v>
      </c>
      <c r="H28" s="40">
        <f t="shared" si="11"/>
        <v>1631000</v>
      </c>
      <c r="I28" s="41">
        <f t="shared" si="11"/>
        <v>0</v>
      </c>
      <c r="J28" s="40">
        <f t="shared" si="11"/>
        <v>1027000</v>
      </c>
      <c r="K28" s="41">
        <f t="shared" si="11"/>
        <v>0</v>
      </c>
      <c r="L28" s="40">
        <f t="shared" si="11"/>
        <v>286000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2944000</v>
      </c>
      <c r="Q28" s="41">
        <f t="shared" si="11"/>
        <v>0</v>
      </c>
      <c r="R28" s="20">
        <f t="shared" si="7"/>
        <v>-72.151898734177209</v>
      </c>
      <c r="S28" s="21">
        <f t="shared" si="8"/>
        <v>0</v>
      </c>
      <c r="T28" s="20">
        <f t="shared" si="9"/>
        <v>45.432098765432102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1337000</v>
      </c>
      <c r="I31" s="44"/>
      <c r="J31" s="43">
        <v>222000</v>
      </c>
      <c r="K31" s="44"/>
      <c r="L31" s="43"/>
      <c r="M31" s="44"/>
      <c r="N31" s="43"/>
      <c r="O31" s="44"/>
      <c r="P31" s="43">
        <f t="shared" si="5"/>
        <v>1559000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64.958333333333329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1280000</v>
      </c>
      <c r="C33" s="42"/>
      <c r="D33" s="42"/>
      <c r="E33" s="42">
        <f t="shared" si="4"/>
        <v>1280000</v>
      </c>
      <c r="F33" s="43">
        <v>1280000</v>
      </c>
      <c r="G33" s="44">
        <v>1280000</v>
      </c>
      <c r="H33" s="43">
        <v>230000</v>
      </c>
      <c r="I33" s="44"/>
      <c r="J33" s="43">
        <v>538000</v>
      </c>
      <c r="K33" s="44"/>
      <c r="L33" s="43">
        <v>280000</v>
      </c>
      <c r="M33" s="44"/>
      <c r="N33" s="43"/>
      <c r="O33" s="44"/>
      <c r="P33" s="43">
        <f t="shared" si="5"/>
        <v>1048000</v>
      </c>
      <c r="Q33" s="44">
        <f t="shared" si="6"/>
        <v>0</v>
      </c>
      <c r="R33" s="24">
        <f t="shared" si="7"/>
        <v>-47.955390334572492</v>
      </c>
      <c r="S33" s="25">
        <f t="shared" si="8"/>
        <v>0</v>
      </c>
      <c r="T33" s="24">
        <f t="shared" si="9"/>
        <v>81.875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>
        <v>-1200000</v>
      </c>
      <c r="D36" s="42"/>
      <c r="E36" s="42">
        <f t="shared" si="4"/>
        <v>2800000</v>
      </c>
      <c r="F36" s="43">
        <v>2800000</v>
      </c>
      <c r="G36" s="44">
        <v>2800000</v>
      </c>
      <c r="H36" s="43">
        <v>64000</v>
      </c>
      <c r="I36" s="44"/>
      <c r="J36" s="43">
        <v>267000</v>
      </c>
      <c r="K36" s="44"/>
      <c r="L36" s="43">
        <v>6000</v>
      </c>
      <c r="M36" s="44"/>
      <c r="N36" s="43"/>
      <c r="O36" s="44"/>
      <c r="P36" s="43">
        <f t="shared" si="5"/>
        <v>337000</v>
      </c>
      <c r="Q36" s="44">
        <f t="shared" si="6"/>
        <v>0</v>
      </c>
      <c r="R36" s="24">
        <f t="shared" si="7"/>
        <v>-97.752808988764045</v>
      </c>
      <c r="S36" s="25">
        <f t="shared" si="8"/>
        <v>0</v>
      </c>
      <c r="T36" s="24">
        <f t="shared" si="9"/>
        <v>12.035714285714286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60375000</v>
      </c>
      <c r="C61" s="39">
        <f t="shared" si="26"/>
        <v>-3680000</v>
      </c>
      <c r="D61" s="39">
        <f t="shared" si="26"/>
        <v>0</v>
      </c>
      <c r="E61" s="39">
        <f t="shared" si="26"/>
        <v>56695000</v>
      </c>
      <c r="F61" s="40">
        <f t="shared" si="26"/>
        <v>59145000</v>
      </c>
      <c r="G61" s="41">
        <f t="shared" si="26"/>
        <v>56695000</v>
      </c>
      <c r="H61" s="40">
        <f t="shared" si="26"/>
        <v>5645000</v>
      </c>
      <c r="I61" s="41">
        <f t="shared" si="26"/>
        <v>0</v>
      </c>
      <c r="J61" s="40">
        <f t="shared" si="26"/>
        <v>5780000</v>
      </c>
      <c r="K61" s="41">
        <f t="shared" si="26"/>
        <v>0</v>
      </c>
      <c r="L61" s="40">
        <f t="shared" si="26"/>
        <v>4133000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15558000</v>
      </c>
      <c r="Q61" s="41">
        <f t="shared" si="26"/>
        <v>0</v>
      </c>
      <c r="R61" s="20">
        <f t="shared" si="16"/>
        <v>-28.494809688581313</v>
      </c>
      <c r="S61" s="21">
        <f t="shared" si="17"/>
        <v>0</v>
      </c>
      <c r="T61" s="20">
        <f t="shared" si="18"/>
        <v>27.441573330981566</v>
      </c>
      <c r="U61" s="22">
        <f t="shared" si="19"/>
        <v>0</v>
      </c>
      <c r="V61" s="40">
        <f t="shared" ref="V61:W61" si="27">+V8+V43</f>
        <v>30063000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60375000</v>
      </c>
      <c r="C65" s="48">
        <f t="shared" si="30"/>
        <v>-3680000</v>
      </c>
      <c r="D65" s="48">
        <f t="shared" si="30"/>
        <v>0</v>
      </c>
      <c r="E65" s="48">
        <f t="shared" si="30"/>
        <v>56695000</v>
      </c>
      <c r="F65" s="49">
        <f t="shared" si="30"/>
        <v>59145000</v>
      </c>
      <c r="G65" s="50">
        <f t="shared" si="30"/>
        <v>56695000</v>
      </c>
      <c r="H65" s="49">
        <f t="shared" si="30"/>
        <v>5645000</v>
      </c>
      <c r="I65" s="50">
        <f t="shared" si="30"/>
        <v>0</v>
      </c>
      <c r="J65" s="49">
        <f t="shared" si="30"/>
        <v>5780000</v>
      </c>
      <c r="K65" s="50">
        <f t="shared" si="30"/>
        <v>0</v>
      </c>
      <c r="L65" s="49">
        <f t="shared" si="30"/>
        <v>4133000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15558000</v>
      </c>
      <c r="Q65" s="50">
        <f t="shared" si="30"/>
        <v>0</v>
      </c>
      <c r="R65" s="34">
        <f t="shared" si="16"/>
        <v>-28.494809688581313</v>
      </c>
      <c r="S65" s="35">
        <f t="shared" si="17"/>
        <v>0</v>
      </c>
      <c r="T65" s="34">
        <f t="shared" si="18"/>
        <v>27.441573330981566</v>
      </c>
      <c r="U65" s="35">
        <f t="shared" si="19"/>
        <v>0</v>
      </c>
      <c r="V65" s="49">
        <f>+V61+V62</f>
        <v>30063000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52660000</v>
      </c>
      <c r="C8" s="36">
        <f t="shared" si="0"/>
        <v>29030000</v>
      </c>
      <c r="D8" s="36">
        <f t="shared" si="0"/>
        <v>0</v>
      </c>
      <c r="E8" s="36">
        <f t="shared" si="0"/>
        <v>81690000</v>
      </c>
      <c r="F8" s="37">
        <f t="shared" si="0"/>
        <v>81690000</v>
      </c>
      <c r="G8" s="38">
        <f t="shared" si="0"/>
        <v>81690000</v>
      </c>
      <c r="H8" s="37">
        <f t="shared" si="0"/>
        <v>13015000</v>
      </c>
      <c r="I8" s="38">
        <f t="shared" si="0"/>
        <v>3885545</v>
      </c>
      <c r="J8" s="37">
        <f t="shared" si="0"/>
        <v>11070000</v>
      </c>
      <c r="K8" s="38">
        <f t="shared" si="0"/>
        <v>17826541</v>
      </c>
      <c r="L8" s="37">
        <f t="shared" si="0"/>
        <v>7782000</v>
      </c>
      <c r="M8" s="38">
        <f t="shared" si="0"/>
        <v>8394640</v>
      </c>
      <c r="N8" s="37">
        <f t="shared" si="0"/>
        <v>0</v>
      </c>
      <c r="O8" s="38">
        <f t="shared" si="0"/>
        <v>0</v>
      </c>
      <c r="P8" s="37">
        <f t="shared" si="0"/>
        <v>31867000</v>
      </c>
      <c r="Q8" s="38">
        <f t="shared" si="0"/>
        <v>30106726</v>
      </c>
      <c r="R8" s="16">
        <f>IF(($J8       =0),0,((($L8       -$J8       )/$J8       )*100))</f>
        <v>-29.701897018970193</v>
      </c>
      <c r="S8" s="17">
        <f>IF(($K8       =0),0,((($M8       -$K8       )/$K8       )*100))</f>
        <v>-52.909316507335888</v>
      </c>
      <c r="T8" s="16">
        <f>IF(($E8       =0),0,(($P8       /$E8       )*100))</f>
        <v>39.009670706328805</v>
      </c>
      <c r="U8" s="18">
        <f>IF(($E8       =0),0,(($Q8       /$E8       )*100))</f>
        <v>36.854848818704859</v>
      </c>
      <c r="V8" s="37">
        <f t="shared" ref="V8:W8" si="1">+V9+V28</f>
        <v>1836000</v>
      </c>
      <c r="W8" s="38">
        <f t="shared" si="1"/>
        <v>1836000</v>
      </c>
    </row>
    <row r="9" spans="1:23" x14ac:dyDescent="0.2">
      <c r="A9" s="19" t="s">
        <v>35</v>
      </c>
      <c r="B9" s="39">
        <f t="shared" ref="B9:Q9" si="2">SUM(B10:B27)</f>
        <v>47658000</v>
      </c>
      <c r="C9" s="39">
        <f t="shared" si="2"/>
        <v>29030000</v>
      </c>
      <c r="D9" s="39">
        <f t="shared" si="2"/>
        <v>0</v>
      </c>
      <c r="E9" s="39">
        <f t="shared" si="2"/>
        <v>76688000</v>
      </c>
      <c r="F9" s="40">
        <f t="shared" si="2"/>
        <v>76688000</v>
      </c>
      <c r="G9" s="41">
        <f t="shared" si="2"/>
        <v>76688000</v>
      </c>
      <c r="H9" s="40">
        <f t="shared" si="2"/>
        <v>12163000</v>
      </c>
      <c r="I9" s="41">
        <f t="shared" si="2"/>
        <v>3885545</v>
      </c>
      <c r="J9" s="40">
        <f t="shared" si="2"/>
        <v>8574000</v>
      </c>
      <c r="K9" s="41">
        <f t="shared" si="2"/>
        <v>18678706</v>
      </c>
      <c r="L9" s="40">
        <f t="shared" si="2"/>
        <v>7484000</v>
      </c>
      <c r="M9" s="41">
        <f t="shared" si="2"/>
        <v>8344642</v>
      </c>
      <c r="N9" s="40">
        <f t="shared" si="2"/>
        <v>0</v>
      </c>
      <c r="O9" s="41">
        <f t="shared" si="2"/>
        <v>0</v>
      </c>
      <c r="P9" s="40">
        <f t="shared" si="2"/>
        <v>28221000</v>
      </c>
      <c r="Q9" s="41">
        <f t="shared" si="2"/>
        <v>30908893</v>
      </c>
      <c r="R9" s="20">
        <f>IF(($J9       =0),0,((($L9       -$J9       )/$J9       )*100))</f>
        <v>-12.712852810823419</v>
      </c>
      <c r="S9" s="21">
        <f>IF(($K9       =0),0,((($M9       -$K9       )/$K9       )*100))</f>
        <v>-55.325374252370587</v>
      </c>
      <c r="T9" s="20">
        <f>IF(($E9       =0),0,(($P9       /$E9       )*100))</f>
        <v>36.79976006676403</v>
      </c>
      <c r="U9" s="22">
        <f>IF(($E9       =0),0,(($Q9       /$E9       )*100))</f>
        <v>40.304732161485504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27858000</v>
      </c>
      <c r="C10" s="42">
        <v>-80000</v>
      </c>
      <c r="D10" s="42"/>
      <c r="E10" s="42">
        <f t="shared" ref="E10:E41" si="4">$B10      +$C10      +$D10</f>
        <v>27778000</v>
      </c>
      <c r="F10" s="43">
        <v>27778000</v>
      </c>
      <c r="G10" s="44">
        <v>27778000</v>
      </c>
      <c r="H10" s="43">
        <v>7232000</v>
      </c>
      <c r="I10" s="44">
        <v>3451015</v>
      </c>
      <c r="J10" s="43">
        <v>5560000</v>
      </c>
      <c r="K10" s="44">
        <v>23297597</v>
      </c>
      <c r="L10" s="43">
        <v>7484000</v>
      </c>
      <c r="M10" s="44">
        <v>2281701</v>
      </c>
      <c r="N10" s="43"/>
      <c r="O10" s="44"/>
      <c r="P10" s="43">
        <f t="shared" ref="P10:P41" si="5">$H10      +$J10      +$L10      +$N10</f>
        <v>20276000</v>
      </c>
      <c r="Q10" s="44">
        <f t="shared" ref="Q10:Q41" si="6">$I10      +$K10      +$M10      +$O10</f>
        <v>29030313</v>
      </c>
      <c r="R10" s="24">
        <f t="shared" ref="R10:R41" si="7">IF(($J10      =0),0,((($L10      -$J10      )/$J10      )*100))</f>
        <v>34.60431654676259</v>
      </c>
      <c r="S10" s="25">
        <f t="shared" ref="S10:S41" si="8">IF(($K10      =0),0,((($M10      -$K10      )/$K10      )*100))</f>
        <v>-90.206281789490987</v>
      </c>
      <c r="T10" s="24">
        <f t="shared" ref="T10:T41" si="9">IF(($E10      =0),0,(($P10      /$E10      )*100))</f>
        <v>72.99301605587155</v>
      </c>
      <c r="U10" s="26">
        <f t="shared" ref="U10:U41" si="10">IF(($E10      =0),0,(($Q10      /$E10      )*100))</f>
        <v>104.50829073367413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29110000</v>
      </c>
      <c r="D20" s="42"/>
      <c r="E20" s="42">
        <f t="shared" si="4"/>
        <v>29110000</v>
      </c>
      <c r="F20" s="43">
        <v>29110000</v>
      </c>
      <c r="G20" s="44">
        <v>29110000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19800000</v>
      </c>
      <c r="C23" s="42"/>
      <c r="D23" s="42"/>
      <c r="E23" s="42">
        <f t="shared" si="4"/>
        <v>19800000</v>
      </c>
      <c r="F23" s="43">
        <v>19800000</v>
      </c>
      <c r="G23" s="44">
        <v>19800000</v>
      </c>
      <c r="H23" s="43">
        <v>4931000</v>
      </c>
      <c r="I23" s="44">
        <v>434530</v>
      </c>
      <c r="J23" s="43">
        <v>3014000</v>
      </c>
      <c r="K23" s="44">
        <v>-4618891</v>
      </c>
      <c r="L23" s="43"/>
      <c r="M23" s="44">
        <v>6062941</v>
      </c>
      <c r="N23" s="43"/>
      <c r="O23" s="44"/>
      <c r="P23" s="43">
        <f t="shared" si="5"/>
        <v>7945000</v>
      </c>
      <c r="Q23" s="44">
        <f t="shared" si="6"/>
        <v>1878580</v>
      </c>
      <c r="R23" s="24">
        <f t="shared" si="7"/>
        <v>-100</v>
      </c>
      <c r="S23" s="25">
        <f t="shared" si="8"/>
        <v>-231.26399821948601</v>
      </c>
      <c r="T23" s="24">
        <f t="shared" si="9"/>
        <v>40.12626262626263</v>
      </c>
      <c r="U23" s="26">
        <f t="shared" si="10"/>
        <v>9.4877777777777776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5002000</v>
      </c>
      <c r="C28" s="39">
        <f t="shared" si="11"/>
        <v>0</v>
      </c>
      <c r="D28" s="39">
        <f t="shared" si="11"/>
        <v>0</v>
      </c>
      <c r="E28" s="39">
        <f t="shared" si="11"/>
        <v>5002000</v>
      </c>
      <c r="F28" s="40">
        <f t="shared" si="11"/>
        <v>5002000</v>
      </c>
      <c r="G28" s="41">
        <f t="shared" si="11"/>
        <v>5002000</v>
      </c>
      <c r="H28" s="40">
        <f t="shared" si="11"/>
        <v>852000</v>
      </c>
      <c r="I28" s="41">
        <f t="shared" si="11"/>
        <v>0</v>
      </c>
      <c r="J28" s="40">
        <f t="shared" si="11"/>
        <v>2496000</v>
      </c>
      <c r="K28" s="41">
        <f t="shared" si="11"/>
        <v>-852165</v>
      </c>
      <c r="L28" s="40">
        <f t="shared" si="11"/>
        <v>298000</v>
      </c>
      <c r="M28" s="41">
        <f t="shared" si="11"/>
        <v>49998</v>
      </c>
      <c r="N28" s="40">
        <f t="shared" si="11"/>
        <v>0</v>
      </c>
      <c r="O28" s="41">
        <f t="shared" si="11"/>
        <v>0</v>
      </c>
      <c r="P28" s="40">
        <f t="shared" si="11"/>
        <v>3646000</v>
      </c>
      <c r="Q28" s="41">
        <f t="shared" si="11"/>
        <v>-802167</v>
      </c>
      <c r="R28" s="20">
        <f t="shared" si="7"/>
        <v>-88.060897435897431</v>
      </c>
      <c r="S28" s="21">
        <f t="shared" si="8"/>
        <v>-105.8671736107444</v>
      </c>
      <c r="T28" s="20">
        <f t="shared" si="9"/>
        <v>72.890843662534991</v>
      </c>
      <c r="U28" s="22">
        <f t="shared" si="10"/>
        <v>-16.036925229908036</v>
      </c>
      <c r="V28" s="40">
        <f t="shared" ref="V28:W28" si="12">SUM(V29:V42)</f>
        <v>1836000</v>
      </c>
      <c r="W28" s="41">
        <f t="shared" si="12"/>
        <v>1836000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852000</v>
      </c>
      <c r="I31" s="44"/>
      <c r="J31" s="43">
        <v>2002000</v>
      </c>
      <c r="K31" s="44">
        <v>-852165</v>
      </c>
      <c r="L31" s="43">
        <v>42000</v>
      </c>
      <c r="M31" s="44">
        <v>49998</v>
      </c>
      <c r="N31" s="43"/>
      <c r="O31" s="44"/>
      <c r="P31" s="43">
        <f t="shared" si="5"/>
        <v>2896000</v>
      </c>
      <c r="Q31" s="44">
        <f t="shared" si="6"/>
        <v>-802167</v>
      </c>
      <c r="R31" s="24">
        <f t="shared" si="7"/>
        <v>-97.902097902097907</v>
      </c>
      <c r="S31" s="25">
        <f t="shared" si="8"/>
        <v>-105.8671736107444</v>
      </c>
      <c r="T31" s="24">
        <f t="shared" si="9"/>
        <v>76.21052631578948</v>
      </c>
      <c r="U31" s="26">
        <f t="shared" si="10"/>
        <v>-21.109657894736841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1202000</v>
      </c>
      <c r="C33" s="42"/>
      <c r="D33" s="42"/>
      <c r="E33" s="42">
        <f t="shared" si="4"/>
        <v>1202000</v>
      </c>
      <c r="F33" s="43">
        <v>1202000</v>
      </c>
      <c r="G33" s="44">
        <v>1202000</v>
      </c>
      <c r="H33" s="43"/>
      <c r="I33" s="44"/>
      <c r="J33" s="43">
        <v>494000</v>
      </c>
      <c r="K33" s="44"/>
      <c r="L33" s="43">
        <v>256000</v>
      </c>
      <c r="M33" s="44"/>
      <c r="N33" s="43"/>
      <c r="O33" s="44"/>
      <c r="P33" s="43">
        <f t="shared" si="5"/>
        <v>750000</v>
      </c>
      <c r="Q33" s="44">
        <f t="shared" si="6"/>
        <v>0</v>
      </c>
      <c r="R33" s="24">
        <f t="shared" si="7"/>
        <v>-48.178137651821864</v>
      </c>
      <c r="S33" s="25">
        <f t="shared" si="8"/>
        <v>0</v>
      </c>
      <c r="T33" s="24">
        <f t="shared" si="9"/>
        <v>62.396006655574041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1836000</v>
      </c>
      <c r="W37" s="44">
        <v>1836000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80435000</v>
      </c>
      <c r="C43" s="45">
        <f t="shared" si="20"/>
        <v>74614000</v>
      </c>
      <c r="D43" s="45">
        <f t="shared" si="20"/>
        <v>0</v>
      </c>
      <c r="E43" s="45">
        <f t="shared" si="20"/>
        <v>155049000</v>
      </c>
      <c r="F43" s="46">
        <f t="shared" si="20"/>
        <v>155016000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80435000</v>
      </c>
      <c r="C44" s="39">
        <f t="shared" si="22"/>
        <v>74614000</v>
      </c>
      <c r="D44" s="39">
        <f t="shared" si="22"/>
        <v>0</v>
      </c>
      <c r="E44" s="39">
        <f t="shared" si="22"/>
        <v>155049000</v>
      </c>
      <c r="F44" s="40">
        <f t="shared" si="22"/>
        <v>155016000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35000000</v>
      </c>
      <c r="C45" s="42"/>
      <c r="D45" s="42"/>
      <c r="E45" s="42">
        <f t="shared" si="13"/>
        <v>35000000</v>
      </c>
      <c r="F45" s="43">
        <v>35000000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435000</v>
      </c>
      <c r="C46" s="42">
        <v>33000</v>
      </c>
      <c r="D46" s="42"/>
      <c r="E46" s="42">
        <f t="shared" si="13"/>
        <v>468000</v>
      </c>
      <c r="F46" s="43">
        <v>435000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45000000</v>
      </c>
      <c r="C53" s="42"/>
      <c r="D53" s="42"/>
      <c r="E53" s="42">
        <f t="shared" si="13"/>
        <v>45000000</v>
      </c>
      <c r="F53" s="43">
        <v>45000000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74581000</v>
      </c>
      <c r="D55" s="42"/>
      <c r="E55" s="42">
        <f t="shared" si="13"/>
        <v>74581000</v>
      </c>
      <c r="F55" s="43">
        <v>74581000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133095000</v>
      </c>
      <c r="C61" s="39">
        <f t="shared" si="26"/>
        <v>103644000</v>
      </c>
      <c r="D61" s="39">
        <f t="shared" si="26"/>
        <v>0</v>
      </c>
      <c r="E61" s="39">
        <f t="shared" si="26"/>
        <v>236739000</v>
      </c>
      <c r="F61" s="40">
        <f t="shared" si="26"/>
        <v>236706000</v>
      </c>
      <c r="G61" s="41">
        <f t="shared" si="26"/>
        <v>81690000</v>
      </c>
      <c r="H61" s="40">
        <f t="shared" si="26"/>
        <v>13015000</v>
      </c>
      <c r="I61" s="41">
        <f t="shared" si="26"/>
        <v>3885545</v>
      </c>
      <c r="J61" s="40">
        <f t="shared" si="26"/>
        <v>11070000</v>
      </c>
      <c r="K61" s="41">
        <f t="shared" si="26"/>
        <v>17826541</v>
      </c>
      <c r="L61" s="40">
        <f t="shared" si="26"/>
        <v>7782000</v>
      </c>
      <c r="M61" s="41">
        <f t="shared" si="26"/>
        <v>8394640</v>
      </c>
      <c r="N61" s="40">
        <f t="shared" si="26"/>
        <v>0</v>
      </c>
      <c r="O61" s="41">
        <f t="shared" si="26"/>
        <v>0</v>
      </c>
      <c r="P61" s="40">
        <f t="shared" si="26"/>
        <v>31867000</v>
      </c>
      <c r="Q61" s="41">
        <f t="shared" si="26"/>
        <v>30106726</v>
      </c>
      <c r="R61" s="20">
        <f t="shared" si="16"/>
        <v>-29.701897018970193</v>
      </c>
      <c r="S61" s="21">
        <f t="shared" si="17"/>
        <v>-52.909316507335888</v>
      </c>
      <c r="T61" s="20">
        <f t="shared" si="18"/>
        <v>13.460815497235352</v>
      </c>
      <c r="U61" s="22">
        <f t="shared" si="19"/>
        <v>12.71726500492103</v>
      </c>
      <c r="V61" s="40">
        <f t="shared" ref="V61:W61" si="27">+V8+V43</f>
        <v>1836000</v>
      </c>
      <c r="W61" s="41">
        <f t="shared" si="27"/>
        <v>1836000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133095000</v>
      </c>
      <c r="C65" s="48">
        <f t="shared" si="30"/>
        <v>103644000</v>
      </c>
      <c r="D65" s="48">
        <f t="shared" si="30"/>
        <v>0</v>
      </c>
      <c r="E65" s="48">
        <f t="shared" si="30"/>
        <v>236739000</v>
      </c>
      <c r="F65" s="49">
        <f t="shared" si="30"/>
        <v>236706000</v>
      </c>
      <c r="G65" s="50">
        <f t="shared" si="30"/>
        <v>81690000</v>
      </c>
      <c r="H65" s="49">
        <f t="shared" si="30"/>
        <v>13015000</v>
      </c>
      <c r="I65" s="50">
        <f t="shared" si="30"/>
        <v>3885545</v>
      </c>
      <c r="J65" s="49">
        <f t="shared" si="30"/>
        <v>11070000</v>
      </c>
      <c r="K65" s="50">
        <f t="shared" si="30"/>
        <v>17826541</v>
      </c>
      <c r="L65" s="49">
        <f t="shared" si="30"/>
        <v>7782000</v>
      </c>
      <c r="M65" s="51">
        <f t="shared" si="30"/>
        <v>8394640</v>
      </c>
      <c r="N65" s="49">
        <f t="shared" si="30"/>
        <v>0</v>
      </c>
      <c r="O65" s="50">
        <f t="shared" si="30"/>
        <v>0</v>
      </c>
      <c r="P65" s="49">
        <f t="shared" si="30"/>
        <v>31867000</v>
      </c>
      <c r="Q65" s="50">
        <f t="shared" si="30"/>
        <v>30106726</v>
      </c>
      <c r="R65" s="34">
        <f t="shared" si="16"/>
        <v>-29.701897018970193</v>
      </c>
      <c r="S65" s="35">
        <f t="shared" si="17"/>
        <v>-52.909316507335888</v>
      </c>
      <c r="T65" s="34">
        <f t="shared" si="18"/>
        <v>13.460815497235352</v>
      </c>
      <c r="U65" s="35">
        <f t="shared" si="19"/>
        <v>12.71726500492103</v>
      </c>
      <c r="V65" s="49">
        <f>+V61+V62</f>
        <v>1836000</v>
      </c>
      <c r="W65" s="50">
        <f>+W61+W62</f>
        <v>1836000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67655000</v>
      </c>
      <c r="C8" s="36">
        <f t="shared" si="0"/>
        <v>34891000</v>
      </c>
      <c r="D8" s="36">
        <f t="shared" si="0"/>
        <v>0</v>
      </c>
      <c r="E8" s="36">
        <f t="shared" si="0"/>
        <v>102546000</v>
      </c>
      <c r="F8" s="37">
        <f t="shared" si="0"/>
        <v>97546000</v>
      </c>
      <c r="G8" s="38">
        <f t="shared" si="0"/>
        <v>102546000</v>
      </c>
      <c r="H8" s="37">
        <f t="shared" si="0"/>
        <v>23821000</v>
      </c>
      <c r="I8" s="38">
        <f t="shared" si="0"/>
        <v>24943618</v>
      </c>
      <c r="J8" s="37">
        <f t="shared" si="0"/>
        <v>17867000</v>
      </c>
      <c r="K8" s="38">
        <f t="shared" si="0"/>
        <v>19252904</v>
      </c>
      <c r="L8" s="37">
        <f t="shared" si="0"/>
        <v>8974000</v>
      </c>
      <c r="M8" s="38">
        <f t="shared" si="0"/>
        <v>10657170</v>
      </c>
      <c r="N8" s="37">
        <f t="shared" si="0"/>
        <v>0</v>
      </c>
      <c r="O8" s="38">
        <f t="shared" si="0"/>
        <v>0</v>
      </c>
      <c r="P8" s="37">
        <f t="shared" si="0"/>
        <v>50662000</v>
      </c>
      <c r="Q8" s="38">
        <f t="shared" si="0"/>
        <v>54853692</v>
      </c>
      <c r="R8" s="16">
        <f>IF(($J8       =0),0,((($L8       -$J8       )/$J8       )*100))</f>
        <v>-49.773325124531262</v>
      </c>
      <c r="S8" s="17">
        <f>IF(($K8       =0),0,((($M8       -$K8       )/$K8       )*100))</f>
        <v>-44.646428403735868</v>
      </c>
      <c r="T8" s="16">
        <f>IF(($E8       =0),0,(($P8       /$E8       )*100))</f>
        <v>49.404169835976049</v>
      </c>
      <c r="U8" s="18">
        <f>IF(($E8       =0),0,(($Q8       /$E8       )*100))</f>
        <v>53.4917910011117</v>
      </c>
      <c r="V8" s="37">
        <f t="shared" ref="V8:W8" si="1">+V9+V28</f>
        <v>10026000</v>
      </c>
      <c r="W8" s="38">
        <f t="shared" si="1"/>
        <v>10026000</v>
      </c>
    </row>
    <row r="9" spans="1:23" x14ac:dyDescent="0.2">
      <c r="A9" s="19" t="s">
        <v>35</v>
      </c>
      <c r="B9" s="39">
        <f t="shared" ref="B9:Q9" si="2">SUM(B10:B27)</f>
        <v>63838000</v>
      </c>
      <c r="C9" s="39">
        <f t="shared" si="2"/>
        <v>34891000</v>
      </c>
      <c r="D9" s="39">
        <f t="shared" si="2"/>
        <v>0</v>
      </c>
      <c r="E9" s="39">
        <f t="shared" si="2"/>
        <v>98729000</v>
      </c>
      <c r="F9" s="40">
        <f t="shared" si="2"/>
        <v>93729000</v>
      </c>
      <c r="G9" s="41">
        <f t="shared" si="2"/>
        <v>98729000</v>
      </c>
      <c r="H9" s="40">
        <f t="shared" si="2"/>
        <v>22935000</v>
      </c>
      <c r="I9" s="41">
        <f t="shared" si="2"/>
        <v>24425710</v>
      </c>
      <c r="J9" s="40">
        <f t="shared" si="2"/>
        <v>16689000</v>
      </c>
      <c r="K9" s="41">
        <f t="shared" si="2"/>
        <v>18774644</v>
      </c>
      <c r="L9" s="40">
        <f t="shared" si="2"/>
        <v>7774000</v>
      </c>
      <c r="M9" s="41">
        <f t="shared" si="2"/>
        <v>9463982</v>
      </c>
      <c r="N9" s="40">
        <f t="shared" si="2"/>
        <v>0</v>
      </c>
      <c r="O9" s="41">
        <f t="shared" si="2"/>
        <v>0</v>
      </c>
      <c r="P9" s="40">
        <f t="shared" si="2"/>
        <v>47398000</v>
      </c>
      <c r="Q9" s="41">
        <f t="shared" si="2"/>
        <v>52664336</v>
      </c>
      <c r="R9" s="20">
        <f>IF(($J9       =0),0,((($L9       -$J9       )/$J9       )*100))</f>
        <v>-53.418419318113727</v>
      </c>
      <c r="S9" s="21">
        <f>IF(($K9       =0),0,((($M9       -$K9       )/$K9       )*100))</f>
        <v>-49.591683336312528</v>
      </c>
      <c r="T9" s="20">
        <f>IF(($E9       =0),0,(($P9       /$E9       )*100))</f>
        <v>48.008184018879959</v>
      </c>
      <c r="U9" s="22">
        <f>IF(($E9       =0),0,(($Q9       /$E9       )*100))</f>
        <v>53.34231684712698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31238000</v>
      </c>
      <c r="C10" s="42">
        <v>-109000</v>
      </c>
      <c r="D10" s="42"/>
      <c r="E10" s="42">
        <f t="shared" ref="E10:E41" si="4">$B10      +$C10      +$D10</f>
        <v>31129000</v>
      </c>
      <c r="F10" s="43">
        <v>31129000</v>
      </c>
      <c r="G10" s="44">
        <v>31129000</v>
      </c>
      <c r="H10" s="43">
        <v>13096000</v>
      </c>
      <c r="I10" s="44">
        <v>14481763</v>
      </c>
      <c r="J10" s="43">
        <v>9411000</v>
      </c>
      <c r="K10" s="44">
        <v>11260327</v>
      </c>
      <c r="L10" s="43">
        <v>4859000</v>
      </c>
      <c r="M10" s="44">
        <v>4667895</v>
      </c>
      <c r="N10" s="43"/>
      <c r="O10" s="44"/>
      <c r="P10" s="43">
        <f t="shared" ref="P10:P41" si="5">$H10      +$J10      +$L10      +$N10</f>
        <v>27366000</v>
      </c>
      <c r="Q10" s="44">
        <f t="shared" ref="Q10:Q41" si="6">$I10      +$K10      +$M10      +$O10</f>
        <v>30409985</v>
      </c>
      <c r="R10" s="24">
        <f t="shared" ref="R10:R41" si="7">IF(($J10      =0),0,((($L10      -$J10      )/$J10      )*100))</f>
        <v>-48.368929975560512</v>
      </c>
      <c r="S10" s="25">
        <f t="shared" ref="S10:S41" si="8">IF(($K10      =0),0,((($M10      -$K10      )/$K10      )*100))</f>
        <v>-58.545653247903019</v>
      </c>
      <c r="T10" s="24">
        <f t="shared" ref="T10:T41" si="9">IF(($E10      =0),0,(($P10      /$E10      )*100))</f>
        <v>87.911593690770658</v>
      </c>
      <c r="U10" s="26">
        <f t="shared" ref="U10:U41" si="10">IF(($E10      =0),0,(($Q10      /$E10      )*100))</f>
        <v>97.69020848726268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30000000</v>
      </c>
      <c r="D20" s="42"/>
      <c r="E20" s="42">
        <f t="shared" si="4"/>
        <v>30000000</v>
      </c>
      <c r="F20" s="43">
        <v>30000000</v>
      </c>
      <c r="G20" s="44">
        <v>30000000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32600000</v>
      </c>
      <c r="C23" s="42">
        <v>5000000</v>
      </c>
      <c r="D23" s="42"/>
      <c r="E23" s="42">
        <f t="shared" si="4"/>
        <v>37600000</v>
      </c>
      <c r="F23" s="43">
        <v>32600000</v>
      </c>
      <c r="G23" s="44">
        <v>37600000</v>
      </c>
      <c r="H23" s="43">
        <v>9839000</v>
      </c>
      <c r="I23" s="44">
        <v>9943947</v>
      </c>
      <c r="J23" s="43">
        <v>7278000</v>
      </c>
      <c r="K23" s="44">
        <v>7514317</v>
      </c>
      <c r="L23" s="43">
        <v>2915000</v>
      </c>
      <c r="M23" s="44">
        <v>4796087</v>
      </c>
      <c r="N23" s="43"/>
      <c r="O23" s="44"/>
      <c r="P23" s="43">
        <f t="shared" si="5"/>
        <v>20032000</v>
      </c>
      <c r="Q23" s="44">
        <f t="shared" si="6"/>
        <v>22254351</v>
      </c>
      <c r="R23" s="24">
        <f t="shared" si="7"/>
        <v>-59.947787853805991</v>
      </c>
      <c r="S23" s="25">
        <f t="shared" si="8"/>
        <v>-36.174012887664972</v>
      </c>
      <c r="T23" s="24">
        <f t="shared" si="9"/>
        <v>53.276595744680854</v>
      </c>
      <c r="U23" s="26">
        <f t="shared" si="10"/>
        <v>59.187103723404256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3817000</v>
      </c>
      <c r="C28" s="39">
        <f t="shared" si="11"/>
        <v>0</v>
      </c>
      <c r="D28" s="39">
        <f t="shared" si="11"/>
        <v>0</v>
      </c>
      <c r="E28" s="39">
        <f t="shared" si="11"/>
        <v>3817000</v>
      </c>
      <c r="F28" s="40">
        <f t="shared" si="11"/>
        <v>3817000</v>
      </c>
      <c r="G28" s="41">
        <f t="shared" si="11"/>
        <v>3817000</v>
      </c>
      <c r="H28" s="40">
        <f t="shared" si="11"/>
        <v>886000</v>
      </c>
      <c r="I28" s="41">
        <f t="shared" si="11"/>
        <v>517908</v>
      </c>
      <c r="J28" s="40">
        <f t="shared" si="11"/>
        <v>1178000</v>
      </c>
      <c r="K28" s="41">
        <f t="shared" si="11"/>
        <v>478260</v>
      </c>
      <c r="L28" s="40">
        <f t="shared" si="11"/>
        <v>1200000</v>
      </c>
      <c r="M28" s="41">
        <f t="shared" si="11"/>
        <v>1193188</v>
      </c>
      <c r="N28" s="40">
        <f t="shared" si="11"/>
        <v>0</v>
      </c>
      <c r="O28" s="41">
        <f t="shared" si="11"/>
        <v>0</v>
      </c>
      <c r="P28" s="40">
        <f t="shared" si="11"/>
        <v>3264000</v>
      </c>
      <c r="Q28" s="41">
        <f t="shared" si="11"/>
        <v>2189356</v>
      </c>
      <c r="R28" s="20">
        <f t="shared" si="7"/>
        <v>1.8675721561969438</v>
      </c>
      <c r="S28" s="21">
        <f t="shared" si="8"/>
        <v>149.48521724584953</v>
      </c>
      <c r="T28" s="20">
        <f t="shared" si="9"/>
        <v>85.512182342153523</v>
      </c>
      <c r="U28" s="22">
        <f t="shared" si="10"/>
        <v>57.35802986638722</v>
      </c>
      <c r="V28" s="40">
        <f t="shared" ref="V28:W28" si="12">SUM(V29:V42)</f>
        <v>10026000</v>
      </c>
      <c r="W28" s="41">
        <f t="shared" si="12"/>
        <v>10026000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556000</v>
      </c>
      <c r="I31" s="44">
        <v>517908</v>
      </c>
      <c r="J31" s="43">
        <v>495000</v>
      </c>
      <c r="K31" s="44">
        <v>478260</v>
      </c>
      <c r="L31" s="43">
        <v>1200000</v>
      </c>
      <c r="M31" s="44">
        <v>1193188</v>
      </c>
      <c r="N31" s="43"/>
      <c r="O31" s="44"/>
      <c r="P31" s="43">
        <f t="shared" si="5"/>
        <v>2251000</v>
      </c>
      <c r="Q31" s="44">
        <f t="shared" si="6"/>
        <v>2189356</v>
      </c>
      <c r="R31" s="24">
        <f t="shared" si="7"/>
        <v>142.42424242424244</v>
      </c>
      <c r="S31" s="25">
        <f t="shared" si="8"/>
        <v>149.48521724584953</v>
      </c>
      <c r="T31" s="24">
        <f t="shared" si="9"/>
        <v>90.039999999999992</v>
      </c>
      <c r="U31" s="26">
        <f t="shared" si="10"/>
        <v>87.574240000000003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1317000</v>
      </c>
      <c r="C33" s="42"/>
      <c r="D33" s="42"/>
      <c r="E33" s="42">
        <f t="shared" si="4"/>
        <v>1317000</v>
      </c>
      <c r="F33" s="43">
        <v>1317000</v>
      </c>
      <c r="G33" s="44">
        <v>1317000</v>
      </c>
      <c r="H33" s="43">
        <v>330000</v>
      </c>
      <c r="I33" s="44"/>
      <c r="J33" s="43">
        <v>683000</v>
      </c>
      <c r="K33" s="44"/>
      <c r="L33" s="43"/>
      <c r="M33" s="44"/>
      <c r="N33" s="43"/>
      <c r="O33" s="44"/>
      <c r="P33" s="43">
        <f t="shared" si="5"/>
        <v>1013000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76.917236142748663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10026000</v>
      </c>
      <c r="W37" s="44">
        <v>10026000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15785000</v>
      </c>
      <c r="C43" s="45">
        <f t="shared" si="20"/>
        <v>-56000</v>
      </c>
      <c r="D43" s="45">
        <f t="shared" si="20"/>
        <v>0</v>
      </c>
      <c r="E43" s="45">
        <f t="shared" si="20"/>
        <v>15729000</v>
      </c>
      <c r="F43" s="46">
        <f t="shared" si="20"/>
        <v>15785000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15785000</v>
      </c>
      <c r="C44" s="39">
        <f t="shared" si="22"/>
        <v>-56000</v>
      </c>
      <c r="D44" s="39">
        <f t="shared" si="22"/>
        <v>0</v>
      </c>
      <c r="E44" s="39">
        <f t="shared" si="22"/>
        <v>15729000</v>
      </c>
      <c r="F44" s="40">
        <f t="shared" si="22"/>
        <v>15785000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15000000</v>
      </c>
      <c r="C45" s="42"/>
      <c r="D45" s="42"/>
      <c r="E45" s="42">
        <f t="shared" si="13"/>
        <v>15000000</v>
      </c>
      <c r="F45" s="43">
        <v>15000000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785000</v>
      </c>
      <c r="C46" s="42">
        <v>-56000</v>
      </c>
      <c r="D46" s="42"/>
      <c r="E46" s="42">
        <f t="shared" si="13"/>
        <v>729000</v>
      </c>
      <c r="F46" s="43">
        <v>785000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83440000</v>
      </c>
      <c r="C61" s="39">
        <f t="shared" si="26"/>
        <v>34835000</v>
      </c>
      <c r="D61" s="39">
        <f t="shared" si="26"/>
        <v>0</v>
      </c>
      <c r="E61" s="39">
        <f t="shared" si="26"/>
        <v>118275000</v>
      </c>
      <c r="F61" s="40">
        <f t="shared" si="26"/>
        <v>113331000</v>
      </c>
      <c r="G61" s="41">
        <f t="shared" si="26"/>
        <v>102546000</v>
      </c>
      <c r="H61" s="40">
        <f t="shared" si="26"/>
        <v>23821000</v>
      </c>
      <c r="I61" s="41">
        <f t="shared" si="26"/>
        <v>24943618</v>
      </c>
      <c r="J61" s="40">
        <f t="shared" si="26"/>
        <v>17867000</v>
      </c>
      <c r="K61" s="41">
        <f t="shared" si="26"/>
        <v>19252904</v>
      </c>
      <c r="L61" s="40">
        <f t="shared" si="26"/>
        <v>8974000</v>
      </c>
      <c r="M61" s="41">
        <f t="shared" si="26"/>
        <v>10657170</v>
      </c>
      <c r="N61" s="40">
        <f t="shared" si="26"/>
        <v>0</v>
      </c>
      <c r="O61" s="41">
        <f t="shared" si="26"/>
        <v>0</v>
      </c>
      <c r="P61" s="40">
        <f t="shared" si="26"/>
        <v>50662000</v>
      </c>
      <c r="Q61" s="41">
        <f t="shared" si="26"/>
        <v>54853692</v>
      </c>
      <c r="R61" s="20">
        <f t="shared" si="16"/>
        <v>-49.773325124531262</v>
      </c>
      <c r="S61" s="21">
        <f t="shared" si="17"/>
        <v>-44.646428403735868</v>
      </c>
      <c r="T61" s="20">
        <f t="shared" si="18"/>
        <v>42.834073134643837</v>
      </c>
      <c r="U61" s="22">
        <f t="shared" si="19"/>
        <v>46.378095117311354</v>
      </c>
      <c r="V61" s="40">
        <f t="shared" ref="V61:W61" si="27">+V8+V43</f>
        <v>10026000</v>
      </c>
      <c r="W61" s="41">
        <f t="shared" si="27"/>
        <v>10026000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83440000</v>
      </c>
      <c r="C65" s="48">
        <f t="shared" si="30"/>
        <v>34835000</v>
      </c>
      <c r="D65" s="48">
        <f t="shared" si="30"/>
        <v>0</v>
      </c>
      <c r="E65" s="48">
        <f t="shared" si="30"/>
        <v>118275000</v>
      </c>
      <c r="F65" s="49">
        <f t="shared" si="30"/>
        <v>113331000</v>
      </c>
      <c r="G65" s="50">
        <f t="shared" si="30"/>
        <v>102546000</v>
      </c>
      <c r="H65" s="49">
        <f t="shared" si="30"/>
        <v>23821000</v>
      </c>
      <c r="I65" s="50">
        <f t="shared" si="30"/>
        <v>24943618</v>
      </c>
      <c r="J65" s="49">
        <f t="shared" si="30"/>
        <v>17867000</v>
      </c>
      <c r="K65" s="50">
        <f t="shared" si="30"/>
        <v>19252904</v>
      </c>
      <c r="L65" s="49">
        <f t="shared" si="30"/>
        <v>8974000</v>
      </c>
      <c r="M65" s="51">
        <f t="shared" si="30"/>
        <v>10657170</v>
      </c>
      <c r="N65" s="49">
        <f t="shared" si="30"/>
        <v>0</v>
      </c>
      <c r="O65" s="50">
        <f t="shared" si="30"/>
        <v>0</v>
      </c>
      <c r="P65" s="49">
        <f t="shared" si="30"/>
        <v>50662000</v>
      </c>
      <c r="Q65" s="50">
        <f t="shared" si="30"/>
        <v>54853692</v>
      </c>
      <c r="R65" s="34">
        <f t="shared" si="16"/>
        <v>-49.773325124531262</v>
      </c>
      <c r="S65" s="35">
        <f t="shared" si="17"/>
        <v>-44.646428403735868</v>
      </c>
      <c r="T65" s="34">
        <f t="shared" si="18"/>
        <v>42.834073134643837</v>
      </c>
      <c r="U65" s="35">
        <f t="shared" si="19"/>
        <v>46.378095117311354</v>
      </c>
      <c r="V65" s="49">
        <f>+V61+V62</f>
        <v>10026000</v>
      </c>
      <c r="W65" s="50">
        <f>+W61+W62</f>
        <v>10026000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64677000</v>
      </c>
      <c r="C8" s="36">
        <f t="shared" si="0"/>
        <v>6275000</v>
      </c>
      <c r="D8" s="36">
        <f t="shared" si="0"/>
        <v>0</v>
      </c>
      <c r="E8" s="36">
        <f t="shared" si="0"/>
        <v>70952000</v>
      </c>
      <c r="F8" s="37">
        <f t="shared" si="0"/>
        <v>66276000</v>
      </c>
      <c r="G8" s="38">
        <f t="shared" si="0"/>
        <v>70952000</v>
      </c>
      <c r="H8" s="37">
        <f t="shared" si="0"/>
        <v>13386000</v>
      </c>
      <c r="I8" s="38">
        <f t="shared" si="0"/>
        <v>0</v>
      </c>
      <c r="J8" s="37">
        <f t="shared" si="0"/>
        <v>17851000</v>
      </c>
      <c r="K8" s="38">
        <f t="shared" si="0"/>
        <v>6827417</v>
      </c>
      <c r="L8" s="37">
        <f t="shared" si="0"/>
        <v>15632000</v>
      </c>
      <c r="M8" s="38">
        <f t="shared" si="0"/>
        <v>10393750</v>
      </c>
      <c r="N8" s="37">
        <f t="shared" si="0"/>
        <v>0</v>
      </c>
      <c r="O8" s="38">
        <f t="shared" si="0"/>
        <v>0</v>
      </c>
      <c r="P8" s="37">
        <f t="shared" si="0"/>
        <v>46869000</v>
      </c>
      <c r="Q8" s="38">
        <f t="shared" si="0"/>
        <v>17221167</v>
      </c>
      <c r="R8" s="16">
        <f>IF(($J8       =0),0,((($L8       -$J8       )/$J8       )*100))</f>
        <v>-12.430676152596492</v>
      </c>
      <c r="S8" s="17">
        <f>IF(($K8       =0),0,((($M8       -$K8       )/$K8       )*100))</f>
        <v>52.235464744573243</v>
      </c>
      <c r="T8" s="16">
        <f>IF(($E8       =0),0,(($P8       /$E8       )*100))</f>
        <v>66.057334536024356</v>
      </c>
      <c r="U8" s="18">
        <f>IF(($E8       =0),0,(($Q8       /$E8       )*100))</f>
        <v>24.271573739993237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55645000</v>
      </c>
      <c r="C9" s="39">
        <f t="shared" si="2"/>
        <v>6558000</v>
      </c>
      <c r="D9" s="39">
        <f t="shared" si="2"/>
        <v>0</v>
      </c>
      <c r="E9" s="39">
        <f t="shared" si="2"/>
        <v>62203000</v>
      </c>
      <c r="F9" s="40">
        <f t="shared" si="2"/>
        <v>57527000</v>
      </c>
      <c r="G9" s="41">
        <f t="shared" si="2"/>
        <v>62203000</v>
      </c>
      <c r="H9" s="40">
        <f t="shared" si="2"/>
        <v>12112000</v>
      </c>
      <c r="I9" s="41">
        <f t="shared" si="2"/>
        <v>0</v>
      </c>
      <c r="J9" s="40">
        <f t="shared" si="2"/>
        <v>15017000</v>
      </c>
      <c r="K9" s="41">
        <f t="shared" si="2"/>
        <v>6721397</v>
      </c>
      <c r="L9" s="40">
        <f t="shared" si="2"/>
        <v>13852000</v>
      </c>
      <c r="M9" s="41">
        <f t="shared" si="2"/>
        <v>9472712</v>
      </c>
      <c r="N9" s="40">
        <f t="shared" si="2"/>
        <v>0</v>
      </c>
      <c r="O9" s="41">
        <f t="shared" si="2"/>
        <v>0</v>
      </c>
      <c r="P9" s="40">
        <f t="shared" si="2"/>
        <v>40981000</v>
      </c>
      <c r="Q9" s="41">
        <f t="shared" si="2"/>
        <v>16194109</v>
      </c>
      <c r="R9" s="20">
        <f>IF(($J9       =0),0,((($L9       -$J9       )/$J9       )*100))</f>
        <v>-7.7578744090031293</v>
      </c>
      <c r="S9" s="21">
        <f>IF(($K9       =0),0,((($M9       -$K9       )/$K9       )*100))</f>
        <v>40.933677924395781</v>
      </c>
      <c r="T9" s="20">
        <f>IF(($E9       =0),0,(($P9       /$E9       )*100))</f>
        <v>65.882674469077045</v>
      </c>
      <c r="U9" s="22">
        <f>IF(($E9       =0),0,(($Q9       /$E9       )*100))</f>
        <v>26.034289342957734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39150000</v>
      </c>
      <c r="C10" s="42">
        <v>-118000</v>
      </c>
      <c r="D10" s="42"/>
      <c r="E10" s="42">
        <f t="shared" ref="E10:E41" si="4">$B10      +$C10      +$D10</f>
        <v>39032000</v>
      </c>
      <c r="F10" s="43">
        <v>39032000</v>
      </c>
      <c r="G10" s="44">
        <v>39032000</v>
      </c>
      <c r="H10" s="43">
        <v>11617000</v>
      </c>
      <c r="I10" s="44"/>
      <c r="J10" s="43">
        <v>4558000</v>
      </c>
      <c r="K10" s="44">
        <v>1539701</v>
      </c>
      <c r="L10" s="43">
        <v>13154000</v>
      </c>
      <c r="M10" s="44">
        <v>4970267</v>
      </c>
      <c r="N10" s="43"/>
      <c r="O10" s="44"/>
      <c r="P10" s="43">
        <f t="shared" ref="P10:P41" si="5">$H10      +$J10      +$L10      +$N10</f>
        <v>29329000</v>
      </c>
      <c r="Q10" s="44">
        <f t="shared" ref="Q10:Q41" si="6">$I10      +$K10      +$M10      +$O10</f>
        <v>6509968</v>
      </c>
      <c r="R10" s="24">
        <f t="shared" ref="R10:R41" si="7">IF(($J10      =0),0,((($L10      -$J10      )/$J10      )*100))</f>
        <v>188.59148749451512</v>
      </c>
      <c r="S10" s="25">
        <f t="shared" ref="S10:S41" si="8">IF(($K10      =0),0,((($M10      -$K10      )/$K10      )*100))</f>
        <v>222.80728531058952</v>
      </c>
      <c r="T10" s="24">
        <f t="shared" ref="T10:T41" si="9">IF(($E10      =0),0,(($P10      /$E10      )*100))</f>
        <v>75.140910022545597</v>
      </c>
      <c r="U10" s="26">
        <f t="shared" ref="U10:U41" si="10">IF(($E10      =0),0,(($Q10      /$E10      )*100))</f>
        <v>16.67854068456651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495000</v>
      </c>
      <c r="C13" s="42">
        <v>2000000</v>
      </c>
      <c r="D13" s="42"/>
      <c r="E13" s="42">
        <f t="shared" si="4"/>
        <v>2495000</v>
      </c>
      <c r="F13" s="43">
        <v>2495000</v>
      </c>
      <c r="G13" s="44">
        <v>2495000</v>
      </c>
      <c r="H13" s="43">
        <v>495000</v>
      </c>
      <c r="I13" s="44"/>
      <c r="J13" s="43"/>
      <c r="K13" s="44">
        <v>990000</v>
      </c>
      <c r="L13" s="43"/>
      <c r="M13" s="44">
        <v>1441577</v>
      </c>
      <c r="N13" s="43"/>
      <c r="O13" s="44"/>
      <c r="P13" s="43">
        <f t="shared" si="5"/>
        <v>495000</v>
      </c>
      <c r="Q13" s="44">
        <f t="shared" si="6"/>
        <v>2431577</v>
      </c>
      <c r="R13" s="24">
        <f t="shared" si="7"/>
        <v>0</v>
      </c>
      <c r="S13" s="25">
        <f t="shared" si="8"/>
        <v>45.613838383838385</v>
      </c>
      <c r="T13" s="24">
        <f t="shared" si="9"/>
        <v>19.839679358717436</v>
      </c>
      <c r="U13" s="26">
        <f t="shared" si="10"/>
        <v>97.457995991983964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16000000</v>
      </c>
      <c r="C23" s="42">
        <v>4676000</v>
      </c>
      <c r="D23" s="42"/>
      <c r="E23" s="42">
        <f t="shared" si="4"/>
        <v>20676000</v>
      </c>
      <c r="F23" s="43">
        <v>16000000</v>
      </c>
      <c r="G23" s="44">
        <v>20676000</v>
      </c>
      <c r="H23" s="43"/>
      <c r="I23" s="44"/>
      <c r="J23" s="43">
        <v>10459000</v>
      </c>
      <c r="K23" s="44">
        <v>4191696</v>
      </c>
      <c r="L23" s="43">
        <v>698000</v>
      </c>
      <c r="M23" s="44">
        <v>3060868</v>
      </c>
      <c r="N23" s="43"/>
      <c r="O23" s="44"/>
      <c r="P23" s="43">
        <f t="shared" si="5"/>
        <v>11157000</v>
      </c>
      <c r="Q23" s="44">
        <f t="shared" si="6"/>
        <v>7252564</v>
      </c>
      <c r="R23" s="24">
        <f t="shared" si="7"/>
        <v>-93.326321828090641</v>
      </c>
      <c r="S23" s="25">
        <f t="shared" si="8"/>
        <v>-26.977815185070675</v>
      </c>
      <c r="T23" s="24">
        <f t="shared" si="9"/>
        <v>53.961114335461403</v>
      </c>
      <c r="U23" s="26">
        <f t="shared" si="10"/>
        <v>35.077210292126139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9032000</v>
      </c>
      <c r="C28" s="39">
        <f t="shared" si="11"/>
        <v>-283000</v>
      </c>
      <c r="D28" s="39">
        <f t="shared" si="11"/>
        <v>0</v>
      </c>
      <c r="E28" s="39">
        <f t="shared" si="11"/>
        <v>8749000</v>
      </c>
      <c r="F28" s="40">
        <f t="shared" si="11"/>
        <v>8749000</v>
      </c>
      <c r="G28" s="41">
        <f t="shared" si="11"/>
        <v>8749000</v>
      </c>
      <c r="H28" s="40">
        <f t="shared" si="11"/>
        <v>1274000</v>
      </c>
      <c r="I28" s="41">
        <f t="shared" si="11"/>
        <v>0</v>
      </c>
      <c r="J28" s="40">
        <f t="shared" si="11"/>
        <v>2834000</v>
      </c>
      <c r="K28" s="41">
        <f t="shared" si="11"/>
        <v>106020</v>
      </c>
      <c r="L28" s="40">
        <f t="shared" si="11"/>
        <v>1780000</v>
      </c>
      <c r="M28" s="41">
        <f t="shared" si="11"/>
        <v>921038</v>
      </c>
      <c r="N28" s="40">
        <f t="shared" si="11"/>
        <v>0</v>
      </c>
      <c r="O28" s="41">
        <f t="shared" si="11"/>
        <v>0</v>
      </c>
      <c r="P28" s="40">
        <f t="shared" si="11"/>
        <v>5888000</v>
      </c>
      <c r="Q28" s="41">
        <f t="shared" si="11"/>
        <v>1027058</v>
      </c>
      <c r="R28" s="20">
        <f t="shared" si="7"/>
        <v>-37.191249117854625</v>
      </c>
      <c r="S28" s="21">
        <f t="shared" si="8"/>
        <v>768.73986040369743</v>
      </c>
      <c r="T28" s="20">
        <f t="shared" si="9"/>
        <v>67.299119899417079</v>
      </c>
      <c r="U28" s="22">
        <f t="shared" si="10"/>
        <v>11.739147331123558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1139000</v>
      </c>
      <c r="I31" s="44"/>
      <c r="J31" s="43">
        <v>1108000</v>
      </c>
      <c r="K31" s="44">
        <v>106020</v>
      </c>
      <c r="L31" s="43">
        <v>43000</v>
      </c>
      <c r="M31" s="44">
        <v>815377</v>
      </c>
      <c r="N31" s="43"/>
      <c r="O31" s="44"/>
      <c r="P31" s="43">
        <f t="shared" si="5"/>
        <v>2290000</v>
      </c>
      <c r="Q31" s="44">
        <f t="shared" si="6"/>
        <v>921397</v>
      </c>
      <c r="R31" s="24">
        <f t="shared" si="7"/>
        <v>-96.119133574007222</v>
      </c>
      <c r="S31" s="25">
        <f t="shared" si="8"/>
        <v>669.07847575929077</v>
      </c>
      <c r="T31" s="24">
        <f t="shared" si="9"/>
        <v>60.263157894736842</v>
      </c>
      <c r="U31" s="26">
        <f t="shared" si="10"/>
        <v>24.247289473684212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1232000</v>
      </c>
      <c r="C33" s="42">
        <v>-283000</v>
      </c>
      <c r="D33" s="42"/>
      <c r="E33" s="42">
        <f t="shared" si="4"/>
        <v>949000</v>
      </c>
      <c r="F33" s="43">
        <v>949000</v>
      </c>
      <c r="G33" s="44">
        <v>949000</v>
      </c>
      <c r="H33" s="43">
        <v>135000</v>
      </c>
      <c r="I33" s="44"/>
      <c r="J33" s="43">
        <v>256000</v>
      </c>
      <c r="K33" s="44"/>
      <c r="L33" s="43">
        <v>296000</v>
      </c>
      <c r="M33" s="44">
        <v>105661</v>
      </c>
      <c r="N33" s="43"/>
      <c r="O33" s="44"/>
      <c r="P33" s="43">
        <f t="shared" si="5"/>
        <v>687000</v>
      </c>
      <c r="Q33" s="44">
        <f t="shared" si="6"/>
        <v>105661</v>
      </c>
      <c r="R33" s="24">
        <f t="shared" si="7"/>
        <v>15.625</v>
      </c>
      <c r="S33" s="25">
        <f t="shared" si="8"/>
        <v>0</v>
      </c>
      <c r="T33" s="24">
        <f t="shared" si="9"/>
        <v>72.39199157007377</v>
      </c>
      <c r="U33" s="26">
        <f t="shared" si="10"/>
        <v>11.133930453108535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1470000</v>
      </c>
      <c r="K36" s="44"/>
      <c r="L36" s="43">
        <v>1441000</v>
      </c>
      <c r="M36" s="44"/>
      <c r="N36" s="43"/>
      <c r="O36" s="44"/>
      <c r="P36" s="43">
        <f t="shared" si="5"/>
        <v>2911000</v>
      </c>
      <c r="Q36" s="44">
        <f t="shared" si="6"/>
        <v>0</v>
      </c>
      <c r="R36" s="24">
        <f t="shared" si="7"/>
        <v>-1.9727891156462583</v>
      </c>
      <c r="S36" s="25">
        <f t="shared" si="8"/>
        <v>0</v>
      </c>
      <c r="T36" s="24">
        <f t="shared" si="9"/>
        <v>72.775000000000006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31508000</v>
      </c>
      <c r="C43" s="45">
        <f t="shared" si="20"/>
        <v>311000</v>
      </c>
      <c r="D43" s="45">
        <f t="shared" si="20"/>
        <v>0</v>
      </c>
      <c r="E43" s="45">
        <f t="shared" si="20"/>
        <v>31819000</v>
      </c>
      <c r="F43" s="46">
        <f t="shared" si="20"/>
        <v>31508000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31508000</v>
      </c>
      <c r="C44" s="39">
        <f t="shared" si="22"/>
        <v>311000</v>
      </c>
      <c r="D44" s="39">
        <f t="shared" si="22"/>
        <v>0</v>
      </c>
      <c r="E44" s="39">
        <f t="shared" si="22"/>
        <v>31819000</v>
      </c>
      <c r="F44" s="40">
        <f t="shared" si="22"/>
        <v>31508000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18000000</v>
      </c>
      <c r="C45" s="42"/>
      <c r="D45" s="42"/>
      <c r="E45" s="42">
        <f t="shared" si="13"/>
        <v>18000000</v>
      </c>
      <c r="F45" s="43">
        <v>18000000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13508000</v>
      </c>
      <c r="C46" s="42">
        <v>311000</v>
      </c>
      <c r="D46" s="42"/>
      <c r="E46" s="42">
        <f t="shared" si="13"/>
        <v>13819000</v>
      </c>
      <c r="F46" s="43">
        <v>13508000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96185000</v>
      </c>
      <c r="C61" s="39">
        <f t="shared" si="26"/>
        <v>6586000</v>
      </c>
      <c r="D61" s="39">
        <f t="shared" si="26"/>
        <v>0</v>
      </c>
      <c r="E61" s="39">
        <f t="shared" si="26"/>
        <v>102771000</v>
      </c>
      <c r="F61" s="40">
        <f t="shared" si="26"/>
        <v>97784000</v>
      </c>
      <c r="G61" s="41">
        <f t="shared" si="26"/>
        <v>70952000</v>
      </c>
      <c r="H61" s="40">
        <f t="shared" si="26"/>
        <v>13386000</v>
      </c>
      <c r="I61" s="41">
        <f t="shared" si="26"/>
        <v>0</v>
      </c>
      <c r="J61" s="40">
        <f t="shared" si="26"/>
        <v>17851000</v>
      </c>
      <c r="K61" s="41">
        <f t="shared" si="26"/>
        <v>6827417</v>
      </c>
      <c r="L61" s="40">
        <f t="shared" si="26"/>
        <v>15632000</v>
      </c>
      <c r="M61" s="41">
        <f t="shared" si="26"/>
        <v>10393750</v>
      </c>
      <c r="N61" s="40">
        <f t="shared" si="26"/>
        <v>0</v>
      </c>
      <c r="O61" s="41">
        <f t="shared" si="26"/>
        <v>0</v>
      </c>
      <c r="P61" s="40">
        <f t="shared" si="26"/>
        <v>46869000</v>
      </c>
      <c r="Q61" s="41">
        <f t="shared" si="26"/>
        <v>17221167</v>
      </c>
      <c r="R61" s="20">
        <f t="shared" si="16"/>
        <v>-12.430676152596492</v>
      </c>
      <c r="S61" s="21">
        <f t="shared" si="17"/>
        <v>52.235464744573243</v>
      </c>
      <c r="T61" s="20">
        <f t="shared" si="18"/>
        <v>45.605277753451851</v>
      </c>
      <c r="U61" s="22">
        <f t="shared" si="19"/>
        <v>16.756835099395744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96185000</v>
      </c>
      <c r="C65" s="48">
        <f t="shared" si="30"/>
        <v>6586000</v>
      </c>
      <c r="D65" s="48">
        <f t="shared" si="30"/>
        <v>0</v>
      </c>
      <c r="E65" s="48">
        <f t="shared" si="30"/>
        <v>102771000</v>
      </c>
      <c r="F65" s="49">
        <f t="shared" si="30"/>
        <v>97784000</v>
      </c>
      <c r="G65" s="50">
        <f t="shared" si="30"/>
        <v>70952000</v>
      </c>
      <c r="H65" s="49">
        <f t="shared" si="30"/>
        <v>13386000</v>
      </c>
      <c r="I65" s="50">
        <f t="shared" si="30"/>
        <v>0</v>
      </c>
      <c r="J65" s="49">
        <f t="shared" si="30"/>
        <v>17851000</v>
      </c>
      <c r="K65" s="50">
        <f t="shared" si="30"/>
        <v>6827417</v>
      </c>
      <c r="L65" s="49">
        <f t="shared" si="30"/>
        <v>15632000</v>
      </c>
      <c r="M65" s="51">
        <f t="shared" si="30"/>
        <v>10393750</v>
      </c>
      <c r="N65" s="49">
        <f t="shared" si="30"/>
        <v>0</v>
      </c>
      <c r="O65" s="50">
        <f t="shared" si="30"/>
        <v>0</v>
      </c>
      <c r="P65" s="49">
        <f t="shared" si="30"/>
        <v>46869000</v>
      </c>
      <c r="Q65" s="50">
        <f t="shared" si="30"/>
        <v>17221167</v>
      </c>
      <c r="R65" s="34">
        <f t="shared" si="16"/>
        <v>-12.430676152596492</v>
      </c>
      <c r="S65" s="35">
        <f t="shared" si="17"/>
        <v>52.235464744573243</v>
      </c>
      <c r="T65" s="34">
        <f t="shared" si="18"/>
        <v>45.605277753451851</v>
      </c>
      <c r="U65" s="35">
        <f t="shared" si="19"/>
        <v>16.756835099395744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57920000</v>
      </c>
      <c r="C8" s="36">
        <f t="shared" si="0"/>
        <v>10451000</v>
      </c>
      <c r="D8" s="36">
        <f t="shared" si="0"/>
        <v>0</v>
      </c>
      <c r="E8" s="36">
        <f t="shared" si="0"/>
        <v>68371000</v>
      </c>
      <c r="F8" s="37">
        <f t="shared" si="0"/>
        <v>57905000</v>
      </c>
      <c r="G8" s="38">
        <f t="shared" si="0"/>
        <v>57905000</v>
      </c>
      <c r="H8" s="37">
        <f t="shared" si="0"/>
        <v>8875000</v>
      </c>
      <c r="I8" s="38">
        <f t="shared" si="0"/>
        <v>9645328</v>
      </c>
      <c r="J8" s="37">
        <f t="shared" si="0"/>
        <v>17543000</v>
      </c>
      <c r="K8" s="38">
        <f t="shared" si="0"/>
        <v>15140976</v>
      </c>
      <c r="L8" s="37">
        <f t="shared" si="0"/>
        <v>5943000</v>
      </c>
      <c r="M8" s="38">
        <f t="shared" si="0"/>
        <v>10448031</v>
      </c>
      <c r="N8" s="37">
        <f t="shared" si="0"/>
        <v>0</v>
      </c>
      <c r="O8" s="38">
        <f t="shared" si="0"/>
        <v>0</v>
      </c>
      <c r="P8" s="37">
        <f t="shared" si="0"/>
        <v>32361000</v>
      </c>
      <c r="Q8" s="38">
        <f t="shared" si="0"/>
        <v>35234335</v>
      </c>
      <c r="R8" s="16">
        <f>IF(($J8       =0),0,((($L8       -$J8       )/$J8       )*100))</f>
        <v>-66.123240038761892</v>
      </c>
      <c r="S8" s="17">
        <f>IF(($K8       =0),0,((($M8       -$K8       )/$K8       )*100))</f>
        <v>-30.994996623731524</v>
      </c>
      <c r="T8" s="16">
        <f>IF(($E8       =0),0,(($P8       /$E8       )*100))</f>
        <v>47.331470945283819</v>
      </c>
      <c r="U8" s="18">
        <f>IF(($E8       =0),0,(($Q8       /$E8       )*100))</f>
        <v>51.534034897836797</v>
      </c>
      <c r="V8" s="37">
        <f t="shared" ref="V8:W8" si="1">+V9+V28</f>
        <v>18227000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54702000</v>
      </c>
      <c r="C9" s="39">
        <f t="shared" si="2"/>
        <v>10451000</v>
      </c>
      <c r="D9" s="39">
        <f t="shared" si="2"/>
        <v>0</v>
      </c>
      <c r="E9" s="39">
        <f t="shared" si="2"/>
        <v>65153000</v>
      </c>
      <c r="F9" s="40">
        <f t="shared" si="2"/>
        <v>54687000</v>
      </c>
      <c r="G9" s="41">
        <f t="shared" si="2"/>
        <v>54687000</v>
      </c>
      <c r="H9" s="40">
        <f t="shared" si="2"/>
        <v>8502000</v>
      </c>
      <c r="I9" s="41">
        <f t="shared" si="2"/>
        <v>9272312</v>
      </c>
      <c r="J9" s="40">
        <f t="shared" si="2"/>
        <v>17110000</v>
      </c>
      <c r="K9" s="41">
        <f t="shared" si="2"/>
        <v>14633618</v>
      </c>
      <c r="L9" s="40">
        <f t="shared" si="2"/>
        <v>5429000</v>
      </c>
      <c r="M9" s="41">
        <f t="shared" si="2"/>
        <v>9100635</v>
      </c>
      <c r="N9" s="40">
        <f t="shared" si="2"/>
        <v>0</v>
      </c>
      <c r="O9" s="41">
        <f t="shared" si="2"/>
        <v>0</v>
      </c>
      <c r="P9" s="40">
        <f t="shared" si="2"/>
        <v>31041000</v>
      </c>
      <c r="Q9" s="41">
        <f t="shared" si="2"/>
        <v>33006565</v>
      </c>
      <c r="R9" s="20">
        <f>IF(($J9       =0),0,((($L9       -$J9       )/$J9       )*100))</f>
        <v>-68.270017533606079</v>
      </c>
      <c r="S9" s="21">
        <f>IF(($K9       =0),0,((($M9       -$K9       )/$K9       )*100))</f>
        <v>-37.810082236669018</v>
      </c>
      <c r="T9" s="20">
        <f>IF(($E9       =0),0,(($P9       /$E9       )*100))</f>
        <v>47.643239758721776</v>
      </c>
      <c r="U9" s="22">
        <f>IF(($E9       =0),0,(($Q9       /$E9       )*100))</f>
        <v>50.660084723650492</v>
      </c>
      <c r="V9" s="40">
        <f t="shared" ref="V9:W9" si="3">SUM(V10:V27)</f>
        <v>7854000</v>
      </c>
      <c r="W9" s="41">
        <f t="shared" si="3"/>
        <v>0</v>
      </c>
    </row>
    <row r="10" spans="1:23" x14ac:dyDescent="0.2">
      <c r="A10" s="23" t="s">
        <v>36</v>
      </c>
      <c r="B10" s="42">
        <v>36558000</v>
      </c>
      <c r="C10" s="42">
        <v>-112000</v>
      </c>
      <c r="D10" s="42"/>
      <c r="E10" s="42">
        <f t="shared" ref="E10:E41" si="4">$B10      +$C10      +$D10</f>
        <v>36446000</v>
      </c>
      <c r="F10" s="43">
        <v>25980000</v>
      </c>
      <c r="G10" s="44">
        <v>25980000</v>
      </c>
      <c r="H10" s="43">
        <v>6815000</v>
      </c>
      <c r="I10" s="44">
        <v>6661495</v>
      </c>
      <c r="J10" s="43">
        <v>12685000</v>
      </c>
      <c r="K10" s="44">
        <v>12094207</v>
      </c>
      <c r="L10" s="43">
        <v>4907000</v>
      </c>
      <c r="M10" s="44">
        <v>6275836</v>
      </c>
      <c r="N10" s="43"/>
      <c r="O10" s="44"/>
      <c r="P10" s="43">
        <f t="shared" ref="P10:P41" si="5">$H10      +$J10      +$L10      +$N10</f>
        <v>24407000</v>
      </c>
      <c r="Q10" s="44">
        <f t="shared" ref="Q10:Q41" si="6">$I10      +$K10      +$M10      +$O10</f>
        <v>25031538</v>
      </c>
      <c r="R10" s="24">
        <f t="shared" ref="R10:R41" si="7">IF(($J10      =0),0,((($L10      -$J10      )/$J10      )*100))</f>
        <v>-61.316515569570363</v>
      </c>
      <c r="S10" s="25">
        <f t="shared" ref="S10:S41" si="8">IF(($K10      =0),0,((($M10      -$K10      )/$K10      )*100))</f>
        <v>-48.108743301648467</v>
      </c>
      <c r="T10" s="24">
        <f t="shared" ref="T10:T41" si="9">IF(($E10      =0),0,(($P10      /$E10      )*100))</f>
        <v>66.967568457443889</v>
      </c>
      <c r="U10" s="26">
        <f t="shared" ref="U10:U41" si="10">IF(($E10      =0),0,(($Q10      /$E10      )*100))</f>
        <v>68.68116665752072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4203000</v>
      </c>
      <c r="C13" s="42">
        <v>-1617000</v>
      </c>
      <c r="D13" s="42"/>
      <c r="E13" s="42">
        <f t="shared" si="4"/>
        <v>2586000</v>
      </c>
      <c r="F13" s="43">
        <v>2586000</v>
      </c>
      <c r="G13" s="44">
        <v>2586000</v>
      </c>
      <c r="H13" s="43">
        <v>64000</v>
      </c>
      <c r="I13" s="44"/>
      <c r="J13" s="43"/>
      <c r="K13" s="44">
        <v>49756</v>
      </c>
      <c r="L13" s="43">
        <v>44000</v>
      </c>
      <c r="M13" s="44">
        <v>1449065</v>
      </c>
      <c r="N13" s="43"/>
      <c r="O13" s="44"/>
      <c r="P13" s="43">
        <f t="shared" si="5"/>
        <v>108000</v>
      </c>
      <c r="Q13" s="44">
        <f t="shared" si="6"/>
        <v>1498821</v>
      </c>
      <c r="R13" s="24">
        <f t="shared" si="7"/>
        <v>0</v>
      </c>
      <c r="S13" s="25">
        <f t="shared" si="8"/>
        <v>2812.3422300828038</v>
      </c>
      <c r="T13" s="24">
        <f t="shared" si="9"/>
        <v>4.1763341067285378</v>
      </c>
      <c r="U13" s="26">
        <f t="shared" si="10"/>
        <v>57.959048723897908</v>
      </c>
      <c r="V13" s="43">
        <v>686000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12180000</v>
      </c>
      <c r="D20" s="42"/>
      <c r="E20" s="42">
        <f t="shared" si="4"/>
        <v>12180000</v>
      </c>
      <c r="F20" s="43">
        <v>12180000</v>
      </c>
      <c r="G20" s="44">
        <v>12180000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13941000</v>
      </c>
      <c r="C23" s="42"/>
      <c r="D23" s="42"/>
      <c r="E23" s="42">
        <f t="shared" si="4"/>
        <v>13941000</v>
      </c>
      <c r="F23" s="43">
        <v>13941000</v>
      </c>
      <c r="G23" s="44">
        <v>13941000</v>
      </c>
      <c r="H23" s="43">
        <v>1623000</v>
      </c>
      <c r="I23" s="44">
        <v>2610817</v>
      </c>
      <c r="J23" s="43">
        <v>4425000</v>
      </c>
      <c r="K23" s="44">
        <v>2489655</v>
      </c>
      <c r="L23" s="43">
        <v>478000</v>
      </c>
      <c r="M23" s="44">
        <v>1375734</v>
      </c>
      <c r="N23" s="43"/>
      <c r="O23" s="44"/>
      <c r="P23" s="43">
        <f t="shared" si="5"/>
        <v>6526000</v>
      </c>
      <c r="Q23" s="44">
        <f t="shared" si="6"/>
        <v>6476206</v>
      </c>
      <c r="R23" s="24">
        <f t="shared" si="7"/>
        <v>-89.197740112994353</v>
      </c>
      <c r="S23" s="25">
        <f t="shared" si="8"/>
        <v>-44.74198232285196</v>
      </c>
      <c r="T23" s="24">
        <f t="shared" si="9"/>
        <v>46.811563015565596</v>
      </c>
      <c r="U23" s="26">
        <f t="shared" si="10"/>
        <v>46.454386342443158</v>
      </c>
      <c r="V23" s="43">
        <v>7168000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3218000</v>
      </c>
      <c r="C28" s="39">
        <f t="shared" si="11"/>
        <v>0</v>
      </c>
      <c r="D28" s="39">
        <f t="shared" si="11"/>
        <v>0</v>
      </c>
      <c r="E28" s="39">
        <f t="shared" si="11"/>
        <v>3218000</v>
      </c>
      <c r="F28" s="40">
        <f t="shared" si="11"/>
        <v>3218000</v>
      </c>
      <c r="G28" s="41">
        <f t="shared" si="11"/>
        <v>3218000</v>
      </c>
      <c r="H28" s="40">
        <f t="shared" si="11"/>
        <v>373000</v>
      </c>
      <c r="I28" s="41">
        <f t="shared" si="11"/>
        <v>373016</v>
      </c>
      <c r="J28" s="40">
        <f t="shared" si="11"/>
        <v>433000</v>
      </c>
      <c r="K28" s="41">
        <f t="shared" si="11"/>
        <v>507358</v>
      </c>
      <c r="L28" s="40">
        <f t="shared" si="11"/>
        <v>514000</v>
      </c>
      <c r="M28" s="41">
        <f t="shared" si="11"/>
        <v>1347396</v>
      </c>
      <c r="N28" s="40">
        <f t="shared" si="11"/>
        <v>0</v>
      </c>
      <c r="O28" s="41">
        <f t="shared" si="11"/>
        <v>0</v>
      </c>
      <c r="P28" s="40">
        <f t="shared" si="11"/>
        <v>1320000</v>
      </c>
      <c r="Q28" s="41">
        <f t="shared" si="11"/>
        <v>2227770</v>
      </c>
      <c r="R28" s="20">
        <f t="shared" si="7"/>
        <v>18.706697459584294</v>
      </c>
      <c r="S28" s="21">
        <f t="shared" si="8"/>
        <v>165.57105633497451</v>
      </c>
      <c r="T28" s="20">
        <f t="shared" si="9"/>
        <v>41.019266625233065</v>
      </c>
      <c r="U28" s="22">
        <f t="shared" si="10"/>
        <v>69.228402734617774</v>
      </c>
      <c r="V28" s="40">
        <f t="shared" ref="V28:W28" si="12">SUM(V29:V42)</f>
        <v>10373000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1723000</v>
      </c>
      <c r="C31" s="42"/>
      <c r="D31" s="42"/>
      <c r="E31" s="42">
        <f t="shared" si="4"/>
        <v>1723000</v>
      </c>
      <c r="F31" s="43">
        <v>1723000</v>
      </c>
      <c r="G31" s="44">
        <v>1723000</v>
      </c>
      <c r="H31" s="43">
        <v>188000</v>
      </c>
      <c r="I31" s="44">
        <v>188047</v>
      </c>
      <c r="J31" s="43">
        <v>110000</v>
      </c>
      <c r="K31" s="44">
        <v>164667</v>
      </c>
      <c r="L31" s="43">
        <v>235000</v>
      </c>
      <c r="M31" s="44">
        <v>1068539</v>
      </c>
      <c r="N31" s="43"/>
      <c r="O31" s="44"/>
      <c r="P31" s="43">
        <f t="shared" si="5"/>
        <v>533000</v>
      </c>
      <c r="Q31" s="44">
        <f t="shared" si="6"/>
        <v>1421253</v>
      </c>
      <c r="R31" s="24">
        <f t="shared" si="7"/>
        <v>113.63636363636364</v>
      </c>
      <c r="S31" s="25">
        <f t="shared" si="8"/>
        <v>548.90901030564714</v>
      </c>
      <c r="T31" s="24">
        <f t="shared" si="9"/>
        <v>30.934416715031922</v>
      </c>
      <c r="U31" s="26">
        <f t="shared" si="10"/>
        <v>82.487115496227517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1495000</v>
      </c>
      <c r="C33" s="42"/>
      <c r="D33" s="42"/>
      <c r="E33" s="42">
        <f t="shared" si="4"/>
        <v>1495000</v>
      </c>
      <c r="F33" s="43">
        <v>1495000</v>
      </c>
      <c r="G33" s="44">
        <v>1495000</v>
      </c>
      <c r="H33" s="43">
        <v>185000</v>
      </c>
      <c r="I33" s="44">
        <v>184969</v>
      </c>
      <c r="J33" s="43">
        <v>323000</v>
      </c>
      <c r="K33" s="44">
        <v>342691</v>
      </c>
      <c r="L33" s="43">
        <v>279000</v>
      </c>
      <c r="M33" s="44">
        <v>278857</v>
      </c>
      <c r="N33" s="43"/>
      <c r="O33" s="44"/>
      <c r="P33" s="43">
        <f t="shared" si="5"/>
        <v>787000</v>
      </c>
      <c r="Q33" s="44">
        <f t="shared" si="6"/>
        <v>806517</v>
      </c>
      <c r="R33" s="24">
        <f t="shared" si="7"/>
        <v>-13.622291021671826</v>
      </c>
      <c r="S33" s="25">
        <f t="shared" si="8"/>
        <v>-18.62727646772165</v>
      </c>
      <c r="T33" s="24">
        <f t="shared" si="9"/>
        <v>52.642140468227424</v>
      </c>
      <c r="U33" s="26">
        <f t="shared" si="10"/>
        <v>53.947625418060198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10373000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543000</v>
      </c>
      <c r="C43" s="45">
        <f t="shared" si="20"/>
        <v>-543000</v>
      </c>
      <c r="D43" s="45">
        <f t="shared" si="20"/>
        <v>0</v>
      </c>
      <c r="E43" s="45">
        <f t="shared" si="20"/>
        <v>0</v>
      </c>
      <c r="F43" s="46">
        <f t="shared" si="20"/>
        <v>543000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543000</v>
      </c>
      <c r="C44" s="39">
        <f t="shared" si="22"/>
        <v>-543000</v>
      </c>
      <c r="D44" s="39">
        <f t="shared" si="22"/>
        <v>0</v>
      </c>
      <c r="E44" s="39">
        <f t="shared" si="22"/>
        <v>0</v>
      </c>
      <c r="F44" s="40">
        <f t="shared" si="22"/>
        <v>543000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543000</v>
      </c>
      <c r="C46" s="42">
        <v>-543000</v>
      </c>
      <c r="D46" s="42"/>
      <c r="E46" s="42">
        <f t="shared" si="13"/>
        <v>0</v>
      </c>
      <c r="F46" s="43">
        <v>543000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58463000</v>
      </c>
      <c r="C61" s="39">
        <f t="shared" si="26"/>
        <v>9908000</v>
      </c>
      <c r="D61" s="39">
        <f t="shared" si="26"/>
        <v>0</v>
      </c>
      <c r="E61" s="39">
        <f t="shared" si="26"/>
        <v>68371000</v>
      </c>
      <c r="F61" s="40">
        <f t="shared" si="26"/>
        <v>58448000</v>
      </c>
      <c r="G61" s="41">
        <f t="shared" si="26"/>
        <v>57905000</v>
      </c>
      <c r="H61" s="40">
        <f t="shared" si="26"/>
        <v>8875000</v>
      </c>
      <c r="I61" s="41">
        <f t="shared" si="26"/>
        <v>9645328</v>
      </c>
      <c r="J61" s="40">
        <f t="shared" si="26"/>
        <v>17543000</v>
      </c>
      <c r="K61" s="41">
        <f t="shared" si="26"/>
        <v>15140976</v>
      </c>
      <c r="L61" s="40">
        <f t="shared" si="26"/>
        <v>5943000</v>
      </c>
      <c r="M61" s="41">
        <f t="shared" si="26"/>
        <v>10448031</v>
      </c>
      <c r="N61" s="40">
        <f t="shared" si="26"/>
        <v>0</v>
      </c>
      <c r="O61" s="41">
        <f t="shared" si="26"/>
        <v>0</v>
      </c>
      <c r="P61" s="40">
        <f t="shared" si="26"/>
        <v>32361000</v>
      </c>
      <c r="Q61" s="41">
        <f t="shared" si="26"/>
        <v>35234335</v>
      </c>
      <c r="R61" s="20">
        <f t="shared" si="16"/>
        <v>-66.123240038761892</v>
      </c>
      <c r="S61" s="21">
        <f t="shared" si="17"/>
        <v>-30.994996623731524</v>
      </c>
      <c r="T61" s="20">
        <f t="shared" si="18"/>
        <v>47.331470945283819</v>
      </c>
      <c r="U61" s="22">
        <f t="shared" si="19"/>
        <v>51.534034897836797</v>
      </c>
      <c r="V61" s="40">
        <f t="shared" ref="V61:W61" si="27">+V8+V43</f>
        <v>18227000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58463000</v>
      </c>
      <c r="C65" s="48">
        <f t="shared" si="30"/>
        <v>9908000</v>
      </c>
      <c r="D65" s="48">
        <f t="shared" si="30"/>
        <v>0</v>
      </c>
      <c r="E65" s="48">
        <f t="shared" si="30"/>
        <v>68371000</v>
      </c>
      <c r="F65" s="49">
        <f t="shared" si="30"/>
        <v>58448000</v>
      </c>
      <c r="G65" s="50">
        <f t="shared" si="30"/>
        <v>57905000</v>
      </c>
      <c r="H65" s="49">
        <f t="shared" si="30"/>
        <v>8875000</v>
      </c>
      <c r="I65" s="50">
        <f t="shared" si="30"/>
        <v>9645328</v>
      </c>
      <c r="J65" s="49">
        <f t="shared" si="30"/>
        <v>17543000</v>
      </c>
      <c r="K65" s="50">
        <f t="shared" si="30"/>
        <v>15140976</v>
      </c>
      <c r="L65" s="49">
        <f t="shared" si="30"/>
        <v>5943000</v>
      </c>
      <c r="M65" s="51">
        <f t="shared" si="30"/>
        <v>10448031</v>
      </c>
      <c r="N65" s="49">
        <f t="shared" si="30"/>
        <v>0</v>
      </c>
      <c r="O65" s="50">
        <f t="shared" si="30"/>
        <v>0</v>
      </c>
      <c r="P65" s="49">
        <f t="shared" si="30"/>
        <v>32361000</v>
      </c>
      <c r="Q65" s="50">
        <f t="shared" si="30"/>
        <v>35234335</v>
      </c>
      <c r="R65" s="34">
        <f t="shared" si="16"/>
        <v>-66.123240038761892</v>
      </c>
      <c r="S65" s="35">
        <f t="shared" si="17"/>
        <v>-30.994996623731524</v>
      </c>
      <c r="T65" s="34">
        <f t="shared" si="18"/>
        <v>47.331470945283819</v>
      </c>
      <c r="U65" s="35">
        <f t="shared" si="19"/>
        <v>51.534034897836797</v>
      </c>
      <c r="V65" s="49">
        <f>+V61+V62</f>
        <v>18227000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46576000</v>
      </c>
      <c r="C8" s="36">
        <f t="shared" si="0"/>
        <v>4208000</v>
      </c>
      <c r="D8" s="36">
        <f t="shared" si="0"/>
        <v>0</v>
      </c>
      <c r="E8" s="36">
        <f t="shared" si="0"/>
        <v>50784000</v>
      </c>
      <c r="F8" s="37">
        <f t="shared" si="0"/>
        <v>55250000</v>
      </c>
      <c r="G8" s="38">
        <f t="shared" si="0"/>
        <v>50784000</v>
      </c>
      <c r="H8" s="37">
        <f t="shared" si="0"/>
        <v>4911000</v>
      </c>
      <c r="I8" s="38">
        <f t="shared" si="0"/>
        <v>945731</v>
      </c>
      <c r="J8" s="37">
        <f t="shared" si="0"/>
        <v>9555000</v>
      </c>
      <c r="K8" s="38">
        <f t="shared" si="0"/>
        <v>9167597</v>
      </c>
      <c r="L8" s="37">
        <f t="shared" si="0"/>
        <v>9264000</v>
      </c>
      <c r="M8" s="38">
        <f t="shared" si="0"/>
        <v>7478623</v>
      </c>
      <c r="N8" s="37">
        <f t="shared" si="0"/>
        <v>0</v>
      </c>
      <c r="O8" s="38">
        <f t="shared" si="0"/>
        <v>0</v>
      </c>
      <c r="P8" s="37">
        <f t="shared" si="0"/>
        <v>23730000</v>
      </c>
      <c r="Q8" s="38">
        <f t="shared" si="0"/>
        <v>17591951</v>
      </c>
      <c r="R8" s="16">
        <f>IF(($J8       =0),0,((($L8       -$J8       )/$J8       )*100))</f>
        <v>-3.0455259026687598</v>
      </c>
      <c r="S8" s="17">
        <f>IF(($K8       =0),0,((($M8       -$K8       )/$K8       )*100))</f>
        <v>-18.423301111512647</v>
      </c>
      <c r="T8" s="16">
        <f>IF(($E8       =0),0,(($P8       /$E8       )*100))</f>
        <v>46.727315689981097</v>
      </c>
      <c r="U8" s="18">
        <f>IF(($E8       =0),0,(($Q8       /$E8       )*100))</f>
        <v>34.640735270951481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38718000</v>
      </c>
      <c r="C9" s="39">
        <f t="shared" si="2"/>
        <v>4208000</v>
      </c>
      <c r="D9" s="39">
        <f t="shared" si="2"/>
        <v>0</v>
      </c>
      <c r="E9" s="39">
        <f t="shared" si="2"/>
        <v>42926000</v>
      </c>
      <c r="F9" s="40">
        <f t="shared" si="2"/>
        <v>47392000</v>
      </c>
      <c r="G9" s="41">
        <f t="shared" si="2"/>
        <v>42926000</v>
      </c>
      <c r="H9" s="40">
        <f t="shared" si="2"/>
        <v>4328000</v>
      </c>
      <c r="I9" s="41">
        <f t="shared" si="2"/>
        <v>232063</v>
      </c>
      <c r="J9" s="40">
        <f t="shared" si="2"/>
        <v>6087000</v>
      </c>
      <c r="K9" s="41">
        <f t="shared" si="2"/>
        <v>7505086</v>
      </c>
      <c r="L9" s="40">
        <f t="shared" si="2"/>
        <v>7982000</v>
      </c>
      <c r="M9" s="41">
        <f t="shared" si="2"/>
        <v>4829445</v>
      </c>
      <c r="N9" s="40">
        <f t="shared" si="2"/>
        <v>0</v>
      </c>
      <c r="O9" s="41">
        <f t="shared" si="2"/>
        <v>0</v>
      </c>
      <c r="P9" s="40">
        <f t="shared" si="2"/>
        <v>18397000</v>
      </c>
      <c r="Q9" s="41">
        <f t="shared" si="2"/>
        <v>12566594</v>
      </c>
      <c r="R9" s="20">
        <f>IF(($J9       =0),0,((($L9       -$J9       )/$J9       )*100))</f>
        <v>31.13192048628224</v>
      </c>
      <c r="S9" s="21">
        <f>IF(($K9       =0),0,((($M9       -$K9       )/$K9       )*100))</f>
        <v>-35.651037176655933</v>
      </c>
      <c r="T9" s="20">
        <f>IF(($E9       =0),0,(($P9       /$E9       )*100))</f>
        <v>42.857475655779716</v>
      </c>
      <c r="U9" s="22">
        <f>IF(($E9       =0),0,(($Q9       /$E9       )*100))</f>
        <v>29.275017471928432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17256000</v>
      </c>
      <c r="C10" s="42">
        <v>-40000</v>
      </c>
      <c r="D10" s="42"/>
      <c r="E10" s="42">
        <f t="shared" ref="E10:E41" si="4">$B10      +$C10      +$D10</f>
        <v>17216000</v>
      </c>
      <c r="F10" s="43">
        <v>17216000</v>
      </c>
      <c r="G10" s="44">
        <v>17216000</v>
      </c>
      <c r="H10" s="43">
        <v>2208000</v>
      </c>
      <c r="I10" s="44">
        <v>2370933</v>
      </c>
      <c r="J10" s="43">
        <v>5038000</v>
      </c>
      <c r="K10" s="44">
        <v>2993313</v>
      </c>
      <c r="L10" s="43">
        <v>5480000</v>
      </c>
      <c r="M10" s="44">
        <v>2942674</v>
      </c>
      <c r="N10" s="43"/>
      <c r="O10" s="44"/>
      <c r="P10" s="43">
        <f t="shared" ref="P10:P41" si="5">$H10      +$J10      +$L10      +$N10</f>
        <v>12726000</v>
      </c>
      <c r="Q10" s="44">
        <f t="shared" ref="Q10:Q41" si="6">$I10      +$K10      +$M10      +$O10</f>
        <v>8306920</v>
      </c>
      <c r="R10" s="24">
        <f t="shared" ref="R10:R41" si="7">IF(($J10      =0),0,((($L10      -$J10      )/$J10      )*100))</f>
        <v>8.773322747121874</v>
      </c>
      <c r="S10" s="25">
        <f t="shared" ref="S10:S41" si="8">IF(($K10      =0),0,((($M10      -$K10      )/$K10      )*100))</f>
        <v>-1.6917375496648697</v>
      </c>
      <c r="T10" s="24">
        <f t="shared" ref="T10:T41" si="9">IF(($E10      =0),0,(($P10      /$E10      )*100))</f>
        <v>73.919609665427515</v>
      </c>
      <c r="U10" s="26">
        <f t="shared" ref="U10:U41" si="10">IF(($E10      =0),0,(($Q10      /$E10      )*100))</f>
        <v>48.251161710037174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6462000</v>
      </c>
      <c r="C13" s="42">
        <v>-1286000</v>
      </c>
      <c r="D13" s="42"/>
      <c r="E13" s="42">
        <f t="shared" si="4"/>
        <v>5176000</v>
      </c>
      <c r="F13" s="43">
        <v>5176000</v>
      </c>
      <c r="G13" s="44">
        <v>5176000</v>
      </c>
      <c r="H13" s="43">
        <v>1295000</v>
      </c>
      <c r="I13" s="44">
        <v>-2600000</v>
      </c>
      <c r="J13" s="43">
        <v>4000</v>
      </c>
      <c r="K13" s="44">
        <v>4005206</v>
      </c>
      <c r="L13" s="43">
        <v>1176000</v>
      </c>
      <c r="M13" s="44">
        <v>1180360</v>
      </c>
      <c r="N13" s="43"/>
      <c r="O13" s="44"/>
      <c r="P13" s="43">
        <f t="shared" si="5"/>
        <v>2475000</v>
      </c>
      <c r="Q13" s="44">
        <f t="shared" si="6"/>
        <v>2585566</v>
      </c>
      <c r="R13" s="24">
        <f t="shared" si="7"/>
        <v>29300</v>
      </c>
      <c r="S13" s="25">
        <f t="shared" si="8"/>
        <v>-70.529356043109885</v>
      </c>
      <c r="T13" s="24">
        <f t="shared" si="9"/>
        <v>47.816846986089644</v>
      </c>
      <c r="U13" s="26">
        <f t="shared" si="10"/>
        <v>49.952975270479136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10000000</v>
      </c>
      <c r="D20" s="42"/>
      <c r="E20" s="42">
        <f t="shared" si="4"/>
        <v>10000000</v>
      </c>
      <c r="F20" s="43">
        <v>10000000</v>
      </c>
      <c r="G20" s="44">
        <v>10000000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>
        <v>-4466000</v>
      </c>
      <c r="D23" s="42"/>
      <c r="E23" s="42">
        <f t="shared" si="4"/>
        <v>10534000</v>
      </c>
      <c r="F23" s="43">
        <v>15000000</v>
      </c>
      <c r="G23" s="44">
        <v>10534000</v>
      </c>
      <c r="H23" s="43">
        <v>825000</v>
      </c>
      <c r="I23" s="44">
        <v>461130</v>
      </c>
      <c r="J23" s="43">
        <v>1045000</v>
      </c>
      <c r="K23" s="44">
        <v>506567</v>
      </c>
      <c r="L23" s="43">
        <v>1326000</v>
      </c>
      <c r="M23" s="44">
        <v>706411</v>
      </c>
      <c r="N23" s="43"/>
      <c r="O23" s="44"/>
      <c r="P23" s="43">
        <f t="shared" si="5"/>
        <v>3196000</v>
      </c>
      <c r="Q23" s="44">
        <f t="shared" si="6"/>
        <v>1674108</v>
      </c>
      <c r="R23" s="24">
        <f t="shared" si="7"/>
        <v>26.889952153110048</v>
      </c>
      <c r="S23" s="25">
        <f t="shared" si="8"/>
        <v>39.45065509596953</v>
      </c>
      <c r="T23" s="24">
        <f t="shared" si="9"/>
        <v>30.339851908107079</v>
      </c>
      <c r="U23" s="26">
        <f t="shared" si="10"/>
        <v>15.892424530093033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7858000</v>
      </c>
      <c r="C28" s="39">
        <f t="shared" si="11"/>
        <v>0</v>
      </c>
      <c r="D28" s="39">
        <f t="shared" si="11"/>
        <v>0</v>
      </c>
      <c r="E28" s="39">
        <f t="shared" si="11"/>
        <v>7858000</v>
      </c>
      <c r="F28" s="40">
        <f t="shared" si="11"/>
        <v>7858000</v>
      </c>
      <c r="G28" s="41">
        <f t="shared" si="11"/>
        <v>7858000</v>
      </c>
      <c r="H28" s="40">
        <f t="shared" si="11"/>
        <v>583000</v>
      </c>
      <c r="I28" s="41">
        <f t="shared" si="11"/>
        <v>713668</v>
      </c>
      <c r="J28" s="40">
        <f t="shared" si="11"/>
        <v>3468000</v>
      </c>
      <c r="K28" s="41">
        <f t="shared" si="11"/>
        <v>1662511</v>
      </c>
      <c r="L28" s="40">
        <f t="shared" si="11"/>
        <v>1282000</v>
      </c>
      <c r="M28" s="41">
        <f t="shared" si="11"/>
        <v>2649178</v>
      </c>
      <c r="N28" s="40">
        <f t="shared" si="11"/>
        <v>0</v>
      </c>
      <c r="O28" s="41">
        <f t="shared" si="11"/>
        <v>0</v>
      </c>
      <c r="P28" s="40">
        <f t="shared" si="11"/>
        <v>5333000</v>
      </c>
      <c r="Q28" s="41">
        <f t="shared" si="11"/>
        <v>5025357</v>
      </c>
      <c r="R28" s="20">
        <f t="shared" si="7"/>
        <v>-63.033448673587081</v>
      </c>
      <c r="S28" s="21">
        <f t="shared" si="8"/>
        <v>59.347998298958629</v>
      </c>
      <c r="T28" s="20">
        <f t="shared" si="9"/>
        <v>67.867141766352759</v>
      </c>
      <c r="U28" s="22">
        <f t="shared" si="10"/>
        <v>63.952112496818522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516000</v>
      </c>
      <c r="I31" s="44">
        <v>582344</v>
      </c>
      <c r="J31" s="43">
        <v>1527000</v>
      </c>
      <c r="K31" s="44">
        <v>1575529</v>
      </c>
      <c r="L31" s="43">
        <v>973000</v>
      </c>
      <c r="M31" s="44">
        <v>485411</v>
      </c>
      <c r="N31" s="43"/>
      <c r="O31" s="44"/>
      <c r="P31" s="43">
        <f t="shared" si="5"/>
        <v>3016000</v>
      </c>
      <c r="Q31" s="44">
        <f t="shared" si="6"/>
        <v>2643284</v>
      </c>
      <c r="R31" s="24">
        <f t="shared" si="7"/>
        <v>-36.280288146692861</v>
      </c>
      <c r="S31" s="25">
        <f t="shared" si="8"/>
        <v>-69.190602013672859</v>
      </c>
      <c r="T31" s="24">
        <f t="shared" si="9"/>
        <v>115.99999999999999</v>
      </c>
      <c r="U31" s="26">
        <f t="shared" si="10"/>
        <v>101.66476923076924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1258000</v>
      </c>
      <c r="C33" s="42"/>
      <c r="D33" s="42"/>
      <c r="E33" s="42">
        <f t="shared" si="4"/>
        <v>1258000</v>
      </c>
      <c r="F33" s="43">
        <v>1258000</v>
      </c>
      <c r="G33" s="44">
        <v>1258000</v>
      </c>
      <c r="H33" s="43">
        <v>67000</v>
      </c>
      <c r="I33" s="44">
        <v>131324</v>
      </c>
      <c r="J33" s="43">
        <v>289000</v>
      </c>
      <c r="K33" s="44">
        <v>86982</v>
      </c>
      <c r="L33" s="43">
        <v>309000</v>
      </c>
      <c r="M33" s="44">
        <v>511651</v>
      </c>
      <c r="N33" s="43"/>
      <c r="O33" s="44"/>
      <c r="P33" s="43">
        <f t="shared" si="5"/>
        <v>665000</v>
      </c>
      <c r="Q33" s="44">
        <f t="shared" si="6"/>
        <v>729957</v>
      </c>
      <c r="R33" s="24">
        <f t="shared" si="7"/>
        <v>6.9204152249134951</v>
      </c>
      <c r="S33" s="25">
        <f t="shared" si="8"/>
        <v>488.22629969418961</v>
      </c>
      <c r="T33" s="24">
        <f t="shared" si="9"/>
        <v>52.861685214626384</v>
      </c>
      <c r="U33" s="26">
        <f t="shared" si="10"/>
        <v>58.025198728139905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1652000</v>
      </c>
      <c r="K36" s="44"/>
      <c r="L36" s="43"/>
      <c r="M36" s="44">
        <v>1652116</v>
      </c>
      <c r="N36" s="43"/>
      <c r="O36" s="44"/>
      <c r="P36" s="43">
        <f t="shared" si="5"/>
        <v>1652000</v>
      </c>
      <c r="Q36" s="44">
        <f t="shared" si="6"/>
        <v>1652116</v>
      </c>
      <c r="R36" s="24">
        <f t="shared" si="7"/>
        <v>-100</v>
      </c>
      <c r="S36" s="25">
        <f t="shared" si="8"/>
        <v>0</v>
      </c>
      <c r="T36" s="24">
        <f t="shared" si="9"/>
        <v>41.3</v>
      </c>
      <c r="U36" s="26">
        <f t="shared" si="10"/>
        <v>41.302900000000001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7145000</v>
      </c>
      <c r="C43" s="45">
        <f t="shared" si="20"/>
        <v>543000</v>
      </c>
      <c r="D43" s="45">
        <f t="shared" si="20"/>
        <v>0</v>
      </c>
      <c r="E43" s="45">
        <f t="shared" si="20"/>
        <v>7688000</v>
      </c>
      <c r="F43" s="46">
        <f t="shared" si="20"/>
        <v>7145000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7145000</v>
      </c>
      <c r="C44" s="39">
        <f t="shared" si="22"/>
        <v>543000</v>
      </c>
      <c r="D44" s="39">
        <f t="shared" si="22"/>
        <v>0</v>
      </c>
      <c r="E44" s="39">
        <f t="shared" si="22"/>
        <v>7688000</v>
      </c>
      <c r="F44" s="40">
        <f t="shared" si="22"/>
        <v>7145000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300000</v>
      </c>
      <c r="C45" s="42"/>
      <c r="D45" s="42"/>
      <c r="E45" s="42">
        <f t="shared" si="13"/>
        <v>300000</v>
      </c>
      <c r="F45" s="43">
        <v>300000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6845000</v>
      </c>
      <c r="C46" s="42">
        <v>543000</v>
      </c>
      <c r="D46" s="42"/>
      <c r="E46" s="42">
        <f t="shared" si="13"/>
        <v>7388000</v>
      </c>
      <c r="F46" s="43">
        <v>6845000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53721000</v>
      </c>
      <c r="C61" s="39">
        <f t="shared" si="26"/>
        <v>4751000</v>
      </c>
      <c r="D61" s="39">
        <f t="shared" si="26"/>
        <v>0</v>
      </c>
      <c r="E61" s="39">
        <f t="shared" si="26"/>
        <v>58472000</v>
      </c>
      <c r="F61" s="40">
        <f t="shared" si="26"/>
        <v>62395000</v>
      </c>
      <c r="G61" s="41">
        <f t="shared" si="26"/>
        <v>50784000</v>
      </c>
      <c r="H61" s="40">
        <f t="shared" si="26"/>
        <v>4911000</v>
      </c>
      <c r="I61" s="41">
        <f t="shared" si="26"/>
        <v>945731</v>
      </c>
      <c r="J61" s="40">
        <f t="shared" si="26"/>
        <v>9555000</v>
      </c>
      <c r="K61" s="41">
        <f t="shared" si="26"/>
        <v>9167597</v>
      </c>
      <c r="L61" s="40">
        <f t="shared" si="26"/>
        <v>9264000</v>
      </c>
      <c r="M61" s="41">
        <f t="shared" si="26"/>
        <v>7478623</v>
      </c>
      <c r="N61" s="40">
        <f t="shared" si="26"/>
        <v>0</v>
      </c>
      <c r="O61" s="41">
        <f t="shared" si="26"/>
        <v>0</v>
      </c>
      <c r="P61" s="40">
        <f t="shared" si="26"/>
        <v>23730000</v>
      </c>
      <c r="Q61" s="41">
        <f t="shared" si="26"/>
        <v>17591951</v>
      </c>
      <c r="R61" s="20">
        <f t="shared" si="16"/>
        <v>-3.0455259026687598</v>
      </c>
      <c r="S61" s="21">
        <f t="shared" si="17"/>
        <v>-18.423301111512647</v>
      </c>
      <c r="T61" s="20">
        <f t="shared" si="18"/>
        <v>40.58352715829799</v>
      </c>
      <c r="U61" s="22">
        <f t="shared" si="19"/>
        <v>30.086111301135588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53721000</v>
      </c>
      <c r="C65" s="48">
        <f t="shared" si="30"/>
        <v>4751000</v>
      </c>
      <c r="D65" s="48">
        <f t="shared" si="30"/>
        <v>0</v>
      </c>
      <c r="E65" s="48">
        <f t="shared" si="30"/>
        <v>58472000</v>
      </c>
      <c r="F65" s="49">
        <f t="shared" si="30"/>
        <v>62395000</v>
      </c>
      <c r="G65" s="50">
        <f t="shared" si="30"/>
        <v>50784000</v>
      </c>
      <c r="H65" s="49">
        <f t="shared" si="30"/>
        <v>4911000</v>
      </c>
      <c r="I65" s="50">
        <f t="shared" si="30"/>
        <v>945731</v>
      </c>
      <c r="J65" s="49">
        <f t="shared" si="30"/>
        <v>9555000</v>
      </c>
      <c r="K65" s="50">
        <f t="shared" si="30"/>
        <v>9167597</v>
      </c>
      <c r="L65" s="49">
        <f t="shared" si="30"/>
        <v>9264000</v>
      </c>
      <c r="M65" s="51">
        <f t="shared" si="30"/>
        <v>7478623</v>
      </c>
      <c r="N65" s="49">
        <f t="shared" si="30"/>
        <v>0</v>
      </c>
      <c r="O65" s="50">
        <f t="shared" si="30"/>
        <v>0</v>
      </c>
      <c r="P65" s="49">
        <f t="shared" si="30"/>
        <v>23730000</v>
      </c>
      <c r="Q65" s="50">
        <f t="shared" si="30"/>
        <v>17591951</v>
      </c>
      <c r="R65" s="34">
        <f t="shared" si="16"/>
        <v>-3.0455259026687598</v>
      </c>
      <c r="S65" s="35">
        <f t="shared" si="17"/>
        <v>-18.423301111512647</v>
      </c>
      <c r="T65" s="34">
        <f t="shared" si="18"/>
        <v>40.58352715829799</v>
      </c>
      <c r="U65" s="35">
        <f t="shared" si="19"/>
        <v>30.086111301135588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107213000</v>
      </c>
      <c r="C8" s="36">
        <f t="shared" si="0"/>
        <v>0</v>
      </c>
      <c r="D8" s="36">
        <f t="shared" si="0"/>
        <v>0</v>
      </c>
      <c r="E8" s="36">
        <f t="shared" si="0"/>
        <v>107213000</v>
      </c>
      <c r="F8" s="37">
        <f t="shared" si="0"/>
        <v>107213000</v>
      </c>
      <c r="G8" s="38">
        <f t="shared" si="0"/>
        <v>107213000</v>
      </c>
      <c r="H8" s="37">
        <f t="shared" si="0"/>
        <v>20856000</v>
      </c>
      <c r="I8" s="38">
        <f t="shared" si="0"/>
        <v>13286678</v>
      </c>
      <c r="J8" s="37">
        <f t="shared" si="0"/>
        <v>35874000</v>
      </c>
      <c r="K8" s="38">
        <f t="shared" si="0"/>
        <v>22091729</v>
      </c>
      <c r="L8" s="37">
        <f t="shared" si="0"/>
        <v>14623000</v>
      </c>
      <c r="M8" s="38">
        <f t="shared" si="0"/>
        <v>21614660</v>
      </c>
      <c r="N8" s="37">
        <f t="shared" si="0"/>
        <v>0</v>
      </c>
      <c r="O8" s="38">
        <f t="shared" si="0"/>
        <v>0</v>
      </c>
      <c r="P8" s="37">
        <f t="shared" si="0"/>
        <v>71353000</v>
      </c>
      <c r="Q8" s="38">
        <f t="shared" si="0"/>
        <v>56993067</v>
      </c>
      <c r="R8" s="16">
        <f>IF(($J8       =0),0,((($L8       -$J8       )/$J8       )*100))</f>
        <v>-59.237888164130013</v>
      </c>
      <c r="S8" s="17">
        <f>IF(($K8       =0),0,((($M8       -$K8       )/$K8       )*100))</f>
        <v>-2.1594914549241482</v>
      </c>
      <c r="T8" s="16">
        <f>IF(($E8       =0),0,(($P8       /$E8       )*100))</f>
        <v>66.552563588370816</v>
      </c>
      <c r="U8" s="18">
        <f>IF(($E8       =0),0,(($Q8       /$E8       )*100))</f>
        <v>53.158727952766924</v>
      </c>
      <c r="V8" s="37">
        <f t="shared" ref="V8:W8" si="1">+V9+V28</f>
        <v>18250000</v>
      </c>
      <c r="W8" s="38">
        <f t="shared" si="1"/>
        <v>15439000</v>
      </c>
    </row>
    <row r="9" spans="1:23" x14ac:dyDescent="0.2">
      <c r="A9" s="19" t="s">
        <v>35</v>
      </c>
      <c r="B9" s="39">
        <f t="shared" ref="B9:Q9" si="2">SUM(B10:B27)</f>
        <v>103524000</v>
      </c>
      <c r="C9" s="39">
        <f t="shared" si="2"/>
        <v>0</v>
      </c>
      <c r="D9" s="39">
        <f t="shared" si="2"/>
        <v>0</v>
      </c>
      <c r="E9" s="39">
        <f t="shared" si="2"/>
        <v>103524000</v>
      </c>
      <c r="F9" s="40">
        <f t="shared" si="2"/>
        <v>103524000</v>
      </c>
      <c r="G9" s="41">
        <f t="shared" si="2"/>
        <v>103524000</v>
      </c>
      <c r="H9" s="40">
        <f t="shared" si="2"/>
        <v>20234000</v>
      </c>
      <c r="I9" s="41">
        <f t="shared" si="2"/>
        <v>13286678</v>
      </c>
      <c r="J9" s="40">
        <f t="shared" si="2"/>
        <v>34025000</v>
      </c>
      <c r="K9" s="41">
        <f t="shared" si="2"/>
        <v>21728615</v>
      </c>
      <c r="L9" s="40">
        <f t="shared" si="2"/>
        <v>14227000</v>
      </c>
      <c r="M9" s="41">
        <f t="shared" si="2"/>
        <v>20682706</v>
      </c>
      <c r="N9" s="40">
        <f t="shared" si="2"/>
        <v>0</v>
      </c>
      <c r="O9" s="41">
        <f t="shared" si="2"/>
        <v>0</v>
      </c>
      <c r="P9" s="40">
        <f t="shared" si="2"/>
        <v>68486000</v>
      </c>
      <c r="Q9" s="41">
        <f t="shared" si="2"/>
        <v>55697999</v>
      </c>
      <c r="R9" s="20">
        <f>IF(($J9       =0),0,((($L9       -$J9       )/$J9       )*100))</f>
        <v>-58.186627479794275</v>
      </c>
      <c r="S9" s="21">
        <f>IF(($K9       =0),0,((($M9       -$K9       )/$K9       )*100))</f>
        <v>-4.8135097427976881</v>
      </c>
      <c r="T9" s="20">
        <f>IF(($E9       =0),0,(($P9       /$E9       )*100))</f>
        <v>66.154708087013631</v>
      </c>
      <c r="U9" s="22">
        <f>IF(($E9       =0),0,(($Q9       /$E9       )*100))</f>
        <v>53.80201595765233</v>
      </c>
      <c r="V9" s="40">
        <f t="shared" ref="V9:W9" si="3">SUM(V10:V27)</f>
        <v>18250000</v>
      </c>
      <c r="W9" s="41">
        <f t="shared" si="3"/>
        <v>15439000</v>
      </c>
    </row>
    <row r="10" spans="1:23" x14ac:dyDescent="0.2">
      <c r="A10" s="23" t="s">
        <v>36</v>
      </c>
      <c r="B10" s="42">
        <v>70329000</v>
      </c>
      <c r="C10" s="42"/>
      <c r="D10" s="42"/>
      <c r="E10" s="42">
        <f t="shared" ref="E10:E41" si="4">$B10      +$C10      +$D10</f>
        <v>70329000</v>
      </c>
      <c r="F10" s="43">
        <v>70329000</v>
      </c>
      <c r="G10" s="44">
        <v>70329000</v>
      </c>
      <c r="H10" s="43">
        <v>16513000</v>
      </c>
      <c r="I10" s="44">
        <v>9565657</v>
      </c>
      <c r="J10" s="43">
        <v>21354000</v>
      </c>
      <c r="K10" s="44">
        <v>19068842</v>
      </c>
      <c r="L10" s="43">
        <v>10032000</v>
      </c>
      <c r="M10" s="44">
        <v>18739541</v>
      </c>
      <c r="N10" s="43"/>
      <c r="O10" s="44"/>
      <c r="P10" s="43">
        <f t="shared" ref="P10:P41" si="5">$H10      +$J10      +$L10      +$N10</f>
        <v>47899000</v>
      </c>
      <c r="Q10" s="44">
        <f t="shared" ref="Q10:Q41" si="6">$I10      +$K10      +$M10      +$O10</f>
        <v>47374040</v>
      </c>
      <c r="R10" s="24">
        <f t="shared" ref="R10:R41" si="7">IF(($J10      =0),0,((($L10      -$J10      )/$J10      )*100))</f>
        <v>-53.020511379601011</v>
      </c>
      <c r="S10" s="25">
        <f t="shared" ref="S10:S41" si="8">IF(($K10      =0),0,((($M10      -$K10      )/$K10      )*100))</f>
        <v>-1.7269061225637088</v>
      </c>
      <c r="T10" s="24">
        <f t="shared" ref="T10:T41" si="9">IF(($E10      =0),0,(($P10      /$E10      )*100))</f>
        <v>68.107039770222812</v>
      </c>
      <c r="U10" s="26">
        <f t="shared" ref="U10:U41" si="10">IF(($E10      =0),0,(($Q10      /$E10      )*100))</f>
        <v>67.3606051557679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9029000</v>
      </c>
      <c r="C13" s="42"/>
      <c r="D13" s="42"/>
      <c r="E13" s="42">
        <f t="shared" si="4"/>
        <v>9029000</v>
      </c>
      <c r="F13" s="43">
        <v>9029000</v>
      </c>
      <c r="G13" s="44">
        <v>9029000</v>
      </c>
      <c r="H13" s="43">
        <v>3721000</v>
      </c>
      <c r="I13" s="44">
        <v>3721021</v>
      </c>
      <c r="J13" s="43">
        <v>5308000</v>
      </c>
      <c r="K13" s="44">
        <v>2659773</v>
      </c>
      <c r="L13" s="43"/>
      <c r="M13" s="44">
        <v>1943165</v>
      </c>
      <c r="N13" s="43"/>
      <c r="O13" s="44"/>
      <c r="P13" s="43">
        <f t="shared" si="5"/>
        <v>9029000</v>
      </c>
      <c r="Q13" s="44">
        <f t="shared" si="6"/>
        <v>8323959</v>
      </c>
      <c r="R13" s="24">
        <f t="shared" si="7"/>
        <v>-100</v>
      </c>
      <c r="S13" s="25">
        <f t="shared" si="8"/>
        <v>-26.942449600022258</v>
      </c>
      <c r="T13" s="24">
        <f t="shared" si="9"/>
        <v>100</v>
      </c>
      <c r="U13" s="26">
        <f t="shared" si="10"/>
        <v>92.191372244988372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24166000</v>
      </c>
      <c r="C20" s="42"/>
      <c r="D20" s="42"/>
      <c r="E20" s="42">
        <f t="shared" si="4"/>
        <v>24166000</v>
      </c>
      <c r="F20" s="43">
        <v>24166000</v>
      </c>
      <c r="G20" s="44">
        <v>24166000</v>
      </c>
      <c r="H20" s="43"/>
      <c r="I20" s="44"/>
      <c r="J20" s="43">
        <v>7363000</v>
      </c>
      <c r="K20" s="44"/>
      <c r="L20" s="43">
        <v>4195000</v>
      </c>
      <c r="M20" s="44"/>
      <c r="N20" s="43"/>
      <c r="O20" s="44"/>
      <c r="P20" s="43">
        <f t="shared" si="5"/>
        <v>11558000</v>
      </c>
      <c r="Q20" s="44">
        <f t="shared" si="6"/>
        <v>0</v>
      </c>
      <c r="R20" s="24">
        <f t="shared" si="7"/>
        <v>-43.025940513377698</v>
      </c>
      <c r="S20" s="25">
        <f t="shared" si="8"/>
        <v>0</v>
      </c>
      <c r="T20" s="24">
        <f t="shared" si="9"/>
        <v>47.827526276586937</v>
      </c>
      <c r="U20" s="26">
        <f t="shared" si="10"/>
        <v>0</v>
      </c>
      <c r="V20" s="43">
        <v>18250000</v>
      </c>
      <c r="W20" s="44">
        <v>15439000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3689000</v>
      </c>
      <c r="C28" s="39">
        <f t="shared" si="11"/>
        <v>0</v>
      </c>
      <c r="D28" s="39">
        <f t="shared" si="11"/>
        <v>0</v>
      </c>
      <c r="E28" s="39">
        <f t="shared" si="11"/>
        <v>3689000</v>
      </c>
      <c r="F28" s="40">
        <f t="shared" si="11"/>
        <v>3689000</v>
      </c>
      <c r="G28" s="41">
        <f t="shared" si="11"/>
        <v>3689000</v>
      </c>
      <c r="H28" s="40">
        <f t="shared" si="11"/>
        <v>622000</v>
      </c>
      <c r="I28" s="41">
        <f t="shared" si="11"/>
        <v>0</v>
      </c>
      <c r="J28" s="40">
        <f t="shared" si="11"/>
        <v>1849000</v>
      </c>
      <c r="K28" s="41">
        <f t="shared" si="11"/>
        <v>363114</v>
      </c>
      <c r="L28" s="40">
        <f t="shared" si="11"/>
        <v>396000</v>
      </c>
      <c r="M28" s="41">
        <f t="shared" si="11"/>
        <v>931954</v>
      </c>
      <c r="N28" s="40">
        <f t="shared" si="11"/>
        <v>0</v>
      </c>
      <c r="O28" s="41">
        <f t="shared" si="11"/>
        <v>0</v>
      </c>
      <c r="P28" s="40">
        <f t="shared" si="11"/>
        <v>2867000</v>
      </c>
      <c r="Q28" s="41">
        <f t="shared" si="11"/>
        <v>1295068</v>
      </c>
      <c r="R28" s="20">
        <f t="shared" si="7"/>
        <v>-78.583017847485124</v>
      </c>
      <c r="S28" s="21">
        <f t="shared" si="8"/>
        <v>156.65603639628327</v>
      </c>
      <c r="T28" s="20">
        <f t="shared" si="9"/>
        <v>77.717538628354561</v>
      </c>
      <c r="U28" s="22">
        <f t="shared" si="10"/>
        <v>35.106207644348061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125000</v>
      </c>
      <c r="I31" s="44"/>
      <c r="J31" s="43">
        <v>909000</v>
      </c>
      <c r="K31" s="44">
        <v>363114</v>
      </c>
      <c r="L31" s="43">
        <v>396000</v>
      </c>
      <c r="M31" s="44">
        <v>931954</v>
      </c>
      <c r="N31" s="43"/>
      <c r="O31" s="44"/>
      <c r="P31" s="43">
        <f t="shared" si="5"/>
        <v>1430000</v>
      </c>
      <c r="Q31" s="44">
        <f t="shared" si="6"/>
        <v>1295068</v>
      </c>
      <c r="R31" s="24">
        <f t="shared" si="7"/>
        <v>-56.435643564356432</v>
      </c>
      <c r="S31" s="25">
        <f t="shared" si="8"/>
        <v>156.65603639628327</v>
      </c>
      <c r="T31" s="24">
        <f t="shared" si="9"/>
        <v>84.117647058823536</v>
      </c>
      <c r="U31" s="26">
        <f t="shared" si="10"/>
        <v>76.180470588235295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1989000</v>
      </c>
      <c r="C33" s="42"/>
      <c r="D33" s="42"/>
      <c r="E33" s="42">
        <f t="shared" si="4"/>
        <v>1989000</v>
      </c>
      <c r="F33" s="43">
        <v>1989000</v>
      </c>
      <c r="G33" s="44">
        <v>1989000</v>
      </c>
      <c r="H33" s="43">
        <v>497000</v>
      </c>
      <c r="I33" s="44"/>
      <c r="J33" s="43">
        <v>940000</v>
      </c>
      <c r="K33" s="44"/>
      <c r="L33" s="43"/>
      <c r="M33" s="44"/>
      <c r="N33" s="43"/>
      <c r="O33" s="44"/>
      <c r="P33" s="43">
        <f t="shared" si="5"/>
        <v>1437000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72.247360482654599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23612000</v>
      </c>
      <c r="C43" s="45">
        <f t="shared" si="20"/>
        <v>0</v>
      </c>
      <c r="D43" s="45">
        <f t="shared" si="20"/>
        <v>0</v>
      </c>
      <c r="E43" s="45">
        <f t="shared" si="20"/>
        <v>23612000</v>
      </c>
      <c r="F43" s="46">
        <f t="shared" si="20"/>
        <v>23612000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23612000</v>
      </c>
      <c r="C44" s="39">
        <f t="shared" si="22"/>
        <v>0</v>
      </c>
      <c r="D44" s="39">
        <f t="shared" si="22"/>
        <v>0</v>
      </c>
      <c r="E44" s="39">
        <f t="shared" si="22"/>
        <v>23612000</v>
      </c>
      <c r="F44" s="40">
        <f t="shared" si="22"/>
        <v>23612000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23612000</v>
      </c>
      <c r="C46" s="42"/>
      <c r="D46" s="42"/>
      <c r="E46" s="42">
        <f t="shared" si="13"/>
        <v>23612000</v>
      </c>
      <c r="F46" s="43">
        <v>23612000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130825000</v>
      </c>
      <c r="C61" s="39">
        <f t="shared" si="26"/>
        <v>0</v>
      </c>
      <c r="D61" s="39">
        <f t="shared" si="26"/>
        <v>0</v>
      </c>
      <c r="E61" s="39">
        <f t="shared" si="26"/>
        <v>130825000</v>
      </c>
      <c r="F61" s="40">
        <f t="shared" si="26"/>
        <v>130825000</v>
      </c>
      <c r="G61" s="41">
        <f t="shared" si="26"/>
        <v>107213000</v>
      </c>
      <c r="H61" s="40">
        <f t="shared" si="26"/>
        <v>20856000</v>
      </c>
      <c r="I61" s="41">
        <f t="shared" si="26"/>
        <v>13286678</v>
      </c>
      <c r="J61" s="40">
        <f t="shared" si="26"/>
        <v>35874000</v>
      </c>
      <c r="K61" s="41">
        <f t="shared" si="26"/>
        <v>22091729</v>
      </c>
      <c r="L61" s="40">
        <f t="shared" si="26"/>
        <v>14623000</v>
      </c>
      <c r="M61" s="41">
        <f t="shared" si="26"/>
        <v>21614660</v>
      </c>
      <c r="N61" s="40">
        <f t="shared" si="26"/>
        <v>0</v>
      </c>
      <c r="O61" s="41">
        <f t="shared" si="26"/>
        <v>0</v>
      </c>
      <c r="P61" s="40">
        <f t="shared" si="26"/>
        <v>71353000</v>
      </c>
      <c r="Q61" s="41">
        <f t="shared" si="26"/>
        <v>56993067</v>
      </c>
      <c r="R61" s="20">
        <f t="shared" si="16"/>
        <v>-59.237888164130013</v>
      </c>
      <c r="S61" s="21">
        <f t="shared" si="17"/>
        <v>-2.1594914549241482</v>
      </c>
      <c r="T61" s="20">
        <f t="shared" si="18"/>
        <v>54.540798776992162</v>
      </c>
      <c r="U61" s="22">
        <f t="shared" si="19"/>
        <v>43.564354672272124</v>
      </c>
      <c r="V61" s="40">
        <f t="shared" ref="V61:W61" si="27">+V8+V43</f>
        <v>18250000</v>
      </c>
      <c r="W61" s="41">
        <f t="shared" si="27"/>
        <v>15439000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130825000</v>
      </c>
      <c r="C65" s="48">
        <f t="shared" si="30"/>
        <v>0</v>
      </c>
      <c r="D65" s="48">
        <f t="shared" si="30"/>
        <v>0</v>
      </c>
      <c r="E65" s="48">
        <f t="shared" si="30"/>
        <v>130825000</v>
      </c>
      <c r="F65" s="49">
        <f t="shared" si="30"/>
        <v>130825000</v>
      </c>
      <c r="G65" s="50">
        <f t="shared" si="30"/>
        <v>107213000</v>
      </c>
      <c r="H65" s="49">
        <f t="shared" si="30"/>
        <v>20856000</v>
      </c>
      <c r="I65" s="50">
        <f t="shared" si="30"/>
        <v>13286678</v>
      </c>
      <c r="J65" s="49">
        <f t="shared" si="30"/>
        <v>35874000</v>
      </c>
      <c r="K65" s="50">
        <f t="shared" si="30"/>
        <v>22091729</v>
      </c>
      <c r="L65" s="49">
        <f t="shared" si="30"/>
        <v>14623000</v>
      </c>
      <c r="M65" s="51">
        <f t="shared" si="30"/>
        <v>21614660</v>
      </c>
      <c r="N65" s="49">
        <f t="shared" si="30"/>
        <v>0</v>
      </c>
      <c r="O65" s="50">
        <f t="shared" si="30"/>
        <v>0</v>
      </c>
      <c r="P65" s="49">
        <f t="shared" si="30"/>
        <v>71353000</v>
      </c>
      <c r="Q65" s="50">
        <f t="shared" si="30"/>
        <v>56993067</v>
      </c>
      <c r="R65" s="34">
        <f t="shared" si="16"/>
        <v>-59.237888164130013</v>
      </c>
      <c r="S65" s="35">
        <f t="shared" si="17"/>
        <v>-2.1594914549241482</v>
      </c>
      <c r="T65" s="34">
        <f t="shared" si="18"/>
        <v>54.540798776992162</v>
      </c>
      <c r="U65" s="35">
        <f t="shared" si="19"/>
        <v>43.564354672272124</v>
      </c>
      <c r="V65" s="49">
        <f>+V61+V62</f>
        <v>18250000</v>
      </c>
      <c r="W65" s="50">
        <f>+W61+W62</f>
        <v>15439000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84591000</v>
      </c>
      <c r="C8" s="36">
        <f t="shared" si="0"/>
        <v>7000000</v>
      </c>
      <c r="D8" s="36">
        <f t="shared" si="0"/>
        <v>0</v>
      </c>
      <c r="E8" s="36">
        <f t="shared" si="0"/>
        <v>91591000</v>
      </c>
      <c r="F8" s="37">
        <f t="shared" si="0"/>
        <v>91591000</v>
      </c>
      <c r="G8" s="38">
        <f t="shared" si="0"/>
        <v>91591000</v>
      </c>
      <c r="H8" s="37">
        <f t="shared" si="0"/>
        <v>39233000</v>
      </c>
      <c r="I8" s="38">
        <f t="shared" si="0"/>
        <v>35576944</v>
      </c>
      <c r="J8" s="37">
        <f t="shared" si="0"/>
        <v>26180000</v>
      </c>
      <c r="K8" s="38">
        <f t="shared" si="0"/>
        <v>17376566</v>
      </c>
      <c r="L8" s="37">
        <f t="shared" si="0"/>
        <v>18947000</v>
      </c>
      <c r="M8" s="38">
        <f t="shared" si="0"/>
        <v>11227612</v>
      </c>
      <c r="N8" s="37">
        <f t="shared" si="0"/>
        <v>0</v>
      </c>
      <c r="O8" s="38">
        <f t="shared" si="0"/>
        <v>0</v>
      </c>
      <c r="P8" s="37">
        <f t="shared" si="0"/>
        <v>84360000</v>
      </c>
      <c r="Q8" s="38">
        <f t="shared" si="0"/>
        <v>64181122</v>
      </c>
      <c r="R8" s="16">
        <f>IF(($J8       =0),0,((($L8       -$J8       )/$J8       )*100))</f>
        <v>-27.627960275019099</v>
      </c>
      <c r="S8" s="17">
        <f>IF(($K8       =0),0,((($M8       -$K8       )/$K8       )*100))</f>
        <v>-35.386473944276446</v>
      </c>
      <c r="T8" s="16">
        <f>IF(($E8       =0),0,(($P8       /$E8       )*100))</f>
        <v>92.105119498640704</v>
      </c>
      <c r="U8" s="18">
        <f>IF(($E8       =0),0,(($Q8       /$E8       )*100))</f>
        <v>70.073612036117083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81081000</v>
      </c>
      <c r="C9" s="39">
        <f t="shared" si="2"/>
        <v>7000000</v>
      </c>
      <c r="D9" s="39">
        <f t="shared" si="2"/>
        <v>0</v>
      </c>
      <c r="E9" s="39">
        <f t="shared" si="2"/>
        <v>88081000</v>
      </c>
      <c r="F9" s="40">
        <f t="shared" si="2"/>
        <v>88081000</v>
      </c>
      <c r="G9" s="41">
        <f t="shared" si="2"/>
        <v>88081000</v>
      </c>
      <c r="H9" s="40">
        <f t="shared" si="2"/>
        <v>38706000</v>
      </c>
      <c r="I9" s="41">
        <f t="shared" si="2"/>
        <v>35005554</v>
      </c>
      <c r="J9" s="40">
        <f t="shared" si="2"/>
        <v>25539000</v>
      </c>
      <c r="K9" s="41">
        <f t="shared" si="2"/>
        <v>16824064</v>
      </c>
      <c r="L9" s="40">
        <f t="shared" si="2"/>
        <v>18479000</v>
      </c>
      <c r="M9" s="41">
        <f t="shared" si="2"/>
        <v>10708815</v>
      </c>
      <c r="N9" s="40">
        <f t="shared" si="2"/>
        <v>0</v>
      </c>
      <c r="O9" s="41">
        <f t="shared" si="2"/>
        <v>0</v>
      </c>
      <c r="P9" s="40">
        <f t="shared" si="2"/>
        <v>82724000</v>
      </c>
      <c r="Q9" s="41">
        <f t="shared" si="2"/>
        <v>62538433</v>
      </c>
      <c r="R9" s="20">
        <f>IF(($J9       =0),0,((($L9       -$J9       )/$J9       )*100))</f>
        <v>-27.64399545792709</v>
      </c>
      <c r="S9" s="21">
        <f>IF(($K9       =0),0,((($M9       -$K9       )/$K9       )*100))</f>
        <v>-36.34822715843211</v>
      </c>
      <c r="T9" s="20">
        <f>IF(($E9       =0),0,(($P9       /$E9       )*100))</f>
        <v>93.918098114235761</v>
      </c>
      <c r="U9" s="22">
        <f>IF(($E9       =0),0,(($Q9       /$E9       )*100))</f>
        <v>71.001047899092882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73457000</v>
      </c>
      <c r="C10" s="42">
        <v>7000000</v>
      </c>
      <c r="D10" s="42"/>
      <c r="E10" s="42">
        <f t="shared" ref="E10:E41" si="4">$B10      +$C10      +$D10</f>
        <v>80457000</v>
      </c>
      <c r="F10" s="43">
        <v>80457000</v>
      </c>
      <c r="G10" s="44">
        <v>80457000</v>
      </c>
      <c r="H10" s="43">
        <v>37554000</v>
      </c>
      <c r="I10" s="44">
        <v>34937656</v>
      </c>
      <c r="J10" s="43">
        <v>24517000</v>
      </c>
      <c r="K10" s="44">
        <v>16527088</v>
      </c>
      <c r="L10" s="43">
        <v>18297000</v>
      </c>
      <c r="M10" s="44">
        <v>10708815</v>
      </c>
      <c r="N10" s="43"/>
      <c r="O10" s="44"/>
      <c r="P10" s="43">
        <f t="shared" ref="P10:P41" si="5">$H10      +$J10      +$L10      +$N10</f>
        <v>80368000</v>
      </c>
      <c r="Q10" s="44">
        <f t="shared" ref="Q10:Q41" si="6">$I10      +$K10      +$M10      +$O10</f>
        <v>62173559</v>
      </c>
      <c r="R10" s="24">
        <f t="shared" ref="R10:R41" si="7">IF(($J10      =0),0,((($L10      -$J10      )/$J10      )*100))</f>
        <v>-25.370151323571399</v>
      </c>
      <c r="S10" s="25">
        <f t="shared" ref="S10:S41" si="8">IF(($K10      =0),0,((($M10      -$K10      )/$K10      )*100))</f>
        <v>-35.204465541661065</v>
      </c>
      <c r="T10" s="24">
        <f t="shared" ref="T10:T41" si="9">IF(($E10      =0),0,(($P10      /$E10      )*100))</f>
        <v>99.889381905862763</v>
      </c>
      <c r="U10" s="26">
        <f t="shared" ref="U10:U41" si="10">IF(($E10      =0),0,(($Q10      /$E10      )*100))</f>
        <v>77.275512385497848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1152000</v>
      </c>
      <c r="C13" s="42"/>
      <c r="D13" s="42"/>
      <c r="E13" s="42">
        <f t="shared" si="4"/>
        <v>1152000</v>
      </c>
      <c r="F13" s="43">
        <v>1152000</v>
      </c>
      <c r="G13" s="44">
        <v>1152000</v>
      </c>
      <c r="H13" s="43">
        <v>1152000</v>
      </c>
      <c r="I13" s="44">
        <v>67898</v>
      </c>
      <c r="J13" s="43"/>
      <c r="K13" s="44">
        <v>296976</v>
      </c>
      <c r="L13" s="43"/>
      <c r="M13" s="44"/>
      <c r="N13" s="43"/>
      <c r="O13" s="44"/>
      <c r="P13" s="43">
        <f t="shared" si="5"/>
        <v>1152000</v>
      </c>
      <c r="Q13" s="44">
        <f t="shared" si="6"/>
        <v>364874</v>
      </c>
      <c r="R13" s="24">
        <f t="shared" si="7"/>
        <v>0</v>
      </c>
      <c r="S13" s="25">
        <f t="shared" si="8"/>
        <v>-100</v>
      </c>
      <c r="T13" s="24">
        <f t="shared" si="9"/>
        <v>100</v>
      </c>
      <c r="U13" s="26">
        <f t="shared" si="10"/>
        <v>31.673090277777778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6472000</v>
      </c>
      <c r="C20" s="42"/>
      <c r="D20" s="42"/>
      <c r="E20" s="42">
        <f t="shared" si="4"/>
        <v>6472000</v>
      </c>
      <c r="F20" s="43">
        <v>6472000</v>
      </c>
      <c r="G20" s="44">
        <v>6472000</v>
      </c>
      <c r="H20" s="43"/>
      <c r="I20" s="44"/>
      <c r="J20" s="43">
        <v>1022000</v>
      </c>
      <c r="K20" s="44"/>
      <c r="L20" s="43">
        <v>182000</v>
      </c>
      <c r="M20" s="44"/>
      <c r="N20" s="43"/>
      <c r="O20" s="44"/>
      <c r="P20" s="43">
        <f t="shared" si="5"/>
        <v>1204000</v>
      </c>
      <c r="Q20" s="44">
        <f t="shared" si="6"/>
        <v>0</v>
      </c>
      <c r="R20" s="24">
        <f t="shared" si="7"/>
        <v>-82.191780821917803</v>
      </c>
      <c r="S20" s="25">
        <f t="shared" si="8"/>
        <v>0</v>
      </c>
      <c r="T20" s="24">
        <f t="shared" si="9"/>
        <v>18.603213844252164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3510000</v>
      </c>
      <c r="C28" s="39">
        <f t="shared" si="11"/>
        <v>0</v>
      </c>
      <c r="D28" s="39">
        <f t="shared" si="11"/>
        <v>0</v>
      </c>
      <c r="E28" s="39">
        <f t="shared" si="11"/>
        <v>3510000</v>
      </c>
      <c r="F28" s="40">
        <f t="shared" si="11"/>
        <v>3510000</v>
      </c>
      <c r="G28" s="41">
        <f t="shared" si="11"/>
        <v>3510000</v>
      </c>
      <c r="H28" s="40">
        <f t="shared" si="11"/>
        <v>527000</v>
      </c>
      <c r="I28" s="41">
        <f t="shared" si="11"/>
        <v>571390</v>
      </c>
      <c r="J28" s="40">
        <f t="shared" si="11"/>
        <v>641000</v>
      </c>
      <c r="K28" s="41">
        <f t="shared" si="11"/>
        <v>552502</v>
      </c>
      <c r="L28" s="40">
        <f t="shared" si="11"/>
        <v>468000</v>
      </c>
      <c r="M28" s="41">
        <f t="shared" si="11"/>
        <v>518797</v>
      </c>
      <c r="N28" s="40">
        <f t="shared" si="11"/>
        <v>0</v>
      </c>
      <c r="O28" s="41">
        <f t="shared" si="11"/>
        <v>0</v>
      </c>
      <c r="P28" s="40">
        <f t="shared" si="11"/>
        <v>1636000</v>
      </c>
      <c r="Q28" s="41">
        <f t="shared" si="11"/>
        <v>1642689</v>
      </c>
      <c r="R28" s="20">
        <f t="shared" si="7"/>
        <v>-26.989079563182528</v>
      </c>
      <c r="S28" s="21">
        <f t="shared" si="8"/>
        <v>-6.1004304056817897</v>
      </c>
      <c r="T28" s="20">
        <f t="shared" si="9"/>
        <v>46.609686609686605</v>
      </c>
      <c r="U28" s="22">
        <f t="shared" si="10"/>
        <v>46.800256410256409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124000</v>
      </c>
      <c r="I31" s="44">
        <v>178270</v>
      </c>
      <c r="J31" s="43">
        <v>192000</v>
      </c>
      <c r="K31" s="44">
        <v>159382</v>
      </c>
      <c r="L31" s="43">
        <v>50000</v>
      </c>
      <c r="M31" s="44">
        <v>127497</v>
      </c>
      <c r="N31" s="43"/>
      <c r="O31" s="44"/>
      <c r="P31" s="43">
        <f t="shared" si="5"/>
        <v>366000</v>
      </c>
      <c r="Q31" s="44">
        <f t="shared" si="6"/>
        <v>465149</v>
      </c>
      <c r="R31" s="24">
        <f t="shared" si="7"/>
        <v>-73.958333333333343</v>
      </c>
      <c r="S31" s="25">
        <f t="shared" si="8"/>
        <v>-20.005395841437554</v>
      </c>
      <c r="T31" s="24">
        <f t="shared" si="9"/>
        <v>19.263157894736842</v>
      </c>
      <c r="U31" s="26">
        <f t="shared" si="10"/>
        <v>24.481526315789473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1610000</v>
      </c>
      <c r="C33" s="42"/>
      <c r="D33" s="42"/>
      <c r="E33" s="42">
        <f t="shared" si="4"/>
        <v>1610000</v>
      </c>
      <c r="F33" s="43">
        <v>1610000</v>
      </c>
      <c r="G33" s="44">
        <v>1610000</v>
      </c>
      <c r="H33" s="43">
        <v>403000</v>
      </c>
      <c r="I33" s="44">
        <v>393120</v>
      </c>
      <c r="J33" s="43">
        <v>449000</v>
      </c>
      <c r="K33" s="44">
        <v>393120</v>
      </c>
      <c r="L33" s="43">
        <v>418000</v>
      </c>
      <c r="M33" s="44">
        <v>391300</v>
      </c>
      <c r="N33" s="43"/>
      <c r="O33" s="44"/>
      <c r="P33" s="43">
        <f t="shared" si="5"/>
        <v>1270000</v>
      </c>
      <c r="Q33" s="44">
        <f t="shared" si="6"/>
        <v>1177540</v>
      </c>
      <c r="R33" s="24">
        <f t="shared" si="7"/>
        <v>-6.9042316258351892</v>
      </c>
      <c r="S33" s="25">
        <f t="shared" si="8"/>
        <v>-0.46296296296296291</v>
      </c>
      <c r="T33" s="24">
        <f t="shared" si="9"/>
        <v>78.881987577639762</v>
      </c>
      <c r="U33" s="26">
        <f t="shared" si="10"/>
        <v>73.139130434782601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15601000</v>
      </c>
      <c r="C43" s="45">
        <f t="shared" si="20"/>
        <v>0</v>
      </c>
      <c r="D43" s="45">
        <f t="shared" si="20"/>
        <v>0</v>
      </c>
      <c r="E43" s="45">
        <f t="shared" si="20"/>
        <v>15601000</v>
      </c>
      <c r="F43" s="46">
        <f t="shared" si="20"/>
        <v>15601000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15601000</v>
      </c>
      <c r="C44" s="39">
        <f t="shared" si="22"/>
        <v>0</v>
      </c>
      <c r="D44" s="39">
        <f t="shared" si="22"/>
        <v>0</v>
      </c>
      <c r="E44" s="39">
        <f t="shared" si="22"/>
        <v>15601000</v>
      </c>
      <c r="F44" s="40">
        <f t="shared" si="22"/>
        <v>15601000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15601000</v>
      </c>
      <c r="C46" s="42"/>
      <c r="D46" s="42"/>
      <c r="E46" s="42">
        <f t="shared" si="13"/>
        <v>15601000</v>
      </c>
      <c r="F46" s="43">
        <v>15601000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100192000</v>
      </c>
      <c r="C61" s="39">
        <f t="shared" si="26"/>
        <v>7000000</v>
      </c>
      <c r="D61" s="39">
        <f t="shared" si="26"/>
        <v>0</v>
      </c>
      <c r="E61" s="39">
        <f t="shared" si="26"/>
        <v>107192000</v>
      </c>
      <c r="F61" s="40">
        <f t="shared" si="26"/>
        <v>107192000</v>
      </c>
      <c r="G61" s="41">
        <f t="shared" si="26"/>
        <v>91591000</v>
      </c>
      <c r="H61" s="40">
        <f t="shared" si="26"/>
        <v>39233000</v>
      </c>
      <c r="I61" s="41">
        <f t="shared" si="26"/>
        <v>35576944</v>
      </c>
      <c r="J61" s="40">
        <f t="shared" si="26"/>
        <v>26180000</v>
      </c>
      <c r="K61" s="41">
        <f t="shared" si="26"/>
        <v>17376566</v>
      </c>
      <c r="L61" s="40">
        <f t="shared" si="26"/>
        <v>18947000</v>
      </c>
      <c r="M61" s="41">
        <f t="shared" si="26"/>
        <v>11227612</v>
      </c>
      <c r="N61" s="40">
        <f t="shared" si="26"/>
        <v>0</v>
      </c>
      <c r="O61" s="41">
        <f t="shared" si="26"/>
        <v>0</v>
      </c>
      <c r="P61" s="40">
        <f t="shared" si="26"/>
        <v>84360000</v>
      </c>
      <c r="Q61" s="41">
        <f t="shared" si="26"/>
        <v>64181122</v>
      </c>
      <c r="R61" s="20">
        <f t="shared" si="16"/>
        <v>-27.627960275019099</v>
      </c>
      <c r="S61" s="21">
        <f t="shared" si="17"/>
        <v>-35.386473944276446</v>
      </c>
      <c r="T61" s="20">
        <f t="shared" si="18"/>
        <v>78.699902977834171</v>
      </c>
      <c r="U61" s="22">
        <f t="shared" si="19"/>
        <v>59.874917904321222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100192000</v>
      </c>
      <c r="C65" s="48">
        <f t="shared" si="30"/>
        <v>7000000</v>
      </c>
      <c r="D65" s="48">
        <f t="shared" si="30"/>
        <v>0</v>
      </c>
      <c r="E65" s="48">
        <f t="shared" si="30"/>
        <v>107192000</v>
      </c>
      <c r="F65" s="49">
        <f t="shared" si="30"/>
        <v>107192000</v>
      </c>
      <c r="G65" s="50">
        <f t="shared" si="30"/>
        <v>91591000</v>
      </c>
      <c r="H65" s="49">
        <f t="shared" si="30"/>
        <v>39233000</v>
      </c>
      <c r="I65" s="50">
        <f t="shared" si="30"/>
        <v>35576944</v>
      </c>
      <c r="J65" s="49">
        <f t="shared" si="30"/>
        <v>26180000</v>
      </c>
      <c r="K65" s="50">
        <f t="shared" si="30"/>
        <v>17376566</v>
      </c>
      <c r="L65" s="49">
        <f t="shared" si="30"/>
        <v>18947000</v>
      </c>
      <c r="M65" s="51">
        <f t="shared" si="30"/>
        <v>11227612</v>
      </c>
      <c r="N65" s="49">
        <f t="shared" si="30"/>
        <v>0</v>
      </c>
      <c r="O65" s="50">
        <f t="shared" si="30"/>
        <v>0</v>
      </c>
      <c r="P65" s="49">
        <f t="shared" si="30"/>
        <v>84360000</v>
      </c>
      <c r="Q65" s="50">
        <f t="shared" si="30"/>
        <v>64181122</v>
      </c>
      <c r="R65" s="34">
        <f t="shared" si="16"/>
        <v>-27.627960275019099</v>
      </c>
      <c r="S65" s="35">
        <f t="shared" si="17"/>
        <v>-35.386473944276446</v>
      </c>
      <c r="T65" s="34">
        <f t="shared" si="18"/>
        <v>78.699902977834171</v>
      </c>
      <c r="U65" s="35">
        <f t="shared" si="19"/>
        <v>59.874917904321222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16043000</v>
      </c>
      <c r="C8" s="36">
        <f t="shared" si="0"/>
        <v>18056000</v>
      </c>
      <c r="D8" s="36">
        <f t="shared" si="0"/>
        <v>0</v>
      </c>
      <c r="E8" s="36">
        <f t="shared" si="0"/>
        <v>34099000</v>
      </c>
      <c r="F8" s="37">
        <f t="shared" si="0"/>
        <v>34099000</v>
      </c>
      <c r="G8" s="38">
        <f t="shared" si="0"/>
        <v>34099000</v>
      </c>
      <c r="H8" s="37">
        <f t="shared" si="0"/>
        <v>6005000</v>
      </c>
      <c r="I8" s="38">
        <f t="shared" si="0"/>
        <v>17051548</v>
      </c>
      <c r="J8" s="37">
        <f t="shared" si="0"/>
        <v>4648000</v>
      </c>
      <c r="K8" s="38">
        <f t="shared" si="0"/>
        <v>7863869</v>
      </c>
      <c r="L8" s="37">
        <f t="shared" si="0"/>
        <v>2422000</v>
      </c>
      <c r="M8" s="38">
        <f t="shared" si="0"/>
        <v>4415716</v>
      </c>
      <c r="N8" s="37">
        <f t="shared" si="0"/>
        <v>0</v>
      </c>
      <c r="O8" s="38">
        <f t="shared" si="0"/>
        <v>0</v>
      </c>
      <c r="P8" s="37">
        <f t="shared" si="0"/>
        <v>13075000</v>
      </c>
      <c r="Q8" s="38">
        <f t="shared" si="0"/>
        <v>29331133</v>
      </c>
      <c r="R8" s="16">
        <f>IF(($J8       =0),0,((($L8       -$J8       )/$J8       )*100))</f>
        <v>-47.891566265060241</v>
      </c>
      <c r="S8" s="17">
        <f>IF(($K8       =0),0,((($M8       -$K8       )/$K8       )*100))</f>
        <v>-43.848047316149341</v>
      </c>
      <c r="T8" s="16">
        <f>IF(($E8       =0),0,(($P8       /$E8       )*100))</f>
        <v>38.344232968708759</v>
      </c>
      <c r="U8" s="18">
        <f>IF(($E8       =0),0,(($Q8       /$E8       )*100))</f>
        <v>86.017575295463217</v>
      </c>
      <c r="V8" s="37">
        <f t="shared" ref="V8:W8" si="1">+V9+V28</f>
        <v>16406000</v>
      </c>
      <c r="W8" s="38">
        <f t="shared" si="1"/>
        <v>13990000</v>
      </c>
    </row>
    <row r="9" spans="1:23" x14ac:dyDescent="0.2">
      <c r="A9" s="19" t="s">
        <v>35</v>
      </c>
      <c r="B9" s="39">
        <f t="shared" ref="B9:Q9" si="2">SUM(B10:B27)</f>
        <v>12436000</v>
      </c>
      <c r="C9" s="39">
        <f t="shared" si="2"/>
        <v>18160000</v>
      </c>
      <c r="D9" s="39">
        <f t="shared" si="2"/>
        <v>0</v>
      </c>
      <c r="E9" s="39">
        <f t="shared" si="2"/>
        <v>30596000</v>
      </c>
      <c r="F9" s="40">
        <f t="shared" si="2"/>
        <v>30596000</v>
      </c>
      <c r="G9" s="41">
        <f t="shared" si="2"/>
        <v>30596000</v>
      </c>
      <c r="H9" s="40">
        <f t="shared" si="2"/>
        <v>5046000</v>
      </c>
      <c r="I9" s="41">
        <f t="shared" si="2"/>
        <v>15943872</v>
      </c>
      <c r="J9" s="40">
        <f t="shared" si="2"/>
        <v>3484000</v>
      </c>
      <c r="K9" s="41">
        <f t="shared" si="2"/>
        <v>6619474</v>
      </c>
      <c r="L9" s="40">
        <f t="shared" si="2"/>
        <v>1867000</v>
      </c>
      <c r="M9" s="41">
        <f t="shared" si="2"/>
        <v>3797230</v>
      </c>
      <c r="N9" s="40">
        <f t="shared" si="2"/>
        <v>0</v>
      </c>
      <c r="O9" s="41">
        <f t="shared" si="2"/>
        <v>0</v>
      </c>
      <c r="P9" s="40">
        <f t="shared" si="2"/>
        <v>10397000</v>
      </c>
      <c r="Q9" s="41">
        <f t="shared" si="2"/>
        <v>26360576</v>
      </c>
      <c r="R9" s="20">
        <f>IF(($J9       =0),0,((($L9       -$J9       )/$J9       )*100))</f>
        <v>-46.412169919632603</v>
      </c>
      <c r="S9" s="21">
        <f>IF(($K9       =0),0,((($M9       -$K9       )/$K9       )*100))</f>
        <v>-42.635472244471387</v>
      </c>
      <c r="T9" s="20">
        <f>IF(($E9       =0),0,(($P9       /$E9       )*100))</f>
        <v>33.981566217806247</v>
      </c>
      <c r="U9" s="22">
        <f>IF(($E9       =0),0,(($Q9       /$E9       )*100))</f>
        <v>86.156935547130345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12436000</v>
      </c>
      <c r="C10" s="42"/>
      <c r="D10" s="42"/>
      <c r="E10" s="42">
        <f t="shared" ref="E10:E41" si="4">$B10      +$C10      +$D10</f>
        <v>12436000</v>
      </c>
      <c r="F10" s="43">
        <v>12436000</v>
      </c>
      <c r="G10" s="44">
        <v>12436000</v>
      </c>
      <c r="H10" s="43">
        <v>5046000</v>
      </c>
      <c r="I10" s="44">
        <v>5088794</v>
      </c>
      <c r="J10" s="43">
        <v>3484000</v>
      </c>
      <c r="K10" s="44">
        <v>3483981</v>
      </c>
      <c r="L10" s="43">
        <v>1867000</v>
      </c>
      <c r="M10" s="44">
        <v>2019034</v>
      </c>
      <c r="N10" s="43"/>
      <c r="O10" s="44"/>
      <c r="P10" s="43">
        <f t="shared" ref="P10:P41" si="5">$H10      +$J10      +$L10      +$N10</f>
        <v>10397000</v>
      </c>
      <c r="Q10" s="44">
        <f t="shared" ref="Q10:Q41" si="6">$I10      +$K10      +$M10      +$O10</f>
        <v>10591809</v>
      </c>
      <c r="R10" s="24">
        <f t="shared" ref="R10:R41" si="7">IF(($J10      =0),0,((($L10      -$J10      )/$J10      )*100))</f>
        <v>-46.412169919632603</v>
      </c>
      <c r="S10" s="25">
        <f t="shared" ref="S10:S41" si="8">IF(($K10      =0),0,((($M10      -$K10      )/$K10      )*100))</f>
        <v>-42.048076611209993</v>
      </c>
      <c r="T10" s="24">
        <f t="shared" ref="T10:T41" si="9">IF(($E10      =0),0,(($P10      /$E10      )*100))</f>
        <v>83.604052750080413</v>
      </c>
      <c r="U10" s="26">
        <f t="shared" ref="U10:U41" si="10">IF(($E10      =0),0,(($Q10      /$E10      )*100))</f>
        <v>85.170545191379858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18160000</v>
      </c>
      <c r="D20" s="42"/>
      <c r="E20" s="42">
        <f t="shared" si="4"/>
        <v>18160000</v>
      </c>
      <c r="F20" s="43">
        <v>18160000</v>
      </c>
      <c r="G20" s="44">
        <v>18160000</v>
      </c>
      <c r="H20" s="43"/>
      <c r="I20" s="44">
        <v>10855078</v>
      </c>
      <c r="J20" s="43"/>
      <c r="K20" s="44">
        <v>3135493</v>
      </c>
      <c r="L20" s="43"/>
      <c r="M20" s="44">
        <v>1778196</v>
      </c>
      <c r="N20" s="43"/>
      <c r="O20" s="44"/>
      <c r="P20" s="43">
        <f t="shared" si="5"/>
        <v>0</v>
      </c>
      <c r="Q20" s="44">
        <f t="shared" si="6"/>
        <v>15768767</v>
      </c>
      <c r="R20" s="24">
        <f t="shared" si="7"/>
        <v>0</v>
      </c>
      <c r="S20" s="25">
        <f t="shared" si="8"/>
        <v>-43.288152772147789</v>
      </c>
      <c r="T20" s="24">
        <f t="shared" si="9"/>
        <v>0</v>
      </c>
      <c r="U20" s="26">
        <f t="shared" si="10"/>
        <v>86.832417400881056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3607000</v>
      </c>
      <c r="C28" s="39">
        <f t="shared" si="11"/>
        <v>-104000</v>
      </c>
      <c r="D28" s="39">
        <f t="shared" si="11"/>
        <v>0</v>
      </c>
      <c r="E28" s="39">
        <f t="shared" si="11"/>
        <v>3503000</v>
      </c>
      <c r="F28" s="40">
        <f t="shared" si="11"/>
        <v>3503000</v>
      </c>
      <c r="G28" s="41">
        <f t="shared" si="11"/>
        <v>3503000</v>
      </c>
      <c r="H28" s="40">
        <f t="shared" si="11"/>
        <v>959000</v>
      </c>
      <c r="I28" s="41">
        <f t="shared" si="11"/>
        <v>1107676</v>
      </c>
      <c r="J28" s="40">
        <f t="shared" si="11"/>
        <v>1164000</v>
      </c>
      <c r="K28" s="41">
        <f t="shared" si="11"/>
        <v>1244395</v>
      </c>
      <c r="L28" s="40">
        <f t="shared" si="11"/>
        <v>555000</v>
      </c>
      <c r="M28" s="41">
        <f t="shared" si="11"/>
        <v>618486</v>
      </c>
      <c r="N28" s="40">
        <f t="shared" si="11"/>
        <v>0</v>
      </c>
      <c r="O28" s="41">
        <f t="shared" si="11"/>
        <v>0</v>
      </c>
      <c r="P28" s="40">
        <f t="shared" si="11"/>
        <v>2678000</v>
      </c>
      <c r="Q28" s="41">
        <f t="shared" si="11"/>
        <v>2970557</v>
      </c>
      <c r="R28" s="20">
        <f t="shared" si="7"/>
        <v>-52.319587628865982</v>
      </c>
      <c r="S28" s="21">
        <f t="shared" si="8"/>
        <v>-50.29825738611936</v>
      </c>
      <c r="T28" s="20">
        <f t="shared" si="9"/>
        <v>76.448758207250933</v>
      </c>
      <c r="U28" s="22">
        <f t="shared" si="10"/>
        <v>84.800371110476732</v>
      </c>
      <c r="V28" s="40">
        <f t="shared" ref="V28:W28" si="12">SUM(V29:V42)</f>
        <v>16406000</v>
      </c>
      <c r="W28" s="41">
        <f t="shared" si="12"/>
        <v>13990000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780000</v>
      </c>
      <c r="I31" s="44">
        <v>780227</v>
      </c>
      <c r="J31" s="43">
        <v>964000</v>
      </c>
      <c r="K31" s="44">
        <v>964450</v>
      </c>
      <c r="L31" s="43">
        <v>260000</v>
      </c>
      <c r="M31" s="44">
        <v>261199</v>
      </c>
      <c r="N31" s="43"/>
      <c r="O31" s="44"/>
      <c r="P31" s="43">
        <f t="shared" si="5"/>
        <v>2004000</v>
      </c>
      <c r="Q31" s="44">
        <f t="shared" si="6"/>
        <v>2005876</v>
      </c>
      <c r="R31" s="24">
        <f t="shared" si="7"/>
        <v>-73.029045643153523</v>
      </c>
      <c r="S31" s="25">
        <f t="shared" si="8"/>
        <v>-72.917310384156778</v>
      </c>
      <c r="T31" s="24">
        <f t="shared" si="9"/>
        <v>83.5</v>
      </c>
      <c r="U31" s="26">
        <f t="shared" si="10"/>
        <v>83.578166666666661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1207000</v>
      </c>
      <c r="C33" s="42">
        <v>-104000</v>
      </c>
      <c r="D33" s="42"/>
      <c r="E33" s="42">
        <f t="shared" si="4"/>
        <v>1103000</v>
      </c>
      <c r="F33" s="43">
        <v>1103000</v>
      </c>
      <c r="G33" s="44">
        <v>1103000</v>
      </c>
      <c r="H33" s="43">
        <v>179000</v>
      </c>
      <c r="I33" s="44">
        <v>327449</v>
      </c>
      <c r="J33" s="43">
        <v>200000</v>
      </c>
      <c r="K33" s="44">
        <v>279945</v>
      </c>
      <c r="L33" s="43">
        <v>295000</v>
      </c>
      <c r="M33" s="44">
        <v>357287</v>
      </c>
      <c r="N33" s="43"/>
      <c r="O33" s="44"/>
      <c r="P33" s="43">
        <f t="shared" si="5"/>
        <v>674000</v>
      </c>
      <c r="Q33" s="44">
        <f t="shared" si="6"/>
        <v>964681</v>
      </c>
      <c r="R33" s="24">
        <f t="shared" si="7"/>
        <v>47.5</v>
      </c>
      <c r="S33" s="25">
        <f t="shared" si="8"/>
        <v>27.627569701191305</v>
      </c>
      <c r="T33" s="24">
        <f t="shared" si="9"/>
        <v>61.106074342701724</v>
      </c>
      <c r="U33" s="26">
        <f t="shared" si="10"/>
        <v>87.459746146872163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16406000</v>
      </c>
      <c r="W37" s="44">
        <v>13990000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652000</v>
      </c>
      <c r="C43" s="45">
        <f t="shared" si="20"/>
        <v>-72000</v>
      </c>
      <c r="D43" s="45">
        <f t="shared" si="20"/>
        <v>0</v>
      </c>
      <c r="E43" s="45">
        <f t="shared" si="20"/>
        <v>580000</v>
      </c>
      <c r="F43" s="46">
        <f t="shared" si="20"/>
        <v>652000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652000</v>
      </c>
      <c r="C44" s="39">
        <f t="shared" si="22"/>
        <v>-72000</v>
      </c>
      <c r="D44" s="39">
        <f t="shared" si="22"/>
        <v>0</v>
      </c>
      <c r="E44" s="39">
        <f t="shared" si="22"/>
        <v>580000</v>
      </c>
      <c r="F44" s="40">
        <f t="shared" si="22"/>
        <v>652000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652000</v>
      </c>
      <c r="C46" s="42">
        <v>-72000</v>
      </c>
      <c r="D46" s="42"/>
      <c r="E46" s="42">
        <f t="shared" si="13"/>
        <v>580000</v>
      </c>
      <c r="F46" s="43">
        <v>652000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16695000</v>
      </c>
      <c r="C61" s="39">
        <f t="shared" si="26"/>
        <v>17984000</v>
      </c>
      <c r="D61" s="39">
        <f t="shared" si="26"/>
        <v>0</v>
      </c>
      <c r="E61" s="39">
        <f t="shared" si="26"/>
        <v>34679000</v>
      </c>
      <c r="F61" s="40">
        <f t="shared" si="26"/>
        <v>34751000</v>
      </c>
      <c r="G61" s="41">
        <f t="shared" si="26"/>
        <v>34099000</v>
      </c>
      <c r="H61" s="40">
        <f t="shared" si="26"/>
        <v>6005000</v>
      </c>
      <c r="I61" s="41">
        <f t="shared" si="26"/>
        <v>17051548</v>
      </c>
      <c r="J61" s="40">
        <f t="shared" si="26"/>
        <v>4648000</v>
      </c>
      <c r="K61" s="41">
        <f t="shared" si="26"/>
        <v>7863869</v>
      </c>
      <c r="L61" s="40">
        <f t="shared" si="26"/>
        <v>2422000</v>
      </c>
      <c r="M61" s="41">
        <f t="shared" si="26"/>
        <v>4415716</v>
      </c>
      <c r="N61" s="40">
        <f t="shared" si="26"/>
        <v>0</v>
      </c>
      <c r="O61" s="41">
        <f t="shared" si="26"/>
        <v>0</v>
      </c>
      <c r="P61" s="40">
        <f t="shared" si="26"/>
        <v>13075000</v>
      </c>
      <c r="Q61" s="41">
        <f t="shared" si="26"/>
        <v>29331133</v>
      </c>
      <c r="R61" s="20">
        <f t="shared" si="16"/>
        <v>-47.891566265060241</v>
      </c>
      <c r="S61" s="21">
        <f t="shared" si="17"/>
        <v>-43.848047316149341</v>
      </c>
      <c r="T61" s="20">
        <f t="shared" si="18"/>
        <v>37.702932610513571</v>
      </c>
      <c r="U61" s="22">
        <f t="shared" si="19"/>
        <v>84.578946913117449</v>
      </c>
      <c r="V61" s="40">
        <f t="shared" ref="V61:W61" si="27">+V8+V43</f>
        <v>16406000</v>
      </c>
      <c r="W61" s="41">
        <f t="shared" si="27"/>
        <v>13990000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16695000</v>
      </c>
      <c r="C65" s="48">
        <f t="shared" si="30"/>
        <v>17984000</v>
      </c>
      <c r="D65" s="48">
        <f t="shared" si="30"/>
        <v>0</v>
      </c>
      <c r="E65" s="48">
        <f t="shared" si="30"/>
        <v>34679000</v>
      </c>
      <c r="F65" s="49">
        <f t="shared" si="30"/>
        <v>34751000</v>
      </c>
      <c r="G65" s="50">
        <f t="shared" si="30"/>
        <v>34099000</v>
      </c>
      <c r="H65" s="49">
        <f t="shared" si="30"/>
        <v>6005000</v>
      </c>
      <c r="I65" s="50">
        <f t="shared" si="30"/>
        <v>17051548</v>
      </c>
      <c r="J65" s="49">
        <f t="shared" si="30"/>
        <v>4648000</v>
      </c>
      <c r="K65" s="50">
        <f t="shared" si="30"/>
        <v>7863869</v>
      </c>
      <c r="L65" s="49">
        <f t="shared" si="30"/>
        <v>2422000</v>
      </c>
      <c r="M65" s="51">
        <f t="shared" si="30"/>
        <v>4415716</v>
      </c>
      <c r="N65" s="49">
        <f t="shared" si="30"/>
        <v>0</v>
      </c>
      <c r="O65" s="50">
        <f t="shared" si="30"/>
        <v>0</v>
      </c>
      <c r="P65" s="49">
        <f t="shared" si="30"/>
        <v>13075000</v>
      </c>
      <c r="Q65" s="50">
        <f t="shared" si="30"/>
        <v>29331133</v>
      </c>
      <c r="R65" s="34">
        <f t="shared" si="16"/>
        <v>-47.891566265060241</v>
      </c>
      <c r="S65" s="35">
        <f t="shared" si="17"/>
        <v>-43.848047316149341</v>
      </c>
      <c r="T65" s="34">
        <f t="shared" si="18"/>
        <v>37.702932610513571</v>
      </c>
      <c r="U65" s="35">
        <f t="shared" si="19"/>
        <v>84.578946913117449</v>
      </c>
      <c r="V65" s="49">
        <f>+V61+V62</f>
        <v>16406000</v>
      </c>
      <c r="W65" s="50">
        <f>+W61+W62</f>
        <v>13990000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64819000</v>
      </c>
      <c r="C8" s="36">
        <f t="shared" si="0"/>
        <v>300000</v>
      </c>
      <c r="D8" s="36">
        <f t="shared" si="0"/>
        <v>0</v>
      </c>
      <c r="E8" s="36">
        <f t="shared" si="0"/>
        <v>65119000</v>
      </c>
      <c r="F8" s="37">
        <f t="shared" si="0"/>
        <v>65119000</v>
      </c>
      <c r="G8" s="38">
        <f t="shared" si="0"/>
        <v>65119000</v>
      </c>
      <c r="H8" s="37">
        <f t="shared" si="0"/>
        <v>12799000</v>
      </c>
      <c r="I8" s="38">
        <f t="shared" si="0"/>
        <v>-160600764</v>
      </c>
      <c r="J8" s="37">
        <f t="shared" si="0"/>
        <v>20099000</v>
      </c>
      <c r="K8" s="38">
        <f t="shared" si="0"/>
        <v>12940853</v>
      </c>
      <c r="L8" s="37">
        <f t="shared" si="0"/>
        <v>8480000</v>
      </c>
      <c r="M8" s="38">
        <f t="shared" si="0"/>
        <v>10986371</v>
      </c>
      <c r="N8" s="37">
        <f t="shared" si="0"/>
        <v>0</v>
      </c>
      <c r="O8" s="38">
        <f t="shared" si="0"/>
        <v>0</v>
      </c>
      <c r="P8" s="37">
        <f t="shared" si="0"/>
        <v>41378000</v>
      </c>
      <c r="Q8" s="38">
        <f t="shared" si="0"/>
        <v>-136673540</v>
      </c>
      <c r="R8" s="16">
        <f>IF(($J8       =0),0,((($L8       -$J8       )/$J8       )*100))</f>
        <v>-57.808846211254291</v>
      </c>
      <c r="S8" s="17">
        <f>IF(($K8       =0),0,((($M8       -$K8       )/$K8       )*100))</f>
        <v>-15.103192965718721</v>
      </c>
      <c r="T8" s="16">
        <f>IF(($E8       =0),0,(($P8       /$E8       )*100))</f>
        <v>63.542130560972986</v>
      </c>
      <c r="U8" s="18">
        <f>IF(($E8       =0),0,(($Q8       /$E8       )*100))</f>
        <v>-209.88273775702945</v>
      </c>
      <c r="V8" s="37">
        <f t="shared" ref="V8:W8" si="1">+V9+V28</f>
        <v>14420000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58408000</v>
      </c>
      <c r="C9" s="39">
        <f t="shared" si="2"/>
        <v>0</v>
      </c>
      <c r="D9" s="39">
        <f t="shared" si="2"/>
        <v>0</v>
      </c>
      <c r="E9" s="39">
        <f t="shared" si="2"/>
        <v>58408000</v>
      </c>
      <c r="F9" s="40">
        <f t="shared" si="2"/>
        <v>58408000</v>
      </c>
      <c r="G9" s="41">
        <f t="shared" si="2"/>
        <v>58408000</v>
      </c>
      <c r="H9" s="40">
        <f t="shared" si="2"/>
        <v>12105000</v>
      </c>
      <c r="I9" s="41">
        <f t="shared" si="2"/>
        <v>-145200753</v>
      </c>
      <c r="J9" s="40">
        <f t="shared" si="2"/>
        <v>19964000</v>
      </c>
      <c r="K9" s="41">
        <f t="shared" si="2"/>
        <v>12514274</v>
      </c>
      <c r="L9" s="40">
        <f t="shared" si="2"/>
        <v>7926000</v>
      </c>
      <c r="M9" s="41">
        <f t="shared" si="2"/>
        <v>10061103</v>
      </c>
      <c r="N9" s="40">
        <f t="shared" si="2"/>
        <v>0</v>
      </c>
      <c r="O9" s="41">
        <f t="shared" si="2"/>
        <v>0</v>
      </c>
      <c r="P9" s="40">
        <f t="shared" si="2"/>
        <v>39995000</v>
      </c>
      <c r="Q9" s="41">
        <f t="shared" si="2"/>
        <v>-122625376</v>
      </c>
      <c r="R9" s="20">
        <f>IF(($J9       =0),0,((($L9       -$J9       )/$J9       )*100))</f>
        <v>-60.298537367261076</v>
      </c>
      <c r="S9" s="21">
        <f>IF(($K9       =0),0,((($M9       -$K9       )/$K9       )*100))</f>
        <v>-19.60298296169638</v>
      </c>
      <c r="T9" s="20">
        <f>IF(($E9       =0),0,(($P9       /$E9       )*100))</f>
        <v>68.475208875496506</v>
      </c>
      <c r="U9" s="22">
        <f>IF(($E9       =0),0,(($Q9       /$E9       )*100))</f>
        <v>-209.94619915080125</v>
      </c>
      <c r="V9" s="40">
        <f t="shared" ref="V9:W9" si="3">SUM(V10:V27)</f>
        <v>14420000</v>
      </c>
      <c r="W9" s="41">
        <f t="shared" si="3"/>
        <v>0</v>
      </c>
    </row>
    <row r="10" spans="1:23" x14ac:dyDescent="0.2">
      <c r="A10" s="23" t="s">
        <v>36</v>
      </c>
      <c r="B10" s="42">
        <v>37403000</v>
      </c>
      <c r="C10" s="42"/>
      <c r="D10" s="42"/>
      <c r="E10" s="42">
        <f t="shared" ref="E10:E41" si="4">$B10      +$C10      +$D10</f>
        <v>37403000</v>
      </c>
      <c r="F10" s="43">
        <v>37403000</v>
      </c>
      <c r="G10" s="44">
        <v>37403000</v>
      </c>
      <c r="H10" s="43">
        <v>11609000</v>
      </c>
      <c r="I10" s="44">
        <v>-145793513</v>
      </c>
      <c r="J10" s="43">
        <v>10636000</v>
      </c>
      <c r="K10" s="44">
        <v>11964004</v>
      </c>
      <c r="L10" s="43">
        <v>6175000</v>
      </c>
      <c r="M10" s="44">
        <v>9874929</v>
      </c>
      <c r="N10" s="43"/>
      <c r="O10" s="44"/>
      <c r="P10" s="43">
        <f t="shared" ref="P10:P41" si="5">$H10      +$J10      +$L10      +$N10</f>
        <v>28420000</v>
      </c>
      <c r="Q10" s="44">
        <f t="shared" ref="Q10:Q41" si="6">$I10      +$K10      +$M10      +$O10</f>
        <v>-123954580</v>
      </c>
      <c r="R10" s="24">
        <f t="shared" ref="R10:R41" si="7">IF(($J10      =0),0,((($L10      -$J10      )/$J10      )*100))</f>
        <v>-41.942459571267392</v>
      </c>
      <c r="S10" s="25">
        <f t="shared" ref="S10:S41" si="8">IF(($K10      =0),0,((($M10      -$K10      )/$K10      )*100))</f>
        <v>-17.461336522455191</v>
      </c>
      <c r="T10" s="24">
        <f t="shared" ref="T10:T41" si="9">IF(($E10      =0),0,(($P10      /$E10      )*100))</f>
        <v>75.983209902948957</v>
      </c>
      <c r="U10" s="26">
        <f t="shared" ref="U10:U41" si="10">IF(($E10      =0),0,(($Q10      /$E10      )*100))</f>
        <v>-331.40277517846164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1860000</v>
      </c>
      <c r="C13" s="42"/>
      <c r="D13" s="42"/>
      <c r="E13" s="42">
        <f t="shared" si="4"/>
        <v>1860000</v>
      </c>
      <c r="F13" s="43">
        <v>1860000</v>
      </c>
      <c r="G13" s="44">
        <v>1860000</v>
      </c>
      <c r="H13" s="43">
        <v>496000</v>
      </c>
      <c r="I13" s="44">
        <v>592760</v>
      </c>
      <c r="J13" s="43">
        <v>647000</v>
      </c>
      <c r="K13" s="44">
        <v>550270</v>
      </c>
      <c r="L13" s="43">
        <v>215000</v>
      </c>
      <c r="M13" s="44">
        <v>186174</v>
      </c>
      <c r="N13" s="43"/>
      <c r="O13" s="44"/>
      <c r="P13" s="43">
        <f t="shared" si="5"/>
        <v>1358000</v>
      </c>
      <c r="Q13" s="44">
        <f t="shared" si="6"/>
        <v>1329204</v>
      </c>
      <c r="R13" s="24">
        <f t="shared" si="7"/>
        <v>-66.76970633693972</v>
      </c>
      <c r="S13" s="25">
        <f t="shared" si="8"/>
        <v>-66.166790848129097</v>
      </c>
      <c r="T13" s="24">
        <f t="shared" si="9"/>
        <v>73.010752688172047</v>
      </c>
      <c r="U13" s="26">
        <f t="shared" si="10"/>
        <v>71.462580645161296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19145000</v>
      </c>
      <c r="C20" s="42"/>
      <c r="D20" s="42"/>
      <c r="E20" s="42">
        <f t="shared" si="4"/>
        <v>19145000</v>
      </c>
      <c r="F20" s="43">
        <v>19145000</v>
      </c>
      <c r="G20" s="44">
        <v>19145000</v>
      </c>
      <c r="H20" s="43"/>
      <c r="I20" s="44"/>
      <c r="J20" s="43">
        <v>8681000</v>
      </c>
      <c r="K20" s="44"/>
      <c r="L20" s="43">
        <v>1536000</v>
      </c>
      <c r="M20" s="44"/>
      <c r="N20" s="43"/>
      <c r="O20" s="44"/>
      <c r="P20" s="43">
        <f t="shared" si="5"/>
        <v>10217000</v>
      </c>
      <c r="Q20" s="44">
        <f t="shared" si="6"/>
        <v>0</v>
      </c>
      <c r="R20" s="24">
        <f t="shared" si="7"/>
        <v>-82.306185923280722</v>
      </c>
      <c r="S20" s="25">
        <f t="shared" si="8"/>
        <v>0</v>
      </c>
      <c r="T20" s="24">
        <f t="shared" si="9"/>
        <v>53.366414207364841</v>
      </c>
      <c r="U20" s="26">
        <f t="shared" si="10"/>
        <v>0</v>
      </c>
      <c r="V20" s="43">
        <v>14420000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6411000</v>
      </c>
      <c r="C28" s="39">
        <f t="shared" si="11"/>
        <v>300000</v>
      </c>
      <c r="D28" s="39">
        <f t="shared" si="11"/>
        <v>0</v>
      </c>
      <c r="E28" s="39">
        <f t="shared" si="11"/>
        <v>6711000</v>
      </c>
      <c r="F28" s="40">
        <f t="shared" si="11"/>
        <v>6711000</v>
      </c>
      <c r="G28" s="41">
        <f t="shared" si="11"/>
        <v>6711000</v>
      </c>
      <c r="H28" s="40">
        <f t="shared" si="11"/>
        <v>694000</v>
      </c>
      <c r="I28" s="41">
        <f t="shared" si="11"/>
        <v>-15400011</v>
      </c>
      <c r="J28" s="40">
        <f t="shared" si="11"/>
        <v>135000</v>
      </c>
      <c r="K28" s="41">
        <f t="shared" si="11"/>
        <v>426579</v>
      </c>
      <c r="L28" s="40">
        <f t="shared" si="11"/>
        <v>554000</v>
      </c>
      <c r="M28" s="41">
        <f t="shared" si="11"/>
        <v>925268</v>
      </c>
      <c r="N28" s="40">
        <f t="shared" si="11"/>
        <v>0</v>
      </c>
      <c r="O28" s="41">
        <f t="shared" si="11"/>
        <v>0</v>
      </c>
      <c r="P28" s="40">
        <f t="shared" si="11"/>
        <v>1383000</v>
      </c>
      <c r="Q28" s="41">
        <f t="shared" si="11"/>
        <v>-14048164</v>
      </c>
      <c r="R28" s="20">
        <f t="shared" si="7"/>
        <v>310.37037037037038</v>
      </c>
      <c r="S28" s="21">
        <f t="shared" si="8"/>
        <v>116.90425454605126</v>
      </c>
      <c r="T28" s="20">
        <f t="shared" si="9"/>
        <v>20.607957085382207</v>
      </c>
      <c r="U28" s="22">
        <f t="shared" si="10"/>
        <v>-209.33041275517806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2200000</v>
      </c>
      <c r="C31" s="42"/>
      <c r="D31" s="42"/>
      <c r="E31" s="42">
        <f t="shared" si="4"/>
        <v>2200000</v>
      </c>
      <c r="F31" s="43">
        <v>2200000</v>
      </c>
      <c r="G31" s="44">
        <v>2200000</v>
      </c>
      <c r="H31" s="43">
        <v>269000</v>
      </c>
      <c r="I31" s="44">
        <v>-10666661</v>
      </c>
      <c r="J31" s="43">
        <v>43000</v>
      </c>
      <c r="K31" s="44">
        <v>384579</v>
      </c>
      <c r="L31" s="43"/>
      <c r="M31" s="44">
        <v>1425268</v>
      </c>
      <c r="N31" s="43"/>
      <c r="O31" s="44"/>
      <c r="P31" s="43">
        <f t="shared" si="5"/>
        <v>312000</v>
      </c>
      <c r="Q31" s="44">
        <f t="shared" si="6"/>
        <v>-8856814</v>
      </c>
      <c r="R31" s="24">
        <f t="shared" si="7"/>
        <v>-100</v>
      </c>
      <c r="S31" s="25">
        <f t="shared" si="8"/>
        <v>270.60473920832908</v>
      </c>
      <c r="T31" s="24">
        <f t="shared" si="9"/>
        <v>14.181818181818182</v>
      </c>
      <c r="U31" s="26">
        <f t="shared" si="10"/>
        <v>-402.58245454545454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1211000</v>
      </c>
      <c r="C33" s="42">
        <v>300000</v>
      </c>
      <c r="D33" s="42"/>
      <c r="E33" s="42">
        <f t="shared" si="4"/>
        <v>1511000</v>
      </c>
      <c r="F33" s="43">
        <v>1511000</v>
      </c>
      <c r="G33" s="44">
        <v>1511000</v>
      </c>
      <c r="H33" s="43">
        <v>303000</v>
      </c>
      <c r="I33" s="44">
        <v>-4817350</v>
      </c>
      <c r="J33" s="43"/>
      <c r="K33" s="44"/>
      <c r="L33" s="43"/>
      <c r="M33" s="44"/>
      <c r="N33" s="43"/>
      <c r="O33" s="44"/>
      <c r="P33" s="43">
        <f t="shared" si="5"/>
        <v>303000</v>
      </c>
      <c r="Q33" s="44">
        <f t="shared" si="6"/>
        <v>-4817350</v>
      </c>
      <c r="R33" s="24">
        <f t="shared" si="7"/>
        <v>0</v>
      </c>
      <c r="S33" s="25">
        <f t="shared" si="8"/>
        <v>0</v>
      </c>
      <c r="T33" s="24">
        <f t="shared" si="9"/>
        <v>20.052945069490406</v>
      </c>
      <c r="U33" s="26">
        <f t="shared" si="10"/>
        <v>-318.81866313699538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>
        <v>122000</v>
      </c>
      <c r="I36" s="44">
        <v>84000</v>
      </c>
      <c r="J36" s="43">
        <v>92000</v>
      </c>
      <c r="K36" s="44">
        <v>42000</v>
      </c>
      <c r="L36" s="43">
        <v>554000</v>
      </c>
      <c r="M36" s="44">
        <v>-500000</v>
      </c>
      <c r="N36" s="43"/>
      <c r="O36" s="44"/>
      <c r="P36" s="43">
        <f t="shared" si="5"/>
        <v>768000</v>
      </c>
      <c r="Q36" s="44">
        <f t="shared" si="6"/>
        <v>-374000</v>
      </c>
      <c r="R36" s="24">
        <f t="shared" si="7"/>
        <v>502.17391304347825</v>
      </c>
      <c r="S36" s="25">
        <f t="shared" si="8"/>
        <v>-1290.4761904761906</v>
      </c>
      <c r="T36" s="24">
        <f t="shared" si="9"/>
        <v>25.6</v>
      </c>
      <c r="U36" s="26">
        <f t="shared" si="10"/>
        <v>-12.466666666666667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35518000</v>
      </c>
      <c r="C43" s="45">
        <f t="shared" si="20"/>
        <v>-91000</v>
      </c>
      <c r="D43" s="45">
        <f t="shared" si="20"/>
        <v>0</v>
      </c>
      <c r="E43" s="45">
        <f t="shared" si="20"/>
        <v>35427000</v>
      </c>
      <c r="F43" s="46">
        <f t="shared" si="20"/>
        <v>35518000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35518000</v>
      </c>
      <c r="C44" s="39">
        <f t="shared" si="22"/>
        <v>-91000</v>
      </c>
      <c r="D44" s="39">
        <f t="shared" si="22"/>
        <v>0</v>
      </c>
      <c r="E44" s="39">
        <f t="shared" si="22"/>
        <v>35427000</v>
      </c>
      <c r="F44" s="40">
        <f t="shared" si="22"/>
        <v>35518000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35518000</v>
      </c>
      <c r="C46" s="42">
        <v>-91000</v>
      </c>
      <c r="D46" s="42"/>
      <c r="E46" s="42">
        <f t="shared" si="13"/>
        <v>35427000</v>
      </c>
      <c r="F46" s="43">
        <v>35518000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100337000</v>
      </c>
      <c r="C61" s="39">
        <f t="shared" si="26"/>
        <v>209000</v>
      </c>
      <c r="D61" s="39">
        <f t="shared" si="26"/>
        <v>0</v>
      </c>
      <c r="E61" s="39">
        <f t="shared" si="26"/>
        <v>100546000</v>
      </c>
      <c r="F61" s="40">
        <f t="shared" si="26"/>
        <v>100637000</v>
      </c>
      <c r="G61" s="41">
        <f t="shared" si="26"/>
        <v>65119000</v>
      </c>
      <c r="H61" s="40">
        <f t="shared" si="26"/>
        <v>12799000</v>
      </c>
      <c r="I61" s="41">
        <f t="shared" si="26"/>
        <v>-160600764</v>
      </c>
      <c r="J61" s="40">
        <f t="shared" si="26"/>
        <v>20099000</v>
      </c>
      <c r="K61" s="41">
        <f t="shared" si="26"/>
        <v>12940853</v>
      </c>
      <c r="L61" s="40">
        <f t="shared" si="26"/>
        <v>8480000</v>
      </c>
      <c r="M61" s="41">
        <f t="shared" si="26"/>
        <v>10986371</v>
      </c>
      <c r="N61" s="40">
        <f t="shared" si="26"/>
        <v>0</v>
      </c>
      <c r="O61" s="41">
        <f t="shared" si="26"/>
        <v>0</v>
      </c>
      <c r="P61" s="40">
        <f t="shared" si="26"/>
        <v>41378000</v>
      </c>
      <c r="Q61" s="41">
        <f t="shared" si="26"/>
        <v>-136673540</v>
      </c>
      <c r="R61" s="20">
        <f t="shared" si="16"/>
        <v>-57.808846211254291</v>
      </c>
      <c r="S61" s="21">
        <f t="shared" si="17"/>
        <v>-15.103192965718721</v>
      </c>
      <c r="T61" s="20">
        <f t="shared" si="18"/>
        <v>41.153302965806695</v>
      </c>
      <c r="U61" s="22">
        <f t="shared" si="19"/>
        <v>-135.93135480277684</v>
      </c>
      <c r="V61" s="40">
        <f t="shared" ref="V61:W61" si="27">+V8+V43</f>
        <v>14420000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100337000</v>
      </c>
      <c r="C65" s="48">
        <f t="shared" si="30"/>
        <v>209000</v>
      </c>
      <c r="D65" s="48">
        <f t="shared" si="30"/>
        <v>0</v>
      </c>
      <c r="E65" s="48">
        <f t="shared" si="30"/>
        <v>100546000</v>
      </c>
      <c r="F65" s="49">
        <f t="shared" si="30"/>
        <v>100637000</v>
      </c>
      <c r="G65" s="50">
        <f t="shared" si="30"/>
        <v>65119000</v>
      </c>
      <c r="H65" s="49">
        <f t="shared" si="30"/>
        <v>12799000</v>
      </c>
      <c r="I65" s="50">
        <f t="shared" si="30"/>
        <v>-160600764</v>
      </c>
      <c r="J65" s="49">
        <f t="shared" si="30"/>
        <v>20099000</v>
      </c>
      <c r="K65" s="50">
        <f t="shared" si="30"/>
        <v>12940853</v>
      </c>
      <c r="L65" s="49">
        <f t="shared" si="30"/>
        <v>8480000</v>
      </c>
      <c r="M65" s="51">
        <f t="shared" si="30"/>
        <v>10986371</v>
      </c>
      <c r="N65" s="49">
        <f t="shared" si="30"/>
        <v>0</v>
      </c>
      <c r="O65" s="50">
        <f t="shared" si="30"/>
        <v>0</v>
      </c>
      <c r="P65" s="49">
        <f t="shared" si="30"/>
        <v>41378000</v>
      </c>
      <c r="Q65" s="50">
        <f t="shared" si="30"/>
        <v>-136673540</v>
      </c>
      <c r="R65" s="34">
        <f t="shared" si="16"/>
        <v>-57.808846211254291</v>
      </c>
      <c r="S65" s="35">
        <f t="shared" si="17"/>
        <v>-15.103192965718721</v>
      </c>
      <c r="T65" s="34">
        <f t="shared" si="18"/>
        <v>41.153302965806695</v>
      </c>
      <c r="U65" s="35">
        <f t="shared" si="19"/>
        <v>-135.93135480277684</v>
      </c>
      <c r="V65" s="49">
        <f>+V61+V62</f>
        <v>14420000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389676000</v>
      </c>
      <c r="C8" s="36">
        <f t="shared" si="0"/>
        <v>35515000</v>
      </c>
      <c r="D8" s="36">
        <f t="shared" si="0"/>
        <v>0</v>
      </c>
      <c r="E8" s="36">
        <f t="shared" si="0"/>
        <v>425191000</v>
      </c>
      <c r="F8" s="37">
        <f t="shared" si="0"/>
        <v>494276000</v>
      </c>
      <c r="G8" s="38">
        <f t="shared" si="0"/>
        <v>425191000</v>
      </c>
      <c r="H8" s="37">
        <f t="shared" si="0"/>
        <v>13432000</v>
      </c>
      <c r="I8" s="38">
        <f t="shared" si="0"/>
        <v>17636833</v>
      </c>
      <c r="J8" s="37">
        <f t="shared" si="0"/>
        <v>76169000</v>
      </c>
      <c r="K8" s="38">
        <f t="shared" si="0"/>
        <v>57577423</v>
      </c>
      <c r="L8" s="37">
        <f t="shared" si="0"/>
        <v>120000000</v>
      </c>
      <c r="M8" s="38">
        <f t="shared" si="0"/>
        <v>73874493</v>
      </c>
      <c r="N8" s="37">
        <f t="shared" si="0"/>
        <v>0</v>
      </c>
      <c r="O8" s="38">
        <f t="shared" si="0"/>
        <v>0</v>
      </c>
      <c r="P8" s="37">
        <f t="shared" si="0"/>
        <v>209601000</v>
      </c>
      <c r="Q8" s="38">
        <f t="shared" si="0"/>
        <v>149088749</v>
      </c>
      <c r="R8" s="16">
        <f>IF(($J8       =0),0,((($L8       -$J8       )/$J8       )*100))</f>
        <v>57.544407829957066</v>
      </c>
      <c r="S8" s="17">
        <f>IF(($K8       =0),0,((($M8       -$K8       )/$K8       )*100))</f>
        <v>28.304618634981281</v>
      </c>
      <c r="T8" s="16">
        <f>IF(($E8       =0),0,(($P8       /$E8       )*100))</f>
        <v>49.295728272705681</v>
      </c>
      <c r="U8" s="18">
        <f>IF(($E8       =0),0,(($Q8       /$E8       )*100))</f>
        <v>35.063947496536855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360362000</v>
      </c>
      <c r="C9" s="39">
        <f t="shared" si="2"/>
        <v>-9085000</v>
      </c>
      <c r="D9" s="39">
        <f t="shared" si="2"/>
        <v>0</v>
      </c>
      <c r="E9" s="39">
        <f t="shared" si="2"/>
        <v>351277000</v>
      </c>
      <c r="F9" s="40">
        <f t="shared" si="2"/>
        <v>420362000</v>
      </c>
      <c r="G9" s="41">
        <f t="shared" si="2"/>
        <v>351277000</v>
      </c>
      <c r="H9" s="40">
        <f t="shared" si="2"/>
        <v>8695000</v>
      </c>
      <c r="I9" s="41">
        <f t="shared" si="2"/>
        <v>12692686</v>
      </c>
      <c r="J9" s="40">
        <f t="shared" si="2"/>
        <v>72519000</v>
      </c>
      <c r="K9" s="41">
        <f t="shared" si="2"/>
        <v>53307904</v>
      </c>
      <c r="L9" s="40">
        <f t="shared" si="2"/>
        <v>106599000</v>
      </c>
      <c r="M9" s="41">
        <f t="shared" si="2"/>
        <v>64078231</v>
      </c>
      <c r="N9" s="40">
        <f t="shared" si="2"/>
        <v>0</v>
      </c>
      <c r="O9" s="41">
        <f t="shared" si="2"/>
        <v>0</v>
      </c>
      <c r="P9" s="40">
        <f t="shared" si="2"/>
        <v>187813000</v>
      </c>
      <c r="Q9" s="41">
        <f t="shared" si="2"/>
        <v>130078821</v>
      </c>
      <c r="R9" s="20">
        <f>IF(($J9       =0),0,((($L9       -$J9       )/$J9       )*100))</f>
        <v>46.994580730567158</v>
      </c>
      <c r="S9" s="21">
        <f>IF(($K9       =0),0,((($M9       -$K9       )/$K9       )*100))</f>
        <v>20.203996390478981</v>
      </c>
      <c r="T9" s="20">
        <f>IF(($E9       =0),0,(($P9       /$E9       )*100))</f>
        <v>53.465783413089952</v>
      </c>
      <c r="U9" s="22">
        <f>IF(($E9       =0),0,(($Q9       /$E9       )*100))</f>
        <v>37.030269844026229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55655000</v>
      </c>
      <c r="C14" s="42">
        <v>-18000000</v>
      </c>
      <c r="D14" s="42"/>
      <c r="E14" s="42">
        <f t="shared" si="4"/>
        <v>37655000</v>
      </c>
      <c r="F14" s="43">
        <v>37655000</v>
      </c>
      <c r="G14" s="44">
        <v>37655000</v>
      </c>
      <c r="H14" s="43">
        <v>2277000</v>
      </c>
      <c r="I14" s="44">
        <v>1789456</v>
      </c>
      <c r="J14" s="43">
        <v>10904000</v>
      </c>
      <c r="K14" s="44">
        <v>10746713</v>
      </c>
      <c r="L14" s="43">
        <v>11442000</v>
      </c>
      <c r="M14" s="44">
        <v>15391143</v>
      </c>
      <c r="N14" s="43"/>
      <c r="O14" s="44"/>
      <c r="P14" s="43">
        <f t="shared" si="5"/>
        <v>24623000</v>
      </c>
      <c r="Q14" s="44">
        <f t="shared" si="6"/>
        <v>27927312</v>
      </c>
      <c r="R14" s="24">
        <f t="shared" si="7"/>
        <v>4.9339691856199561</v>
      </c>
      <c r="S14" s="25">
        <f t="shared" si="8"/>
        <v>43.217214417096649</v>
      </c>
      <c r="T14" s="24">
        <f t="shared" si="9"/>
        <v>65.391050325321999</v>
      </c>
      <c r="U14" s="26">
        <f t="shared" si="10"/>
        <v>74.166278050723676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78000000</v>
      </c>
      <c r="D20" s="42"/>
      <c r="E20" s="42">
        <f t="shared" si="4"/>
        <v>78000000</v>
      </c>
      <c r="F20" s="43">
        <v>78000000</v>
      </c>
      <c r="G20" s="44">
        <v>78000000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304707000</v>
      </c>
      <c r="C26" s="42">
        <v>-69085000</v>
      </c>
      <c r="D26" s="42"/>
      <c r="E26" s="42">
        <f t="shared" si="4"/>
        <v>235622000</v>
      </c>
      <c r="F26" s="43">
        <v>304707000</v>
      </c>
      <c r="G26" s="44">
        <v>235622000</v>
      </c>
      <c r="H26" s="43">
        <v>6418000</v>
      </c>
      <c r="I26" s="44">
        <v>10903230</v>
      </c>
      <c r="J26" s="43">
        <v>61615000</v>
      </c>
      <c r="K26" s="44">
        <v>42561191</v>
      </c>
      <c r="L26" s="43">
        <v>95157000</v>
      </c>
      <c r="M26" s="44">
        <v>48687088</v>
      </c>
      <c r="N26" s="43"/>
      <c r="O26" s="44"/>
      <c r="P26" s="43">
        <f t="shared" si="5"/>
        <v>163190000</v>
      </c>
      <c r="Q26" s="44">
        <f t="shared" si="6"/>
        <v>102151509</v>
      </c>
      <c r="R26" s="24">
        <f t="shared" si="7"/>
        <v>54.438042684411258</v>
      </c>
      <c r="S26" s="25">
        <f t="shared" si="8"/>
        <v>14.393152202907103</v>
      </c>
      <c r="T26" s="24">
        <f t="shared" si="9"/>
        <v>69.259237252888099</v>
      </c>
      <c r="U26" s="26">
        <f t="shared" si="10"/>
        <v>43.353977557273936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29314000</v>
      </c>
      <c r="C28" s="39">
        <f t="shared" si="11"/>
        <v>44600000</v>
      </c>
      <c r="D28" s="39">
        <f t="shared" si="11"/>
        <v>0</v>
      </c>
      <c r="E28" s="39">
        <f t="shared" si="11"/>
        <v>73914000</v>
      </c>
      <c r="F28" s="40">
        <f t="shared" si="11"/>
        <v>73914000</v>
      </c>
      <c r="G28" s="41">
        <f t="shared" si="11"/>
        <v>73914000</v>
      </c>
      <c r="H28" s="40">
        <f t="shared" si="11"/>
        <v>4737000</v>
      </c>
      <c r="I28" s="41">
        <f t="shared" si="11"/>
        <v>4944147</v>
      </c>
      <c r="J28" s="40">
        <f t="shared" si="11"/>
        <v>3650000</v>
      </c>
      <c r="K28" s="41">
        <f t="shared" si="11"/>
        <v>4269519</v>
      </c>
      <c r="L28" s="40">
        <f t="shared" si="11"/>
        <v>13401000</v>
      </c>
      <c r="M28" s="41">
        <f t="shared" si="11"/>
        <v>9796262</v>
      </c>
      <c r="N28" s="40">
        <f t="shared" si="11"/>
        <v>0</v>
      </c>
      <c r="O28" s="41">
        <f t="shared" si="11"/>
        <v>0</v>
      </c>
      <c r="P28" s="40">
        <f t="shared" si="11"/>
        <v>21788000</v>
      </c>
      <c r="Q28" s="41">
        <f t="shared" si="11"/>
        <v>19009928</v>
      </c>
      <c r="R28" s="20">
        <f t="shared" si="7"/>
        <v>267.15068493150682</v>
      </c>
      <c r="S28" s="21">
        <f t="shared" si="8"/>
        <v>129.44650205327579</v>
      </c>
      <c r="T28" s="20">
        <f t="shared" si="9"/>
        <v>29.477500879400388</v>
      </c>
      <c r="U28" s="22">
        <f t="shared" si="10"/>
        <v>25.718981519062694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15000000</v>
      </c>
      <c r="C30" s="42"/>
      <c r="D30" s="42"/>
      <c r="E30" s="42">
        <f t="shared" si="4"/>
        <v>15000000</v>
      </c>
      <c r="F30" s="43">
        <v>15000000</v>
      </c>
      <c r="G30" s="44">
        <v>15000000</v>
      </c>
      <c r="H30" s="43">
        <v>2138000</v>
      </c>
      <c r="I30" s="44">
        <v>2137902</v>
      </c>
      <c r="J30" s="43"/>
      <c r="K30" s="44"/>
      <c r="L30" s="43">
        <v>10662000</v>
      </c>
      <c r="M30" s="44">
        <v>5862098</v>
      </c>
      <c r="N30" s="43"/>
      <c r="O30" s="44"/>
      <c r="P30" s="43">
        <f t="shared" si="5"/>
        <v>12800000</v>
      </c>
      <c r="Q30" s="44">
        <f t="shared" si="6"/>
        <v>8000000</v>
      </c>
      <c r="R30" s="24">
        <f t="shared" si="7"/>
        <v>0</v>
      </c>
      <c r="S30" s="25">
        <f t="shared" si="8"/>
        <v>0</v>
      </c>
      <c r="T30" s="24">
        <f t="shared" si="9"/>
        <v>85.333333333333343</v>
      </c>
      <c r="U30" s="26">
        <f t="shared" si="10"/>
        <v>53.333333333333336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204000</v>
      </c>
      <c r="I31" s="44">
        <v>136000</v>
      </c>
      <c r="J31" s="43">
        <v>201000</v>
      </c>
      <c r="K31" s="44">
        <v>195670</v>
      </c>
      <c r="L31" s="43">
        <v>363000</v>
      </c>
      <c r="M31" s="44">
        <v>191940</v>
      </c>
      <c r="N31" s="43"/>
      <c r="O31" s="44"/>
      <c r="P31" s="43">
        <f t="shared" si="5"/>
        <v>768000</v>
      </c>
      <c r="Q31" s="44">
        <f t="shared" si="6"/>
        <v>523610</v>
      </c>
      <c r="R31" s="24">
        <f t="shared" si="7"/>
        <v>80.597014925373131</v>
      </c>
      <c r="S31" s="25">
        <f t="shared" si="8"/>
        <v>-1.9062707619972401</v>
      </c>
      <c r="T31" s="24">
        <f t="shared" si="9"/>
        <v>76.8</v>
      </c>
      <c r="U31" s="26">
        <f t="shared" si="10"/>
        <v>52.361000000000004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2314000</v>
      </c>
      <c r="C33" s="42"/>
      <c r="D33" s="42"/>
      <c r="E33" s="42">
        <f t="shared" si="4"/>
        <v>2314000</v>
      </c>
      <c r="F33" s="43">
        <v>2314000</v>
      </c>
      <c r="G33" s="44">
        <v>2314000</v>
      </c>
      <c r="H33" s="43">
        <v>578000</v>
      </c>
      <c r="I33" s="44">
        <v>677854</v>
      </c>
      <c r="J33" s="43">
        <v>1201000</v>
      </c>
      <c r="K33" s="44">
        <v>1168828</v>
      </c>
      <c r="L33" s="43">
        <v>62000</v>
      </c>
      <c r="M33" s="44">
        <v>1214828</v>
      </c>
      <c r="N33" s="43"/>
      <c r="O33" s="44"/>
      <c r="P33" s="43">
        <f t="shared" si="5"/>
        <v>1841000</v>
      </c>
      <c r="Q33" s="44">
        <f t="shared" si="6"/>
        <v>3061510</v>
      </c>
      <c r="R33" s="24">
        <f t="shared" si="7"/>
        <v>-94.837635303913402</v>
      </c>
      <c r="S33" s="25">
        <f t="shared" si="8"/>
        <v>3.9355662253128774</v>
      </c>
      <c r="T33" s="24">
        <f t="shared" si="9"/>
        <v>79.559204840103718</v>
      </c>
      <c r="U33" s="26">
        <f t="shared" si="10"/>
        <v>132.30380293863439</v>
      </c>
      <c r="V33" s="43"/>
      <c r="W33" s="44"/>
    </row>
    <row r="34" spans="1:23" x14ac:dyDescent="0.2">
      <c r="A34" s="23" t="s">
        <v>60</v>
      </c>
      <c r="B34" s="42">
        <v>11000000</v>
      </c>
      <c r="C34" s="42"/>
      <c r="D34" s="42"/>
      <c r="E34" s="42">
        <f t="shared" si="4"/>
        <v>11000000</v>
      </c>
      <c r="F34" s="43">
        <v>11000000</v>
      </c>
      <c r="G34" s="44">
        <v>11000000</v>
      </c>
      <c r="H34" s="43">
        <v>1817000</v>
      </c>
      <c r="I34" s="44">
        <v>1992391</v>
      </c>
      <c r="J34" s="43">
        <v>2248000</v>
      </c>
      <c r="K34" s="44">
        <v>2905021</v>
      </c>
      <c r="L34" s="43">
        <v>2314000</v>
      </c>
      <c r="M34" s="44">
        <v>2527396</v>
      </c>
      <c r="N34" s="43"/>
      <c r="O34" s="44"/>
      <c r="P34" s="43">
        <f t="shared" si="5"/>
        <v>6379000</v>
      </c>
      <c r="Q34" s="44">
        <f t="shared" si="6"/>
        <v>7424808</v>
      </c>
      <c r="R34" s="24">
        <f t="shared" si="7"/>
        <v>2.9359430604982206</v>
      </c>
      <c r="S34" s="25">
        <f t="shared" si="8"/>
        <v>-12.999045445798844</v>
      </c>
      <c r="T34" s="24">
        <f t="shared" si="9"/>
        <v>57.990909090909092</v>
      </c>
      <c r="U34" s="26">
        <f t="shared" si="10"/>
        <v>67.498254545454557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44600000</v>
      </c>
      <c r="D37" s="42"/>
      <c r="E37" s="42">
        <f t="shared" si="4"/>
        <v>44600000</v>
      </c>
      <c r="F37" s="43">
        <v>44600000</v>
      </c>
      <c r="G37" s="44">
        <v>44600000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76656000</v>
      </c>
      <c r="C43" s="45">
        <f t="shared" si="20"/>
        <v>-4107000</v>
      </c>
      <c r="D43" s="45">
        <f t="shared" si="20"/>
        <v>0</v>
      </c>
      <c r="E43" s="45">
        <f t="shared" si="20"/>
        <v>72549000</v>
      </c>
      <c r="F43" s="46">
        <f t="shared" si="20"/>
        <v>75656000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75550000</v>
      </c>
      <c r="C44" s="39">
        <f t="shared" si="22"/>
        <v>-4107000</v>
      </c>
      <c r="D44" s="39">
        <f t="shared" si="22"/>
        <v>0</v>
      </c>
      <c r="E44" s="39">
        <f t="shared" si="22"/>
        <v>71443000</v>
      </c>
      <c r="F44" s="40">
        <f t="shared" si="22"/>
        <v>74550000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74550000</v>
      </c>
      <c r="C46" s="42">
        <v>-3107000</v>
      </c>
      <c r="D46" s="42"/>
      <c r="E46" s="42">
        <f t="shared" si="13"/>
        <v>71443000</v>
      </c>
      <c r="F46" s="43">
        <v>74550000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466332000</v>
      </c>
      <c r="C61" s="39">
        <f t="shared" si="26"/>
        <v>31408000</v>
      </c>
      <c r="D61" s="39">
        <f t="shared" si="26"/>
        <v>0</v>
      </c>
      <c r="E61" s="39">
        <f t="shared" si="26"/>
        <v>497740000</v>
      </c>
      <c r="F61" s="40">
        <f t="shared" si="26"/>
        <v>569932000</v>
      </c>
      <c r="G61" s="41">
        <f t="shared" si="26"/>
        <v>425191000</v>
      </c>
      <c r="H61" s="40">
        <f t="shared" si="26"/>
        <v>13432000</v>
      </c>
      <c r="I61" s="41">
        <f t="shared" si="26"/>
        <v>17636833</v>
      </c>
      <c r="J61" s="40">
        <f t="shared" si="26"/>
        <v>76169000</v>
      </c>
      <c r="K61" s="41">
        <f t="shared" si="26"/>
        <v>57577423</v>
      </c>
      <c r="L61" s="40">
        <f t="shared" si="26"/>
        <v>120000000</v>
      </c>
      <c r="M61" s="41">
        <f t="shared" si="26"/>
        <v>73874493</v>
      </c>
      <c r="N61" s="40">
        <f t="shared" si="26"/>
        <v>0</v>
      </c>
      <c r="O61" s="41">
        <f t="shared" si="26"/>
        <v>0</v>
      </c>
      <c r="P61" s="40">
        <f t="shared" si="26"/>
        <v>209601000</v>
      </c>
      <c r="Q61" s="41">
        <f t="shared" si="26"/>
        <v>149088749</v>
      </c>
      <c r="R61" s="20">
        <f t="shared" si="16"/>
        <v>57.544407829957066</v>
      </c>
      <c r="S61" s="21">
        <f t="shared" si="17"/>
        <v>28.304618634981281</v>
      </c>
      <c r="T61" s="20">
        <f t="shared" si="18"/>
        <v>42.110539639169041</v>
      </c>
      <c r="U61" s="22">
        <f t="shared" si="19"/>
        <v>29.953137983686261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535365000</v>
      </c>
      <c r="C62" s="39">
        <f t="shared" si="28"/>
        <v>0</v>
      </c>
      <c r="D62" s="39">
        <f t="shared" si="28"/>
        <v>0</v>
      </c>
      <c r="E62" s="39">
        <f t="shared" si="28"/>
        <v>535365000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61033965</v>
      </c>
      <c r="J62" s="40">
        <f t="shared" si="28"/>
        <v>0</v>
      </c>
      <c r="K62" s="41">
        <f t="shared" si="28"/>
        <v>63094276</v>
      </c>
      <c r="L62" s="40">
        <f t="shared" si="28"/>
        <v>0</v>
      </c>
      <c r="M62" s="41">
        <f t="shared" si="28"/>
        <v>153700858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277829099</v>
      </c>
      <c r="R62" s="20">
        <f t="shared" si="16"/>
        <v>0</v>
      </c>
      <c r="S62" s="21">
        <f t="shared" si="17"/>
        <v>143.60507441277238</v>
      </c>
      <c r="T62" s="20">
        <f t="shared" si="18"/>
        <v>0</v>
      </c>
      <c r="U62" s="22">
        <f t="shared" si="19"/>
        <v>51.895267527761433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535365000</v>
      </c>
      <c r="C63" s="42"/>
      <c r="D63" s="42"/>
      <c r="E63" s="42">
        <f t="shared" si="13"/>
        <v>535365000</v>
      </c>
      <c r="F63" s="43"/>
      <c r="G63" s="44"/>
      <c r="H63" s="43"/>
      <c r="I63" s="44">
        <v>61033965</v>
      </c>
      <c r="J63" s="43"/>
      <c r="K63" s="44">
        <v>63094276</v>
      </c>
      <c r="L63" s="43"/>
      <c r="M63" s="44">
        <v>153700858</v>
      </c>
      <c r="N63" s="43"/>
      <c r="O63" s="44"/>
      <c r="P63" s="43">
        <f t="shared" si="14"/>
        <v>0</v>
      </c>
      <c r="Q63" s="44">
        <f t="shared" si="15"/>
        <v>277829099</v>
      </c>
      <c r="R63" s="24">
        <f t="shared" si="16"/>
        <v>0</v>
      </c>
      <c r="S63" s="25">
        <f t="shared" si="17"/>
        <v>143.60507441277238</v>
      </c>
      <c r="T63" s="24">
        <f t="shared" si="18"/>
        <v>0</v>
      </c>
      <c r="U63" s="26">
        <f t="shared" si="19"/>
        <v>51.895267527761433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1001697000</v>
      </c>
      <c r="C65" s="48">
        <f t="shared" si="30"/>
        <v>31408000</v>
      </c>
      <c r="D65" s="48">
        <f t="shared" si="30"/>
        <v>0</v>
      </c>
      <c r="E65" s="48">
        <f t="shared" si="30"/>
        <v>1033105000</v>
      </c>
      <c r="F65" s="49">
        <f t="shared" si="30"/>
        <v>569932000</v>
      </c>
      <c r="G65" s="50">
        <f t="shared" si="30"/>
        <v>425191000</v>
      </c>
      <c r="H65" s="49">
        <f t="shared" si="30"/>
        <v>13432000</v>
      </c>
      <c r="I65" s="50">
        <f t="shared" si="30"/>
        <v>78670798</v>
      </c>
      <c r="J65" s="49">
        <f t="shared" si="30"/>
        <v>76169000</v>
      </c>
      <c r="K65" s="50">
        <f t="shared" si="30"/>
        <v>120671699</v>
      </c>
      <c r="L65" s="49">
        <f t="shared" si="30"/>
        <v>120000000</v>
      </c>
      <c r="M65" s="51">
        <f t="shared" si="30"/>
        <v>227575351</v>
      </c>
      <c r="N65" s="49">
        <f t="shared" si="30"/>
        <v>0</v>
      </c>
      <c r="O65" s="50">
        <f t="shared" si="30"/>
        <v>0</v>
      </c>
      <c r="P65" s="49">
        <f t="shared" si="30"/>
        <v>209601000</v>
      </c>
      <c r="Q65" s="50">
        <f t="shared" si="30"/>
        <v>426917848</v>
      </c>
      <c r="R65" s="34">
        <f t="shared" si="16"/>
        <v>57.544407829957066</v>
      </c>
      <c r="S65" s="35">
        <f t="shared" si="17"/>
        <v>88.590492125249682</v>
      </c>
      <c r="T65" s="34">
        <f t="shared" si="18"/>
        <v>20.288450835103884</v>
      </c>
      <c r="U65" s="35">
        <f t="shared" si="19"/>
        <v>41.323761669917388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52514000</v>
      </c>
      <c r="C8" s="36">
        <f t="shared" si="0"/>
        <v>0</v>
      </c>
      <c r="D8" s="36">
        <f t="shared" si="0"/>
        <v>0</v>
      </c>
      <c r="E8" s="36">
        <f t="shared" si="0"/>
        <v>52514000</v>
      </c>
      <c r="F8" s="37">
        <f t="shared" si="0"/>
        <v>52514000</v>
      </c>
      <c r="G8" s="38">
        <f t="shared" si="0"/>
        <v>52514000</v>
      </c>
      <c r="H8" s="37">
        <f t="shared" si="0"/>
        <v>5319000</v>
      </c>
      <c r="I8" s="38">
        <f t="shared" si="0"/>
        <v>19602274</v>
      </c>
      <c r="J8" s="37">
        <f t="shared" si="0"/>
        <v>23367000</v>
      </c>
      <c r="K8" s="38">
        <f t="shared" si="0"/>
        <v>24353956</v>
      </c>
      <c r="L8" s="37">
        <f t="shared" si="0"/>
        <v>4960000</v>
      </c>
      <c r="M8" s="38">
        <f t="shared" si="0"/>
        <v>12341802</v>
      </c>
      <c r="N8" s="37">
        <f t="shared" si="0"/>
        <v>0</v>
      </c>
      <c r="O8" s="38">
        <f t="shared" si="0"/>
        <v>0</v>
      </c>
      <c r="P8" s="37">
        <f t="shared" si="0"/>
        <v>33646000</v>
      </c>
      <c r="Q8" s="38">
        <f t="shared" si="0"/>
        <v>56298032</v>
      </c>
      <c r="R8" s="16">
        <f>IF(($J8       =0),0,((($L8       -$J8       )/$J8       )*100))</f>
        <v>-78.773483973124485</v>
      </c>
      <c r="S8" s="17">
        <f>IF(($K8       =0),0,((($M8       -$K8       )/$K8       )*100))</f>
        <v>-49.323214676087943</v>
      </c>
      <c r="T8" s="16">
        <f>IF(($E8       =0),0,(($P8       /$E8       )*100))</f>
        <v>64.070533571999846</v>
      </c>
      <c r="U8" s="18">
        <f>IF(($E8       =0),0,(($Q8       /$E8       )*100))</f>
        <v>107.2057584644095</v>
      </c>
      <c r="V8" s="37">
        <f t="shared" ref="V8:W8" si="1">+V9+V28</f>
        <v>11171000</v>
      </c>
      <c r="W8" s="38">
        <f t="shared" si="1"/>
        <v>11171000</v>
      </c>
    </row>
    <row r="9" spans="1:23" x14ac:dyDescent="0.2">
      <c r="A9" s="19" t="s">
        <v>35</v>
      </c>
      <c r="B9" s="39">
        <f t="shared" ref="B9:Q9" si="2">SUM(B10:B27)</f>
        <v>48066000</v>
      </c>
      <c r="C9" s="39">
        <f t="shared" si="2"/>
        <v>0</v>
      </c>
      <c r="D9" s="39">
        <f t="shared" si="2"/>
        <v>0</v>
      </c>
      <c r="E9" s="39">
        <f t="shared" si="2"/>
        <v>48066000</v>
      </c>
      <c r="F9" s="40">
        <f t="shared" si="2"/>
        <v>48066000</v>
      </c>
      <c r="G9" s="41">
        <f t="shared" si="2"/>
        <v>48066000</v>
      </c>
      <c r="H9" s="40">
        <f t="shared" si="2"/>
        <v>4714000</v>
      </c>
      <c r="I9" s="41">
        <f t="shared" si="2"/>
        <v>18981574</v>
      </c>
      <c r="J9" s="40">
        <f t="shared" si="2"/>
        <v>22724000</v>
      </c>
      <c r="K9" s="41">
        <f t="shared" si="2"/>
        <v>23711235</v>
      </c>
      <c r="L9" s="40">
        <f t="shared" si="2"/>
        <v>3571000</v>
      </c>
      <c r="M9" s="41">
        <f t="shared" si="2"/>
        <v>10949856</v>
      </c>
      <c r="N9" s="40">
        <f t="shared" si="2"/>
        <v>0</v>
      </c>
      <c r="O9" s="41">
        <f t="shared" si="2"/>
        <v>0</v>
      </c>
      <c r="P9" s="40">
        <f t="shared" si="2"/>
        <v>31009000</v>
      </c>
      <c r="Q9" s="41">
        <f t="shared" si="2"/>
        <v>53642665</v>
      </c>
      <c r="R9" s="20">
        <f>IF(($J9       =0),0,((($L9       -$J9       )/$J9       )*100))</f>
        <v>-84.285337088540743</v>
      </c>
      <c r="S9" s="21">
        <f>IF(($K9       =0),0,((($M9       -$K9       )/$K9       )*100))</f>
        <v>-53.819967622943295</v>
      </c>
      <c r="T9" s="20">
        <f>IF(($E9       =0),0,(($P9       /$E9       )*100))</f>
        <v>64.51337743935423</v>
      </c>
      <c r="U9" s="22">
        <f>IF(($E9       =0),0,(($Q9       /$E9       )*100))</f>
        <v>111.60209919693756</v>
      </c>
      <c r="V9" s="40">
        <f t="shared" ref="V9:W9" si="3">SUM(V10:V27)</f>
        <v>11171000</v>
      </c>
      <c r="W9" s="41">
        <f t="shared" si="3"/>
        <v>11171000</v>
      </c>
    </row>
    <row r="10" spans="1:23" x14ac:dyDescent="0.2">
      <c r="A10" s="23" t="s">
        <v>36</v>
      </c>
      <c r="B10" s="42">
        <v>25797000</v>
      </c>
      <c r="C10" s="42"/>
      <c r="D10" s="42"/>
      <c r="E10" s="42">
        <f t="shared" ref="E10:E41" si="4">$B10      +$C10      +$D10</f>
        <v>25797000</v>
      </c>
      <c r="F10" s="43">
        <v>25797000</v>
      </c>
      <c r="G10" s="44">
        <v>25797000</v>
      </c>
      <c r="H10" s="43">
        <v>3637000</v>
      </c>
      <c r="I10" s="44">
        <v>4806043</v>
      </c>
      <c r="J10" s="43">
        <v>11962000</v>
      </c>
      <c r="K10" s="44">
        <v>10377821</v>
      </c>
      <c r="L10" s="43">
        <v>3571000</v>
      </c>
      <c r="M10" s="44">
        <v>5143699</v>
      </c>
      <c r="N10" s="43"/>
      <c r="O10" s="44"/>
      <c r="P10" s="43">
        <f t="shared" ref="P10:P41" si="5">$H10      +$J10      +$L10      +$N10</f>
        <v>19170000</v>
      </c>
      <c r="Q10" s="44">
        <f t="shared" ref="Q10:Q41" si="6">$I10      +$K10      +$M10      +$O10</f>
        <v>20327563</v>
      </c>
      <c r="R10" s="24">
        <f t="shared" ref="R10:R41" si="7">IF(($J10      =0),0,((($L10      -$J10      )/$J10      )*100))</f>
        <v>-70.147132586523995</v>
      </c>
      <c r="S10" s="25">
        <f t="shared" ref="S10:S41" si="8">IF(($K10      =0),0,((($M10      -$K10      )/$K10      )*100))</f>
        <v>-50.435655037796465</v>
      </c>
      <c r="T10" s="24">
        <f t="shared" ref="T10:T41" si="9">IF(($E10      =0),0,(($P10      /$E10      )*100))</f>
        <v>74.310966391440871</v>
      </c>
      <c r="U10" s="26">
        <f t="shared" ref="U10:U41" si="10">IF(($E10      =0),0,(($Q10      /$E10      )*100))</f>
        <v>78.79816645346358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7013000</v>
      </c>
      <c r="C13" s="42"/>
      <c r="D13" s="42"/>
      <c r="E13" s="42">
        <f t="shared" si="4"/>
        <v>7013000</v>
      </c>
      <c r="F13" s="43">
        <v>7013000</v>
      </c>
      <c r="G13" s="44">
        <v>7013000</v>
      </c>
      <c r="H13" s="43">
        <v>1077000</v>
      </c>
      <c r="I13" s="44">
        <v>611637</v>
      </c>
      <c r="J13" s="43">
        <v>5936000</v>
      </c>
      <c r="K13" s="44">
        <v>4109223</v>
      </c>
      <c r="L13" s="43"/>
      <c r="M13" s="44">
        <v>1773535</v>
      </c>
      <c r="N13" s="43"/>
      <c r="O13" s="44"/>
      <c r="P13" s="43">
        <f t="shared" si="5"/>
        <v>7013000</v>
      </c>
      <c r="Q13" s="44">
        <f t="shared" si="6"/>
        <v>6494395</v>
      </c>
      <c r="R13" s="24">
        <f t="shared" si="7"/>
        <v>-100</v>
      </c>
      <c r="S13" s="25">
        <f t="shared" si="8"/>
        <v>-56.840137417706458</v>
      </c>
      <c r="T13" s="24">
        <f t="shared" si="9"/>
        <v>100</v>
      </c>
      <c r="U13" s="26">
        <f t="shared" si="10"/>
        <v>92.605090546128622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15256000</v>
      </c>
      <c r="C20" s="42"/>
      <c r="D20" s="42"/>
      <c r="E20" s="42">
        <f t="shared" si="4"/>
        <v>15256000</v>
      </c>
      <c r="F20" s="43">
        <v>15256000</v>
      </c>
      <c r="G20" s="44">
        <v>15256000</v>
      </c>
      <c r="H20" s="43"/>
      <c r="I20" s="44">
        <v>13563894</v>
      </c>
      <c r="J20" s="43">
        <v>4826000</v>
      </c>
      <c r="K20" s="44">
        <v>9224191</v>
      </c>
      <c r="L20" s="43"/>
      <c r="M20" s="44">
        <v>4032622</v>
      </c>
      <c r="N20" s="43"/>
      <c r="O20" s="44"/>
      <c r="P20" s="43">
        <f t="shared" si="5"/>
        <v>4826000</v>
      </c>
      <c r="Q20" s="44">
        <f t="shared" si="6"/>
        <v>26820707</v>
      </c>
      <c r="R20" s="24">
        <f t="shared" si="7"/>
        <v>-100</v>
      </c>
      <c r="S20" s="25">
        <f t="shared" si="8"/>
        <v>-56.282106474161253</v>
      </c>
      <c r="T20" s="24">
        <f t="shared" si="9"/>
        <v>31.633455689564759</v>
      </c>
      <c r="U20" s="26">
        <f t="shared" si="10"/>
        <v>175.80431961195595</v>
      </c>
      <c r="V20" s="43">
        <v>11171000</v>
      </c>
      <c r="W20" s="44">
        <v>11171000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4448000</v>
      </c>
      <c r="C28" s="39">
        <f t="shared" si="11"/>
        <v>0</v>
      </c>
      <c r="D28" s="39">
        <f t="shared" si="11"/>
        <v>0</v>
      </c>
      <c r="E28" s="39">
        <f t="shared" si="11"/>
        <v>4448000</v>
      </c>
      <c r="F28" s="40">
        <f t="shared" si="11"/>
        <v>4448000</v>
      </c>
      <c r="G28" s="41">
        <f t="shared" si="11"/>
        <v>4448000</v>
      </c>
      <c r="H28" s="40">
        <f t="shared" si="11"/>
        <v>605000</v>
      </c>
      <c r="I28" s="41">
        <f t="shared" si="11"/>
        <v>620700</v>
      </c>
      <c r="J28" s="40">
        <f t="shared" si="11"/>
        <v>643000</v>
      </c>
      <c r="K28" s="41">
        <f t="shared" si="11"/>
        <v>642721</v>
      </c>
      <c r="L28" s="40">
        <f t="shared" si="11"/>
        <v>1389000</v>
      </c>
      <c r="M28" s="41">
        <f t="shared" si="11"/>
        <v>1391946</v>
      </c>
      <c r="N28" s="40">
        <f t="shared" si="11"/>
        <v>0</v>
      </c>
      <c r="O28" s="41">
        <f t="shared" si="11"/>
        <v>0</v>
      </c>
      <c r="P28" s="40">
        <f t="shared" si="11"/>
        <v>2637000</v>
      </c>
      <c r="Q28" s="41">
        <f t="shared" si="11"/>
        <v>2655367</v>
      </c>
      <c r="R28" s="20">
        <f t="shared" si="7"/>
        <v>116.01866251944013</v>
      </c>
      <c r="S28" s="21">
        <f t="shared" si="8"/>
        <v>116.57079821571101</v>
      </c>
      <c r="T28" s="20">
        <f t="shared" si="9"/>
        <v>59.285071942446045</v>
      </c>
      <c r="U28" s="22">
        <f t="shared" si="10"/>
        <v>59.697999100719422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243000</v>
      </c>
      <c r="I31" s="44">
        <v>242724</v>
      </c>
      <c r="J31" s="43">
        <v>222000</v>
      </c>
      <c r="K31" s="44">
        <v>222318</v>
      </c>
      <c r="L31" s="43">
        <v>982000</v>
      </c>
      <c r="M31" s="44">
        <v>982974</v>
      </c>
      <c r="N31" s="43"/>
      <c r="O31" s="44"/>
      <c r="P31" s="43">
        <f t="shared" si="5"/>
        <v>1447000</v>
      </c>
      <c r="Q31" s="44">
        <f t="shared" si="6"/>
        <v>1448016</v>
      </c>
      <c r="R31" s="24">
        <f t="shared" si="7"/>
        <v>342.34234234234236</v>
      </c>
      <c r="S31" s="25">
        <f t="shared" si="8"/>
        <v>342.14773432650526</v>
      </c>
      <c r="T31" s="24">
        <f t="shared" si="9"/>
        <v>48.233333333333334</v>
      </c>
      <c r="U31" s="26">
        <f t="shared" si="10"/>
        <v>48.267200000000003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1448000</v>
      </c>
      <c r="C33" s="42"/>
      <c r="D33" s="42"/>
      <c r="E33" s="42">
        <f t="shared" si="4"/>
        <v>1448000</v>
      </c>
      <c r="F33" s="43">
        <v>1448000</v>
      </c>
      <c r="G33" s="44">
        <v>1448000</v>
      </c>
      <c r="H33" s="43">
        <v>362000</v>
      </c>
      <c r="I33" s="44">
        <v>377976</v>
      </c>
      <c r="J33" s="43">
        <v>421000</v>
      </c>
      <c r="K33" s="44">
        <v>420403</v>
      </c>
      <c r="L33" s="43">
        <v>407000</v>
      </c>
      <c r="M33" s="44">
        <v>408972</v>
      </c>
      <c r="N33" s="43"/>
      <c r="O33" s="44"/>
      <c r="P33" s="43">
        <f t="shared" si="5"/>
        <v>1190000</v>
      </c>
      <c r="Q33" s="44">
        <f t="shared" si="6"/>
        <v>1207351</v>
      </c>
      <c r="R33" s="24">
        <f t="shared" si="7"/>
        <v>-3.3254156769596199</v>
      </c>
      <c r="S33" s="25">
        <f t="shared" si="8"/>
        <v>-2.7190576660965786</v>
      </c>
      <c r="T33" s="24">
        <f t="shared" si="9"/>
        <v>82.182320441988949</v>
      </c>
      <c r="U33" s="26">
        <f t="shared" si="10"/>
        <v>83.38059392265194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667000</v>
      </c>
      <c r="C43" s="45">
        <f t="shared" si="20"/>
        <v>0</v>
      </c>
      <c r="D43" s="45">
        <f t="shared" si="20"/>
        <v>0</v>
      </c>
      <c r="E43" s="45">
        <f t="shared" si="20"/>
        <v>667000</v>
      </c>
      <c r="F43" s="46">
        <f t="shared" si="20"/>
        <v>667000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667000</v>
      </c>
      <c r="C44" s="39">
        <f t="shared" si="22"/>
        <v>0</v>
      </c>
      <c r="D44" s="39">
        <f t="shared" si="22"/>
        <v>0</v>
      </c>
      <c r="E44" s="39">
        <f t="shared" si="22"/>
        <v>667000</v>
      </c>
      <c r="F44" s="40">
        <f t="shared" si="22"/>
        <v>667000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667000</v>
      </c>
      <c r="C46" s="42"/>
      <c r="D46" s="42"/>
      <c r="E46" s="42">
        <f t="shared" si="13"/>
        <v>667000</v>
      </c>
      <c r="F46" s="43">
        <v>667000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53181000</v>
      </c>
      <c r="C61" s="39">
        <f t="shared" si="26"/>
        <v>0</v>
      </c>
      <c r="D61" s="39">
        <f t="shared" si="26"/>
        <v>0</v>
      </c>
      <c r="E61" s="39">
        <f t="shared" si="26"/>
        <v>53181000</v>
      </c>
      <c r="F61" s="40">
        <f t="shared" si="26"/>
        <v>53181000</v>
      </c>
      <c r="G61" s="41">
        <f t="shared" si="26"/>
        <v>52514000</v>
      </c>
      <c r="H61" s="40">
        <f t="shared" si="26"/>
        <v>5319000</v>
      </c>
      <c r="I61" s="41">
        <f t="shared" si="26"/>
        <v>19602274</v>
      </c>
      <c r="J61" s="40">
        <f t="shared" si="26"/>
        <v>23367000</v>
      </c>
      <c r="K61" s="41">
        <f t="shared" si="26"/>
        <v>24353956</v>
      </c>
      <c r="L61" s="40">
        <f t="shared" si="26"/>
        <v>4960000</v>
      </c>
      <c r="M61" s="41">
        <f t="shared" si="26"/>
        <v>12341802</v>
      </c>
      <c r="N61" s="40">
        <f t="shared" si="26"/>
        <v>0</v>
      </c>
      <c r="O61" s="41">
        <f t="shared" si="26"/>
        <v>0</v>
      </c>
      <c r="P61" s="40">
        <f t="shared" si="26"/>
        <v>33646000</v>
      </c>
      <c r="Q61" s="41">
        <f t="shared" si="26"/>
        <v>56298032</v>
      </c>
      <c r="R61" s="20">
        <f t="shared" si="16"/>
        <v>-78.773483973124485</v>
      </c>
      <c r="S61" s="21">
        <f t="shared" si="17"/>
        <v>-49.323214676087943</v>
      </c>
      <c r="T61" s="20">
        <f t="shared" si="18"/>
        <v>63.266956243771268</v>
      </c>
      <c r="U61" s="22">
        <f t="shared" si="19"/>
        <v>105.86117598390403</v>
      </c>
      <c r="V61" s="40">
        <f t="shared" ref="V61:W61" si="27">+V8+V43</f>
        <v>11171000</v>
      </c>
      <c r="W61" s="41">
        <f t="shared" si="27"/>
        <v>11171000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53181000</v>
      </c>
      <c r="C65" s="48">
        <f t="shared" si="30"/>
        <v>0</v>
      </c>
      <c r="D65" s="48">
        <f t="shared" si="30"/>
        <v>0</v>
      </c>
      <c r="E65" s="48">
        <f t="shared" si="30"/>
        <v>53181000</v>
      </c>
      <c r="F65" s="49">
        <f t="shared" si="30"/>
        <v>53181000</v>
      </c>
      <c r="G65" s="50">
        <f t="shared" si="30"/>
        <v>52514000</v>
      </c>
      <c r="H65" s="49">
        <f t="shared" si="30"/>
        <v>5319000</v>
      </c>
      <c r="I65" s="50">
        <f t="shared" si="30"/>
        <v>19602274</v>
      </c>
      <c r="J65" s="49">
        <f t="shared" si="30"/>
        <v>23367000</v>
      </c>
      <c r="K65" s="50">
        <f t="shared" si="30"/>
        <v>24353956</v>
      </c>
      <c r="L65" s="49">
        <f t="shared" si="30"/>
        <v>4960000</v>
      </c>
      <c r="M65" s="51">
        <f t="shared" si="30"/>
        <v>12341802</v>
      </c>
      <c r="N65" s="49">
        <f t="shared" si="30"/>
        <v>0</v>
      </c>
      <c r="O65" s="50">
        <f t="shared" si="30"/>
        <v>0</v>
      </c>
      <c r="P65" s="49">
        <f t="shared" si="30"/>
        <v>33646000</v>
      </c>
      <c r="Q65" s="50">
        <f t="shared" si="30"/>
        <v>56298032</v>
      </c>
      <c r="R65" s="34">
        <f t="shared" si="16"/>
        <v>-78.773483973124485</v>
      </c>
      <c r="S65" s="35">
        <f t="shared" si="17"/>
        <v>-49.323214676087943</v>
      </c>
      <c r="T65" s="34">
        <f t="shared" si="18"/>
        <v>63.266956243771268</v>
      </c>
      <c r="U65" s="35">
        <f t="shared" si="19"/>
        <v>105.86117598390403</v>
      </c>
      <c r="V65" s="49">
        <f>+V61+V62</f>
        <v>11171000</v>
      </c>
      <c r="W65" s="50">
        <f>+W61+W62</f>
        <v>11171000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79306000</v>
      </c>
      <c r="C8" s="36">
        <f t="shared" si="0"/>
        <v>0</v>
      </c>
      <c r="D8" s="36">
        <f t="shared" si="0"/>
        <v>0</v>
      </c>
      <c r="E8" s="36">
        <f t="shared" si="0"/>
        <v>79306000</v>
      </c>
      <c r="F8" s="37">
        <f t="shared" si="0"/>
        <v>79306000</v>
      </c>
      <c r="G8" s="38">
        <f t="shared" si="0"/>
        <v>79306000</v>
      </c>
      <c r="H8" s="37">
        <f t="shared" si="0"/>
        <v>13291000</v>
      </c>
      <c r="I8" s="38">
        <f t="shared" si="0"/>
        <v>19590897</v>
      </c>
      <c r="J8" s="37">
        <f t="shared" si="0"/>
        <v>24023000</v>
      </c>
      <c r="K8" s="38">
        <f t="shared" si="0"/>
        <v>31610365</v>
      </c>
      <c r="L8" s="37">
        <f t="shared" si="0"/>
        <v>8581000</v>
      </c>
      <c r="M8" s="38">
        <f t="shared" si="0"/>
        <v>23364414</v>
      </c>
      <c r="N8" s="37">
        <f t="shared" si="0"/>
        <v>0</v>
      </c>
      <c r="O8" s="38">
        <f t="shared" si="0"/>
        <v>0</v>
      </c>
      <c r="P8" s="37">
        <f t="shared" si="0"/>
        <v>45895000</v>
      </c>
      <c r="Q8" s="38">
        <f t="shared" si="0"/>
        <v>74565676</v>
      </c>
      <c r="R8" s="16">
        <f>IF(($J8       =0),0,((($L8       -$J8       )/$J8       )*100))</f>
        <v>-64.280064937767975</v>
      </c>
      <c r="S8" s="17">
        <f>IF(($K8       =0),0,((($M8       -$K8       )/$K8       )*100))</f>
        <v>-26.086225198601788</v>
      </c>
      <c r="T8" s="16">
        <f>IF(($E8       =0),0,(($P8       /$E8       )*100))</f>
        <v>57.870779007893482</v>
      </c>
      <c r="U8" s="18">
        <f>IF(($E8       =0),0,(($Q8       /$E8       )*100))</f>
        <v>94.022742289360195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73523000</v>
      </c>
      <c r="C9" s="39">
        <f t="shared" si="2"/>
        <v>0</v>
      </c>
      <c r="D9" s="39">
        <f t="shared" si="2"/>
        <v>0</v>
      </c>
      <c r="E9" s="39">
        <f t="shared" si="2"/>
        <v>73523000</v>
      </c>
      <c r="F9" s="40">
        <f t="shared" si="2"/>
        <v>73523000</v>
      </c>
      <c r="G9" s="41">
        <f t="shared" si="2"/>
        <v>73523000</v>
      </c>
      <c r="H9" s="40">
        <f t="shared" si="2"/>
        <v>12099000</v>
      </c>
      <c r="I9" s="41">
        <f t="shared" si="2"/>
        <v>17093621</v>
      </c>
      <c r="J9" s="40">
        <f t="shared" si="2"/>
        <v>21545000</v>
      </c>
      <c r="K9" s="41">
        <f t="shared" si="2"/>
        <v>29880568</v>
      </c>
      <c r="L9" s="40">
        <f t="shared" si="2"/>
        <v>7569000</v>
      </c>
      <c r="M9" s="41">
        <f t="shared" si="2"/>
        <v>22963184</v>
      </c>
      <c r="N9" s="40">
        <f t="shared" si="2"/>
        <v>0</v>
      </c>
      <c r="O9" s="41">
        <f t="shared" si="2"/>
        <v>0</v>
      </c>
      <c r="P9" s="40">
        <f t="shared" si="2"/>
        <v>41213000</v>
      </c>
      <c r="Q9" s="41">
        <f t="shared" si="2"/>
        <v>69937373</v>
      </c>
      <c r="R9" s="20">
        <f>IF(($J9       =0),0,((($L9       -$J9       )/$J9       )*100))</f>
        <v>-64.868879090276167</v>
      </c>
      <c r="S9" s="21">
        <f>IF(($K9       =0),0,((($M9       -$K9       )/$K9       )*100))</f>
        <v>-23.150108793112633</v>
      </c>
      <c r="T9" s="20">
        <f>IF(($E9       =0),0,(($P9       /$E9       )*100))</f>
        <v>56.054567958325961</v>
      </c>
      <c r="U9" s="22">
        <f>IF(($E9       =0),0,(($Q9       /$E9       )*100))</f>
        <v>95.123122016239819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45699000</v>
      </c>
      <c r="C10" s="42"/>
      <c r="D10" s="42"/>
      <c r="E10" s="42">
        <f t="shared" ref="E10:E41" si="4">$B10      +$C10      +$D10</f>
        <v>45699000</v>
      </c>
      <c r="F10" s="43">
        <v>45699000</v>
      </c>
      <c r="G10" s="44">
        <v>45699000</v>
      </c>
      <c r="H10" s="43">
        <v>11690000</v>
      </c>
      <c r="I10" s="44">
        <v>15833010</v>
      </c>
      <c r="J10" s="43">
        <v>21545000</v>
      </c>
      <c r="K10" s="44">
        <v>16998694</v>
      </c>
      <c r="L10" s="43">
        <v>7569000</v>
      </c>
      <c r="M10" s="44">
        <v>11485386</v>
      </c>
      <c r="N10" s="43"/>
      <c r="O10" s="44"/>
      <c r="P10" s="43">
        <f t="shared" ref="P10:P41" si="5">$H10      +$J10      +$L10      +$N10</f>
        <v>40804000</v>
      </c>
      <c r="Q10" s="44">
        <f t="shared" ref="Q10:Q41" si="6">$I10      +$K10      +$M10      +$O10</f>
        <v>44317090</v>
      </c>
      <c r="R10" s="24">
        <f t="shared" ref="R10:R41" si="7">IF(($J10      =0),0,((($L10      -$J10      )/$J10      )*100))</f>
        <v>-64.868879090276167</v>
      </c>
      <c r="S10" s="25">
        <f t="shared" ref="S10:S41" si="8">IF(($K10      =0),0,((($M10      -$K10      )/$K10      )*100))</f>
        <v>-32.433715201885512</v>
      </c>
      <c r="T10" s="24">
        <f t="shared" ref="T10:T41" si="9">IF(($E10      =0),0,(($P10      /$E10      )*100))</f>
        <v>89.288605877590328</v>
      </c>
      <c r="U10" s="26">
        <f t="shared" ref="U10:U41" si="10">IF(($E10      =0),0,(($Q10      /$E10      )*100))</f>
        <v>96.976060745311713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409000</v>
      </c>
      <c r="C13" s="42"/>
      <c r="D13" s="42"/>
      <c r="E13" s="42">
        <f t="shared" si="4"/>
        <v>409000</v>
      </c>
      <c r="F13" s="43">
        <v>409000</v>
      </c>
      <c r="G13" s="44">
        <v>409000</v>
      </c>
      <c r="H13" s="43">
        <v>409000</v>
      </c>
      <c r="I13" s="44"/>
      <c r="J13" s="43"/>
      <c r="K13" s="44"/>
      <c r="L13" s="43"/>
      <c r="M13" s="44">
        <v>-751320</v>
      </c>
      <c r="N13" s="43"/>
      <c r="O13" s="44"/>
      <c r="P13" s="43">
        <f t="shared" si="5"/>
        <v>409000</v>
      </c>
      <c r="Q13" s="44">
        <f t="shared" si="6"/>
        <v>-751320</v>
      </c>
      <c r="R13" s="24">
        <f t="shared" si="7"/>
        <v>0</v>
      </c>
      <c r="S13" s="25">
        <f t="shared" si="8"/>
        <v>0</v>
      </c>
      <c r="T13" s="24">
        <f t="shared" si="9"/>
        <v>100</v>
      </c>
      <c r="U13" s="26">
        <f t="shared" si="10"/>
        <v>-183.69682151589242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27415000</v>
      </c>
      <c r="C20" s="42"/>
      <c r="D20" s="42"/>
      <c r="E20" s="42">
        <f t="shared" si="4"/>
        <v>27415000</v>
      </c>
      <c r="F20" s="43">
        <v>27415000</v>
      </c>
      <c r="G20" s="44">
        <v>27415000</v>
      </c>
      <c r="H20" s="43"/>
      <c r="I20" s="44">
        <v>1260611</v>
      </c>
      <c r="J20" s="43"/>
      <c r="K20" s="44">
        <v>12881874</v>
      </c>
      <c r="L20" s="43"/>
      <c r="M20" s="44">
        <v>12229118</v>
      </c>
      <c r="N20" s="43"/>
      <c r="O20" s="44"/>
      <c r="P20" s="43">
        <f t="shared" si="5"/>
        <v>0</v>
      </c>
      <c r="Q20" s="44">
        <f t="shared" si="6"/>
        <v>26371603</v>
      </c>
      <c r="R20" s="24">
        <f t="shared" si="7"/>
        <v>0</v>
      </c>
      <c r="S20" s="25">
        <f t="shared" si="8"/>
        <v>-5.067244098180125</v>
      </c>
      <c r="T20" s="24">
        <f t="shared" si="9"/>
        <v>0</v>
      </c>
      <c r="U20" s="26">
        <f t="shared" si="10"/>
        <v>96.194065292722968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5783000</v>
      </c>
      <c r="C28" s="39">
        <f t="shared" si="11"/>
        <v>0</v>
      </c>
      <c r="D28" s="39">
        <f t="shared" si="11"/>
        <v>0</v>
      </c>
      <c r="E28" s="39">
        <f t="shared" si="11"/>
        <v>5783000</v>
      </c>
      <c r="F28" s="40">
        <f t="shared" si="11"/>
        <v>5783000</v>
      </c>
      <c r="G28" s="41">
        <f t="shared" si="11"/>
        <v>5783000</v>
      </c>
      <c r="H28" s="40">
        <f t="shared" si="11"/>
        <v>1192000</v>
      </c>
      <c r="I28" s="41">
        <f t="shared" si="11"/>
        <v>2497276</v>
      </c>
      <c r="J28" s="40">
        <f t="shared" si="11"/>
        <v>2478000</v>
      </c>
      <c r="K28" s="41">
        <f t="shared" si="11"/>
        <v>1729797</v>
      </c>
      <c r="L28" s="40">
        <f t="shared" si="11"/>
        <v>1012000</v>
      </c>
      <c r="M28" s="41">
        <f t="shared" si="11"/>
        <v>401230</v>
      </c>
      <c r="N28" s="40">
        <f t="shared" si="11"/>
        <v>0</v>
      </c>
      <c r="O28" s="41">
        <f t="shared" si="11"/>
        <v>0</v>
      </c>
      <c r="P28" s="40">
        <f t="shared" si="11"/>
        <v>4682000</v>
      </c>
      <c r="Q28" s="41">
        <f t="shared" si="11"/>
        <v>4628303</v>
      </c>
      <c r="R28" s="20">
        <f t="shared" si="7"/>
        <v>-59.160613397901528</v>
      </c>
      <c r="S28" s="21">
        <f t="shared" si="8"/>
        <v>-76.804792701108866</v>
      </c>
      <c r="T28" s="20">
        <f t="shared" si="9"/>
        <v>80.961438699636872</v>
      </c>
      <c r="U28" s="22">
        <f t="shared" si="10"/>
        <v>80.032906795780733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447000</v>
      </c>
      <c r="I31" s="44">
        <v>1505245</v>
      </c>
      <c r="J31" s="43">
        <v>1002000</v>
      </c>
      <c r="K31" s="44">
        <v>729014</v>
      </c>
      <c r="L31" s="43">
        <v>326000</v>
      </c>
      <c r="M31" s="44">
        <v>400097</v>
      </c>
      <c r="N31" s="43"/>
      <c r="O31" s="44"/>
      <c r="P31" s="43">
        <f t="shared" si="5"/>
        <v>1775000</v>
      </c>
      <c r="Q31" s="44">
        <f t="shared" si="6"/>
        <v>2634356</v>
      </c>
      <c r="R31" s="24">
        <f t="shared" si="7"/>
        <v>-67.465069860279442</v>
      </c>
      <c r="S31" s="25">
        <f t="shared" si="8"/>
        <v>-45.118063576282488</v>
      </c>
      <c r="T31" s="24">
        <f t="shared" si="9"/>
        <v>63.392857142857139</v>
      </c>
      <c r="U31" s="26">
        <f t="shared" si="10"/>
        <v>94.084142857142865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2983000</v>
      </c>
      <c r="C33" s="42"/>
      <c r="D33" s="42"/>
      <c r="E33" s="42">
        <f t="shared" si="4"/>
        <v>2983000</v>
      </c>
      <c r="F33" s="43">
        <v>2983000</v>
      </c>
      <c r="G33" s="44">
        <v>2983000</v>
      </c>
      <c r="H33" s="43">
        <v>745000</v>
      </c>
      <c r="I33" s="44">
        <v>992031</v>
      </c>
      <c r="J33" s="43">
        <v>1476000</v>
      </c>
      <c r="K33" s="44">
        <v>1000783</v>
      </c>
      <c r="L33" s="43">
        <v>686000</v>
      </c>
      <c r="M33" s="44">
        <v>1133</v>
      </c>
      <c r="N33" s="43"/>
      <c r="O33" s="44"/>
      <c r="P33" s="43">
        <f t="shared" si="5"/>
        <v>2907000</v>
      </c>
      <c r="Q33" s="44">
        <f t="shared" si="6"/>
        <v>1993947</v>
      </c>
      <c r="R33" s="24">
        <f t="shared" si="7"/>
        <v>-53.523035230352299</v>
      </c>
      <c r="S33" s="25">
        <f t="shared" si="8"/>
        <v>-99.886788644491361</v>
      </c>
      <c r="T33" s="24">
        <f t="shared" si="9"/>
        <v>97.452229299363054</v>
      </c>
      <c r="U33" s="26">
        <f t="shared" si="10"/>
        <v>66.843680858196436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20053000</v>
      </c>
      <c r="C43" s="45">
        <f t="shared" si="20"/>
        <v>0</v>
      </c>
      <c r="D43" s="45">
        <f t="shared" si="20"/>
        <v>0</v>
      </c>
      <c r="E43" s="45">
        <f t="shared" si="20"/>
        <v>20053000</v>
      </c>
      <c r="F43" s="46">
        <f t="shared" si="20"/>
        <v>20053000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20053000</v>
      </c>
      <c r="C44" s="39">
        <f t="shared" si="22"/>
        <v>0</v>
      </c>
      <c r="D44" s="39">
        <f t="shared" si="22"/>
        <v>0</v>
      </c>
      <c r="E44" s="39">
        <f t="shared" si="22"/>
        <v>20053000</v>
      </c>
      <c r="F44" s="40">
        <f t="shared" si="22"/>
        <v>20053000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20053000</v>
      </c>
      <c r="C46" s="42"/>
      <c r="D46" s="42"/>
      <c r="E46" s="42">
        <f t="shared" si="13"/>
        <v>20053000</v>
      </c>
      <c r="F46" s="43">
        <v>20053000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99359000</v>
      </c>
      <c r="C61" s="39">
        <f t="shared" si="26"/>
        <v>0</v>
      </c>
      <c r="D61" s="39">
        <f t="shared" si="26"/>
        <v>0</v>
      </c>
      <c r="E61" s="39">
        <f t="shared" si="26"/>
        <v>99359000</v>
      </c>
      <c r="F61" s="40">
        <f t="shared" si="26"/>
        <v>99359000</v>
      </c>
      <c r="G61" s="41">
        <f t="shared" si="26"/>
        <v>79306000</v>
      </c>
      <c r="H61" s="40">
        <f t="shared" si="26"/>
        <v>13291000</v>
      </c>
      <c r="I61" s="41">
        <f t="shared" si="26"/>
        <v>19590897</v>
      </c>
      <c r="J61" s="40">
        <f t="shared" si="26"/>
        <v>24023000</v>
      </c>
      <c r="K61" s="41">
        <f t="shared" si="26"/>
        <v>31610365</v>
      </c>
      <c r="L61" s="40">
        <f t="shared" si="26"/>
        <v>8581000</v>
      </c>
      <c r="M61" s="41">
        <f t="shared" si="26"/>
        <v>23364414</v>
      </c>
      <c r="N61" s="40">
        <f t="shared" si="26"/>
        <v>0</v>
      </c>
      <c r="O61" s="41">
        <f t="shared" si="26"/>
        <v>0</v>
      </c>
      <c r="P61" s="40">
        <f t="shared" si="26"/>
        <v>45895000</v>
      </c>
      <c r="Q61" s="41">
        <f t="shared" si="26"/>
        <v>74565676</v>
      </c>
      <c r="R61" s="20">
        <f t="shared" si="16"/>
        <v>-64.280064937767975</v>
      </c>
      <c r="S61" s="21">
        <f t="shared" si="17"/>
        <v>-26.086225198601788</v>
      </c>
      <c r="T61" s="20">
        <f t="shared" si="18"/>
        <v>46.191084853913587</v>
      </c>
      <c r="U61" s="22">
        <f t="shared" si="19"/>
        <v>75.04672551052245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99359000</v>
      </c>
      <c r="C65" s="48">
        <f t="shared" si="30"/>
        <v>0</v>
      </c>
      <c r="D65" s="48">
        <f t="shared" si="30"/>
        <v>0</v>
      </c>
      <c r="E65" s="48">
        <f t="shared" si="30"/>
        <v>99359000</v>
      </c>
      <c r="F65" s="49">
        <f t="shared" si="30"/>
        <v>99359000</v>
      </c>
      <c r="G65" s="50">
        <f t="shared" si="30"/>
        <v>79306000</v>
      </c>
      <c r="H65" s="49">
        <f t="shared" si="30"/>
        <v>13291000</v>
      </c>
      <c r="I65" s="50">
        <f t="shared" si="30"/>
        <v>19590897</v>
      </c>
      <c r="J65" s="49">
        <f t="shared" si="30"/>
        <v>24023000</v>
      </c>
      <c r="K65" s="50">
        <f t="shared" si="30"/>
        <v>31610365</v>
      </c>
      <c r="L65" s="49">
        <f t="shared" si="30"/>
        <v>8581000</v>
      </c>
      <c r="M65" s="51">
        <f t="shared" si="30"/>
        <v>23364414</v>
      </c>
      <c r="N65" s="49">
        <f t="shared" si="30"/>
        <v>0</v>
      </c>
      <c r="O65" s="50">
        <f t="shared" si="30"/>
        <v>0</v>
      </c>
      <c r="P65" s="49">
        <f t="shared" si="30"/>
        <v>45895000</v>
      </c>
      <c r="Q65" s="50">
        <f t="shared" si="30"/>
        <v>74565676</v>
      </c>
      <c r="R65" s="34">
        <f t="shared" si="16"/>
        <v>-64.280064937767975</v>
      </c>
      <c r="S65" s="35">
        <f t="shared" si="17"/>
        <v>-26.086225198601788</v>
      </c>
      <c r="T65" s="34">
        <f t="shared" si="18"/>
        <v>46.191084853913587</v>
      </c>
      <c r="U65" s="35">
        <f t="shared" si="19"/>
        <v>75.04672551052245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37430000</v>
      </c>
      <c r="C8" s="36">
        <f t="shared" si="0"/>
        <v>300000</v>
      </c>
      <c r="D8" s="36">
        <f t="shared" si="0"/>
        <v>0</v>
      </c>
      <c r="E8" s="36">
        <f t="shared" si="0"/>
        <v>37730000</v>
      </c>
      <c r="F8" s="37">
        <f t="shared" si="0"/>
        <v>37730000</v>
      </c>
      <c r="G8" s="38">
        <f t="shared" si="0"/>
        <v>37730000</v>
      </c>
      <c r="H8" s="37">
        <f t="shared" si="0"/>
        <v>10442000</v>
      </c>
      <c r="I8" s="38">
        <f t="shared" si="0"/>
        <v>9546094</v>
      </c>
      <c r="J8" s="37">
        <f t="shared" si="0"/>
        <v>8327000</v>
      </c>
      <c r="K8" s="38">
        <f t="shared" si="0"/>
        <v>12698101</v>
      </c>
      <c r="L8" s="37">
        <f t="shared" si="0"/>
        <v>5847000</v>
      </c>
      <c r="M8" s="38">
        <f t="shared" si="0"/>
        <v>7156190</v>
      </c>
      <c r="N8" s="37">
        <f t="shared" si="0"/>
        <v>0</v>
      </c>
      <c r="O8" s="38">
        <f t="shared" si="0"/>
        <v>0</v>
      </c>
      <c r="P8" s="37">
        <f t="shared" si="0"/>
        <v>24616000</v>
      </c>
      <c r="Q8" s="38">
        <f t="shared" si="0"/>
        <v>29400385</v>
      </c>
      <c r="R8" s="16">
        <f>IF(($J8       =0),0,((($L8       -$J8       )/$J8       )*100))</f>
        <v>-29.782634802449863</v>
      </c>
      <c r="S8" s="17">
        <f>IF(($K8       =0),0,((($M8       -$K8       )/$K8       )*100))</f>
        <v>-43.643620412217544</v>
      </c>
      <c r="T8" s="16">
        <f>IF(($E8       =0),0,(($P8       /$E8       )*100))</f>
        <v>65.242512589451366</v>
      </c>
      <c r="U8" s="18">
        <f>IF(($E8       =0),0,(($Q8       /$E8       )*100))</f>
        <v>77.923098330241189</v>
      </c>
      <c r="V8" s="37">
        <f t="shared" ref="V8:W8" si="1">+V9+V28</f>
        <v>3290000</v>
      </c>
      <c r="W8" s="38">
        <f t="shared" si="1"/>
        <v>1240000</v>
      </c>
    </row>
    <row r="9" spans="1:23" x14ac:dyDescent="0.2">
      <c r="A9" s="19" t="s">
        <v>35</v>
      </c>
      <c r="B9" s="39">
        <f t="shared" ref="B9:Q9" si="2">SUM(B10:B27)</f>
        <v>32976000</v>
      </c>
      <c r="C9" s="39">
        <f t="shared" si="2"/>
        <v>0</v>
      </c>
      <c r="D9" s="39">
        <f t="shared" si="2"/>
        <v>0</v>
      </c>
      <c r="E9" s="39">
        <f t="shared" si="2"/>
        <v>32976000</v>
      </c>
      <c r="F9" s="40">
        <f t="shared" si="2"/>
        <v>32976000</v>
      </c>
      <c r="G9" s="41">
        <f t="shared" si="2"/>
        <v>32976000</v>
      </c>
      <c r="H9" s="40">
        <f t="shared" si="2"/>
        <v>8578000</v>
      </c>
      <c r="I9" s="41">
        <f t="shared" si="2"/>
        <v>6592190</v>
      </c>
      <c r="J9" s="40">
        <f t="shared" si="2"/>
        <v>7558000</v>
      </c>
      <c r="K9" s="41">
        <f t="shared" si="2"/>
        <v>11929337</v>
      </c>
      <c r="L9" s="40">
        <f t="shared" si="2"/>
        <v>5127000</v>
      </c>
      <c r="M9" s="41">
        <f t="shared" si="2"/>
        <v>6242219</v>
      </c>
      <c r="N9" s="40">
        <f t="shared" si="2"/>
        <v>0</v>
      </c>
      <c r="O9" s="41">
        <f t="shared" si="2"/>
        <v>0</v>
      </c>
      <c r="P9" s="40">
        <f t="shared" si="2"/>
        <v>21263000</v>
      </c>
      <c r="Q9" s="41">
        <f t="shared" si="2"/>
        <v>24763746</v>
      </c>
      <c r="R9" s="20">
        <f>IF(($J9       =0),0,((($L9       -$J9       )/$J9       )*100))</f>
        <v>-32.16459380788568</v>
      </c>
      <c r="S9" s="21">
        <f>IF(($K9       =0),0,((($M9       -$K9       )/$K9       )*100))</f>
        <v>-47.673378663038861</v>
      </c>
      <c r="T9" s="20">
        <f>IF(($E9       =0),0,(($P9       /$E9       )*100))</f>
        <v>64.480228044638523</v>
      </c>
      <c r="U9" s="22">
        <f>IF(($E9       =0),0,(($Q9       /$E9       )*100))</f>
        <v>75.09627001455604</v>
      </c>
      <c r="V9" s="40">
        <f t="shared" ref="V9:W9" si="3">SUM(V10:V27)</f>
        <v>3290000</v>
      </c>
      <c r="W9" s="41">
        <f t="shared" si="3"/>
        <v>1240000</v>
      </c>
    </row>
    <row r="10" spans="1:23" x14ac:dyDescent="0.2">
      <c r="A10" s="23" t="s">
        <v>36</v>
      </c>
      <c r="B10" s="42">
        <v>18225000</v>
      </c>
      <c r="C10" s="42"/>
      <c r="D10" s="42"/>
      <c r="E10" s="42">
        <f t="shared" ref="E10:E41" si="4">$B10      +$C10      +$D10</f>
        <v>18225000</v>
      </c>
      <c r="F10" s="43">
        <v>18225000</v>
      </c>
      <c r="G10" s="44">
        <v>18225000</v>
      </c>
      <c r="H10" s="43">
        <v>7182000</v>
      </c>
      <c r="I10" s="44">
        <v>6592190</v>
      </c>
      <c r="J10" s="43">
        <v>5261000</v>
      </c>
      <c r="K10" s="44">
        <v>5759717</v>
      </c>
      <c r="L10" s="43">
        <v>3330000</v>
      </c>
      <c r="M10" s="44">
        <v>4461926</v>
      </c>
      <c r="N10" s="43"/>
      <c r="O10" s="44"/>
      <c r="P10" s="43">
        <f t="shared" ref="P10:P41" si="5">$H10      +$J10      +$L10      +$N10</f>
        <v>15773000</v>
      </c>
      <c r="Q10" s="44">
        <f t="shared" ref="Q10:Q41" si="6">$I10      +$K10      +$M10      +$O10</f>
        <v>16813833</v>
      </c>
      <c r="R10" s="24">
        <f t="shared" ref="R10:R41" si="7">IF(($J10      =0),0,((($L10      -$J10      )/$J10      )*100))</f>
        <v>-36.70404865995058</v>
      </c>
      <c r="S10" s="25">
        <f t="shared" ref="S10:S41" si="8">IF(($K10      =0),0,((($M10      -$K10      )/$K10      )*100))</f>
        <v>-22.532200800837956</v>
      </c>
      <c r="T10" s="24">
        <f t="shared" ref="T10:T41" si="9">IF(($E10      =0),0,(($P10      /$E10      )*100))</f>
        <v>86.545953360768181</v>
      </c>
      <c r="U10" s="26">
        <f t="shared" ref="U10:U41" si="10">IF(($E10      =0),0,(($Q10      /$E10      )*100))</f>
        <v>92.256971193415637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6322000</v>
      </c>
      <c r="C13" s="42"/>
      <c r="D13" s="42"/>
      <c r="E13" s="42">
        <f t="shared" si="4"/>
        <v>6322000</v>
      </c>
      <c r="F13" s="43">
        <v>6322000</v>
      </c>
      <c r="G13" s="44">
        <v>6322000</v>
      </c>
      <c r="H13" s="43">
        <v>1396000</v>
      </c>
      <c r="I13" s="44"/>
      <c r="J13" s="43">
        <v>2297000</v>
      </c>
      <c r="K13" s="44">
        <v>3693938</v>
      </c>
      <c r="L13" s="43">
        <v>1797000</v>
      </c>
      <c r="M13" s="44">
        <v>735309</v>
      </c>
      <c r="N13" s="43"/>
      <c r="O13" s="44"/>
      <c r="P13" s="43">
        <f t="shared" si="5"/>
        <v>5490000</v>
      </c>
      <c r="Q13" s="44">
        <f t="shared" si="6"/>
        <v>4429247</v>
      </c>
      <c r="R13" s="24">
        <f t="shared" si="7"/>
        <v>-21.767522855898999</v>
      </c>
      <c r="S13" s="25">
        <f t="shared" si="8"/>
        <v>-80.094170503132432</v>
      </c>
      <c r="T13" s="24">
        <f t="shared" si="9"/>
        <v>86.839607719076241</v>
      </c>
      <c r="U13" s="26">
        <f t="shared" si="10"/>
        <v>70.060850996520088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8429000</v>
      </c>
      <c r="C20" s="42"/>
      <c r="D20" s="42"/>
      <c r="E20" s="42">
        <f t="shared" si="4"/>
        <v>8429000</v>
      </c>
      <c r="F20" s="43">
        <v>8429000</v>
      </c>
      <c r="G20" s="44">
        <v>8429000</v>
      </c>
      <c r="H20" s="43"/>
      <c r="I20" s="44"/>
      <c r="J20" s="43"/>
      <c r="K20" s="44">
        <v>2475682</v>
      </c>
      <c r="L20" s="43"/>
      <c r="M20" s="44">
        <v>1044984</v>
      </c>
      <c r="N20" s="43"/>
      <c r="O20" s="44"/>
      <c r="P20" s="43">
        <f t="shared" si="5"/>
        <v>0</v>
      </c>
      <c r="Q20" s="44">
        <f t="shared" si="6"/>
        <v>3520666</v>
      </c>
      <c r="R20" s="24">
        <f t="shared" si="7"/>
        <v>0</v>
      </c>
      <c r="S20" s="25">
        <f t="shared" si="8"/>
        <v>-57.790055427150989</v>
      </c>
      <c r="T20" s="24">
        <f t="shared" si="9"/>
        <v>0</v>
      </c>
      <c r="U20" s="26">
        <f t="shared" si="10"/>
        <v>41.768489737809944</v>
      </c>
      <c r="V20" s="43">
        <v>3290000</v>
      </c>
      <c r="W20" s="44">
        <v>1240000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4454000</v>
      </c>
      <c r="C28" s="39">
        <f t="shared" si="11"/>
        <v>300000</v>
      </c>
      <c r="D28" s="39">
        <f t="shared" si="11"/>
        <v>0</v>
      </c>
      <c r="E28" s="39">
        <f t="shared" si="11"/>
        <v>4754000</v>
      </c>
      <c r="F28" s="40">
        <f t="shared" si="11"/>
        <v>4754000</v>
      </c>
      <c r="G28" s="41">
        <f t="shared" si="11"/>
        <v>4754000</v>
      </c>
      <c r="H28" s="40">
        <f t="shared" si="11"/>
        <v>1864000</v>
      </c>
      <c r="I28" s="41">
        <f t="shared" si="11"/>
        <v>2953904</v>
      </c>
      <c r="J28" s="40">
        <f t="shared" si="11"/>
        <v>769000</v>
      </c>
      <c r="K28" s="41">
        <f t="shared" si="11"/>
        <v>768764</v>
      </c>
      <c r="L28" s="40">
        <f t="shared" si="11"/>
        <v>720000</v>
      </c>
      <c r="M28" s="41">
        <f t="shared" si="11"/>
        <v>913971</v>
      </c>
      <c r="N28" s="40">
        <f t="shared" si="11"/>
        <v>0</v>
      </c>
      <c r="O28" s="41">
        <f t="shared" si="11"/>
        <v>0</v>
      </c>
      <c r="P28" s="40">
        <f t="shared" si="11"/>
        <v>3353000</v>
      </c>
      <c r="Q28" s="41">
        <f t="shared" si="11"/>
        <v>4636639</v>
      </c>
      <c r="R28" s="20">
        <f t="shared" si="7"/>
        <v>-6.3719115734720413</v>
      </c>
      <c r="S28" s="21">
        <f t="shared" si="8"/>
        <v>18.888371463804237</v>
      </c>
      <c r="T28" s="20">
        <f t="shared" si="9"/>
        <v>70.530079932688267</v>
      </c>
      <c r="U28" s="22">
        <f t="shared" si="10"/>
        <v>97.531320992848123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1500000</v>
      </c>
      <c r="I31" s="44">
        <v>1499904</v>
      </c>
      <c r="J31" s="43">
        <v>769000</v>
      </c>
      <c r="K31" s="44">
        <v>768764</v>
      </c>
      <c r="L31" s="43">
        <v>420000</v>
      </c>
      <c r="M31" s="44">
        <v>613971</v>
      </c>
      <c r="N31" s="43"/>
      <c r="O31" s="44"/>
      <c r="P31" s="43">
        <f t="shared" si="5"/>
        <v>2689000</v>
      </c>
      <c r="Q31" s="44">
        <f t="shared" si="6"/>
        <v>2882639</v>
      </c>
      <c r="R31" s="24">
        <f t="shared" si="7"/>
        <v>-45.38361508452536</v>
      </c>
      <c r="S31" s="25">
        <f t="shared" si="8"/>
        <v>-20.135308104958089</v>
      </c>
      <c r="T31" s="24">
        <f t="shared" si="9"/>
        <v>89.633333333333326</v>
      </c>
      <c r="U31" s="26">
        <f t="shared" si="10"/>
        <v>96.087966666666674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1454000</v>
      </c>
      <c r="C33" s="42">
        <v>300000</v>
      </c>
      <c r="D33" s="42"/>
      <c r="E33" s="42">
        <f t="shared" si="4"/>
        <v>1754000</v>
      </c>
      <c r="F33" s="43">
        <v>1754000</v>
      </c>
      <c r="G33" s="44">
        <v>1754000</v>
      </c>
      <c r="H33" s="43">
        <v>364000</v>
      </c>
      <c r="I33" s="44">
        <v>1454000</v>
      </c>
      <c r="J33" s="43"/>
      <c r="K33" s="44"/>
      <c r="L33" s="43">
        <v>300000</v>
      </c>
      <c r="M33" s="44">
        <v>300000</v>
      </c>
      <c r="N33" s="43"/>
      <c r="O33" s="44"/>
      <c r="P33" s="43">
        <f t="shared" si="5"/>
        <v>664000</v>
      </c>
      <c r="Q33" s="44">
        <f t="shared" si="6"/>
        <v>1754000</v>
      </c>
      <c r="R33" s="24">
        <f t="shared" si="7"/>
        <v>0</v>
      </c>
      <c r="S33" s="25">
        <f t="shared" si="8"/>
        <v>0</v>
      </c>
      <c r="T33" s="24">
        <f t="shared" si="9"/>
        <v>37.856328392246297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37430000</v>
      </c>
      <c r="C61" s="39">
        <f t="shared" si="26"/>
        <v>300000</v>
      </c>
      <c r="D61" s="39">
        <f t="shared" si="26"/>
        <v>0</v>
      </c>
      <c r="E61" s="39">
        <f t="shared" si="26"/>
        <v>37730000</v>
      </c>
      <c r="F61" s="40">
        <f t="shared" si="26"/>
        <v>37730000</v>
      </c>
      <c r="G61" s="41">
        <f t="shared" si="26"/>
        <v>37730000</v>
      </c>
      <c r="H61" s="40">
        <f t="shared" si="26"/>
        <v>10442000</v>
      </c>
      <c r="I61" s="41">
        <f t="shared" si="26"/>
        <v>9546094</v>
      </c>
      <c r="J61" s="40">
        <f t="shared" si="26"/>
        <v>8327000</v>
      </c>
      <c r="K61" s="41">
        <f t="shared" si="26"/>
        <v>12698101</v>
      </c>
      <c r="L61" s="40">
        <f t="shared" si="26"/>
        <v>5847000</v>
      </c>
      <c r="M61" s="41">
        <f t="shared" si="26"/>
        <v>7156190</v>
      </c>
      <c r="N61" s="40">
        <f t="shared" si="26"/>
        <v>0</v>
      </c>
      <c r="O61" s="41">
        <f t="shared" si="26"/>
        <v>0</v>
      </c>
      <c r="P61" s="40">
        <f t="shared" si="26"/>
        <v>24616000</v>
      </c>
      <c r="Q61" s="41">
        <f t="shared" si="26"/>
        <v>29400385</v>
      </c>
      <c r="R61" s="20">
        <f t="shared" si="16"/>
        <v>-29.782634802449863</v>
      </c>
      <c r="S61" s="21">
        <f t="shared" si="17"/>
        <v>-43.643620412217544</v>
      </c>
      <c r="T61" s="20">
        <f t="shared" si="18"/>
        <v>65.242512589451366</v>
      </c>
      <c r="U61" s="22">
        <f t="shared" si="19"/>
        <v>77.923098330241189</v>
      </c>
      <c r="V61" s="40">
        <f t="shared" ref="V61:W61" si="27">+V8+V43</f>
        <v>3290000</v>
      </c>
      <c r="W61" s="41">
        <f t="shared" si="27"/>
        <v>1240000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37430000</v>
      </c>
      <c r="C65" s="48">
        <f t="shared" si="30"/>
        <v>300000</v>
      </c>
      <c r="D65" s="48">
        <f t="shared" si="30"/>
        <v>0</v>
      </c>
      <c r="E65" s="48">
        <f t="shared" si="30"/>
        <v>37730000</v>
      </c>
      <c r="F65" s="49">
        <f t="shared" si="30"/>
        <v>37730000</v>
      </c>
      <c r="G65" s="50">
        <f t="shared" si="30"/>
        <v>37730000</v>
      </c>
      <c r="H65" s="49">
        <f t="shared" si="30"/>
        <v>10442000</v>
      </c>
      <c r="I65" s="50">
        <f t="shared" si="30"/>
        <v>9546094</v>
      </c>
      <c r="J65" s="49">
        <f t="shared" si="30"/>
        <v>8327000</v>
      </c>
      <c r="K65" s="50">
        <f t="shared" si="30"/>
        <v>12698101</v>
      </c>
      <c r="L65" s="49">
        <f t="shared" si="30"/>
        <v>5847000</v>
      </c>
      <c r="M65" s="51">
        <f t="shared" si="30"/>
        <v>7156190</v>
      </c>
      <c r="N65" s="49">
        <f t="shared" si="30"/>
        <v>0</v>
      </c>
      <c r="O65" s="50">
        <f t="shared" si="30"/>
        <v>0</v>
      </c>
      <c r="P65" s="49">
        <f t="shared" si="30"/>
        <v>24616000</v>
      </c>
      <c r="Q65" s="50">
        <f t="shared" si="30"/>
        <v>29400385</v>
      </c>
      <c r="R65" s="34">
        <f t="shared" si="16"/>
        <v>-29.782634802449863</v>
      </c>
      <c r="S65" s="35">
        <f t="shared" si="17"/>
        <v>-43.643620412217544</v>
      </c>
      <c r="T65" s="34">
        <f t="shared" si="18"/>
        <v>65.242512589451366</v>
      </c>
      <c r="U65" s="35">
        <f t="shared" si="19"/>
        <v>77.923098330241189</v>
      </c>
      <c r="V65" s="49">
        <f>+V61+V62</f>
        <v>3290000</v>
      </c>
      <c r="W65" s="50">
        <f>+W61+W62</f>
        <v>1240000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92090000</v>
      </c>
      <c r="C8" s="36">
        <f t="shared" si="0"/>
        <v>10000000</v>
      </c>
      <c r="D8" s="36">
        <f t="shared" si="0"/>
        <v>0</v>
      </c>
      <c r="E8" s="36">
        <f t="shared" si="0"/>
        <v>102090000</v>
      </c>
      <c r="F8" s="37">
        <f t="shared" si="0"/>
        <v>102090000</v>
      </c>
      <c r="G8" s="38">
        <f t="shared" si="0"/>
        <v>102090000</v>
      </c>
      <c r="H8" s="37">
        <f t="shared" si="0"/>
        <v>23900000</v>
      </c>
      <c r="I8" s="38">
        <f t="shared" si="0"/>
        <v>-217302372</v>
      </c>
      <c r="J8" s="37">
        <f t="shared" si="0"/>
        <v>16242000</v>
      </c>
      <c r="K8" s="38">
        <f t="shared" si="0"/>
        <v>16776838</v>
      </c>
      <c r="L8" s="37">
        <f t="shared" si="0"/>
        <v>16963000</v>
      </c>
      <c r="M8" s="38">
        <f t="shared" si="0"/>
        <v>227895325</v>
      </c>
      <c r="N8" s="37">
        <f t="shared" si="0"/>
        <v>0</v>
      </c>
      <c r="O8" s="38">
        <f t="shared" si="0"/>
        <v>0</v>
      </c>
      <c r="P8" s="37">
        <f t="shared" si="0"/>
        <v>57105000</v>
      </c>
      <c r="Q8" s="38">
        <f t="shared" si="0"/>
        <v>27369791</v>
      </c>
      <c r="R8" s="16">
        <f>IF(($J8       =0),0,((($L8       -$J8       )/$J8       )*100))</f>
        <v>4.4391084841768258</v>
      </c>
      <c r="S8" s="17">
        <f>IF(($K8       =0),0,((($M8       -$K8       )/$K8       )*100))</f>
        <v>1258.3925945997689</v>
      </c>
      <c r="T8" s="16">
        <f>IF(($E8       =0),0,(($P8       /$E8       )*100))</f>
        <v>55.935938877461069</v>
      </c>
      <c r="U8" s="18">
        <f>IF(($E8       =0),0,(($Q8       /$E8       )*100))</f>
        <v>26.809473014007253</v>
      </c>
      <c r="V8" s="37">
        <f t="shared" ref="V8:W8" si="1">+V9+V28</f>
        <v>15826000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88076000</v>
      </c>
      <c r="C9" s="39">
        <f t="shared" si="2"/>
        <v>10000000</v>
      </c>
      <c r="D9" s="39">
        <f t="shared" si="2"/>
        <v>0</v>
      </c>
      <c r="E9" s="39">
        <f t="shared" si="2"/>
        <v>98076000</v>
      </c>
      <c r="F9" s="40">
        <f t="shared" si="2"/>
        <v>98076000</v>
      </c>
      <c r="G9" s="41">
        <f t="shared" si="2"/>
        <v>98076000</v>
      </c>
      <c r="H9" s="40">
        <f t="shared" si="2"/>
        <v>23287000</v>
      </c>
      <c r="I9" s="41">
        <f t="shared" si="2"/>
        <v>-204383097</v>
      </c>
      <c r="J9" s="40">
        <f t="shared" si="2"/>
        <v>15178000</v>
      </c>
      <c r="K9" s="41">
        <f t="shared" si="2"/>
        <v>15778219</v>
      </c>
      <c r="L9" s="40">
        <f t="shared" si="2"/>
        <v>16087000</v>
      </c>
      <c r="M9" s="41">
        <f t="shared" si="2"/>
        <v>209943780</v>
      </c>
      <c r="N9" s="40">
        <f t="shared" si="2"/>
        <v>0</v>
      </c>
      <c r="O9" s="41">
        <f t="shared" si="2"/>
        <v>0</v>
      </c>
      <c r="P9" s="40">
        <f t="shared" si="2"/>
        <v>54552000</v>
      </c>
      <c r="Q9" s="41">
        <f t="shared" si="2"/>
        <v>21338902</v>
      </c>
      <c r="R9" s="20">
        <f>IF(($J9       =0),0,((($L9       -$J9       )/$J9       )*100))</f>
        <v>5.9889313480036899</v>
      </c>
      <c r="S9" s="21">
        <f>IF(($K9       =0),0,((($M9       -$K9       )/$K9       )*100))</f>
        <v>1230.5923818144495</v>
      </c>
      <c r="T9" s="20">
        <f>IF(($E9       =0),0,(($P9       /$E9       )*100))</f>
        <v>55.622170561605287</v>
      </c>
      <c r="U9" s="22">
        <f>IF(($E9       =0),0,(($Q9       /$E9       )*100))</f>
        <v>21.757516619764264</v>
      </c>
      <c r="V9" s="40">
        <f t="shared" ref="V9:W9" si="3">SUM(V10:V27)</f>
        <v>15826000</v>
      </c>
      <c r="W9" s="41">
        <f t="shared" si="3"/>
        <v>0</v>
      </c>
    </row>
    <row r="10" spans="1:23" x14ac:dyDescent="0.2">
      <c r="A10" s="23" t="s">
        <v>36</v>
      </c>
      <c r="B10" s="42">
        <v>50166000</v>
      </c>
      <c r="C10" s="42">
        <v>10000000</v>
      </c>
      <c r="D10" s="42"/>
      <c r="E10" s="42">
        <f t="shared" ref="E10:E41" si="4">$B10      +$C10      +$D10</f>
        <v>60166000</v>
      </c>
      <c r="F10" s="43">
        <v>60166000</v>
      </c>
      <c r="G10" s="44">
        <v>60166000</v>
      </c>
      <c r="H10" s="43">
        <v>22595000</v>
      </c>
      <c r="I10" s="44">
        <v>-132898628</v>
      </c>
      <c r="J10" s="43">
        <v>10591000</v>
      </c>
      <c r="K10" s="44">
        <v>17332149</v>
      </c>
      <c r="L10" s="43">
        <v>15589000</v>
      </c>
      <c r="M10" s="44">
        <v>139622376</v>
      </c>
      <c r="N10" s="43"/>
      <c r="O10" s="44"/>
      <c r="P10" s="43">
        <f t="shared" ref="P10:P41" si="5">$H10      +$J10      +$L10      +$N10</f>
        <v>48775000</v>
      </c>
      <c r="Q10" s="44">
        <f t="shared" ref="Q10:Q41" si="6">$I10      +$K10      +$M10      +$O10</f>
        <v>24055897</v>
      </c>
      <c r="R10" s="24">
        <f t="shared" ref="R10:R41" si="7">IF(($J10      =0),0,((($L10      -$J10      )/$J10      )*100))</f>
        <v>47.191011235955052</v>
      </c>
      <c r="S10" s="25">
        <f t="shared" ref="S10:S41" si="8">IF(($K10      =0),0,((($M10      -$K10      )/$K10      )*100))</f>
        <v>705.56874972630339</v>
      </c>
      <c r="T10" s="24">
        <f t="shared" ref="T10:T41" si="9">IF(($E10      =0),0,(($P10      /$E10      )*100))</f>
        <v>81.067380247980594</v>
      </c>
      <c r="U10" s="26">
        <f t="shared" ref="U10:U41" si="10">IF(($E10      =0),0,(($Q10      /$E10      )*100))</f>
        <v>39.982543296878639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8652000</v>
      </c>
      <c r="C13" s="42"/>
      <c r="D13" s="42"/>
      <c r="E13" s="42">
        <f t="shared" si="4"/>
        <v>8652000</v>
      </c>
      <c r="F13" s="43">
        <v>8652000</v>
      </c>
      <c r="G13" s="44">
        <v>8652000</v>
      </c>
      <c r="H13" s="43">
        <v>692000</v>
      </c>
      <c r="I13" s="44">
        <v>-38277079</v>
      </c>
      <c r="J13" s="43">
        <v>4587000</v>
      </c>
      <c r="K13" s="44">
        <v>3724719</v>
      </c>
      <c r="L13" s="43">
        <v>498000</v>
      </c>
      <c r="M13" s="44">
        <v>38347408</v>
      </c>
      <c r="N13" s="43"/>
      <c r="O13" s="44"/>
      <c r="P13" s="43">
        <f t="shared" si="5"/>
        <v>5777000</v>
      </c>
      <c r="Q13" s="44">
        <f t="shared" si="6"/>
        <v>3795048</v>
      </c>
      <c r="R13" s="24">
        <f t="shared" si="7"/>
        <v>-89.143230869849575</v>
      </c>
      <c r="S13" s="25">
        <f t="shared" si="8"/>
        <v>929.53828194824894</v>
      </c>
      <c r="T13" s="24">
        <f t="shared" si="9"/>
        <v>66.770688858067501</v>
      </c>
      <c r="U13" s="26">
        <f t="shared" si="10"/>
        <v>43.863245492371703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29258000</v>
      </c>
      <c r="C20" s="42"/>
      <c r="D20" s="42"/>
      <c r="E20" s="42">
        <f t="shared" si="4"/>
        <v>29258000</v>
      </c>
      <c r="F20" s="43">
        <v>29258000</v>
      </c>
      <c r="G20" s="44">
        <v>29258000</v>
      </c>
      <c r="H20" s="43"/>
      <c r="I20" s="44">
        <v>-33207390</v>
      </c>
      <c r="J20" s="43"/>
      <c r="K20" s="44">
        <v>-5278649</v>
      </c>
      <c r="L20" s="43"/>
      <c r="M20" s="44">
        <v>31973996</v>
      </c>
      <c r="N20" s="43"/>
      <c r="O20" s="44"/>
      <c r="P20" s="43">
        <f t="shared" si="5"/>
        <v>0</v>
      </c>
      <c r="Q20" s="44">
        <f t="shared" si="6"/>
        <v>-6512043</v>
      </c>
      <c r="R20" s="24">
        <f t="shared" si="7"/>
        <v>0</v>
      </c>
      <c r="S20" s="25">
        <f t="shared" si="8"/>
        <v>-705.72309316266342</v>
      </c>
      <c r="T20" s="24">
        <f t="shared" si="9"/>
        <v>0</v>
      </c>
      <c r="U20" s="26">
        <f t="shared" si="10"/>
        <v>-22.257307403103425</v>
      </c>
      <c r="V20" s="43">
        <v>15826000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4014000</v>
      </c>
      <c r="C28" s="39">
        <f t="shared" si="11"/>
        <v>0</v>
      </c>
      <c r="D28" s="39">
        <f t="shared" si="11"/>
        <v>0</v>
      </c>
      <c r="E28" s="39">
        <f t="shared" si="11"/>
        <v>4014000</v>
      </c>
      <c r="F28" s="40">
        <f t="shared" si="11"/>
        <v>4014000</v>
      </c>
      <c r="G28" s="41">
        <f t="shared" si="11"/>
        <v>4014000</v>
      </c>
      <c r="H28" s="40">
        <f t="shared" si="11"/>
        <v>613000</v>
      </c>
      <c r="I28" s="41">
        <f t="shared" si="11"/>
        <v>-12919275</v>
      </c>
      <c r="J28" s="40">
        <f t="shared" si="11"/>
        <v>1064000</v>
      </c>
      <c r="K28" s="41">
        <f t="shared" si="11"/>
        <v>998619</v>
      </c>
      <c r="L28" s="40">
        <f t="shared" si="11"/>
        <v>876000</v>
      </c>
      <c r="M28" s="41">
        <f t="shared" si="11"/>
        <v>17951545</v>
      </c>
      <c r="N28" s="40">
        <f t="shared" si="11"/>
        <v>0</v>
      </c>
      <c r="O28" s="41">
        <f t="shared" si="11"/>
        <v>0</v>
      </c>
      <c r="P28" s="40">
        <f t="shared" si="11"/>
        <v>2553000</v>
      </c>
      <c r="Q28" s="41">
        <f t="shared" si="11"/>
        <v>6030889</v>
      </c>
      <c r="R28" s="20">
        <f t="shared" si="7"/>
        <v>-17.669172932330827</v>
      </c>
      <c r="S28" s="21">
        <f t="shared" si="8"/>
        <v>1697.6370367477487</v>
      </c>
      <c r="T28" s="20">
        <f t="shared" si="9"/>
        <v>63.602391629297458</v>
      </c>
      <c r="U28" s="22">
        <f t="shared" si="10"/>
        <v>150.24636273044345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2100000</v>
      </c>
      <c r="C31" s="42"/>
      <c r="D31" s="42"/>
      <c r="E31" s="42">
        <f t="shared" si="4"/>
        <v>2100000</v>
      </c>
      <c r="F31" s="43">
        <v>2100000</v>
      </c>
      <c r="G31" s="44">
        <v>2100000</v>
      </c>
      <c r="H31" s="43">
        <v>135000</v>
      </c>
      <c r="I31" s="44">
        <v>-6662264</v>
      </c>
      <c r="J31" s="43">
        <v>401000</v>
      </c>
      <c r="K31" s="44">
        <v>23572</v>
      </c>
      <c r="L31" s="43">
        <v>876000</v>
      </c>
      <c r="M31" s="44">
        <v>8626423</v>
      </c>
      <c r="N31" s="43"/>
      <c r="O31" s="44"/>
      <c r="P31" s="43">
        <f t="shared" si="5"/>
        <v>1412000</v>
      </c>
      <c r="Q31" s="44">
        <f t="shared" si="6"/>
        <v>1987731</v>
      </c>
      <c r="R31" s="24">
        <f t="shared" si="7"/>
        <v>118.45386533665835</v>
      </c>
      <c r="S31" s="25">
        <f t="shared" si="8"/>
        <v>36496.058883421007</v>
      </c>
      <c r="T31" s="24">
        <f t="shared" si="9"/>
        <v>67.238095238095241</v>
      </c>
      <c r="U31" s="26">
        <f t="shared" si="10"/>
        <v>94.653857142857149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1914000</v>
      </c>
      <c r="C33" s="42"/>
      <c r="D33" s="42"/>
      <c r="E33" s="42">
        <f t="shared" si="4"/>
        <v>1914000</v>
      </c>
      <c r="F33" s="43">
        <v>1914000</v>
      </c>
      <c r="G33" s="44">
        <v>1914000</v>
      </c>
      <c r="H33" s="43">
        <v>478000</v>
      </c>
      <c r="I33" s="44">
        <v>-6257011</v>
      </c>
      <c r="J33" s="43">
        <v>663000</v>
      </c>
      <c r="K33" s="44">
        <v>975047</v>
      </c>
      <c r="L33" s="43"/>
      <c r="M33" s="44">
        <v>9325122</v>
      </c>
      <c r="N33" s="43"/>
      <c r="O33" s="44"/>
      <c r="P33" s="43">
        <f t="shared" si="5"/>
        <v>1141000</v>
      </c>
      <c r="Q33" s="44">
        <f t="shared" si="6"/>
        <v>4043158</v>
      </c>
      <c r="R33" s="24">
        <f t="shared" si="7"/>
        <v>-100</v>
      </c>
      <c r="S33" s="25">
        <f t="shared" si="8"/>
        <v>856.3766669709255</v>
      </c>
      <c r="T33" s="24">
        <f t="shared" si="9"/>
        <v>59.613375130616511</v>
      </c>
      <c r="U33" s="26">
        <f t="shared" si="10"/>
        <v>211.24127481713688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11712000</v>
      </c>
      <c r="C43" s="45">
        <f t="shared" si="20"/>
        <v>0</v>
      </c>
      <c r="D43" s="45">
        <f t="shared" si="20"/>
        <v>0</v>
      </c>
      <c r="E43" s="45">
        <f t="shared" si="20"/>
        <v>11712000</v>
      </c>
      <c r="F43" s="46">
        <f t="shared" si="20"/>
        <v>11712000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11712000</v>
      </c>
      <c r="C44" s="39">
        <f t="shared" si="22"/>
        <v>0</v>
      </c>
      <c r="D44" s="39">
        <f t="shared" si="22"/>
        <v>0</v>
      </c>
      <c r="E44" s="39">
        <f t="shared" si="22"/>
        <v>11712000</v>
      </c>
      <c r="F44" s="40">
        <f t="shared" si="22"/>
        <v>11712000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11712000</v>
      </c>
      <c r="C46" s="42"/>
      <c r="D46" s="42"/>
      <c r="E46" s="42">
        <f t="shared" si="13"/>
        <v>11712000</v>
      </c>
      <c r="F46" s="43">
        <v>11712000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103802000</v>
      </c>
      <c r="C61" s="39">
        <f t="shared" si="26"/>
        <v>10000000</v>
      </c>
      <c r="D61" s="39">
        <f t="shared" si="26"/>
        <v>0</v>
      </c>
      <c r="E61" s="39">
        <f t="shared" si="26"/>
        <v>113802000</v>
      </c>
      <c r="F61" s="40">
        <f t="shared" si="26"/>
        <v>113802000</v>
      </c>
      <c r="G61" s="41">
        <f t="shared" si="26"/>
        <v>102090000</v>
      </c>
      <c r="H61" s="40">
        <f t="shared" si="26"/>
        <v>23900000</v>
      </c>
      <c r="I61" s="41">
        <f t="shared" si="26"/>
        <v>-217302372</v>
      </c>
      <c r="J61" s="40">
        <f t="shared" si="26"/>
        <v>16242000</v>
      </c>
      <c r="K61" s="41">
        <f t="shared" si="26"/>
        <v>16776838</v>
      </c>
      <c r="L61" s="40">
        <f t="shared" si="26"/>
        <v>16963000</v>
      </c>
      <c r="M61" s="41">
        <f t="shared" si="26"/>
        <v>227895325</v>
      </c>
      <c r="N61" s="40">
        <f t="shared" si="26"/>
        <v>0</v>
      </c>
      <c r="O61" s="41">
        <f t="shared" si="26"/>
        <v>0</v>
      </c>
      <c r="P61" s="40">
        <f t="shared" si="26"/>
        <v>57105000</v>
      </c>
      <c r="Q61" s="41">
        <f t="shared" si="26"/>
        <v>27369791</v>
      </c>
      <c r="R61" s="20">
        <f t="shared" si="16"/>
        <v>4.4391084841768258</v>
      </c>
      <c r="S61" s="21">
        <f t="shared" si="17"/>
        <v>1258.3925945997689</v>
      </c>
      <c r="T61" s="20">
        <f t="shared" si="18"/>
        <v>50.179258712500662</v>
      </c>
      <c r="U61" s="22">
        <f t="shared" si="19"/>
        <v>24.050360274863358</v>
      </c>
      <c r="V61" s="40">
        <f t="shared" ref="V61:W61" si="27">+V8+V43</f>
        <v>15826000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103802000</v>
      </c>
      <c r="C65" s="48">
        <f t="shared" si="30"/>
        <v>10000000</v>
      </c>
      <c r="D65" s="48">
        <f t="shared" si="30"/>
        <v>0</v>
      </c>
      <c r="E65" s="48">
        <f t="shared" si="30"/>
        <v>113802000</v>
      </c>
      <c r="F65" s="49">
        <f t="shared" si="30"/>
        <v>113802000</v>
      </c>
      <c r="G65" s="50">
        <f t="shared" si="30"/>
        <v>102090000</v>
      </c>
      <c r="H65" s="49">
        <f t="shared" si="30"/>
        <v>23900000</v>
      </c>
      <c r="I65" s="50">
        <f t="shared" si="30"/>
        <v>-217302372</v>
      </c>
      <c r="J65" s="49">
        <f t="shared" si="30"/>
        <v>16242000</v>
      </c>
      <c r="K65" s="50">
        <f t="shared" si="30"/>
        <v>16776838</v>
      </c>
      <c r="L65" s="49">
        <f t="shared" si="30"/>
        <v>16963000</v>
      </c>
      <c r="M65" s="51">
        <f t="shared" si="30"/>
        <v>227895325</v>
      </c>
      <c r="N65" s="49">
        <f t="shared" si="30"/>
        <v>0</v>
      </c>
      <c r="O65" s="50">
        <f t="shared" si="30"/>
        <v>0</v>
      </c>
      <c r="P65" s="49">
        <f t="shared" si="30"/>
        <v>57105000</v>
      </c>
      <c r="Q65" s="50">
        <f t="shared" si="30"/>
        <v>27369791</v>
      </c>
      <c r="R65" s="34">
        <f t="shared" si="16"/>
        <v>4.4391084841768258</v>
      </c>
      <c r="S65" s="35">
        <f t="shared" si="17"/>
        <v>1258.3925945997689</v>
      </c>
      <c r="T65" s="34">
        <f t="shared" si="18"/>
        <v>50.179258712500662</v>
      </c>
      <c r="U65" s="35">
        <f t="shared" si="19"/>
        <v>24.050360274863358</v>
      </c>
      <c r="V65" s="49">
        <f>+V61+V62</f>
        <v>15826000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120149000</v>
      </c>
      <c r="C8" s="36">
        <f t="shared" si="0"/>
        <v>11800000</v>
      </c>
      <c r="D8" s="36">
        <f t="shared" si="0"/>
        <v>0</v>
      </c>
      <c r="E8" s="36">
        <f t="shared" si="0"/>
        <v>131949000</v>
      </c>
      <c r="F8" s="37">
        <f t="shared" si="0"/>
        <v>131949000</v>
      </c>
      <c r="G8" s="38">
        <f t="shared" si="0"/>
        <v>131949000</v>
      </c>
      <c r="H8" s="37">
        <f t="shared" si="0"/>
        <v>36616000</v>
      </c>
      <c r="I8" s="38">
        <f t="shared" si="0"/>
        <v>31138841</v>
      </c>
      <c r="J8" s="37">
        <f t="shared" si="0"/>
        <v>43087000</v>
      </c>
      <c r="K8" s="38">
        <f t="shared" si="0"/>
        <v>39662278</v>
      </c>
      <c r="L8" s="37">
        <f t="shared" si="0"/>
        <v>14307000</v>
      </c>
      <c r="M8" s="38">
        <f t="shared" si="0"/>
        <v>7069605</v>
      </c>
      <c r="N8" s="37">
        <f t="shared" si="0"/>
        <v>0</v>
      </c>
      <c r="O8" s="38">
        <f t="shared" si="0"/>
        <v>0</v>
      </c>
      <c r="P8" s="37">
        <f t="shared" si="0"/>
        <v>94010000</v>
      </c>
      <c r="Q8" s="38">
        <f t="shared" si="0"/>
        <v>77870724</v>
      </c>
      <c r="R8" s="16">
        <f>IF(($J8       =0),0,((($L8       -$J8       )/$J8       )*100))</f>
        <v>-66.795089005964684</v>
      </c>
      <c r="S8" s="17">
        <f>IF(($K8       =0),0,((($M8       -$K8       )/$K8       )*100))</f>
        <v>-82.175494307210499</v>
      </c>
      <c r="T8" s="16">
        <f>IF(($E8       =0),0,(($P8       /$E8       )*100))</f>
        <v>71.247224306360792</v>
      </c>
      <c r="U8" s="18">
        <f>IF(($E8       =0),0,(($Q8       /$E8       )*100))</f>
        <v>59.015774276424985</v>
      </c>
      <c r="V8" s="37">
        <f t="shared" ref="V8:W8" si="1">+V9+V28</f>
        <v>20633000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115393000</v>
      </c>
      <c r="C9" s="39">
        <f t="shared" si="2"/>
        <v>10000000</v>
      </c>
      <c r="D9" s="39">
        <f t="shared" si="2"/>
        <v>0</v>
      </c>
      <c r="E9" s="39">
        <f t="shared" si="2"/>
        <v>125393000</v>
      </c>
      <c r="F9" s="40">
        <f t="shared" si="2"/>
        <v>125393000</v>
      </c>
      <c r="G9" s="41">
        <f t="shared" si="2"/>
        <v>125393000</v>
      </c>
      <c r="H9" s="40">
        <f t="shared" si="2"/>
        <v>35083000</v>
      </c>
      <c r="I9" s="41">
        <f t="shared" si="2"/>
        <v>29136634</v>
      </c>
      <c r="J9" s="40">
        <f t="shared" si="2"/>
        <v>41156000</v>
      </c>
      <c r="K9" s="41">
        <f t="shared" si="2"/>
        <v>38154488</v>
      </c>
      <c r="L9" s="40">
        <f t="shared" si="2"/>
        <v>14149000</v>
      </c>
      <c r="M9" s="41">
        <f t="shared" si="2"/>
        <v>6941657</v>
      </c>
      <c r="N9" s="40">
        <f t="shared" si="2"/>
        <v>0</v>
      </c>
      <c r="O9" s="41">
        <f t="shared" si="2"/>
        <v>0</v>
      </c>
      <c r="P9" s="40">
        <f t="shared" si="2"/>
        <v>90388000</v>
      </c>
      <c r="Q9" s="41">
        <f t="shared" si="2"/>
        <v>74232779</v>
      </c>
      <c r="R9" s="20">
        <f>IF(($J9       =0),0,((($L9       -$J9       )/$J9       )*100))</f>
        <v>-65.621051608513952</v>
      </c>
      <c r="S9" s="21">
        <f>IF(($K9       =0),0,((($M9       -$K9       )/$K9       )*100))</f>
        <v>-81.806446989932084</v>
      </c>
      <c r="T9" s="20">
        <f>IF(($E9       =0),0,(($P9       /$E9       )*100))</f>
        <v>72.083768631422799</v>
      </c>
      <c r="U9" s="22">
        <f>IF(($E9       =0),0,(($Q9       /$E9       )*100))</f>
        <v>59.200098091600005</v>
      </c>
      <c r="V9" s="40">
        <f t="shared" ref="V9:W9" si="3">SUM(V10:V27)</f>
        <v>20633000</v>
      </c>
      <c r="W9" s="41">
        <f t="shared" si="3"/>
        <v>0</v>
      </c>
    </row>
    <row r="10" spans="1:23" x14ac:dyDescent="0.2">
      <c r="A10" s="23" t="s">
        <v>36</v>
      </c>
      <c r="B10" s="42">
        <v>38891000</v>
      </c>
      <c r="C10" s="42">
        <v>10000000</v>
      </c>
      <c r="D10" s="42"/>
      <c r="E10" s="42">
        <f t="shared" ref="E10:E41" si="4">$B10      +$C10      +$D10</f>
        <v>48891000</v>
      </c>
      <c r="F10" s="43">
        <v>48891000</v>
      </c>
      <c r="G10" s="44">
        <v>48891000</v>
      </c>
      <c r="H10" s="43">
        <v>28628000</v>
      </c>
      <c r="I10" s="44">
        <v>27246377</v>
      </c>
      <c r="J10" s="43">
        <v>9551000</v>
      </c>
      <c r="K10" s="44">
        <v>12797465</v>
      </c>
      <c r="L10" s="43">
        <v>10000000</v>
      </c>
      <c r="M10" s="44"/>
      <c r="N10" s="43"/>
      <c r="O10" s="44"/>
      <c r="P10" s="43">
        <f t="shared" ref="P10:P41" si="5">$H10      +$J10      +$L10      +$N10</f>
        <v>48179000</v>
      </c>
      <c r="Q10" s="44">
        <f t="shared" ref="Q10:Q41" si="6">$I10      +$K10      +$M10      +$O10</f>
        <v>40043842</v>
      </c>
      <c r="R10" s="24">
        <f t="shared" ref="R10:R41" si="7">IF(($J10      =0),0,((($L10      -$J10      )/$J10      )*100))</f>
        <v>4.701078421107737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98.543699249350595</v>
      </c>
      <c r="U10" s="26">
        <f t="shared" ref="U10:U41" si="10">IF(($E10      =0),0,(($Q10      /$E10      )*100))</f>
        <v>81.904321858828823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44431000</v>
      </c>
      <c r="C13" s="42"/>
      <c r="D13" s="42"/>
      <c r="E13" s="42">
        <f t="shared" si="4"/>
        <v>44431000</v>
      </c>
      <c r="F13" s="43">
        <v>44431000</v>
      </c>
      <c r="G13" s="44">
        <v>44431000</v>
      </c>
      <c r="H13" s="43">
        <v>6455000</v>
      </c>
      <c r="I13" s="44">
        <v>1890257</v>
      </c>
      <c r="J13" s="43">
        <v>23583000</v>
      </c>
      <c r="K13" s="44">
        <v>25357023</v>
      </c>
      <c r="L13" s="43">
        <v>4149000</v>
      </c>
      <c r="M13" s="44">
        <v>6941657</v>
      </c>
      <c r="N13" s="43"/>
      <c r="O13" s="44"/>
      <c r="P13" s="43">
        <f t="shared" si="5"/>
        <v>34187000</v>
      </c>
      <c r="Q13" s="44">
        <f t="shared" si="6"/>
        <v>34188937</v>
      </c>
      <c r="R13" s="24">
        <f t="shared" si="7"/>
        <v>-82.40681847093245</v>
      </c>
      <c r="S13" s="25">
        <f t="shared" si="8"/>
        <v>-72.624321869329862</v>
      </c>
      <c r="T13" s="24">
        <f t="shared" si="9"/>
        <v>76.944025567734244</v>
      </c>
      <c r="U13" s="26">
        <f t="shared" si="10"/>
        <v>76.948385136503788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32071000</v>
      </c>
      <c r="C20" s="42"/>
      <c r="D20" s="42"/>
      <c r="E20" s="42">
        <f t="shared" si="4"/>
        <v>32071000</v>
      </c>
      <c r="F20" s="43">
        <v>32071000</v>
      </c>
      <c r="G20" s="44">
        <v>32071000</v>
      </c>
      <c r="H20" s="43"/>
      <c r="I20" s="44"/>
      <c r="J20" s="43">
        <v>8022000</v>
      </c>
      <c r="K20" s="44"/>
      <c r="L20" s="43"/>
      <c r="M20" s="44"/>
      <c r="N20" s="43"/>
      <c r="O20" s="44"/>
      <c r="P20" s="43">
        <f t="shared" si="5"/>
        <v>8022000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25.01325184746344</v>
      </c>
      <c r="U20" s="26">
        <f t="shared" si="10"/>
        <v>0</v>
      </c>
      <c r="V20" s="43">
        <v>20633000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4756000</v>
      </c>
      <c r="C28" s="39">
        <f t="shared" si="11"/>
        <v>1800000</v>
      </c>
      <c r="D28" s="39">
        <f t="shared" si="11"/>
        <v>0</v>
      </c>
      <c r="E28" s="39">
        <f t="shared" si="11"/>
        <v>6556000</v>
      </c>
      <c r="F28" s="40">
        <f t="shared" si="11"/>
        <v>6556000</v>
      </c>
      <c r="G28" s="41">
        <f t="shared" si="11"/>
        <v>6556000</v>
      </c>
      <c r="H28" s="40">
        <f t="shared" si="11"/>
        <v>1533000</v>
      </c>
      <c r="I28" s="41">
        <f t="shared" si="11"/>
        <v>2002207</v>
      </c>
      <c r="J28" s="40">
        <f t="shared" si="11"/>
        <v>1931000</v>
      </c>
      <c r="K28" s="41">
        <f t="shared" si="11"/>
        <v>1507790</v>
      </c>
      <c r="L28" s="40">
        <f t="shared" si="11"/>
        <v>158000</v>
      </c>
      <c r="M28" s="41">
        <f t="shared" si="11"/>
        <v>127948</v>
      </c>
      <c r="N28" s="40">
        <f t="shared" si="11"/>
        <v>0</v>
      </c>
      <c r="O28" s="41">
        <f t="shared" si="11"/>
        <v>0</v>
      </c>
      <c r="P28" s="40">
        <f t="shared" si="11"/>
        <v>3622000</v>
      </c>
      <c r="Q28" s="41">
        <f t="shared" si="11"/>
        <v>3637945</v>
      </c>
      <c r="R28" s="20">
        <f t="shared" si="7"/>
        <v>-91.817711030554122</v>
      </c>
      <c r="S28" s="21">
        <f t="shared" si="8"/>
        <v>-91.514202906240257</v>
      </c>
      <c r="T28" s="20">
        <f t="shared" si="9"/>
        <v>55.2471018913972</v>
      </c>
      <c r="U28" s="22">
        <f t="shared" si="10"/>
        <v>55.490314215985357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1094000</v>
      </c>
      <c r="I31" s="44">
        <v>1095612</v>
      </c>
      <c r="J31" s="43">
        <v>1122000</v>
      </c>
      <c r="K31" s="44">
        <v>655803</v>
      </c>
      <c r="L31" s="43">
        <v>129000</v>
      </c>
      <c r="M31" s="44">
        <v>127948</v>
      </c>
      <c r="N31" s="43"/>
      <c r="O31" s="44"/>
      <c r="P31" s="43">
        <f t="shared" si="5"/>
        <v>2345000</v>
      </c>
      <c r="Q31" s="44">
        <f t="shared" si="6"/>
        <v>1879363</v>
      </c>
      <c r="R31" s="24">
        <f t="shared" si="7"/>
        <v>-88.502673796791441</v>
      </c>
      <c r="S31" s="25">
        <f t="shared" si="8"/>
        <v>-80.489872720923813</v>
      </c>
      <c r="T31" s="24">
        <f t="shared" si="9"/>
        <v>78.166666666666657</v>
      </c>
      <c r="U31" s="26">
        <f t="shared" si="10"/>
        <v>62.645433333333337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1756000</v>
      </c>
      <c r="C33" s="42">
        <v>1800000</v>
      </c>
      <c r="D33" s="42"/>
      <c r="E33" s="42">
        <f t="shared" si="4"/>
        <v>3556000</v>
      </c>
      <c r="F33" s="43">
        <v>3556000</v>
      </c>
      <c r="G33" s="44">
        <v>3556000</v>
      </c>
      <c r="H33" s="43">
        <v>439000</v>
      </c>
      <c r="I33" s="44">
        <v>906595</v>
      </c>
      <c r="J33" s="43">
        <v>809000</v>
      </c>
      <c r="K33" s="44">
        <v>851987</v>
      </c>
      <c r="L33" s="43">
        <v>29000</v>
      </c>
      <c r="M33" s="44"/>
      <c r="N33" s="43"/>
      <c r="O33" s="44"/>
      <c r="P33" s="43">
        <f t="shared" si="5"/>
        <v>1277000</v>
      </c>
      <c r="Q33" s="44">
        <f t="shared" si="6"/>
        <v>1758582</v>
      </c>
      <c r="R33" s="24">
        <f t="shared" si="7"/>
        <v>-96.415327564894937</v>
      </c>
      <c r="S33" s="25">
        <f t="shared" si="8"/>
        <v>-100</v>
      </c>
      <c r="T33" s="24">
        <f t="shared" si="9"/>
        <v>35.911136107986501</v>
      </c>
      <c r="U33" s="26">
        <f t="shared" si="10"/>
        <v>49.453937007874018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1874000</v>
      </c>
      <c r="C43" s="45">
        <f t="shared" si="20"/>
        <v>-435000</v>
      </c>
      <c r="D43" s="45">
        <f t="shared" si="20"/>
        <v>0</v>
      </c>
      <c r="E43" s="45">
        <f t="shared" si="20"/>
        <v>1439000</v>
      </c>
      <c r="F43" s="46">
        <f t="shared" si="20"/>
        <v>1874000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1874000</v>
      </c>
      <c r="C44" s="39">
        <f t="shared" si="22"/>
        <v>-435000</v>
      </c>
      <c r="D44" s="39">
        <f t="shared" si="22"/>
        <v>0</v>
      </c>
      <c r="E44" s="39">
        <f t="shared" si="22"/>
        <v>1439000</v>
      </c>
      <c r="F44" s="40">
        <f t="shared" si="22"/>
        <v>1874000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1874000</v>
      </c>
      <c r="C46" s="42">
        <v>-435000</v>
      </c>
      <c r="D46" s="42"/>
      <c r="E46" s="42">
        <f t="shared" si="13"/>
        <v>1439000</v>
      </c>
      <c r="F46" s="43">
        <v>1874000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122023000</v>
      </c>
      <c r="C61" s="39">
        <f t="shared" si="26"/>
        <v>11365000</v>
      </c>
      <c r="D61" s="39">
        <f t="shared" si="26"/>
        <v>0</v>
      </c>
      <c r="E61" s="39">
        <f t="shared" si="26"/>
        <v>133388000</v>
      </c>
      <c r="F61" s="40">
        <f t="shared" si="26"/>
        <v>133823000</v>
      </c>
      <c r="G61" s="41">
        <f t="shared" si="26"/>
        <v>131949000</v>
      </c>
      <c r="H61" s="40">
        <f t="shared" si="26"/>
        <v>36616000</v>
      </c>
      <c r="I61" s="41">
        <f t="shared" si="26"/>
        <v>31138841</v>
      </c>
      <c r="J61" s="40">
        <f t="shared" si="26"/>
        <v>43087000</v>
      </c>
      <c r="K61" s="41">
        <f t="shared" si="26"/>
        <v>39662278</v>
      </c>
      <c r="L61" s="40">
        <f t="shared" si="26"/>
        <v>14307000</v>
      </c>
      <c r="M61" s="41">
        <f t="shared" si="26"/>
        <v>7069605</v>
      </c>
      <c r="N61" s="40">
        <f t="shared" si="26"/>
        <v>0</v>
      </c>
      <c r="O61" s="41">
        <f t="shared" si="26"/>
        <v>0</v>
      </c>
      <c r="P61" s="40">
        <f t="shared" si="26"/>
        <v>94010000</v>
      </c>
      <c r="Q61" s="41">
        <f t="shared" si="26"/>
        <v>77870724</v>
      </c>
      <c r="R61" s="20">
        <f t="shared" si="16"/>
        <v>-66.795089005964684</v>
      </c>
      <c r="S61" s="21">
        <f t="shared" si="17"/>
        <v>-82.175494307210499</v>
      </c>
      <c r="T61" s="20">
        <f t="shared" si="18"/>
        <v>70.478603772453297</v>
      </c>
      <c r="U61" s="22">
        <f t="shared" si="19"/>
        <v>58.379107565897982</v>
      </c>
      <c r="V61" s="40">
        <f t="shared" ref="V61:W61" si="27">+V8+V43</f>
        <v>20633000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122023000</v>
      </c>
      <c r="C65" s="48">
        <f t="shared" si="30"/>
        <v>11365000</v>
      </c>
      <c r="D65" s="48">
        <f t="shared" si="30"/>
        <v>0</v>
      </c>
      <c r="E65" s="48">
        <f t="shared" si="30"/>
        <v>133388000</v>
      </c>
      <c r="F65" s="49">
        <f t="shared" si="30"/>
        <v>133823000</v>
      </c>
      <c r="G65" s="50">
        <f t="shared" si="30"/>
        <v>131949000</v>
      </c>
      <c r="H65" s="49">
        <f t="shared" si="30"/>
        <v>36616000</v>
      </c>
      <c r="I65" s="50">
        <f t="shared" si="30"/>
        <v>31138841</v>
      </c>
      <c r="J65" s="49">
        <f t="shared" si="30"/>
        <v>43087000</v>
      </c>
      <c r="K65" s="50">
        <f t="shared" si="30"/>
        <v>39662278</v>
      </c>
      <c r="L65" s="49">
        <f t="shared" si="30"/>
        <v>14307000</v>
      </c>
      <c r="M65" s="51">
        <f t="shared" si="30"/>
        <v>7069605</v>
      </c>
      <c r="N65" s="49">
        <f t="shared" si="30"/>
        <v>0</v>
      </c>
      <c r="O65" s="50">
        <f t="shared" si="30"/>
        <v>0</v>
      </c>
      <c r="P65" s="49">
        <f t="shared" si="30"/>
        <v>94010000</v>
      </c>
      <c r="Q65" s="50">
        <f t="shared" si="30"/>
        <v>77870724</v>
      </c>
      <c r="R65" s="34">
        <f t="shared" si="16"/>
        <v>-66.795089005964684</v>
      </c>
      <c r="S65" s="35">
        <f t="shared" si="17"/>
        <v>-82.175494307210499</v>
      </c>
      <c r="T65" s="34">
        <f t="shared" si="18"/>
        <v>70.478603772453297</v>
      </c>
      <c r="U65" s="35">
        <f t="shared" si="19"/>
        <v>58.379107565897982</v>
      </c>
      <c r="V65" s="49">
        <f>+V61+V62</f>
        <v>20633000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105343000</v>
      </c>
      <c r="C8" s="36">
        <f t="shared" si="0"/>
        <v>-3126000</v>
      </c>
      <c r="D8" s="36">
        <f t="shared" si="0"/>
        <v>0</v>
      </c>
      <c r="E8" s="36">
        <f t="shared" si="0"/>
        <v>102217000</v>
      </c>
      <c r="F8" s="37">
        <f t="shared" si="0"/>
        <v>102217000</v>
      </c>
      <c r="G8" s="38">
        <f t="shared" si="0"/>
        <v>102217000</v>
      </c>
      <c r="H8" s="37">
        <f t="shared" si="0"/>
        <v>9202000</v>
      </c>
      <c r="I8" s="38">
        <f t="shared" si="0"/>
        <v>10771729</v>
      </c>
      <c r="J8" s="37">
        <f t="shared" si="0"/>
        <v>31228000</v>
      </c>
      <c r="K8" s="38">
        <f t="shared" si="0"/>
        <v>43974205</v>
      </c>
      <c r="L8" s="37">
        <f t="shared" si="0"/>
        <v>16206000</v>
      </c>
      <c r="M8" s="38">
        <f t="shared" si="0"/>
        <v>12732097</v>
      </c>
      <c r="N8" s="37">
        <f t="shared" si="0"/>
        <v>0</v>
      </c>
      <c r="O8" s="38">
        <f t="shared" si="0"/>
        <v>0</v>
      </c>
      <c r="P8" s="37">
        <f t="shared" si="0"/>
        <v>56636000</v>
      </c>
      <c r="Q8" s="38">
        <f t="shared" si="0"/>
        <v>67478031</v>
      </c>
      <c r="R8" s="16">
        <f>IF(($J8       =0),0,((($L8       -$J8       )/$J8       )*100))</f>
        <v>-48.104265402843602</v>
      </c>
      <c r="S8" s="17">
        <f>IF(($K8       =0),0,((($M8       -$K8       )/$K8       )*100))</f>
        <v>-71.046441885646374</v>
      </c>
      <c r="T8" s="16">
        <f>IF(($E8       =0),0,(($P8       /$E8       )*100))</f>
        <v>55.407613215022941</v>
      </c>
      <c r="U8" s="18">
        <f>IF(($E8       =0),0,(($Q8       /$E8       )*100))</f>
        <v>66.014489761976975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101851000</v>
      </c>
      <c r="C9" s="39">
        <f t="shared" si="2"/>
        <v>-3126000</v>
      </c>
      <c r="D9" s="39">
        <f t="shared" si="2"/>
        <v>0</v>
      </c>
      <c r="E9" s="39">
        <f t="shared" si="2"/>
        <v>98725000</v>
      </c>
      <c r="F9" s="40">
        <f t="shared" si="2"/>
        <v>98725000</v>
      </c>
      <c r="G9" s="41">
        <f t="shared" si="2"/>
        <v>98725000</v>
      </c>
      <c r="H9" s="40">
        <f t="shared" si="2"/>
        <v>8778000</v>
      </c>
      <c r="I9" s="41">
        <f t="shared" si="2"/>
        <v>9514166</v>
      </c>
      <c r="J9" s="40">
        <f t="shared" si="2"/>
        <v>30563000</v>
      </c>
      <c r="K9" s="41">
        <f t="shared" si="2"/>
        <v>43256387</v>
      </c>
      <c r="L9" s="40">
        <f t="shared" si="2"/>
        <v>15798000</v>
      </c>
      <c r="M9" s="41">
        <f t="shared" si="2"/>
        <v>12077437</v>
      </c>
      <c r="N9" s="40">
        <f t="shared" si="2"/>
        <v>0</v>
      </c>
      <c r="O9" s="41">
        <f t="shared" si="2"/>
        <v>0</v>
      </c>
      <c r="P9" s="40">
        <f t="shared" si="2"/>
        <v>55139000</v>
      </c>
      <c r="Q9" s="41">
        <f t="shared" si="2"/>
        <v>64847990</v>
      </c>
      <c r="R9" s="20">
        <f>IF(($J9       =0),0,((($L9       -$J9       )/$J9       )*100))</f>
        <v>-48.310048097372636</v>
      </c>
      <c r="S9" s="21">
        <f>IF(($K9       =0),0,((($M9       -$K9       )/$K9       )*100))</f>
        <v>-72.079413382352058</v>
      </c>
      <c r="T9" s="20">
        <f>IF(($E9       =0),0,(($P9       /$E9       )*100))</f>
        <v>55.851101544694856</v>
      </c>
      <c r="U9" s="22">
        <f>IF(($E9       =0),0,(($Q9       /$E9       )*100))</f>
        <v>65.685479868321096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44827000</v>
      </c>
      <c r="C10" s="42"/>
      <c r="D10" s="42"/>
      <c r="E10" s="42">
        <f t="shared" ref="E10:E41" si="4">$B10      +$C10      +$D10</f>
        <v>44827000</v>
      </c>
      <c r="F10" s="43">
        <v>44827000</v>
      </c>
      <c r="G10" s="44">
        <v>44827000</v>
      </c>
      <c r="H10" s="43">
        <v>5142000</v>
      </c>
      <c r="I10" s="44">
        <v>4720175</v>
      </c>
      <c r="J10" s="43">
        <v>24175000</v>
      </c>
      <c r="K10" s="44">
        <v>23927786</v>
      </c>
      <c r="L10" s="43">
        <v>6582000</v>
      </c>
      <c r="M10" s="44">
        <v>6254284</v>
      </c>
      <c r="N10" s="43"/>
      <c r="O10" s="44"/>
      <c r="P10" s="43">
        <f t="shared" ref="P10:P41" si="5">$H10      +$J10      +$L10      +$N10</f>
        <v>35899000</v>
      </c>
      <c r="Q10" s="44">
        <f t="shared" ref="Q10:Q41" si="6">$I10      +$K10      +$M10      +$O10</f>
        <v>34902245</v>
      </c>
      <c r="R10" s="24">
        <f t="shared" ref="R10:R41" si="7">IF(($J10      =0),0,((($L10      -$J10      )/$J10      )*100))</f>
        <v>-72.773526370217169</v>
      </c>
      <c r="S10" s="25">
        <f t="shared" ref="S10:S41" si="8">IF(($K10      =0),0,((($M10      -$K10      )/$K10      )*100))</f>
        <v>-73.861835775361754</v>
      </c>
      <c r="T10" s="24">
        <f t="shared" ref="T10:T41" si="9">IF(($E10      =0),0,(($P10      /$E10      )*100))</f>
        <v>80.083431860262792</v>
      </c>
      <c r="U10" s="26">
        <f t="shared" ref="U10:U41" si="10">IF(($E10      =0),0,(($Q10      /$E10      )*100))</f>
        <v>77.859872398331362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38126000</v>
      </c>
      <c r="C13" s="42">
        <v>-3126000</v>
      </c>
      <c r="D13" s="42"/>
      <c r="E13" s="42">
        <f t="shared" si="4"/>
        <v>35000000</v>
      </c>
      <c r="F13" s="43">
        <v>35000000</v>
      </c>
      <c r="G13" s="44">
        <v>35000000</v>
      </c>
      <c r="H13" s="43">
        <v>3636000</v>
      </c>
      <c r="I13" s="44">
        <v>4793991</v>
      </c>
      <c r="J13" s="43">
        <v>2513000</v>
      </c>
      <c r="K13" s="44">
        <v>19328601</v>
      </c>
      <c r="L13" s="43">
        <v>9216000</v>
      </c>
      <c r="M13" s="44">
        <v>5823153</v>
      </c>
      <c r="N13" s="43"/>
      <c r="O13" s="44"/>
      <c r="P13" s="43">
        <f t="shared" si="5"/>
        <v>15365000</v>
      </c>
      <c r="Q13" s="44">
        <f t="shared" si="6"/>
        <v>29945745</v>
      </c>
      <c r="R13" s="24">
        <f t="shared" si="7"/>
        <v>266.73298846000796</v>
      </c>
      <c r="S13" s="25">
        <f t="shared" si="8"/>
        <v>-69.872868708914837</v>
      </c>
      <c r="T13" s="24">
        <f t="shared" si="9"/>
        <v>43.9</v>
      </c>
      <c r="U13" s="26">
        <f t="shared" si="10"/>
        <v>85.559271428571421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18898000</v>
      </c>
      <c r="C20" s="42"/>
      <c r="D20" s="42"/>
      <c r="E20" s="42">
        <f t="shared" si="4"/>
        <v>18898000</v>
      </c>
      <c r="F20" s="43">
        <v>18898000</v>
      </c>
      <c r="G20" s="44">
        <v>18898000</v>
      </c>
      <c r="H20" s="43"/>
      <c r="I20" s="44"/>
      <c r="J20" s="43">
        <v>3875000</v>
      </c>
      <c r="K20" s="44"/>
      <c r="L20" s="43"/>
      <c r="M20" s="44"/>
      <c r="N20" s="43"/>
      <c r="O20" s="44"/>
      <c r="P20" s="43">
        <f t="shared" si="5"/>
        <v>3875000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20.504815324372949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3492000</v>
      </c>
      <c r="C28" s="39">
        <f t="shared" si="11"/>
        <v>0</v>
      </c>
      <c r="D28" s="39">
        <f t="shared" si="11"/>
        <v>0</v>
      </c>
      <c r="E28" s="39">
        <f t="shared" si="11"/>
        <v>3492000</v>
      </c>
      <c r="F28" s="40">
        <f t="shared" si="11"/>
        <v>3492000</v>
      </c>
      <c r="G28" s="41">
        <f t="shared" si="11"/>
        <v>3492000</v>
      </c>
      <c r="H28" s="40">
        <f t="shared" si="11"/>
        <v>424000</v>
      </c>
      <c r="I28" s="41">
        <f t="shared" si="11"/>
        <v>1257563</v>
      </c>
      <c r="J28" s="40">
        <f t="shared" si="11"/>
        <v>665000</v>
      </c>
      <c r="K28" s="41">
        <f t="shared" si="11"/>
        <v>717818</v>
      </c>
      <c r="L28" s="40">
        <f t="shared" si="11"/>
        <v>408000</v>
      </c>
      <c r="M28" s="41">
        <f t="shared" si="11"/>
        <v>654660</v>
      </c>
      <c r="N28" s="40">
        <f t="shared" si="11"/>
        <v>0</v>
      </c>
      <c r="O28" s="41">
        <f t="shared" si="11"/>
        <v>0</v>
      </c>
      <c r="P28" s="40">
        <f t="shared" si="11"/>
        <v>1497000</v>
      </c>
      <c r="Q28" s="41">
        <f t="shared" si="11"/>
        <v>2630041</v>
      </c>
      <c r="R28" s="20">
        <f t="shared" si="7"/>
        <v>-38.646616541353382</v>
      </c>
      <c r="S28" s="21">
        <f t="shared" si="8"/>
        <v>-8.7986091181887325</v>
      </c>
      <c r="T28" s="20">
        <f t="shared" si="9"/>
        <v>42.869415807560138</v>
      </c>
      <c r="U28" s="22">
        <f t="shared" si="10"/>
        <v>75.316179839633449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262000</v>
      </c>
      <c r="I31" s="44">
        <v>932930</v>
      </c>
      <c r="J31" s="43">
        <v>177000</v>
      </c>
      <c r="K31" s="44">
        <v>229826</v>
      </c>
      <c r="L31" s="43">
        <v>83000</v>
      </c>
      <c r="M31" s="44">
        <v>167216</v>
      </c>
      <c r="N31" s="43"/>
      <c r="O31" s="44"/>
      <c r="P31" s="43">
        <f t="shared" si="5"/>
        <v>522000</v>
      </c>
      <c r="Q31" s="44">
        <f t="shared" si="6"/>
        <v>1329972</v>
      </c>
      <c r="R31" s="24">
        <f t="shared" si="7"/>
        <v>-53.10734463276836</v>
      </c>
      <c r="S31" s="25">
        <f t="shared" si="8"/>
        <v>-27.242348559344897</v>
      </c>
      <c r="T31" s="24">
        <f t="shared" si="9"/>
        <v>30.705882352941178</v>
      </c>
      <c r="U31" s="26">
        <f t="shared" si="10"/>
        <v>78.233647058823536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1792000</v>
      </c>
      <c r="C33" s="42"/>
      <c r="D33" s="42"/>
      <c r="E33" s="42">
        <f t="shared" si="4"/>
        <v>1792000</v>
      </c>
      <c r="F33" s="43">
        <v>1792000</v>
      </c>
      <c r="G33" s="44">
        <v>1792000</v>
      </c>
      <c r="H33" s="43">
        <v>162000</v>
      </c>
      <c r="I33" s="44">
        <v>324633</v>
      </c>
      <c r="J33" s="43">
        <v>488000</v>
      </c>
      <c r="K33" s="44">
        <v>487992</v>
      </c>
      <c r="L33" s="43">
        <v>325000</v>
      </c>
      <c r="M33" s="44">
        <v>487444</v>
      </c>
      <c r="N33" s="43"/>
      <c r="O33" s="44"/>
      <c r="P33" s="43">
        <f t="shared" si="5"/>
        <v>975000</v>
      </c>
      <c r="Q33" s="44">
        <f t="shared" si="6"/>
        <v>1300069</v>
      </c>
      <c r="R33" s="24">
        <f t="shared" si="7"/>
        <v>-33.401639344262293</v>
      </c>
      <c r="S33" s="25">
        <f t="shared" si="8"/>
        <v>-0.11229692290037542</v>
      </c>
      <c r="T33" s="24">
        <f t="shared" si="9"/>
        <v>54.408482142857139</v>
      </c>
      <c r="U33" s="26">
        <f t="shared" si="10"/>
        <v>72.548493303571433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4143000</v>
      </c>
      <c r="C43" s="45">
        <f t="shared" si="20"/>
        <v>-92000</v>
      </c>
      <c r="D43" s="45">
        <f t="shared" si="20"/>
        <v>0</v>
      </c>
      <c r="E43" s="45">
        <f t="shared" si="20"/>
        <v>4051000</v>
      </c>
      <c r="F43" s="46">
        <f t="shared" si="20"/>
        <v>4143000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4143000</v>
      </c>
      <c r="C44" s="39">
        <f t="shared" si="22"/>
        <v>-92000</v>
      </c>
      <c r="D44" s="39">
        <f t="shared" si="22"/>
        <v>0</v>
      </c>
      <c r="E44" s="39">
        <f t="shared" si="22"/>
        <v>4051000</v>
      </c>
      <c r="F44" s="40">
        <f t="shared" si="22"/>
        <v>4143000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4143000</v>
      </c>
      <c r="C46" s="42">
        <v>-92000</v>
      </c>
      <c r="D46" s="42"/>
      <c r="E46" s="42">
        <f t="shared" si="13"/>
        <v>4051000</v>
      </c>
      <c r="F46" s="43">
        <v>4143000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109486000</v>
      </c>
      <c r="C61" s="39">
        <f t="shared" si="26"/>
        <v>-3218000</v>
      </c>
      <c r="D61" s="39">
        <f t="shared" si="26"/>
        <v>0</v>
      </c>
      <c r="E61" s="39">
        <f t="shared" si="26"/>
        <v>106268000</v>
      </c>
      <c r="F61" s="40">
        <f t="shared" si="26"/>
        <v>106360000</v>
      </c>
      <c r="G61" s="41">
        <f t="shared" si="26"/>
        <v>102217000</v>
      </c>
      <c r="H61" s="40">
        <f t="shared" si="26"/>
        <v>9202000</v>
      </c>
      <c r="I61" s="41">
        <f t="shared" si="26"/>
        <v>10771729</v>
      </c>
      <c r="J61" s="40">
        <f t="shared" si="26"/>
        <v>31228000</v>
      </c>
      <c r="K61" s="41">
        <f t="shared" si="26"/>
        <v>43974205</v>
      </c>
      <c r="L61" s="40">
        <f t="shared" si="26"/>
        <v>16206000</v>
      </c>
      <c r="M61" s="41">
        <f t="shared" si="26"/>
        <v>12732097</v>
      </c>
      <c r="N61" s="40">
        <f t="shared" si="26"/>
        <v>0</v>
      </c>
      <c r="O61" s="41">
        <f t="shared" si="26"/>
        <v>0</v>
      </c>
      <c r="P61" s="40">
        <f t="shared" si="26"/>
        <v>56636000</v>
      </c>
      <c r="Q61" s="41">
        <f t="shared" si="26"/>
        <v>67478031</v>
      </c>
      <c r="R61" s="20">
        <f t="shared" si="16"/>
        <v>-48.104265402843602</v>
      </c>
      <c r="S61" s="21">
        <f t="shared" si="17"/>
        <v>-71.046441885646374</v>
      </c>
      <c r="T61" s="20">
        <f t="shared" si="18"/>
        <v>53.295441713403847</v>
      </c>
      <c r="U61" s="22">
        <f t="shared" si="19"/>
        <v>63.497977754356903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109486000</v>
      </c>
      <c r="C65" s="48">
        <f t="shared" si="30"/>
        <v>-3218000</v>
      </c>
      <c r="D65" s="48">
        <f t="shared" si="30"/>
        <v>0</v>
      </c>
      <c r="E65" s="48">
        <f t="shared" si="30"/>
        <v>106268000</v>
      </c>
      <c r="F65" s="49">
        <f t="shared" si="30"/>
        <v>106360000</v>
      </c>
      <c r="G65" s="50">
        <f t="shared" si="30"/>
        <v>102217000</v>
      </c>
      <c r="H65" s="49">
        <f t="shared" si="30"/>
        <v>9202000</v>
      </c>
      <c r="I65" s="50">
        <f t="shared" si="30"/>
        <v>10771729</v>
      </c>
      <c r="J65" s="49">
        <f t="shared" si="30"/>
        <v>31228000</v>
      </c>
      <c r="K65" s="50">
        <f t="shared" si="30"/>
        <v>43974205</v>
      </c>
      <c r="L65" s="49">
        <f t="shared" si="30"/>
        <v>16206000</v>
      </c>
      <c r="M65" s="51">
        <f t="shared" si="30"/>
        <v>12732097</v>
      </c>
      <c r="N65" s="49">
        <f t="shared" si="30"/>
        <v>0</v>
      </c>
      <c r="O65" s="50">
        <f t="shared" si="30"/>
        <v>0</v>
      </c>
      <c r="P65" s="49">
        <f t="shared" si="30"/>
        <v>56636000</v>
      </c>
      <c r="Q65" s="50">
        <f t="shared" si="30"/>
        <v>67478031</v>
      </c>
      <c r="R65" s="34">
        <f t="shared" si="16"/>
        <v>-48.104265402843602</v>
      </c>
      <c r="S65" s="35">
        <f t="shared" si="17"/>
        <v>-71.046441885646374</v>
      </c>
      <c r="T65" s="34">
        <f t="shared" si="18"/>
        <v>53.295441713403847</v>
      </c>
      <c r="U65" s="35">
        <f t="shared" si="19"/>
        <v>63.497977754356903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75762000</v>
      </c>
      <c r="C8" s="36">
        <f t="shared" si="0"/>
        <v>0</v>
      </c>
      <c r="D8" s="36">
        <f t="shared" si="0"/>
        <v>0</v>
      </c>
      <c r="E8" s="36">
        <f t="shared" si="0"/>
        <v>75762000</v>
      </c>
      <c r="F8" s="37">
        <f t="shared" si="0"/>
        <v>75762000</v>
      </c>
      <c r="G8" s="38">
        <f t="shared" si="0"/>
        <v>75762000</v>
      </c>
      <c r="H8" s="37">
        <f t="shared" si="0"/>
        <v>5712000</v>
      </c>
      <c r="I8" s="38">
        <f t="shared" si="0"/>
        <v>7228563</v>
      </c>
      <c r="J8" s="37">
        <f t="shared" si="0"/>
        <v>19216000</v>
      </c>
      <c r="K8" s="38">
        <f t="shared" si="0"/>
        <v>34239762</v>
      </c>
      <c r="L8" s="37">
        <f t="shared" si="0"/>
        <v>8311000</v>
      </c>
      <c r="M8" s="38">
        <f t="shared" si="0"/>
        <v>26377355</v>
      </c>
      <c r="N8" s="37">
        <f t="shared" si="0"/>
        <v>0</v>
      </c>
      <c r="O8" s="38">
        <f t="shared" si="0"/>
        <v>0</v>
      </c>
      <c r="P8" s="37">
        <f t="shared" si="0"/>
        <v>33239000</v>
      </c>
      <c r="Q8" s="38">
        <f t="shared" si="0"/>
        <v>67845680</v>
      </c>
      <c r="R8" s="16">
        <f>IF(($J8       =0),0,((($L8       -$J8       )/$J8       )*100))</f>
        <v>-56.749583680266447</v>
      </c>
      <c r="S8" s="17">
        <f>IF(($K8       =0),0,((($M8       -$K8       )/$K8       )*100))</f>
        <v>-22.962796879254007</v>
      </c>
      <c r="T8" s="16">
        <f>IF(($E8       =0),0,(($P8       /$E8       )*100))</f>
        <v>43.872917821599216</v>
      </c>
      <c r="U8" s="18">
        <f>IF(($E8       =0),0,(($Q8       /$E8       )*100))</f>
        <v>89.551067817639449</v>
      </c>
      <c r="V8" s="37">
        <f t="shared" ref="V8:W8" si="1">+V9+V28</f>
        <v>36874000</v>
      </c>
      <c r="W8" s="38">
        <f t="shared" si="1"/>
        <v>26525000</v>
      </c>
    </row>
    <row r="9" spans="1:23" x14ac:dyDescent="0.2">
      <c r="A9" s="19" t="s">
        <v>35</v>
      </c>
      <c r="B9" s="39">
        <f t="shared" ref="B9:Q9" si="2">SUM(B10:B27)</f>
        <v>71339000</v>
      </c>
      <c r="C9" s="39">
        <f t="shared" si="2"/>
        <v>0</v>
      </c>
      <c r="D9" s="39">
        <f t="shared" si="2"/>
        <v>0</v>
      </c>
      <c r="E9" s="39">
        <f t="shared" si="2"/>
        <v>71339000</v>
      </c>
      <c r="F9" s="40">
        <f t="shared" si="2"/>
        <v>71339000</v>
      </c>
      <c r="G9" s="41">
        <f t="shared" si="2"/>
        <v>71339000</v>
      </c>
      <c r="H9" s="40">
        <f t="shared" si="2"/>
        <v>3775000</v>
      </c>
      <c r="I9" s="41">
        <f t="shared" si="2"/>
        <v>5501711</v>
      </c>
      <c r="J9" s="40">
        <f t="shared" si="2"/>
        <v>17870000</v>
      </c>
      <c r="K9" s="41">
        <f t="shared" si="2"/>
        <v>32974573</v>
      </c>
      <c r="L9" s="40">
        <f t="shared" si="2"/>
        <v>7992000</v>
      </c>
      <c r="M9" s="41">
        <f t="shared" si="2"/>
        <v>26234546</v>
      </c>
      <c r="N9" s="40">
        <f t="shared" si="2"/>
        <v>0</v>
      </c>
      <c r="O9" s="41">
        <f t="shared" si="2"/>
        <v>0</v>
      </c>
      <c r="P9" s="40">
        <f t="shared" si="2"/>
        <v>29637000</v>
      </c>
      <c r="Q9" s="41">
        <f t="shared" si="2"/>
        <v>64710830</v>
      </c>
      <c r="R9" s="20">
        <f>IF(($J9       =0),0,((($L9       -$J9       )/$J9       )*100))</f>
        <v>-55.277000559597091</v>
      </c>
      <c r="S9" s="21">
        <f>IF(($K9       =0),0,((($M9       -$K9       )/$K9       )*100))</f>
        <v>-20.440073628853359</v>
      </c>
      <c r="T9" s="20">
        <f>IF(($E9       =0),0,(($P9       /$E9       )*100))</f>
        <v>41.543896045641233</v>
      </c>
      <c r="U9" s="22">
        <f>IF(($E9       =0),0,(($Q9       /$E9       )*100))</f>
        <v>90.708910974361842</v>
      </c>
      <c r="V9" s="40">
        <f t="shared" ref="V9:W9" si="3">SUM(V10:V27)</f>
        <v>36874000</v>
      </c>
      <c r="W9" s="41">
        <f t="shared" si="3"/>
        <v>26525000</v>
      </c>
    </row>
    <row r="10" spans="1:23" x14ac:dyDescent="0.2">
      <c r="A10" s="23" t="s">
        <v>36</v>
      </c>
      <c r="B10" s="42">
        <v>30684000</v>
      </c>
      <c r="C10" s="42"/>
      <c r="D10" s="42"/>
      <c r="E10" s="42">
        <f t="shared" ref="E10:E41" si="4">$B10      +$C10      +$D10</f>
        <v>30684000</v>
      </c>
      <c r="F10" s="43">
        <v>30684000</v>
      </c>
      <c r="G10" s="44">
        <v>30684000</v>
      </c>
      <c r="H10" s="43">
        <v>2312000</v>
      </c>
      <c r="I10" s="44">
        <v>1176173</v>
      </c>
      <c r="J10" s="43">
        <v>14338000</v>
      </c>
      <c r="K10" s="44">
        <v>13997316</v>
      </c>
      <c r="L10" s="43">
        <v>4077000</v>
      </c>
      <c r="M10" s="44">
        <v>7350840</v>
      </c>
      <c r="N10" s="43"/>
      <c r="O10" s="44"/>
      <c r="P10" s="43">
        <f t="shared" ref="P10:P41" si="5">$H10      +$J10      +$L10      +$N10</f>
        <v>20727000</v>
      </c>
      <c r="Q10" s="44">
        <f t="shared" ref="Q10:Q41" si="6">$I10      +$K10      +$M10      +$O10</f>
        <v>22524329</v>
      </c>
      <c r="R10" s="24">
        <f t="shared" ref="R10:R41" si="7">IF(($J10      =0),0,((($L10      -$J10      )/$J10      )*100))</f>
        <v>-71.565071837076303</v>
      </c>
      <c r="S10" s="25">
        <f t="shared" ref="S10:S41" si="8">IF(($K10      =0),0,((($M10      -$K10      )/$K10      )*100))</f>
        <v>-47.483931919519428</v>
      </c>
      <c r="T10" s="24">
        <f t="shared" ref="T10:T41" si="9">IF(($E10      =0),0,(($P10      /$E10      )*100))</f>
        <v>67.549863120844748</v>
      </c>
      <c r="U10" s="26">
        <f t="shared" ref="U10:U41" si="10">IF(($E10      =0),0,(($Q10      /$E10      )*100))</f>
        <v>73.407407769521569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5140000</v>
      </c>
      <c r="C13" s="42"/>
      <c r="D13" s="42"/>
      <c r="E13" s="42">
        <f t="shared" si="4"/>
        <v>5140000</v>
      </c>
      <c r="F13" s="43">
        <v>5140000</v>
      </c>
      <c r="G13" s="44">
        <v>5140000</v>
      </c>
      <c r="H13" s="43">
        <v>1463000</v>
      </c>
      <c r="I13" s="44">
        <v>1343603</v>
      </c>
      <c r="J13" s="43">
        <v>907000</v>
      </c>
      <c r="K13" s="44">
        <v>1886697</v>
      </c>
      <c r="L13" s="43">
        <v>2532000</v>
      </c>
      <c r="M13" s="44">
        <v>1527784</v>
      </c>
      <c r="N13" s="43"/>
      <c r="O13" s="44"/>
      <c r="P13" s="43">
        <f t="shared" si="5"/>
        <v>4902000</v>
      </c>
      <c r="Q13" s="44">
        <f t="shared" si="6"/>
        <v>4758084</v>
      </c>
      <c r="R13" s="24">
        <f t="shared" si="7"/>
        <v>179.16207276736492</v>
      </c>
      <c r="S13" s="25">
        <f t="shared" si="8"/>
        <v>-19.023351391346889</v>
      </c>
      <c r="T13" s="24">
        <f t="shared" si="9"/>
        <v>95.36964980544748</v>
      </c>
      <c r="U13" s="26">
        <f t="shared" si="10"/>
        <v>92.569727626459141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35515000</v>
      </c>
      <c r="C20" s="42"/>
      <c r="D20" s="42"/>
      <c r="E20" s="42">
        <f t="shared" si="4"/>
        <v>35515000</v>
      </c>
      <c r="F20" s="43">
        <v>35515000</v>
      </c>
      <c r="G20" s="44">
        <v>35515000</v>
      </c>
      <c r="H20" s="43"/>
      <c r="I20" s="44">
        <v>2981935</v>
      </c>
      <c r="J20" s="43">
        <v>2625000</v>
      </c>
      <c r="K20" s="44">
        <v>17090560</v>
      </c>
      <c r="L20" s="43">
        <v>1383000</v>
      </c>
      <c r="M20" s="44">
        <v>17355922</v>
      </c>
      <c r="N20" s="43"/>
      <c r="O20" s="44"/>
      <c r="P20" s="43">
        <f t="shared" si="5"/>
        <v>4008000</v>
      </c>
      <c r="Q20" s="44">
        <f t="shared" si="6"/>
        <v>37428417</v>
      </c>
      <c r="R20" s="24">
        <f t="shared" si="7"/>
        <v>-47.314285714285717</v>
      </c>
      <c r="S20" s="25">
        <f t="shared" si="8"/>
        <v>1.5526817143499101</v>
      </c>
      <c r="T20" s="24">
        <f t="shared" si="9"/>
        <v>11.285372377868507</v>
      </c>
      <c r="U20" s="26">
        <f t="shared" si="10"/>
        <v>105.38763057862874</v>
      </c>
      <c r="V20" s="43">
        <v>36874000</v>
      </c>
      <c r="W20" s="44">
        <v>26525000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4423000</v>
      </c>
      <c r="C28" s="39">
        <f t="shared" si="11"/>
        <v>0</v>
      </c>
      <c r="D28" s="39">
        <f t="shared" si="11"/>
        <v>0</v>
      </c>
      <c r="E28" s="39">
        <f t="shared" si="11"/>
        <v>4423000</v>
      </c>
      <c r="F28" s="40">
        <f t="shared" si="11"/>
        <v>4423000</v>
      </c>
      <c r="G28" s="41">
        <f t="shared" si="11"/>
        <v>4423000</v>
      </c>
      <c r="H28" s="40">
        <f t="shared" si="11"/>
        <v>1937000</v>
      </c>
      <c r="I28" s="41">
        <f t="shared" si="11"/>
        <v>1726852</v>
      </c>
      <c r="J28" s="40">
        <f t="shared" si="11"/>
        <v>1346000</v>
      </c>
      <c r="K28" s="41">
        <f t="shared" si="11"/>
        <v>1265189</v>
      </c>
      <c r="L28" s="40">
        <f t="shared" si="11"/>
        <v>319000</v>
      </c>
      <c r="M28" s="41">
        <f t="shared" si="11"/>
        <v>142809</v>
      </c>
      <c r="N28" s="40">
        <f t="shared" si="11"/>
        <v>0</v>
      </c>
      <c r="O28" s="41">
        <f t="shared" si="11"/>
        <v>0</v>
      </c>
      <c r="P28" s="40">
        <f t="shared" si="11"/>
        <v>3602000</v>
      </c>
      <c r="Q28" s="41">
        <f t="shared" si="11"/>
        <v>3134850</v>
      </c>
      <c r="R28" s="20">
        <f t="shared" si="7"/>
        <v>-76.300148588410096</v>
      </c>
      <c r="S28" s="21">
        <f t="shared" si="8"/>
        <v>-88.712437430296973</v>
      </c>
      <c r="T28" s="20">
        <f t="shared" si="9"/>
        <v>81.437938051096538</v>
      </c>
      <c r="U28" s="22">
        <f t="shared" si="10"/>
        <v>70.876102193081607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1581000</v>
      </c>
      <c r="I31" s="44">
        <v>1470434</v>
      </c>
      <c r="J31" s="43">
        <v>551000</v>
      </c>
      <c r="K31" s="44">
        <v>551352</v>
      </c>
      <c r="L31" s="43">
        <v>143000</v>
      </c>
      <c r="M31" s="44">
        <v>142809</v>
      </c>
      <c r="N31" s="43"/>
      <c r="O31" s="44"/>
      <c r="P31" s="43">
        <f t="shared" si="5"/>
        <v>2275000</v>
      </c>
      <c r="Q31" s="44">
        <f t="shared" si="6"/>
        <v>2164595</v>
      </c>
      <c r="R31" s="24">
        <f t="shared" si="7"/>
        <v>-74.047186932849357</v>
      </c>
      <c r="S31" s="25">
        <f t="shared" si="8"/>
        <v>-74.098398119531623</v>
      </c>
      <c r="T31" s="24">
        <f t="shared" si="9"/>
        <v>75.833333333333329</v>
      </c>
      <c r="U31" s="26">
        <f t="shared" si="10"/>
        <v>72.153166666666664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1423000</v>
      </c>
      <c r="C33" s="42"/>
      <c r="D33" s="42"/>
      <c r="E33" s="42">
        <f t="shared" si="4"/>
        <v>1423000</v>
      </c>
      <c r="F33" s="43">
        <v>1423000</v>
      </c>
      <c r="G33" s="44">
        <v>1423000</v>
      </c>
      <c r="H33" s="43">
        <v>356000</v>
      </c>
      <c r="I33" s="44">
        <v>256418</v>
      </c>
      <c r="J33" s="43">
        <v>795000</v>
      </c>
      <c r="K33" s="44">
        <v>713837</v>
      </c>
      <c r="L33" s="43">
        <v>176000</v>
      </c>
      <c r="M33" s="44"/>
      <c r="N33" s="43"/>
      <c r="O33" s="44"/>
      <c r="P33" s="43">
        <f t="shared" si="5"/>
        <v>1327000</v>
      </c>
      <c r="Q33" s="44">
        <f t="shared" si="6"/>
        <v>970255</v>
      </c>
      <c r="R33" s="24">
        <f t="shared" si="7"/>
        <v>-77.861635220125791</v>
      </c>
      <c r="S33" s="25">
        <f t="shared" si="8"/>
        <v>-100</v>
      </c>
      <c r="T33" s="24">
        <f t="shared" si="9"/>
        <v>93.253689388615598</v>
      </c>
      <c r="U33" s="26">
        <f t="shared" si="10"/>
        <v>68.183766690091346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13737000</v>
      </c>
      <c r="C43" s="45">
        <f t="shared" si="20"/>
        <v>-1214000</v>
      </c>
      <c r="D43" s="45">
        <f t="shared" si="20"/>
        <v>0</v>
      </c>
      <c r="E43" s="45">
        <f t="shared" si="20"/>
        <v>12523000</v>
      </c>
      <c r="F43" s="46">
        <f t="shared" si="20"/>
        <v>13737000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13737000</v>
      </c>
      <c r="C44" s="39">
        <f t="shared" si="22"/>
        <v>-1214000</v>
      </c>
      <c r="D44" s="39">
        <f t="shared" si="22"/>
        <v>0</v>
      </c>
      <c r="E44" s="39">
        <f t="shared" si="22"/>
        <v>12523000</v>
      </c>
      <c r="F44" s="40">
        <f t="shared" si="22"/>
        <v>13737000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13737000</v>
      </c>
      <c r="C46" s="42">
        <v>-1214000</v>
      </c>
      <c r="D46" s="42"/>
      <c r="E46" s="42">
        <f t="shared" si="13"/>
        <v>12523000</v>
      </c>
      <c r="F46" s="43">
        <v>13737000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89499000</v>
      </c>
      <c r="C61" s="39">
        <f t="shared" si="26"/>
        <v>-1214000</v>
      </c>
      <c r="D61" s="39">
        <f t="shared" si="26"/>
        <v>0</v>
      </c>
      <c r="E61" s="39">
        <f t="shared" si="26"/>
        <v>88285000</v>
      </c>
      <c r="F61" s="40">
        <f t="shared" si="26"/>
        <v>89499000</v>
      </c>
      <c r="G61" s="41">
        <f t="shared" si="26"/>
        <v>75762000</v>
      </c>
      <c r="H61" s="40">
        <f t="shared" si="26"/>
        <v>5712000</v>
      </c>
      <c r="I61" s="41">
        <f t="shared" si="26"/>
        <v>7228563</v>
      </c>
      <c r="J61" s="40">
        <f t="shared" si="26"/>
        <v>19216000</v>
      </c>
      <c r="K61" s="41">
        <f t="shared" si="26"/>
        <v>34239762</v>
      </c>
      <c r="L61" s="40">
        <f t="shared" si="26"/>
        <v>8311000</v>
      </c>
      <c r="M61" s="41">
        <f t="shared" si="26"/>
        <v>26377355</v>
      </c>
      <c r="N61" s="40">
        <f t="shared" si="26"/>
        <v>0</v>
      </c>
      <c r="O61" s="41">
        <f t="shared" si="26"/>
        <v>0</v>
      </c>
      <c r="P61" s="40">
        <f t="shared" si="26"/>
        <v>33239000</v>
      </c>
      <c r="Q61" s="41">
        <f t="shared" si="26"/>
        <v>67845680</v>
      </c>
      <c r="R61" s="20">
        <f t="shared" si="16"/>
        <v>-56.749583680266447</v>
      </c>
      <c r="S61" s="21">
        <f t="shared" si="17"/>
        <v>-22.962796879254007</v>
      </c>
      <c r="T61" s="20">
        <f t="shared" si="18"/>
        <v>37.649657359687374</v>
      </c>
      <c r="U61" s="22">
        <f t="shared" si="19"/>
        <v>76.848479356629099</v>
      </c>
      <c r="V61" s="40">
        <f t="shared" ref="V61:W61" si="27">+V8+V43</f>
        <v>36874000</v>
      </c>
      <c r="W61" s="41">
        <f t="shared" si="27"/>
        <v>26525000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89499000</v>
      </c>
      <c r="C65" s="48">
        <f t="shared" si="30"/>
        <v>-1214000</v>
      </c>
      <c r="D65" s="48">
        <f t="shared" si="30"/>
        <v>0</v>
      </c>
      <c r="E65" s="48">
        <f t="shared" si="30"/>
        <v>88285000</v>
      </c>
      <c r="F65" s="49">
        <f t="shared" si="30"/>
        <v>89499000</v>
      </c>
      <c r="G65" s="50">
        <f t="shared" si="30"/>
        <v>75762000</v>
      </c>
      <c r="H65" s="49">
        <f t="shared" si="30"/>
        <v>5712000</v>
      </c>
      <c r="I65" s="50">
        <f t="shared" si="30"/>
        <v>7228563</v>
      </c>
      <c r="J65" s="49">
        <f t="shared" si="30"/>
        <v>19216000</v>
      </c>
      <c r="K65" s="50">
        <f t="shared" si="30"/>
        <v>34239762</v>
      </c>
      <c r="L65" s="49">
        <f t="shared" si="30"/>
        <v>8311000</v>
      </c>
      <c r="M65" s="51">
        <f t="shared" si="30"/>
        <v>26377355</v>
      </c>
      <c r="N65" s="49">
        <f t="shared" si="30"/>
        <v>0</v>
      </c>
      <c r="O65" s="50">
        <f t="shared" si="30"/>
        <v>0</v>
      </c>
      <c r="P65" s="49">
        <f t="shared" si="30"/>
        <v>33239000</v>
      </c>
      <c r="Q65" s="50">
        <f t="shared" si="30"/>
        <v>67845680</v>
      </c>
      <c r="R65" s="34">
        <f t="shared" si="16"/>
        <v>-56.749583680266447</v>
      </c>
      <c r="S65" s="35">
        <f t="shared" si="17"/>
        <v>-22.962796879254007</v>
      </c>
      <c r="T65" s="34">
        <f t="shared" si="18"/>
        <v>37.649657359687374</v>
      </c>
      <c r="U65" s="35">
        <f t="shared" si="19"/>
        <v>76.848479356629099</v>
      </c>
      <c r="V65" s="49">
        <f>+V61+V62</f>
        <v>36874000</v>
      </c>
      <c r="W65" s="50">
        <f>+W61+W62</f>
        <v>26525000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124982000</v>
      </c>
      <c r="C8" s="36">
        <f t="shared" si="0"/>
        <v>0</v>
      </c>
      <c r="D8" s="36">
        <f t="shared" si="0"/>
        <v>0</v>
      </c>
      <c r="E8" s="36">
        <f t="shared" si="0"/>
        <v>124982000</v>
      </c>
      <c r="F8" s="37">
        <f t="shared" si="0"/>
        <v>124982000</v>
      </c>
      <c r="G8" s="38">
        <f t="shared" si="0"/>
        <v>124982000</v>
      </c>
      <c r="H8" s="37">
        <f t="shared" si="0"/>
        <v>16767000</v>
      </c>
      <c r="I8" s="38">
        <f t="shared" si="0"/>
        <v>4363209</v>
      </c>
      <c r="J8" s="37">
        <f t="shared" si="0"/>
        <v>36698000</v>
      </c>
      <c r="K8" s="38">
        <f t="shared" si="0"/>
        <v>45994795</v>
      </c>
      <c r="L8" s="37">
        <f t="shared" si="0"/>
        <v>16813000</v>
      </c>
      <c r="M8" s="38">
        <f t="shared" si="0"/>
        <v>9003900</v>
      </c>
      <c r="N8" s="37">
        <f t="shared" si="0"/>
        <v>0</v>
      </c>
      <c r="O8" s="38">
        <f t="shared" si="0"/>
        <v>0</v>
      </c>
      <c r="P8" s="37">
        <f t="shared" si="0"/>
        <v>70278000</v>
      </c>
      <c r="Q8" s="38">
        <f t="shared" si="0"/>
        <v>59361904</v>
      </c>
      <c r="R8" s="16">
        <f>IF(($J8       =0),0,((($L8       -$J8       )/$J8       )*100))</f>
        <v>-54.185514196958962</v>
      </c>
      <c r="S8" s="17">
        <f>IF(($K8       =0),0,((($M8       -$K8       )/$K8       )*100))</f>
        <v>-80.424089290973029</v>
      </c>
      <c r="T8" s="16">
        <f>IF(($E8       =0),0,(($P8       /$E8       )*100))</f>
        <v>56.230497191595589</v>
      </c>
      <c r="U8" s="18">
        <f>IF(($E8       =0),0,(($Q8       /$E8       )*100))</f>
        <v>47.496362676225381</v>
      </c>
      <c r="V8" s="37">
        <f t="shared" ref="V8:W8" si="1">+V9+V28</f>
        <v>40068000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119479000</v>
      </c>
      <c r="C9" s="39">
        <f t="shared" si="2"/>
        <v>0</v>
      </c>
      <c r="D9" s="39">
        <f t="shared" si="2"/>
        <v>0</v>
      </c>
      <c r="E9" s="39">
        <f t="shared" si="2"/>
        <v>119479000</v>
      </c>
      <c r="F9" s="40">
        <f t="shared" si="2"/>
        <v>119479000</v>
      </c>
      <c r="G9" s="41">
        <f t="shared" si="2"/>
        <v>119479000</v>
      </c>
      <c r="H9" s="40">
        <f t="shared" si="2"/>
        <v>14164000</v>
      </c>
      <c r="I9" s="41">
        <f t="shared" si="2"/>
        <v>3861254</v>
      </c>
      <c r="J9" s="40">
        <f t="shared" si="2"/>
        <v>35701000</v>
      </c>
      <c r="K9" s="41">
        <f t="shared" si="2"/>
        <v>43434073</v>
      </c>
      <c r="L9" s="40">
        <f t="shared" si="2"/>
        <v>16090000</v>
      </c>
      <c r="M9" s="41">
        <f t="shared" si="2"/>
        <v>7930096</v>
      </c>
      <c r="N9" s="40">
        <f t="shared" si="2"/>
        <v>0</v>
      </c>
      <c r="O9" s="41">
        <f t="shared" si="2"/>
        <v>0</v>
      </c>
      <c r="P9" s="40">
        <f t="shared" si="2"/>
        <v>65955000</v>
      </c>
      <c r="Q9" s="41">
        <f t="shared" si="2"/>
        <v>55225423</v>
      </c>
      <c r="R9" s="20">
        <f>IF(($J9       =0),0,((($L9       -$J9       )/$J9       )*100))</f>
        <v>-54.931234419203946</v>
      </c>
      <c r="S9" s="21">
        <f>IF(($K9       =0),0,((($M9       -$K9       )/$K9       )*100))</f>
        <v>-81.742223438267004</v>
      </c>
      <c r="T9" s="20">
        <f>IF(($E9       =0),0,(($P9       /$E9       )*100))</f>
        <v>55.202169418893696</v>
      </c>
      <c r="U9" s="22">
        <f>IF(($E9       =0),0,(($Q9       /$E9       )*100))</f>
        <v>46.221865767205955</v>
      </c>
      <c r="V9" s="40">
        <f t="shared" ref="V9:W9" si="3">SUM(V10:V27)</f>
        <v>40068000</v>
      </c>
      <c r="W9" s="41">
        <f t="shared" si="3"/>
        <v>0</v>
      </c>
    </row>
    <row r="10" spans="1:23" x14ac:dyDescent="0.2">
      <c r="A10" s="23" t="s">
        <v>36</v>
      </c>
      <c r="B10" s="42">
        <v>63424000</v>
      </c>
      <c r="C10" s="42"/>
      <c r="D10" s="42"/>
      <c r="E10" s="42">
        <f t="shared" ref="E10:E41" si="4">$B10      +$C10      +$D10</f>
        <v>63424000</v>
      </c>
      <c r="F10" s="43">
        <v>63424000</v>
      </c>
      <c r="G10" s="44">
        <v>63424000</v>
      </c>
      <c r="H10" s="43">
        <v>10303000</v>
      </c>
      <c r="I10" s="44"/>
      <c r="J10" s="43">
        <v>30512000</v>
      </c>
      <c r="K10" s="44">
        <v>39099734</v>
      </c>
      <c r="L10" s="43">
        <v>13000000</v>
      </c>
      <c r="M10" s="44">
        <v>4839513</v>
      </c>
      <c r="N10" s="43"/>
      <c r="O10" s="44"/>
      <c r="P10" s="43">
        <f t="shared" ref="P10:P41" si="5">$H10      +$J10      +$L10      +$N10</f>
        <v>53815000</v>
      </c>
      <c r="Q10" s="44">
        <f t="shared" ref="Q10:Q41" si="6">$I10      +$K10      +$M10      +$O10</f>
        <v>43939247</v>
      </c>
      <c r="R10" s="24">
        <f t="shared" ref="R10:R41" si="7">IF(($J10      =0),0,((($L10      -$J10      )/$J10      )*100))</f>
        <v>-57.393812270582067</v>
      </c>
      <c r="S10" s="25">
        <f t="shared" ref="S10:S41" si="8">IF(($K10      =0),0,((($M10      -$K10      )/$K10      )*100))</f>
        <v>-87.62264469625292</v>
      </c>
      <c r="T10" s="24">
        <f t="shared" ref="T10:T41" si="9">IF(($E10      =0),0,(($P10      /$E10      )*100))</f>
        <v>84.849583753784046</v>
      </c>
      <c r="U10" s="26">
        <f t="shared" ref="U10:U41" si="10">IF(($E10      =0),0,(($Q10      /$E10      )*100))</f>
        <v>69.278580663471246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24027000</v>
      </c>
      <c r="C13" s="42"/>
      <c r="D13" s="42"/>
      <c r="E13" s="42">
        <f t="shared" si="4"/>
        <v>24027000</v>
      </c>
      <c r="F13" s="43">
        <v>24027000</v>
      </c>
      <c r="G13" s="44">
        <v>24027000</v>
      </c>
      <c r="H13" s="43">
        <v>3861000</v>
      </c>
      <c r="I13" s="44">
        <v>3861254</v>
      </c>
      <c r="J13" s="43">
        <v>4334000</v>
      </c>
      <c r="K13" s="44">
        <v>4334339</v>
      </c>
      <c r="L13" s="43">
        <v>3090000</v>
      </c>
      <c r="M13" s="44">
        <v>3090583</v>
      </c>
      <c r="N13" s="43"/>
      <c r="O13" s="44"/>
      <c r="P13" s="43">
        <f t="shared" si="5"/>
        <v>11285000</v>
      </c>
      <c r="Q13" s="44">
        <f t="shared" si="6"/>
        <v>11286176</v>
      </c>
      <c r="R13" s="24">
        <f t="shared" si="7"/>
        <v>-28.703276419012457</v>
      </c>
      <c r="S13" s="25">
        <f t="shared" si="8"/>
        <v>-28.69540199785942</v>
      </c>
      <c r="T13" s="24">
        <f t="shared" si="9"/>
        <v>46.967994339701171</v>
      </c>
      <c r="U13" s="26">
        <f t="shared" si="10"/>
        <v>46.972888833395764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32028000</v>
      </c>
      <c r="C20" s="42"/>
      <c r="D20" s="42"/>
      <c r="E20" s="42">
        <f t="shared" si="4"/>
        <v>32028000</v>
      </c>
      <c r="F20" s="43">
        <v>32028000</v>
      </c>
      <c r="G20" s="44">
        <v>32028000</v>
      </c>
      <c r="H20" s="43"/>
      <c r="I20" s="44"/>
      <c r="J20" s="43">
        <v>855000</v>
      </c>
      <c r="K20" s="44"/>
      <c r="L20" s="43"/>
      <c r="M20" s="44"/>
      <c r="N20" s="43"/>
      <c r="O20" s="44"/>
      <c r="P20" s="43">
        <f t="shared" si="5"/>
        <v>855000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2.6695391532409145</v>
      </c>
      <c r="U20" s="26">
        <f t="shared" si="10"/>
        <v>0</v>
      </c>
      <c r="V20" s="43">
        <v>40068000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5503000</v>
      </c>
      <c r="C28" s="39">
        <f t="shared" si="11"/>
        <v>0</v>
      </c>
      <c r="D28" s="39">
        <f t="shared" si="11"/>
        <v>0</v>
      </c>
      <c r="E28" s="39">
        <f t="shared" si="11"/>
        <v>5503000</v>
      </c>
      <c r="F28" s="40">
        <f t="shared" si="11"/>
        <v>5503000</v>
      </c>
      <c r="G28" s="41">
        <f t="shared" si="11"/>
        <v>5503000</v>
      </c>
      <c r="H28" s="40">
        <f t="shared" si="11"/>
        <v>2603000</v>
      </c>
      <c r="I28" s="41">
        <f t="shared" si="11"/>
        <v>501955</v>
      </c>
      <c r="J28" s="40">
        <f t="shared" si="11"/>
        <v>997000</v>
      </c>
      <c r="K28" s="41">
        <f t="shared" si="11"/>
        <v>2560722</v>
      </c>
      <c r="L28" s="40">
        <f t="shared" si="11"/>
        <v>723000</v>
      </c>
      <c r="M28" s="41">
        <f t="shared" si="11"/>
        <v>1073804</v>
      </c>
      <c r="N28" s="40">
        <f t="shared" si="11"/>
        <v>0</v>
      </c>
      <c r="O28" s="41">
        <f t="shared" si="11"/>
        <v>0</v>
      </c>
      <c r="P28" s="40">
        <f t="shared" si="11"/>
        <v>4323000</v>
      </c>
      <c r="Q28" s="41">
        <f t="shared" si="11"/>
        <v>4136481</v>
      </c>
      <c r="R28" s="20">
        <f t="shared" si="7"/>
        <v>-27.482447342026077</v>
      </c>
      <c r="S28" s="21">
        <f t="shared" si="8"/>
        <v>-58.066357847513316</v>
      </c>
      <c r="T28" s="20">
        <f t="shared" si="9"/>
        <v>78.557150645102666</v>
      </c>
      <c r="U28" s="22">
        <f t="shared" si="10"/>
        <v>75.167744866436493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1999000</v>
      </c>
      <c r="I31" s="44">
        <v>85494</v>
      </c>
      <c r="J31" s="43">
        <v>380000</v>
      </c>
      <c r="K31" s="44">
        <v>1981832</v>
      </c>
      <c r="L31" s="43">
        <v>68000</v>
      </c>
      <c r="M31" s="44">
        <v>414234</v>
      </c>
      <c r="N31" s="43"/>
      <c r="O31" s="44"/>
      <c r="P31" s="43">
        <f t="shared" si="5"/>
        <v>2447000</v>
      </c>
      <c r="Q31" s="44">
        <f t="shared" si="6"/>
        <v>2481560</v>
      </c>
      <c r="R31" s="24">
        <f t="shared" si="7"/>
        <v>-82.10526315789474</v>
      </c>
      <c r="S31" s="25">
        <f t="shared" si="8"/>
        <v>-79.098430139386195</v>
      </c>
      <c r="T31" s="24">
        <f t="shared" si="9"/>
        <v>81.566666666666663</v>
      </c>
      <c r="U31" s="26">
        <f t="shared" si="10"/>
        <v>82.718666666666664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2503000</v>
      </c>
      <c r="C33" s="42"/>
      <c r="D33" s="42"/>
      <c r="E33" s="42">
        <f t="shared" si="4"/>
        <v>2503000</v>
      </c>
      <c r="F33" s="43">
        <v>2503000</v>
      </c>
      <c r="G33" s="44">
        <v>2503000</v>
      </c>
      <c r="H33" s="43">
        <v>604000</v>
      </c>
      <c r="I33" s="44">
        <v>416461</v>
      </c>
      <c r="J33" s="43">
        <v>617000</v>
      </c>
      <c r="K33" s="44">
        <v>578890</v>
      </c>
      <c r="L33" s="43">
        <v>655000</v>
      </c>
      <c r="M33" s="44">
        <v>659570</v>
      </c>
      <c r="N33" s="43"/>
      <c r="O33" s="44"/>
      <c r="P33" s="43">
        <f t="shared" si="5"/>
        <v>1876000</v>
      </c>
      <c r="Q33" s="44">
        <f t="shared" si="6"/>
        <v>1654921</v>
      </c>
      <c r="R33" s="24">
        <f t="shared" si="7"/>
        <v>6.1588330632090758</v>
      </c>
      <c r="S33" s="25">
        <f t="shared" si="8"/>
        <v>13.937017395360085</v>
      </c>
      <c r="T33" s="24">
        <f t="shared" si="9"/>
        <v>74.950059928086304</v>
      </c>
      <c r="U33" s="26">
        <f t="shared" si="10"/>
        <v>66.117499001198567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31409000</v>
      </c>
      <c r="C43" s="45">
        <f t="shared" si="20"/>
        <v>-8902000</v>
      </c>
      <c r="D43" s="45">
        <f t="shared" si="20"/>
        <v>0</v>
      </c>
      <c r="E43" s="45">
        <f t="shared" si="20"/>
        <v>22507000</v>
      </c>
      <c r="F43" s="46">
        <f t="shared" si="20"/>
        <v>31409000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31409000</v>
      </c>
      <c r="C44" s="39">
        <f t="shared" si="22"/>
        <v>-8902000</v>
      </c>
      <c r="D44" s="39">
        <f t="shared" si="22"/>
        <v>0</v>
      </c>
      <c r="E44" s="39">
        <f t="shared" si="22"/>
        <v>22507000</v>
      </c>
      <c r="F44" s="40">
        <f t="shared" si="22"/>
        <v>31409000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31409000</v>
      </c>
      <c r="C46" s="42">
        <v>-8902000</v>
      </c>
      <c r="D46" s="42"/>
      <c r="E46" s="42">
        <f t="shared" si="13"/>
        <v>22507000</v>
      </c>
      <c r="F46" s="43">
        <v>31409000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156391000</v>
      </c>
      <c r="C61" s="39">
        <f t="shared" si="26"/>
        <v>-8902000</v>
      </c>
      <c r="D61" s="39">
        <f t="shared" si="26"/>
        <v>0</v>
      </c>
      <c r="E61" s="39">
        <f t="shared" si="26"/>
        <v>147489000</v>
      </c>
      <c r="F61" s="40">
        <f t="shared" si="26"/>
        <v>156391000</v>
      </c>
      <c r="G61" s="41">
        <f t="shared" si="26"/>
        <v>124982000</v>
      </c>
      <c r="H61" s="40">
        <f t="shared" si="26"/>
        <v>16767000</v>
      </c>
      <c r="I61" s="41">
        <f t="shared" si="26"/>
        <v>4363209</v>
      </c>
      <c r="J61" s="40">
        <f t="shared" si="26"/>
        <v>36698000</v>
      </c>
      <c r="K61" s="41">
        <f t="shared" si="26"/>
        <v>45994795</v>
      </c>
      <c r="L61" s="40">
        <f t="shared" si="26"/>
        <v>16813000</v>
      </c>
      <c r="M61" s="41">
        <f t="shared" si="26"/>
        <v>9003900</v>
      </c>
      <c r="N61" s="40">
        <f t="shared" si="26"/>
        <v>0</v>
      </c>
      <c r="O61" s="41">
        <f t="shared" si="26"/>
        <v>0</v>
      </c>
      <c r="P61" s="40">
        <f t="shared" si="26"/>
        <v>70278000</v>
      </c>
      <c r="Q61" s="41">
        <f t="shared" si="26"/>
        <v>59361904</v>
      </c>
      <c r="R61" s="20">
        <f t="shared" si="16"/>
        <v>-54.185514196958962</v>
      </c>
      <c r="S61" s="21">
        <f t="shared" si="17"/>
        <v>-80.424089290973029</v>
      </c>
      <c r="T61" s="20">
        <f t="shared" si="18"/>
        <v>47.649655228525518</v>
      </c>
      <c r="U61" s="22">
        <f t="shared" si="19"/>
        <v>40.248360216694131</v>
      </c>
      <c r="V61" s="40">
        <f t="shared" ref="V61:W61" si="27">+V8+V43</f>
        <v>40068000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156391000</v>
      </c>
      <c r="C65" s="48">
        <f t="shared" si="30"/>
        <v>-8902000</v>
      </c>
      <c r="D65" s="48">
        <f t="shared" si="30"/>
        <v>0</v>
      </c>
      <c r="E65" s="48">
        <f t="shared" si="30"/>
        <v>147489000</v>
      </c>
      <c r="F65" s="49">
        <f t="shared" si="30"/>
        <v>156391000</v>
      </c>
      <c r="G65" s="50">
        <f t="shared" si="30"/>
        <v>124982000</v>
      </c>
      <c r="H65" s="49">
        <f t="shared" si="30"/>
        <v>16767000</v>
      </c>
      <c r="I65" s="50">
        <f t="shared" si="30"/>
        <v>4363209</v>
      </c>
      <c r="J65" s="49">
        <f t="shared" si="30"/>
        <v>36698000</v>
      </c>
      <c r="K65" s="50">
        <f t="shared" si="30"/>
        <v>45994795</v>
      </c>
      <c r="L65" s="49">
        <f t="shared" si="30"/>
        <v>16813000</v>
      </c>
      <c r="M65" s="51">
        <f t="shared" si="30"/>
        <v>9003900</v>
      </c>
      <c r="N65" s="49">
        <f t="shared" si="30"/>
        <v>0</v>
      </c>
      <c r="O65" s="50">
        <f t="shared" si="30"/>
        <v>0</v>
      </c>
      <c r="P65" s="49">
        <f t="shared" si="30"/>
        <v>70278000</v>
      </c>
      <c r="Q65" s="50">
        <f t="shared" si="30"/>
        <v>59361904</v>
      </c>
      <c r="R65" s="34">
        <f t="shared" si="16"/>
        <v>-54.185514196958962</v>
      </c>
      <c r="S65" s="35">
        <f t="shared" si="17"/>
        <v>-80.424089290973029</v>
      </c>
      <c r="T65" s="34">
        <f t="shared" si="18"/>
        <v>47.649655228525518</v>
      </c>
      <c r="U65" s="35">
        <f t="shared" si="19"/>
        <v>40.248360216694131</v>
      </c>
      <c r="V65" s="49">
        <f>+V61+V62</f>
        <v>40068000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62148000</v>
      </c>
      <c r="C8" s="36">
        <f t="shared" si="0"/>
        <v>-4000000</v>
      </c>
      <c r="D8" s="36">
        <f t="shared" si="0"/>
        <v>0</v>
      </c>
      <c r="E8" s="36">
        <f t="shared" si="0"/>
        <v>58148000</v>
      </c>
      <c r="F8" s="37">
        <f t="shared" si="0"/>
        <v>58148000</v>
      </c>
      <c r="G8" s="38">
        <f t="shared" si="0"/>
        <v>58148000</v>
      </c>
      <c r="H8" s="37">
        <f t="shared" si="0"/>
        <v>14031000</v>
      </c>
      <c r="I8" s="38">
        <f t="shared" si="0"/>
        <v>9647521</v>
      </c>
      <c r="J8" s="37">
        <f t="shared" si="0"/>
        <v>11398000</v>
      </c>
      <c r="K8" s="38">
        <f t="shared" si="0"/>
        <v>17292112</v>
      </c>
      <c r="L8" s="37">
        <f t="shared" si="0"/>
        <v>13483000</v>
      </c>
      <c r="M8" s="38">
        <f t="shared" si="0"/>
        <v>17032004</v>
      </c>
      <c r="N8" s="37">
        <f t="shared" si="0"/>
        <v>0</v>
      </c>
      <c r="O8" s="38">
        <f t="shared" si="0"/>
        <v>0</v>
      </c>
      <c r="P8" s="37">
        <f t="shared" si="0"/>
        <v>38912000</v>
      </c>
      <c r="Q8" s="38">
        <f t="shared" si="0"/>
        <v>43971637</v>
      </c>
      <c r="R8" s="16">
        <f>IF(($J8       =0),0,((($L8       -$J8       )/$J8       )*100))</f>
        <v>18.292682926829269</v>
      </c>
      <c r="S8" s="17">
        <f>IF(($K8       =0),0,((($M8       -$K8       )/$K8       )*100))</f>
        <v>-1.5042002966439265</v>
      </c>
      <c r="T8" s="16">
        <f>IF(($E8       =0),0,(($P8       /$E8       )*100))</f>
        <v>66.918896608653782</v>
      </c>
      <c r="U8" s="18">
        <f>IF(($E8       =0),0,(($Q8       /$E8       )*100))</f>
        <v>75.620205338102778</v>
      </c>
      <c r="V8" s="37">
        <f t="shared" ref="V8:W8" si="1">+V9+V28</f>
        <v>11354000</v>
      </c>
      <c r="W8" s="38">
        <f t="shared" si="1"/>
        <v>7803000</v>
      </c>
    </row>
    <row r="9" spans="1:23" x14ac:dyDescent="0.2">
      <c r="A9" s="19" t="s">
        <v>35</v>
      </c>
      <c r="B9" s="39">
        <f t="shared" ref="B9:Q9" si="2">SUM(B10:B27)</f>
        <v>58334000</v>
      </c>
      <c r="C9" s="39">
        <f t="shared" si="2"/>
        <v>-4000000</v>
      </c>
      <c r="D9" s="39">
        <f t="shared" si="2"/>
        <v>0</v>
      </c>
      <c r="E9" s="39">
        <f t="shared" si="2"/>
        <v>54334000</v>
      </c>
      <c r="F9" s="40">
        <f t="shared" si="2"/>
        <v>54334000</v>
      </c>
      <c r="G9" s="41">
        <f t="shared" si="2"/>
        <v>54334000</v>
      </c>
      <c r="H9" s="40">
        <f t="shared" si="2"/>
        <v>13422000</v>
      </c>
      <c r="I9" s="41">
        <f t="shared" si="2"/>
        <v>9029732</v>
      </c>
      <c r="J9" s="40">
        <f t="shared" si="2"/>
        <v>10141000</v>
      </c>
      <c r="K9" s="41">
        <f t="shared" si="2"/>
        <v>15015333</v>
      </c>
      <c r="L9" s="40">
        <f t="shared" si="2"/>
        <v>13162000</v>
      </c>
      <c r="M9" s="41">
        <f t="shared" si="2"/>
        <v>16284902</v>
      </c>
      <c r="N9" s="40">
        <f t="shared" si="2"/>
        <v>0</v>
      </c>
      <c r="O9" s="41">
        <f t="shared" si="2"/>
        <v>0</v>
      </c>
      <c r="P9" s="40">
        <f t="shared" si="2"/>
        <v>36725000</v>
      </c>
      <c r="Q9" s="41">
        <f t="shared" si="2"/>
        <v>40329967</v>
      </c>
      <c r="R9" s="20">
        <f>IF(($J9       =0),0,((($L9       -$J9       )/$J9       )*100))</f>
        <v>29.789961542254218</v>
      </c>
      <c r="S9" s="21">
        <f>IF(($K9       =0),0,((($M9       -$K9       )/$K9       )*100))</f>
        <v>8.4551504785141969</v>
      </c>
      <c r="T9" s="20">
        <f>IF(($E9       =0),0,(($P9       /$E9       )*100))</f>
        <v>67.591195200058891</v>
      </c>
      <c r="U9" s="22">
        <f>IF(($E9       =0),0,(($Q9       /$E9       )*100))</f>
        <v>74.226022380093497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45340000</v>
      </c>
      <c r="C10" s="42"/>
      <c r="D10" s="42"/>
      <c r="E10" s="42">
        <f t="shared" ref="E10:E41" si="4">$B10      +$C10      +$D10</f>
        <v>45340000</v>
      </c>
      <c r="F10" s="43">
        <v>45340000</v>
      </c>
      <c r="G10" s="44">
        <v>45340000</v>
      </c>
      <c r="H10" s="43">
        <v>12990000</v>
      </c>
      <c r="I10" s="44">
        <v>8737087</v>
      </c>
      <c r="J10" s="43">
        <v>6573000</v>
      </c>
      <c r="K10" s="44">
        <v>10676672</v>
      </c>
      <c r="L10" s="43">
        <v>13162000</v>
      </c>
      <c r="M10" s="44">
        <v>13658722</v>
      </c>
      <c r="N10" s="43"/>
      <c r="O10" s="44"/>
      <c r="P10" s="43">
        <f t="shared" ref="P10:P41" si="5">$H10      +$J10      +$L10      +$N10</f>
        <v>32725000</v>
      </c>
      <c r="Q10" s="44">
        <f t="shared" ref="Q10:Q41" si="6">$I10      +$K10      +$M10      +$O10</f>
        <v>33072481</v>
      </c>
      <c r="R10" s="24">
        <f t="shared" ref="R10:R41" si="7">IF(($J10      =0),0,((($L10      -$J10      )/$J10      )*100))</f>
        <v>100.24342005172674</v>
      </c>
      <c r="S10" s="25">
        <f t="shared" ref="S10:S41" si="8">IF(($K10      =0),0,((($M10      -$K10      )/$K10      )*100))</f>
        <v>27.930519922312868</v>
      </c>
      <c r="T10" s="24">
        <f t="shared" ref="T10:T41" si="9">IF(($E10      =0),0,(($P10      /$E10      )*100))</f>
        <v>72.176885752095274</v>
      </c>
      <c r="U10" s="26">
        <f t="shared" ref="U10:U41" si="10">IF(($E10      =0),0,(($Q10      /$E10      )*100))</f>
        <v>72.943275253639172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12994000</v>
      </c>
      <c r="C13" s="42">
        <v>-4000000</v>
      </c>
      <c r="D13" s="42"/>
      <c r="E13" s="42">
        <f t="shared" si="4"/>
        <v>8994000</v>
      </c>
      <c r="F13" s="43">
        <v>8994000</v>
      </c>
      <c r="G13" s="44">
        <v>8994000</v>
      </c>
      <c r="H13" s="43">
        <v>432000</v>
      </c>
      <c r="I13" s="44">
        <v>292645</v>
      </c>
      <c r="J13" s="43">
        <v>3568000</v>
      </c>
      <c r="K13" s="44">
        <v>4338661</v>
      </c>
      <c r="L13" s="43"/>
      <c r="M13" s="44">
        <v>2626180</v>
      </c>
      <c r="N13" s="43"/>
      <c r="O13" s="44"/>
      <c r="P13" s="43">
        <f t="shared" si="5"/>
        <v>4000000</v>
      </c>
      <c r="Q13" s="44">
        <f t="shared" si="6"/>
        <v>7257486</v>
      </c>
      <c r="R13" s="24">
        <f t="shared" si="7"/>
        <v>-100</v>
      </c>
      <c r="S13" s="25">
        <f t="shared" si="8"/>
        <v>-39.470265134796193</v>
      </c>
      <c r="T13" s="24">
        <f t="shared" si="9"/>
        <v>44.474093840338</v>
      </c>
      <c r="U13" s="26">
        <f t="shared" si="10"/>
        <v>80.692528352234831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3814000</v>
      </c>
      <c r="C28" s="39">
        <f t="shared" si="11"/>
        <v>0</v>
      </c>
      <c r="D28" s="39">
        <f t="shared" si="11"/>
        <v>0</v>
      </c>
      <c r="E28" s="39">
        <f t="shared" si="11"/>
        <v>3814000</v>
      </c>
      <c r="F28" s="40">
        <f t="shared" si="11"/>
        <v>3814000</v>
      </c>
      <c r="G28" s="41">
        <f t="shared" si="11"/>
        <v>3814000</v>
      </c>
      <c r="H28" s="40">
        <f t="shared" si="11"/>
        <v>609000</v>
      </c>
      <c r="I28" s="41">
        <f t="shared" si="11"/>
        <v>617789</v>
      </c>
      <c r="J28" s="40">
        <f t="shared" si="11"/>
        <v>1257000</v>
      </c>
      <c r="K28" s="41">
        <f t="shared" si="11"/>
        <v>2276779</v>
      </c>
      <c r="L28" s="40">
        <f t="shared" si="11"/>
        <v>321000</v>
      </c>
      <c r="M28" s="41">
        <f t="shared" si="11"/>
        <v>747102</v>
      </c>
      <c r="N28" s="40">
        <f t="shared" si="11"/>
        <v>0</v>
      </c>
      <c r="O28" s="41">
        <f t="shared" si="11"/>
        <v>0</v>
      </c>
      <c r="P28" s="40">
        <f t="shared" si="11"/>
        <v>2187000</v>
      </c>
      <c r="Q28" s="41">
        <f t="shared" si="11"/>
        <v>3641670</v>
      </c>
      <c r="R28" s="20">
        <f t="shared" si="7"/>
        <v>-74.463007159904535</v>
      </c>
      <c r="S28" s="21">
        <f t="shared" si="8"/>
        <v>-67.186011466198522</v>
      </c>
      <c r="T28" s="20">
        <f t="shared" si="9"/>
        <v>57.34137388568432</v>
      </c>
      <c r="U28" s="22">
        <f t="shared" si="10"/>
        <v>95.4816465652858</v>
      </c>
      <c r="V28" s="40">
        <f t="shared" ref="V28:W28" si="12">SUM(V29:V42)</f>
        <v>11354000</v>
      </c>
      <c r="W28" s="41">
        <f t="shared" si="12"/>
        <v>7803000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81000</v>
      </c>
      <c r="I31" s="44">
        <v>130159</v>
      </c>
      <c r="J31" s="43">
        <v>81000</v>
      </c>
      <c r="K31" s="44">
        <v>189227</v>
      </c>
      <c r="L31" s="43">
        <v>278000</v>
      </c>
      <c r="M31" s="44">
        <v>401602</v>
      </c>
      <c r="N31" s="43"/>
      <c r="O31" s="44"/>
      <c r="P31" s="43">
        <f t="shared" si="5"/>
        <v>440000</v>
      </c>
      <c r="Q31" s="44">
        <f t="shared" si="6"/>
        <v>720988</v>
      </c>
      <c r="R31" s="24">
        <f t="shared" si="7"/>
        <v>243.2098765432099</v>
      </c>
      <c r="S31" s="25">
        <f t="shared" si="8"/>
        <v>112.2329265908142</v>
      </c>
      <c r="T31" s="24">
        <f t="shared" si="9"/>
        <v>25.882352941176475</v>
      </c>
      <c r="U31" s="26">
        <f t="shared" si="10"/>
        <v>42.411058823529416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2114000</v>
      </c>
      <c r="C33" s="42"/>
      <c r="D33" s="42"/>
      <c r="E33" s="42">
        <f t="shared" si="4"/>
        <v>2114000</v>
      </c>
      <c r="F33" s="43">
        <v>2114000</v>
      </c>
      <c r="G33" s="44">
        <v>2114000</v>
      </c>
      <c r="H33" s="43">
        <v>528000</v>
      </c>
      <c r="I33" s="44">
        <v>487630</v>
      </c>
      <c r="J33" s="43">
        <v>1176000</v>
      </c>
      <c r="K33" s="44">
        <v>2087552</v>
      </c>
      <c r="L33" s="43">
        <v>43000</v>
      </c>
      <c r="M33" s="44">
        <v>345500</v>
      </c>
      <c r="N33" s="43"/>
      <c r="O33" s="44"/>
      <c r="P33" s="43">
        <f t="shared" si="5"/>
        <v>1747000</v>
      </c>
      <c r="Q33" s="44">
        <f t="shared" si="6"/>
        <v>2920682</v>
      </c>
      <c r="R33" s="24">
        <f t="shared" si="7"/>
        <v>-96.343537414965979</v>
      </c>
      <c r="S33" s="25">
        <f t="shared" si="8"/>
        <v>-83.449514071984794</v>
      </c>
      <c r="T33" s="24">
        <f t="shared" si="9"/>
        <v>82.639545884579007</v>
      </c>
      <c r="U33" s="26">
        <f t="shared" si="10"/>
        <v>138.15903500473036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11354000</v>
      </c>
      <c r="W37" s="44">
        <v>7803000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16495000</v>
      </c>
      <c r="C43" s="45">
        <f t="shared" si="20"/>
        <v>490000</v>
      </c>
      <c r="D43" s="45">
        <f t="shared" si="20"/>
        <v>0</v>
      </c>
      <c r="E43" s="45">
        <f t="shared" si="20"/>
        <v>16985000</v>
      </c>
      <c r="F43" s="46">
        <f t="shared" si="20"/>
        <v>16495000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16495000</v>
      </c>
      <c r="C44" s="39">
        <f t="shared" si="22"/>
        <v>490000</v>
      </c>
      <c r="D44" s="39">
        <f t="shared" si="22"/>
        <v>0</v>
      </c>
      <c r="E44" s="39">
        <f t="shared" si="22"/>
        <v>16985000</v>
      </c>
      <c r="F44" s="40">
        <f t="shared" si="22"/>
        <v>16495000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16495000</v>
      </c>
      <c r="C46" s="42">
        <v>490000</v>
      </c>
      <c r="D46" s="42"/>
      <c r="E46" s="42">
        <f t="shared" si="13"/>
        <v>16985000</v>
      </c>
      <c r="F46" s="43">
        <v>16495000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78643000</v>
      </c>
      <c r="C61" s="39">
        <f t="shared" si="26"/>
        <v>-3510000</v>
      </c>
      <c r="D61" s="39">
        <f t="shared" si="26"/>
        <v>0</v>
      </c>
      <c r="E61" s="39">
        <f t="shared" si="26"/>
        <v>75133000</v>
      </c>
      <c r="F61" s="40">
        <f t="shared" si="26"/>
        <v>74643000</v>
      </c>
      <c r="G61" s="41">
        <f t="shared" si="26"/>
        <v>58148000</v>
      </c>
      <c r="H61" s="40">
        <f t="shared" si="26"/>
        <v>14031000</v>
      </c>
      <c r="I61" s="41">
        <f t="shared" si="26"/>
        <v>9647521</v>
      </c>
      <c r="J61" s="40">
        <f t="shared" si="26"/>
        <v>11398000</v>
      </c>
      <c r="K61" s="41">
        <f t="shared" si="26"/>
        <v>17292112</v>
      </c>
      <c r="L61" s="40">
        <f t="shared" si="26"/>
        <v>13483000</v>
      </c>
      <c r="M61" s="41">
        <f t="shared" si="26"/>
        <v>17032004</v>
      </c>
      <c r="N61" s="40">
        <f t="shared" si="26"/>
        <v>0</v>
      </c>
      <c r="O61" s="41">
        <f t="shared" si="26"/>
        <v>0</v>
      </c>
      <c r="P61" s="40">
        <f t="shared" si="26"/>
        <v>38912000</v>
      </c>
      <c r="Q61" s="41">
        <f t="shared" si="26"/>
        <v>43971637</v>
      </c>
      <c r="R61" s="20">
        <f t="shared" si="16"/>
        <v>18.292682926829269</v>
      </c>
      <c r="S61" s="21">
        <f t="shared" si="17"/>
        <v>-1.5042002966439265</v>
      </c>
      <c r="T61" s="20">
        <f t="shared" si="18"/>
        <v>51.790824271624977</v>
      </c>
      <c r="U61" s="22">
        <f t="shared" si="19"/>
        <v>58.525064884937372</v>
      </c>
      <c r="V61" s="40">
        <f t="shared" ref="V61:W61" si="27">+V8+V43</f>
        <v>11354000</v>
      </c>
      <c r="W61" s="41">
        <f t="shared" si="27"/>
        <v>7803000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78643000</v>
      </c>
      <c r="C65" s="48">
        <f t="shared" si="30"/>
        <v>-3510000</v>
      </c>
      <c r="D65" s="48">
        <f t="shared" si="30"/>
        <v>0</v>
      </c>
      <c r="E65" s="48">
        <f t="shared" si="30"/>
        <v>75133000</v>
      </c>
      <c r="F65" s="49">
        <f t="shared" si="30"/>
        <v>74643000</v>
      </c>
      <c r="G65" s="50">
        <f t="shared" si="30"/>
        <v>58148000</v>
      </c>
      <c r="H65" s="49">
        <f t="shared" si="30"/>
        <v>14031000</v>
      </c>
      <c r="I65" s="50">
        <f t="shared" si="30"/>
        <v>9647521</v>
      </c>
      <c r="J65" s="49">
        <f t="shared" si="30"/>
        <v>11398000</v>
      </c>
      <c r="K65" s="50">
        <f t="shared" si="30"/>
        <v>17292112</v>
      </c>
      <c r="L65" s="49">
        <f t="shared" si="30"/>
        <v>13483000</v>
      </c>
      <c r="M65" s="51">
        <f t="shared" si="30"/>
        <v>17032004</v>
      </c>
      <c r="N65" s="49">
        <f t="shared" si="30"/>
        <v>0</v>
      </c>
      <c r="O65" s="50">
        <f t="shared" si="30"/>
        <v>0</v>
      </c>
      <c r="P65" s="49">
        <f t="shared" si="30"/>
        <v>38912000</v>
      </c>
      <c r="Q65" s="50">
        <f t="shared" si="30"/>
        <v>43971637</v>
      </c>
      <c r="R65" s="34">
        <f t="shared" si="16"/>
        <v>18.292682926829269</v>
      </c>
      <c r="S65" s="35">
        <f t="shared" si="17"/>
        <v>-1.5042002966439265</v>
      </c>
      <c r="T65" s="34">
        <f t="shared" si="18"/>
        <v>51.790824271624977</v>
      </c>
      <c r="U65" s="35">
        <f t="shared" si="19"/>
        <v>58.525064884937372</v>
      </c>
      <c r="V65" s="49">
        <f>+V61+V62</f>
        <v>11354000</v>
      </c>
      <c r="W65" s="50">
        <f>+W61+W62</f>
        <v>7803000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60224000</v>
      </c>
      <c r="C8" s="36">
        <f t="shared" si="0"/>
        <v>18742000</v>
      </c>
      <c r="D8" s="36">
        <f t="shared" si="0"/>
        <v>0</v>
      </c>
      <c r="E8" s="36">
        <f t="shared" si="0"/>
        <v>78966000</v>
      </c>
      <c r="F8" s="37">
        <f t="shared" si="0"/>
        <v>78966000</v>
      </c>
      <c r="G8" s="38">
        <f t="shared" si="0"/>
        <v>78966000</v>
      </c>
      <c r="H8" s="37">
        <f t="shared" si="0"/>
        <v>21252000</v>
      </c>
      <c r="I8" s="38">
        <f t="shared" si="0"/>
        <v>33251311</v>
      </c>
      <c r="J8" s="37">
        <f t="shared" si="0"/>
        <v>15901000</v>
      </c>
      <c r="K8" s="38">
        <f t="shared" si="0"/>
        <v>-16694109</v>
      </c>
      <c r="L8" s="37">
        <f t="shared" si="0"/>
        <v>10090000</v>
      </c>
      <c r="M8" s="38">
        <f t="shared" si="0"/>
        <v>31664887</v>
      </c>
      <c r="N8" s="37">
        <f t="shared" si="0"/>
        <v>0</v>
      </c>
      <c r="O8" s="38">
        <f t="shared" si="0"/>
        <v>0</v>
      </c>
      <c r="P8" s="37">
        <f t="shared" si="0"/>
        <v>47243000</v>
      </c>
      <c r="Q8" s="38">
        <f t="shared" si="0"/>
        <v>48222089</v>
      </c>
      <c r="R8" s="16">
        <f>IF(($J8       =0),0,((($L8       -$J8       )/$J8       )*100))</f>
        <v>-36.544871391736365</v>
      </c>
      <c r="S8" s="17">
        <f>IF(($K8       =0),0,((($M8       -$K8       )/$K8       )*100))</f>
        <v>-289.67701121395578</v>
      </c>
      <c r="T8" s="16">
        <f>IF(($E8       =0),0,(($P8       /$E8       )*100))</f>
        <v>59.827014157992039</v>
      </c>
      <c r="U8" s="18">
        <f>IF(($E8       =0),0,(($Q8       /$E8       )*100))</f>
        <v>61.066900944710376</v>
      </c>
      <c r="V8" s="37">
        <f t="shared" ref="V8:W8" si="1">+V9+V28</f>
        <v>11180000</v>
      </c>
      <c r="W8" s="38">
        <f t="shared" si="1"/>
        <v>11180000</v>
      </c>
    </row>
    <row r="9" spans="1:23" x14ac:dyDescent="0.2">
      <c r="A9" s="19" t="s">
        <v>35</v>
      </c>
      <c r="B9" s="39">
        <f t="shared" ref="B9:Q9" si="2">SUM(B10:B27)</f>
        <v>56904000</v>
      </c>
      <c r="C9" s="39">
        <f t="shared" si="2"/>
        <v>18742000</v>
      </c>
      <c r="D9" s="39">
        <f t="shared" si="2"/>
        <v>0</v>
      </c>
      <c r="E9" s="39">
        <f t="shared" si="2"/>
        <v>75646000</v>
      </c>
      <c r="F9" s="40">
        <f t="shared" si="2"/>
        <v>75646000</v>
      </c>
      <c r="G9" s="41">
        <f t="shared" si="2"/>
        <v>75646000</v>
      </c>
      <c r="H9" s="40">
        <f t="shared" si="2"/>
        <v>20373000</v>
      </c>
      <c r="I9" s="41">
        <f t="shared" si="2"/>
        <v>0</v>
      </c>
      <c r="J9" s="40">
        <f t="shared" si="2"/>
        <v>14805000</v>
      </c>
      <c r="K9" s="41">
        <f t="shared" si="2"/>
        <v>14295565</v>
      </c>
      <c r="L9" s="40">
        <f t="shared" si="2"/>
        <v>8997000</v>
      </c>
      <c r="M9" s="41">
        <f t="shared" si="2"/>
        <v>30821560</v>
      </c>
      <c r="N9" s="40">
        <f t="shared" si="2"/>
        <v>0</v>
      </c>
      <c r="O9" s="41">
        <f t="shared" si="2"/>
        <v>0</v>
      </c>
      <c r="P9" s="40">
        <f t="shared" si="2"/>
        <v>44175000</v>
      </c>
      <c r="Q9" s="41">
        <f t="shared" si="2"/>
        <v>45117125</v>
      </c>
      <c r="R9" s="20">
        <f>IF(($J9       =0),0,((($L9       -$J9       )/$J9       )*100))</f>
        <v>-39.229989868287738</v>
      </c>
      <c r="S9" s="21">
        <f>IF(($K9       =0),0,((($M9       -$K9       )/$K9       )*100))</f>
        <v>115.60225146750058</v>
      </c>
      <c r="T9" s="20">
        <f>IF(($E9       =0),0,(($P9       /$E9       )*100))</f>
        <v>58.397007112074661</v>
      </c>
      <c r="U9" s="22">
        <f>IF(($E9       =0),0,(($Q9       /$E9       )*100))</f>
        <v>59.642446395050627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54789000</v>
      </c>
      <c r="C10" s="42"/>
      <c r="D10" s="42"/>
      <c r="E10" s="42">
        <f t="shared" ref="E10:E41" si="4">$B10      +$C10      +$D10</f>
        <v>54789000</v>
      </c>
      <c r="F10" s="43">
        <v>54789000</v>
      </c>
      <c r="G10" s="44">
        <v>54789000</v>
      </c>
      <c r="H10" s="43">
        <v>20373000</v>
      </c>
      <c r="I10" s="44"/>
      <c r="J10" s="43">
        <v>14805000</v>
      </c>
      <c r="K10" s="44">
        <v>14295565</v>
      </c>
      <c r="L10" s="43">
        <v>8997000</v>
      </c>
      <c r="M10" s="44">
        <v>30821560</v>
      </c>
      <c r="N10" s="43"/>
      <c r="O10" s="44"/>
      <c r="P10" s="43">
        <f t="shared" ref="P10:P41" si="5">$H10      +$J10      +$L10      +$N10</f>
        <v>44175000</v>
      </c>
      <c r="Q10" s="44">
        <f t="shared" ref="Q10:Q41" si="6">$I10      +$K10      +$M10      +$O10</f>
        <v>45117125</v>
      </c>
      <c r="R10" s="24">
        <f t="shared" ref="R10:R41" si="7">IF(($J10      =0),0,((($L10      -$J10      )/$J10      )*100))</f>
        <v>-39.229989868287738</v>
      </c>
      <c r="S10" s="25">
        <f t="shared" ref="S10:S41" si="8">IF(($K10      =0),0,((($M10      -$K10      )/$K10      )*100))</f>
        <v>115.60225146750058</v>
      </c>
      <c r="T10" s="24">
        <f t="shared" ref="T10:T41" si="9">IF(($E10      =0),0,(($P10      /$E10      )*100))</f>
        <v>80.627498220445716</v>
      </c>
      <c r="U10" s="26">
        <f t="shared" ref="U10:U41" si="10">IF(($E10      =0),0,(($Q10      /$E10      )*100))</f>
        <v>82.347049590246215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2115000</v>
      </c>
      <c r="C13" s="42">
        <v>-846000</v>
      </c>
      <c r="D13" s="42"/>
      <c r="E13" s="42">
        <f t="shared" si="4"/>
        <v>1269000</v>
      </c>
      <c r="F13" s="43">
        <v>1269000</v>
      </c>
      <c r="G13" s="44">
        <v>1269000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19588000</v>
      </c>
      <c r="D20" s="42"/>
      <c r="E20" s="42">
        <f t="shared" si="4"/>
        <v>19588000</v>
      </c>
      <c r="F20" s="43">
        <v>19588000</v>
      </c>
      <c r="G20" s="44">
        <v>19588000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3320000</v>
      </c>
      <c r="C28" s="39">
        <f t="shared" si="11"/>
        <v>0</v>
      </c>
      <c r="D28" s="39">
        <f t="shared" si="11"/>
        <v>0</v>
      </c>
      <c r="E28" s="39">
        <f t="shared" si="11"/>
        <v>3320000</v>
      </c>
      <c r="F28" s="40">
        <f t="shared" si="11"/>
        <v>3320000</v>
      </c>
      <c r="G28" s="41">
        <f t="shared" si="11"/>
        <v>3320000</v>
      </c>
      <c r="H28" s="40">
        <f t="shared" si="11"/>
        <v>879000</v>
      </c>
      <c r="I28" s="41">
        <f t="shared" si="11"/>
        <v>33251311</v>
      </c>
      <c r="J28" s="40">
        <f t="shared" si="11"/>
        <v>1096000</v>
      </c>
      <c r="K28" s="41">
        <f t="shared" si="11"/>
        <v>-30989674</v>
      </c>
      <c r="L28" s="40">
        <f t="shared" si="11"/>
        <v>1093000</v>
      </c>
      <c r="M28" s="41">
        <f t="shared" si="11"/>
        <v>843327</v>
      </c>
      <c r="N28" s="40">
        <f t="shared" si="11"/>
        <v>0</v>
      </c>
      <c r="O28" s="41">
        <f t="shared" si="11"/>
        <v>0</v>
      </c>
      <c r="P28" s="40">
        <f t="shared" si="11"/>
        <v>3068000</v>
      </c>
      <c r="Q28" s="41">
        <f t="shared" si="11"/>
        <v>3104964</v>
      </c>
      <c r="R28" s="20">
        <f t="shared" si="7"/>
        <v>-0.27372262773722628</v>
      </c>
      <c r="S28" s="21">
        <f t="shared" si="8"/>
        <v>-102.72131613904682</v>
      </c>
      <c r="T28" s="20">
        <f t="shared" si="9"/>
        <v>92.409638554216869</v>
      </c>
      <c r="U28" s="22">
        <f t="shared" si="10"/>
        <v>93.523012048192768</v>
      </c>
      <c r="V28" s="40">
        <f t="shared" ref="V28:W28" si="12">SUM(V29:V42)</f>
        <v>11180000</v>
      </c>
      <c r="W28" s="41">
        <f t="shared" si="12"/>
        <v>11180000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474000</v>
      </c>
      <c r="I31" s="44">
        <v>32846311</v>
      </c>
      <c r="J31" s="43">
        <v>594000</v>
      </c>
      <c r="K31" s="44">
        <v>-31718674</v>
      </c>
      <c r="L31" s="43">
        <v>380000</v>
      </c>
      <c r="M31" s="44">
        <v>357327</v>
      </c>
      <c r="N31" s="43"/>
      <c r="O31" s="44"/>
      <c r="P31" s="43">
        <f t="shared" si="5"/>
        <v>1448000</v>
      </c>
      <c r="Q31" s="44">
        <f t="shared" si="6"/>
        <v>1484964</v>
      </c>
      <c r="R31" s="24">
        <f t="shared" si="7"/>
        <v>-36.026936026936028</v>
      </c>
      <c r="S31" s="25">
        <f t="shared" si="8"/>
        <v>-101.12655087662239</v>
      </c>
      <c r="T31" s="24">
        <f t="shared" si="9"/>
        <v>85.176470588235304</v>
      </c>
      <c r="U31" s="26">
        <f t="shared" si="10"/>
        <v>87.35082352941177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1620000</v>
      </c>
      <c r="C33" s="42"/>
      <c r="D33" s="42"/>
      <c r="E33" s="42">
        <f t="shared" si="4"/>
        <v>1620000</v>
      </c>
      <c r="F33" s="43">
        <v>1620000</v>
      </c>
      <c r="G33" s="44">
        <v>1620000</v>
      </c>
      <c r="H33" s="43">
        <v>405000</v>
      </c>
      <c r="I33" s="44">
        <v>405000</v>
      </c>
      <c r="J33" s="43">
        <v>502000</v>
      </c>
      <c r="K33" s="44">
        <v>729000</v>
      </c>
      <c r="L33" s="43">
        <v>713000</v>
      </c>
      <c r="M33" s="44">
        <v>486000</v>
      </c>
      <c r="N33" s="43"/>
      <c r="O33" s="44"/>
      <c r="P33" s="43">
        <f t="shared" si="5"/>
        <v>1620000</v>
      </c>
      <c r="Q33" s="44">
        <f t="shared" si="6"/>
        <v>1620000</v>
      </c>
      <c r="R33" s="24">
        <f t="shared" si="7"/>
        <v>42.031872509960159</v>
      </c>
      <c r="S33" s="25">
        <f t="shared" si="8"/>
        <v>-33.333333333333329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11180000</v>
      </c>
      <c r="W37" s="44">
        <v>11180000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1917000</v>
      </c>
      <c r="C43" s="45">
        <f t="shared" si="20"/>
        <v>-515000</v>
      </c>
      <c r="D43" s="45">
        <f t="shared" si="20"/>
        <v>0</v>
      </c>
      <c r="E43" s="45">
        <f t="shared" si="20"/>
        <v>1402000</v>
      </c>
      <c r="F43" s="46">
        <f t="shared" si="20"/>
        <v>1917000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1917000</v>
      </c>
      <c r="C44" s="39">
        <f t="shared" si="22"/>
        <v>-515000</v>
      </c>
      <c r="D44" s="39">
        <f t="shared" si="22"/>
        <v>0</v>
      </c>
      <c r="E44" s="39">
        <f t="shared" si="22"/>
        <v>1402000</v>
      </c>
      <c r="F44" s="40">
        <f t="shared" si="22"/>
        <v>1917000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1917000</v>
      </c>
      <c r="C46" s="42">
        <v>-515000</v>
      </c>
      <c r="D46" s="42"/>
      <c r="E46" s="42">
        <f t="shared" si="13"/>
        <v>1402000</v>
      </c>
      <c r="F46" s="43">
        <v>1917000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62141000</v>
      </c>
      <c r="C61" s="39">
        <f t="shared" si="26"/>
        <v>18227000</v>
      </c>
      <c r="D61" s="39">
        <f t="shared" si="26"/>
        <v>0</v>
      </c>
      <c r="E61" s="39">
        <f t="shared" si="26"/>
        <v>80368000</v>
      </c>
      <c r="F61" s="40">
        <f t="shared" si="26"/>
        <v>80883000</v>
      </c>
      <c r="G61" s="41">
        <f t="shared" si="26"/>
        <v>78966000</v>
      </c>
      <c r="H61" s="40">
        <f t="shared" si="26"/>
        <v>21252000</v>
      </c>
      <c r="I61" s="41">
        <f t="shared" si="26"/>
        <v>33251311</v>
      </c>
      <c r="J61" s="40">
        <f t="shared" si="26"/>
        <v>15901000</v>
      </c>
      <c r="K61" s="41">
        <f t="shared" si="26"/>
        <v>-16694109</v>
      </c>
      <c r="L61" s="40">
        <f t="shared" si="26"/>
        <v>10090000</v>
      </c>
      <c r="M61" s="41">
        <f t="shared" si="26"/>
        <v>31664887</v>
      </c>
      <c r="N61" s="40">
        <f t="shared" si="26"/>
        <v>0</v>
      </c>
      <c r="O61" s="41">
        <f t="shared" si="26"/>
        <v>0</v>
      </c>
      <c r="P61" s="40">
        <f t="shared" si="26"/>
        <v>47243000</v>
      </c>
      <c r="Q61" s="41">
        <f t="shared" si="26"/>
        <v>48222089</v>
      </c>
      <c r="R61" s="20">
        <f t="shared" si="16"/>
        <v>-36.544871391736365</v>
      </c>
      <c r="S61" s="21">
        <f t="shared" si="17"/>
        <v>-289.67701121395578</v>
      </c>
      <c r="T61" s="20">
        <f t="shared" si="18"/>
        <v>58.78334660561417</v>
      </c>
      <c r="U61" s="22">
        <f t="shared" si="19"/>
        <v>60.001603872187935</v>
      </c>
      <c r="V61" s="40">
        <f t="shared" ref="V61:W61" si="27">+V8+V43</f>
        <v>11180000</v>
      </c>
      <c r="W61" s="41">
        <f t="shared" si="27"/>
        <v>11180000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62141000</v>
      </c>
      <c r="C65" s="48">
        <f t="shared" si="30"/>
        <v>18227000</v>
      </c>
      <c r="D65" s="48">
        <f t="shared" si="30"/>
        <v>0</v>
      </c>
      <c r="E65" s="48">
        <f t="shared" si="30"/>
        <v>80368000</v>
      </c>
      <c r="F65" s="49">
        <f t="shared" si="30"/>
        <v>80883000</v>
      </c>
      <c r="G65" s="50">
        <f t="shared" si="30"/>
        <v>78966000</v>
      </c>
      <c r="H65" s="49">
        <f t="shared" si="30"/>
        <v>21252000</v>
      </c>
      <c r="I65" s="50">
        <f t="shared" si="30"/>
        <v>33251311</v>
      </c>
      <c r="J65" s="49">
        <f t="shared" si="30"/>
        <v>15901000</v>
      </c>
      <c r="K65" s="50">
        <f t="shared" si="30"/>
        <v>-16694109</v>
      </c>
      <c r="L65" s="49">
        <f t="shared" si="30"/>
        <v>10090000</v>
      </c>
      <c r="M65" s="51">
        <f t="shared" si="30"/>
        <v>31664887</v>
      </c>
      <c r="N65" s="49">
        <f t="shared" si="30"/>
        <v>0</v>
      </c>
      <c r="O65" s="50">
        <f t="shared" si="30"/>
        <v>0</v>
      </c>
      <c r="P65" s="49">
        <f t="shared" si="30"/>
        <v>47243000</v>
      </c>
      <c r="Q65" s="50">
        <f t="shared" si="30"/>
        <v>48222089</v>
      </c>
      <c r="R65" s="34">
        <f t="shared" si="16"/>
        <v>-36.544871391736365</v>
      </c>
      <c r="S65" s="35">
        <f t="shared" si="17"/>
        <v>-289.67701121395578</v>
      </c>
      <c r="T65" s="34">
        <f t="shared" si="18"/>
        <v>58.78334660561417</v>
      </c>
      <c r="U65" s="35">
        <f t="shared" si="19"/>
        <v>60.001603872187935</v>
      </c>
      <c r="V65" s="49">
        <f>+V61+V62</f>
        <v>11180000</v>
      </c>
      <c r="W65" s="50">
        <f>+W61+W62</f>
        <v>11180000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4714000</v>
      </c>
      <c r="C8" s="36">
        <f t="shared" si="0"/>
        <v>0</v>
      </c>
      <c r="D8" s="36">
        <f t="shared" si="0"/>
        <v>0</v>
      </c>
      <c r="E8" s="36">
        <f t="shared" si="0"/>
        <v>4714000</v>
      </c>
      <c r="F8" s="37">
        <f t="shared" si="0"/>
        <v>4714000</v>
      </c>
      <c r="G8" s="38">
        <f t="shared" si="0"/>
        <v>4714000</v>
      </c>
      <c r="H8" s="37">
        <f t="shared" si="0"/>
        <v>991000</v>
      </c>
      <c r="I8" s="38">
        <f t="shared" si="0"/>
        <v>1370675</v>
      </c>
      <c r="J8" s="37">
        <f t="shared" si="0"/>
        <v>807000</v>
      </c>
      <c r="K8" s="38">
        <f t="shared" si="0"/>
        <v>1735174</v>
      </c>
      <c r="L8" s="37">
        <f t="shared" si="0"/>
        <v>1707000</v>
      </c>
      <c r="M8" s="38">
        <f t="shared" si="0"/>
        <v>888874</v>
      </c>
      <c r="N8" s="37">
        <f t="shared" si="0"/>
        <v>0</v>
      </c>
      <c r="O8" s="38">
        <f t="shared" si="0"/>
        <v>0</v>
      </c>
      <c r="P8" s="37">
        <f t="shared" si="0"/>
        <v>3505000</v>
      </c>
      <c r="Q8" s="38">
        <f t="shared" si="0"/>
        <v>3994723</v>
      </c>
      <c r="R8" s="16">
        <f>IF(($J8       =0),0,((($L8       -$J8       )/$J8       )*100))</f>
        <v>111.52416356877323</v>
      </c>
      <c r="S8" s="17">
        <f>IF(($K8       =0),0,((($M8       -$K8       )/$K8       )*100))</f>
        <v>-48.773206606369158</v>
      </c>
      <c r="T8" s="16">
        <f>IF(($E8       =0),0,(($P8       /$E8       )*100))</f>
        <v>74.352991090369116</v>
      </c>
      <c r="U8" s="18">
        <f>IF(($E8       =0),0,(($Q8       /$E8       )*100))</f>
        <v>84.741684344505728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2514000</v>
      </c>
      <c r="C9" s="39">
        <f t="shared" si="2"/>
        <v>0</v>
      </c>
      <c r="D9" s="39">
        <f t="shared" si="2"/>
        <v>0</v>
      </c>
      <c r="E9" s="39">
        <f t="shared" si="2"/>
        <v>2514000</v>
      </c>
      <c r="F9" s="40">
        <f t="shared" si="2"/>
        <v>2514000</v>
      </c>
      <c r="G9" s="41">
        <f t="shared" si="2"/>
        <v>2514000</v>
      </c>
      <c r="H9" s="40">
        <f t="shared" si="2"/>
        <v>342000</v>
      </c>
      <c r="I9" s="41">
        <f t="shared" si="2"/>
        <v>452601</v>
      </c>
      <c r="J9" s="40">
        <f t="shared" si="2"/>
        <v>0</v>
      </c>
      <c r="K9" s="41">
        <f t="shared" si="2"/>
        <v>927551</v>
      </c>
      <c r="L9" s="40">
        <f t="shared" si="2"/>
        <v>1440000</v>
      </c>
      <c r="M9" s="41">
        <f t="shared" si="2"/>
        <v>621982</v>
      </c>
      <c r="N9" s="40">
        <f t="shared" si="2"/>
        <v>0</v>
      </c>
      <c r="O9" s="41">
        <f t="shared" si="2"/>
        <v>0</v>
      </c>
      <c r="P9" s="40">
        <f t="shared" si="2"/>
        <v>1782000</v>
      </c>
      <c r="Q9" s="41">
        <f t="shared" si="2"/>
        <v>2002134</v>
      </c>
      <c r="R9" s="20">
        <f>IF(($J9       =0),0,((($L9       -$J9       )/$J9       )*100))</f>
        <v>0</v>
      </c>
      <c r="S9" s="21">
        <f>IF(($K9       =0),0,((($M9       -$K9       )/$K9       )*100))</f>
        <v>-32.943633288088741</v>
      </c>
      <c r="T9" s="20">
        <f>IF(($E9       =0),0,(($P9       /$E9       )*100))</f>
        <v>70.883054892601422</v>
      </c>
      <c r="U9" s="22">
        <f>IF(($E9       =0),0,(($Q9       /$E9       )*100))</f>
        <v>79.639379474940327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2514000</v>
      </c>
      <c r="C16" s="42"/>
      <c r="D16" s="42"/>
      <c r="E16" s="42">
        <f t="shared" si="4"/>
        <v>2514000</v>
      </c>
      <c r="F16" s="43">
        <v>2514000</v>
      </c>
      <c r="G16" s="44">
        <v>2514000</v>
      </c>
      <c r="H16" s="43">
        <v>342000</v>
      </c>
      <c r="I16" s="44">
        <v>452601</v>
      </c>
      <c r="J16" s="43"/>
      <c r="K16" s="44">
        <v>927551</v>
      </c>
      <c r="L16" s="43">
        <v>1440000</v>
      </c>
      <c r="M16" s="44">
        <v>621982</v>
      </c>
      <c r="N16" s="43"/>
      <c r="O16" s="44"/>
      <c r="P16" s="43">
        <f t="shared" si="5"/>
        <v>1782000</v>
      </c>
      <c r="Q16" s="44">
        <f t="shared" si="6"/>
        <v>2002134</v>
      </c>
      <c r="R16" s="24">
        <f t="shared" si="7"/>
        <v>0</v>
      </c>
      <c r="S16" s="25">
        <f t="shared" si="8"/>
        <v>-32.943633288088741</v>
      </c>
      <c r="T16" s="24">
        <f t="shared" si="9"/>
        <v>70.883054892601422</v>
      </c>
      <c r="U16" s="26">
        <f t="shared" si="10"/>
        <v>79.639379474940327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2200000</v>
      </c>
      <c r="C28" s="39">
        <f t="shared" si="11"/>
        <v>0</v>
      </c>
      <c r="D28" s="39">
        <f t="shared" si="11"/>
        <v>0</v>
      </c>
      <c r="E28" s="39">
        <f t="shared" si="11"/>
        <v>2200000</v>
      </c>
      <c r="F28" s="40">
        <f t="shared" si="11"/>
        <v>2200000</v>
      </c>
      <c r="G28" s="41">
        <f t="shared" si="11"/>
        <v>2200000</v>
      </c>
      <c r="H28" s="40">
        <f t="shared" si="11"/>
        <v>649000</v>
      </c>
      <c r="I28" s="41">
        <f t="shared" si="11"/>
        <v>918074</v>
      </c>
      <c r="J28" s="40">
        <f t="shared" si="11"/>
        <v>807000</v>
      </c>
      <c r="K28" s="41">
        <f t="shared" si="11"/>
        <v>807623</v>
      </c>
      <c r="L28" s="40">
        <f t="shared" si="11"/>
        <v>267000</v>
      </c>
      <c r="M28" s="41">
        <f t="shared" si="11"/>
        <v>266892</v>
      </c>
      <c r="N28" s="40">
        <f t="shared" si="11"/>
        <v>0</v>
      </c>
      <c r="O28" s="41">
        <f t="shared" si="11"/>
        <v>0</v>
      </c>
      <c r="P28" s="40">
        <f t="shared" si="11"/>
        <v>1723000</v>
      </c>
      <c r="Q28" s="41">
        <f t="shared" si="11"/>
        <v>1992589</v>
      </c>
      <c r="R28" s="20">
        <f t="shared" si="7"/>
        <v>-66.914498141263948</v>
      </c>
      <c r="S28" s="21">
        <f t="shared" si="8"/>
        <v>-66.953392857806179</v>
      </c>
      <c r="T28" s="20">
        <f t="shared" si="9"/>
        <v>78.318181818181813</v>
      </c>
      <c r="U28" s="22">
        <f t="shared" si="10"/>
        <v>90.572227272727275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349000</v>
      </c>
      <c r="I31" s="44">
        <v>349255</v>
      </c>
      <c r="J31" s="43">
        <v>248000</v>
      </c>
      <c r="K31" s="44">
        <v>248223</v>
      </c>
      <c r="L31" s="43">
        <v>237000</v>
      </c>
      <c r="M31" s="44">
        <v>237092</v>
      </c>
      <c r="N31" s="43"/>
      <c r="O31" s="44"/>
      <c r="P31" s="43">
        <f t="shared" si="5"/>
        <v>834000</v>
      </c>
      <c r="Q31" s="44">
        <f t="shared" si="6"/>
        <v>834570</v>
      </c>
      <c r="R31" s="24">
        <f t="shared" si="7"/>
        <v>-4.435483870967742</v>
      </c>
      <c r="S31" s="25">
        <f t="shared" si="8"/>
        <v>-4.4842742211640338</v>
      </c>
      <c r="T31" s="24">
        <f t="shared" si="9"/>
        <v>83.399999999999991</v>
      </c>
      <c r="U31" s="26">
        <f t="shared" si="10"/>
        <v>83.457000000000008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300000</v>
      </c>
      <c r="I33" s="44">
        <v>568819</v>
      </c>
      <c r="J33" s="43">
        <v>559000</v>
      </c>
      <c r="K33" s="44">
        <v>559400</v>
      </c>
      <c r="L33" s="43">
        <v>30000</v>
      </c>
      <c r="M33" s="44">
        <v>29800</v>
      </c>
      <c r="N33" s="43"/>
      <c r="O33" s="44"/>
      <c r="P33" s="43">
        <f t="shared" si="5"/>
        <v>889000</v>
      </c>
      <c r="Q33" s="44">
        <f t="shared" si="6"/>
        <v>1158019</v>
      </c>
      <c r="R33" s="24">
        <f t="shared" si="7"/>
        <v>-94.633273703041141</v>
      </c>
      <c r="S33" s="25">
        <f t="shared" si="8"/>
        <v>-94.672863782624233</v>
      </c>
      <c r="T33" s="24">
        <f t="shared" si="9"/>
        <v>74.083333333333329</v>
      </c>
      <c r="U33" s="26">
        <f t="shared" si="10"/>
        <v>96.501583333333329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4860000</v>
      </c>
      <c r="C43" s="45">
        <f t="shared" si="20"/>
        <v>0</v>
      </c>
      <c r="D43" s="45">
        <f t="shared" si="20"/>
        <v>0</v>
      </c>
      <c r="E43" s="45">
        <f t="shared" si="20"/>
        <v>4860000</v>
      </c>
      <c r="F43" s="46">
        <f t="shared" si="20"/>
        <v>4860000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4860000</v>
      </c>
      <c r="C56" s="39">
        <f t="shared" si="24"/>
        <v>0</v>
      </c>
      <c r="D56" s="39">
        <f t="shared" si="24"/>
        <v>0</v>
      </c>
      <c r="E56" s="39">
        <f t="shared" si="24"/>
        <v>4860000</v>
      </c>
      <c r="F56" s="40">
        <f t="shared" si="24"/>
        <v>4860000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4860000</v>
      </c>
      <c r="C59" s="42"/>
      <c r="D59" s="42"/>
      <c r="E59" s="42">
        <f t="shared" si="13"/>
        <v>4860000</v>
      </c>
      <c r="F59" s="43">
        <v>4860000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9574000</v>
      </c>
      <c r="C61" s="39">
        <f t="shared" si="26"/>
        <v>0</v>
      </c>
      <c r="D61" s="39">
        <f t="shared" si="26"/>
        <v>0</v>
      </c>
      <c r="E61" s="39">
        <f t="shared" si="26"/>
        <v>9574000</v>
      </c>
      <c r="F61" s="40">
        <f t="shared" si="26"/>
        <v>9574000</v>
      </c>
      <c r="G61" s="41">
        <f t="shared" si="26"/>
        <v>4714000</v>
      </c>
      <c r="H61" s="40">
        <f t="shared" si="26"/>
        <v>991000</v>
      </c>
      <c r="I61" s="41">
        <f t="shared" si="26"/>
        <v>1370675</v>
      </c>
      <c r="J61" s="40">
        <f t="shared" si="26"/>
        <v>807000</v>
      </c>
      <c r="K61" s="41">
        <f t="shared" si="26"/>
        <v>1735174</v>
      </c>
      <c r="L61" s="40">
        <f t="shared" si="26"/>
        <v>1707000</v>
      </c>
      <c r="M61" s="41">
        <f t="shared" si="26"/>
        <v>888874</v>
      </c>
      <c r="N61" s="40">
        <f t="shared" si="26"/>
        <v>0</v>
      </c>
      <c r="O61" s="41">
        <f t="shared" si="26"/>
        <v>0</v>
      </c>
      <c r="P61" s="40">
        <f t="shared" si="26"/>
        <v>3505000</v>
      </c>
      <c r="Q61" s="41">
        <f t="shared" si="26"/>
        <v>3994723</v>
      </c>
      <c r="R61" s="20">
        <f t="shared" si="16"/>
        <v>111.52416356877323</v>
      </c>
      <c r="S61" s="21">
        <f t="shared" si="17"/>
        <v>-48.773206606369158</v>
      </c>
      <c r="T61" s="20">
        <f t="shared" si="18"/>
        <v>36.609567578859412</v>
      </c>
      <c r="U61" s="22">
        <f t="shared" si="19"/>
        <v>41.724702318780025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9574000</v>
      </c>
      <c r="C65" s="48">
        <f t="shared" si="30"/>
        <v>0</v>
      </c>
      <c r="D65" s="48">
        <f t="shared" si="30"/>
        <v>0</v>
      </c>
      <c r="E65" s="48">
        <f t="shared" si="30"/>
        <v>9574000</v>
      </c>
      <c r="F65" s="49">
        <f t="shared" si="30"/>
        <v>9574000</v>
      </c>
      <c r="G65" s="50">
        <f t="shared" si="30"/>
        <v>4714000</v>
      </c>
      <c r="H65" s="49">
        <f t="shared" si="30"/>
        <v>991000</v>
      </c>
      <c r="I65" s="50">
        <f t="shared" si="30"/>
        <v>1370675</v>
      </c>
      <c r="J65" s="49">
        <f t="shared" si="30"/>
        <v>807000</v>
      </c>
      <c r="K65" s="50">
        <f t="shared" si="30"/>
        <v>1735174</v>
      </c>
      <c r="L65" s="49">
        <f t="shared" si="30"/>
        <v>1707000</v>
      </c>
      <c r="M65" s="51">
        <f t="shared" si="30"/>
        <v>888874</v>
      </c>
      <c r="N65" s="49">
        <f t="shared" si="30"/>
        <v>0</v>
      </c>
      <c r="O65" s="50">
        <f t="shared" si="30"/>
        <v>0</v>
      </c>
      <c r="P65" s="49">
        <f t="shared" si="30"/>
        <v>3505000</v>
      </c>
      <c r="Q65" s="50">
        <f t="shared" si="30"/>
        <v>3994723</v>
      </c>
      <c r="R65" s="34">
        <f t="shared" si="16"/>
        <v>111.52416356877323</v>
      </c>
      <c r="S65" s="35">
        <f t="shared" si="17"/>
        <v>-48.773206606369158</v>
      </c>
      <c r="T65" s="34">
        <f t="shared" si="18"/>
        <v>36.609567578859412</v>
      </c>
      <c r="U65" s="35">
        <f t="shared" si="19"/>
        <v>41.724702318780025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35096000</v>
      </c>
      <c r="C8" s="36">
        <f t="shared" si="0"/>
        <v>0</v>
      </c>
      <c r="D8" s="36">
        <f t="shared" si="0"/>
        <v>0</v>
      </c>
      <c r="E8" s="36">
        <f t="shared" si="0"/>
        <v>35096000</v>
      </c>
      <c r="F8" s="37">
        <f t="shared" si="0"/>
        <v>35096000</v>
      </c>
      <c r="G8" s="38">
        <f t="shared" si="0"/>
        <v>35096000</v>
      </c>
      <c r="H8" s="37">
        <f t="shared" si="0"/>
        <v>10948000</v>
      </c>
      <c r="I8" s="38">
        <f t="shared" si="0"/>
        <v>-68612934</v>
      </c>
      <c r="J8" s="37">
        <f t="shared" si="0"/>
        <v>6721000</v>
      </c>
      <c r="K8" s="38">
        <f t="shared" si="0"/>
        <v>83132172</v>
      </c>
      <c r="L8" s="37">
        <f t="shared" si="0"/>
        <v>5872000</v>
      </c>
      <c r="M8" s="38">
        <f t="shared" si="0"/>
        <v>14733269</v>
      </c>
      <c r="N8" s="37">
        <f t="shared" si="0"/>
        <v>0</v>
      </c>
      <c r="O8" s="38">
        <f t="shared" si="0"/>
        <v>0</v>
      </c>
      <c r="P8" s="37">
        <f t="shared" si="0"/>
        <v>23541000</v>
      </c>
      <c r="Q8" s="38">
        <f t="shared" si="0"/>
        <v>29252507</v>
      </c>
      <c r="R8" s="16">
        <f>IF(($J8       =0),0,((($L8       -$J8       )/$J8       )*100))</f>
        <v>-12.63204880226157</v>
      </c>
      <c r="S8" s="17">
        <f>IF(($K8       =0),0,((($M8       -$K8       )/$K8       )*100))</f>
        <v>-82.277295726135975</v>
      </c>
      <c r="T8" s="16">
        <f>IF(($E8       =0),0,(($P8       /$E8       )*100))</f>
        <v>67.076020059266014</v>
      </c>
      <c r="U8" s="18">
        <f>IF(($E8       =0),0,(($Q8       /$E8       )*100))</f>
        <v>83.349974356051973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27587000</v>
      </c>
      <c r="C9" s="39">
        <f t="shared" si="2"/>
        <v>0</v>
      </c>
      <c r="D9" s="39">
        <f t="shared" si="2"/>
        <v>0</v>
      </c>
      <c r="E9" s="39">
        <f t="shared" si="2"/>
        <v>27587000</v>
      </c>
      <c r="F9" s="40">
        <f t="shared" si="2"/>
        <v>27587000</v>
      </c>
      <c r="G9" s="41">
        <f t="shared" si="2"/>
        <v>27587000</v>
      </c>
      <c r="H9" s="40">
        <f t="shared" si="2"/>
        <v>10658000</v>
      </c>
      <c r="I9" s="41">
        <f t="shared" si="2"/>
        <v>-58766848</v>
      </c>
      <c r="J9" s="40">
        <f t="shared" si="2"/>
        <v>6123000</v>
      </c>
      <c r="K9" s="41">
        <f t="shared" si="2"/>
        <v>70383133</v>
      </c>
      <c r="L9" s="40">
        <f t="shared" si="2"/>
        <v>3129000</v>
      </c>
      <c r="M9" s="41">
        <f t="shared" si="2"/>
        <v>12760092</v>
      </c>
      <c r="N9" s="40">
        <f t="shared" si="2"/>
        <v>0</v>
      </c>
      <c r="O9" s="41">
        <f t="shared" si="2"/>
        <v>0</v>
      </c>
      <c r="P9" s="40">
        <f t="shared" si="2"/>
        <v>19910000</v>
      </c>
      <c r="Q9" s="41">
        <f t="shared" si="2"/>
        <v>24376377</v>
      </c>
      <c r="R9" s="20">
        <f>IF(($J9       =0),0,((($L9       -$J9       )/$J9       )*100))</f>
        <v>-48.897599216070553</v>
      </c>
      <c r="S9" s="21">
        <f>IF(($K9       =0),0,((($M9       -$K9       )/$K9       )*100))</f>
        <v>-81.870525712460122</v>
      </c>
      <c r="T9" s="20">
        <f>IF(($E9       =0),0,(($P9       /$E9       )*100))</f>
        <v>72.171675064341898</v>
      </c>
      <c r="U9" s="22">
        <f>IF(($E9       =0),0,(($Q9       /$E9       )*100))</f>
        <v>88.361826222496092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21520000</v>
      </c>
      <c r="C10" s="42"/>
      <c r="D10" s="42"/>
      <c r="E10" s="42">
        <f t="shared" ref="E10:E41" si="4">$B10      +$C10      +$D10</f>
        <v>21520000</v>
      </c>
      <c r="F10" s="43">
        <v>21520000</v>
      </c>
      <c r="G10" s="44">
        <v>21520000</v>
      </c>
      <c r="H10" s="43">
        <v>10658000</v>
      </c>
      <c r="I10" s="44">
        <v>-45433356</v>
      </c>
      <c r="J10" s="43">
        <v>2056000</v>
      </c>
      <c r="K10" s="44">
        <v>57049641</v>
      </c>
      <c r="L10" s="43">
        <v>3129000</v>
      </c>
      <c r="M10" s="44">
        <v>6884001</v>
      </c>
      <c r="N10" s="43"/>
      <c r="O10" s="44"/>
      <c r="P10" s="43">
        <f t="shared" ref="P10:P41" si="5">$H10      +$J10      +$L10      +$N10</f>
        <v>15843000</v>
      </c>
      <c r="Q10" s="44">
        <f t="shared" ref="Q10:Q41" si="6">$I10      +$K10      +$M10      +$O10</f>
        <v>18500286</v>
      </c>
      <c r="R10" s="24">
        <f t="shared" ref="R10:R41" si="7">IF(($J10      =0),0,((($L10      -$J10      )/$J10      )*100))</f>
        <v>52.188715953307394</v>
      </c>
      <c r="S10" s="25">
        <f t="shared" ref="S10:S41" si="8">IF(($K10      =0),0,((($M10      -$K10      )/$K10      )*100))</f>
        <v>-87.933314076419862</v>
      </c>
      <c r="T10" s="24">
        <f t="shared" ref="T10:T41" si="9">IF(($E10      =0),0,(($P10      /$E10      )*100))</f>
        <v>73.619888475836433</v>
      </c>
      <c r="U10" s="26">
        <f t="shared" ref="U10:U41" si="10">IF(($E10      =0),0,(($Q10      /$E10      )*100))</f>
        <v>85.967871747211902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6067000</v>
      </c>
      <c r="C13" s="42"/>
      <c r="D13" s="42"/>
      <c r="E13" s="42">
        <f t="shared" si="4"/>
        <v>6067000</v>
      </c>
      <c r="F13" s="43">
        <v>6067000</v>
      </c>
      <c r="G13" s="44">
        <v>6067000</v>
      </c>
      <c r="H13" s="43"/>
      <c r="I13" s="44">
        <v>-13333492</v>
      </c>
      <c r="J13" s="43">
        <v>4067000</v>
      </c>
      <c r="K13" s="44">
        <v>13333492</v>
      </c>
      <c r="L13" s="43"/>
      <c r="M13" s="44">
        <v>5876091</v>
      </c>
      <c r="N13" s="43"/>
      <c r="O13" s="44"/>
      <c r="P13" s="43">
        <f t="shared" si="5"/>
        <v>4067000</v>
      </c>
      <c r="Q13" s="44">
        <f t="shared" si="6"/>
        <v>5876091</v>
      </c>
      <c r="R13" s="24">
        <f t="shared" si="7"/>
        <v>-100</v>
      </c>
      <c r="S13" s="25">
        <f t="shared" si="8"/>
        <v>-55.929841934880976</v>
      </c>
      <c r="T13" s="24">
        <f t="shared" si="9"/>
        <v>67.034778308884128</v>
      </c>
      <c r="U13" s="26">
        <f t="shared" si="10"/>
        <v>96.853321246085372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7509000</v>
      </c>
      <c r="C28" s="39">
        <f t="shared" si="11"/>
        <v>0</v>
      </c>
      <c r="D28" s="39">
        <f t="shared" si="11"/>
        <v>0</v>
      </c>
      <c r="E28" s="39">
        <f t="shared" si="11"/>
        <v>7509000</v>
      </c>
      <c r="F28" s="40">
        <f t="shared" si="11"/>
        <v>7509000</v>
      </c>
      <c r="G28" s="41">
        <f t="shared" si="11"/>
        <v>7509000</v>
      </c>
      <c r="H28" s="40">
        <f t="shared" si="11"/>
        <v>290000</v>
      </c>
      <c r="I28" s="41">
        <f t="shared" si="11"/>
        <v>-9846086</v>
      </c>
      <c r="J28" s="40">
        <f t="shared" si="11"/>
        <v>598000</v>
      </c>
      <c r="K28" s="41">
        <f t="shared" si="11"/>
        <v>12749039</v>
      </c>
      <c r="L28" s="40">
        <f t="shared" si="11"/>
        <v>2743000</v>
      </c>
      <c r="M28" s="41">
        <f t="shared" si="11"/>
        <v>1973177</v>
      </c>
      <c r="N28" s="40">
        <f t="shared" si="11"/>
        <v>0</v>
      </c>
      <c r="O28" s="41">
        <f t="shared" si="11"/>
        <v>0</v>
      </c>
      <c r="P28" s="40">
        <f t="shared" si="11"/>
        <v>3631000</v>
      </c>
      <c r="Q28" s="41">
        <f t="shared" si="11"/>
        <v>4876130</v>
      </c>
      <c r="R28" s="20">
        <f t="shared" si="7"/>
        <v>358.69565217391306</v>
      </c>
      <c r="S28" s="21">
        <f t="shared" si="8"/>
        <v>-84.522935414975194</v>
      </c>
      <c r="T28" s="20">
        <f t="shared" si="9"/>
        <v>48.355306964975362</v>
      </c>
      <c r="U28" s="22">
        <f t="shared" si="10"/>
        <v>64.937142096151291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2200000</v>
      </c>
      <c r="C31" s="42"/>
      <c r="D31" s="42"/>
      <c r="E31" s="42">
        <f t="shared" si="4"/>
        <v>2200000</v>
      </c>
      <c r="F31" s="43">
        <v>2200000</v>
      </c>
      <c r="G31" s="44">
        <v>2200000</v>
      </c>
      <c r="H31" s="43">
        <v>124000</v>
      </c>
      <c r="I31" s="44">
        <v>-6375868</v>
      </c>
      <c r="J31" s="43">
        <v>270000</v>
      </c>
      <c r="K31" s="44">
        <v>6861311</v>
      </c>
      <c r="L31" s="43"/>
      <c r="M31" s="44">
        <v>1336432</v>
      </c>
      <c r="N31" s="43"/>
      <c r="O31" s="44"/>
      <c r="P31" s="43">
        <f t="shared" si="5"/>
        <v>394000</v>
      </c>
      <c r="Q31" s="44">
        <f t="shared" si="6"/>
        <v>1821875</v>
      </c>
      <c r="R31" s="24">
        <f t="shared" si="7"/>
        <v>-100</v>
      </c>
      <c r="S31" s="25">
        <f t="shared" si="8"/>
        <v>-80.522206324709671</v>
      </c>
      <c r="T31" s="24">
        <f t="shared" si="9"/>
        <v>17.909090909090907</v>
      </c>
      <c r="U31" s="26">
        <f t="shared" si="10"/>
        <v>82.8125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1309000</v>
      </c>
      <c r="C33" s="42"/>
      <c r="D33" s="42"/>
      <c r="E33" s="42">
        <f t="shared" si="4"/>
        <v>1309000</v>
      </c>
      <c r="F33" s="43">
        <v>1309000</v>
      </c>
      <c r="G33" s="44">
        <v>1309000</v>
      </c>
      <c r="H33" s="43">
        <v>166000</v>
      </c>
      <c r="I33" s="44">
        <v>-3470218</v>
      </c>
      <c r="J33" s="43">
        <v>328000</v>
      </c>
      <c r="K33" s="44">
        <v>4182557</v>
      </c>
      <c r="L33" s="43">
        <v>310000</v>
      </c>
      <c r="M33" s="44">
        <v>290076</v>
      </c>
      <c r="N33" s="43"/>
      <c r="O33" s="44"/>
      <c r="P33" s="43">
        <f t="shared" si="5"/>
        <v>804000</v>
      </c>
      <c r="Q33" s="44">
        <f t="shared" si="6"/>
        <v>1002415</v>
      </c>
      <c r="R33" s="24">
        <f t="shared" si="7"/>
        <v>-5.4878048780487809</v>
      </c>
      <c r="S33" s="25">
        <f t="shared" si="8"/>
        <v>-93.064625299786712</v>
      </c>
      <c r="T33" s="24">
        <f t="shared" si="9"/>
        <v>61.420932009167309</v>
      </c>
      <c r="U33" s="26">
        <f t="shared" si="10"/>
        <v>76.578686019862488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/>
      <c r="K36" s="44">
        <v>1705171</v>
      </c>
      <c r="L36" s="43">
        <v>2433000</v>
      </c>
      <c r="M36" s="44">
        <v>346669</v>
      </c>
      <c r="N36" s="43"/>
      <c r="O36" s="44"/>
      <c r="P36" s="43">
        <f t="shared" si="5"/>
        <v>2433000</v>
      </c>
      <c r="Q36" s="44">
        <f t="shared" si="6"/>
        <v>2051840</v>
      </c>
      <c r="R36" s="24">
        <f t="shared" si="7"/>
        <v>0</v>
      </c>
      <c r="S36" s="25">
        <f t="shared" si="8"/>
        <v>-79.669546338754287</v>
      </c>
      <c r="T36" s="24">
        <f t="shared" si="9"/>
        <v>60.824999999999996</v>
      </c>
      <c r="U36" s="26">
        <f t="shared" si="10"/>
        <v>51.295999999999999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35096000</v>
      </c>
      <c r="C61" s="39">
        <f t="shared" si="26"/>
        <v>0</v>
      </c>
      <c r="D61" s="39">
        <f t="shared" si="26"/>
        <v>0</v>
      </c>
      <c r="E61" s="39">
        <f t="shared" si="26"/>
        <v>35096000</v>
      </c>
      <c r="F61" s="40">
        <f t="shared" si="26"/>
        <v>35096000</v>
      </c>
      <c r="G61" s="41">
        <f t="shared" si="26"/>
        <v>35096000</v>
      </c>
      <c r="H61" s="40">
        <f t="shared" si="26"/>
        <v>10948000</v>
      </c>
      <c r="I61" s="41">
        <f t="shared" si="26"/>
        <v>-68612934</v>
      </c>
      <c r="J61" s="40">
        <f t="shared" si="26"/>
        <v>6721000</v>
      </c>
      <c r="K61" s="41">
        <f t="shared" si="26"/>
        <v>83132172</v>
      </c>
      <c r="L61" s="40">
        <f t="shared" si="26"/>
        <v>5872000</v>
      </c>
      <c r="M61" s="41">
        <f t="shared" si="26"/>
        <v>14733269</v>
      </c>
      <c r="N61" s="40">
        <f t="shared" si="26"/>
        <v>0</v>
      </c>
      <c r="O61" s="41">
        <f t="shared" si="26"/>
        <v>0</v>
      </c>
      <c r="P61" s="40">
        <f t="shared" si="26"/>
        <v>23541000</v>
      </c>
      <c r="Q61" s="41">
        <f t="shared" si="26"/>
        <v>29252507</v>
      </c>
      <c r="R61" s="20">
        <f t="shared" si="16"/>
        <v>-12.63204880226157</v>
      </c>
      <c r="S61" s="21">
        <f t="shared" si="17"/>
        <v>-82.277295726135975</v>
      </c>
      <c r="T61" s="20">
        <f t="shared" si="18"/>
        <v>67.076020059266014</v>
      </c>
      <c r="U61" s="22">
        <f t="shared" si="19"/>
        <v>83.349974356051973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35096000</v>
      </c>
      <c r="C65" s="48">
        <f t="shared" si="30"/>
        <v>0</v>
      </c>
      <c r="D65" s="48">
        <f t="shared" si="30"/>
        <v>0</v>
      </c>
      <c r="E65" s="48">
        <f t="shared" si="30"/>
        <v>35096000</v>
      </c>
      <c r="F65" s="49">
        <f t="shared" si="30"/>
        <v>35096000</v>
      </c>
      <c r="G65" s="50">
        <f t="shared" si="30"/>
        <v>35096000</v>
      </c>
      <c r="H65" s="49">
        <f t="shared" si="30"/>
        <v>10948000</v>
      </c>
      <c r="I65" s="50">
        <f t="shared" si="30"/>
        <v>-68612934</v>
      </c>
      <c r="J65" s="49">
        <f t="shared" si="30"/>
        <v>6721000</v>
      </c>
      <c r="K65" s="50">
        <f t="shared" si="30"/>
        <v>83132172</v>
      </c>
      <c r="L65" s="49">
        <f t="shared" si="30"/>
        <v>5872000</v>
      </c>
      <c r="M65" s="51">
        <f t="shared" si="30"/>
        <v>14733269</v>
      </c>
      <c r="N65" s="49">
        <f t="shared" si="30"/>
        <v>0</v>
      </c>
      <c r="O65" s="50">
        <f t="shared" si="30"/>
        <v>0</v>
      </c>
      <c r="P65" s="49">
        <f t="shared" si="30"/>
        <v>23541000</v>
      </c>
      <c r="Q65" s="50">
        <f t="shared" si="30"/>
        <v>29252507</v>
      </c>
      <c r="R65" s="34">
        <f t="shared" si="16"/>
        <v>-12.63204880226157</v>
      </c>
      <c r="S65" s="35">
        <f t="shared" si="17"/>
        <v>-82.277295726135975</v>
      </c>
      <c r="T65" s="34">
        <f t="shared" si="18"/>
        <v>67.076020059266014</v>
      </c>
      <c r="U65" s="35">
        <f t="shared" si="19"/>
        <v>83.349974356051973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104680000</v>
      </c>
      <c r="C8" s="36">
        <f t="shared" si="0"/>
        <v>15069000</v>
      </c>
      <c r="D8" s="36">
        <f t="shared" si="0"/>
        <v>0</v>
      </c>
      <c r="E8" s="36">
        <f t="shared" si="0"/>
        <v>119749000</v>
      </c>
      <c r="F8" s="37">
        <f t="shared" si="0"/>
        <v>119749000</v>
      </c>
      <c r="G8" s="38">
        <f t="shared" si="0"/>
        <v>119749000</v>
      </c>
      <c r="H8" s="37">
        <f t="shared" si="0"/>
        <v>36474000</v>
      </c>
      <c r="I8" s="38">
        <f t="shared" si="0"/>
        <v>35838220</v>
      </c>
      <c r="J8" s="37">
        <f t="shared" si="0"/>
        <v>38271000</v>
      </c>
      <c r="K8" s="38">
        <f t="shared" si="0"/>
        <v>42061826</v>
      </c>
      <c r="L8" s="37">
        <f t="shared" si="0"/>
        <v>23875000</v>
      </c>
      <c r="M8" s="38">
        <f t="shared" si="0"/>
        <v>13777842</v>
      </c>
      <c r="N8" s="37">
        <f t="shared" si="0"/>
        <v>0</v>
      </c>
      <c r="O8" s="38">
        <f t="shared" si="0"/>
        <v>0</v>
      </c>
      <c r="P8" s="37">
        <f t="shared" si="0"/>
        <v>98620000</v>
      </c>
      <c r="Q8" s="38">
        <f t="shared" si="0"/>
        <v>91677888</v>
      </c>
      <c r="R8" s="16">
        <f>IF(($J8       =0),0,((($L8       -$J8       )/$J8       )*100))</f>
        <v>-37.615949413393949</v>
      </c>
      <c r="S8" s="17">
        <f>IF(($K8       =0),0,((($M8       -$K8       )/$K8       )*100))</f>
        <v>-67.243832923468418</v>
      </c>
      <c r="T8" s="16">
        <f>IF(($E8       =0),0,(($P8       /$E8       )*100))</f>
        <v>82.355593783664162</v>
      </c>
      <c r="U8" s="18">
        <f>IF(($E8       =0),0,(($Q8       /$E8       )*100))</f>
        <v>76.558374600205426</v>
      </c>
      <c r="V8" s="37">
        <f t="shared" ref="V8:W8" si="1">+V9+V28</f>
        <v>7306000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100087000</v>
      </c>
      <c r="C9" s="39">
        <f t="shared" si="2"/>
        <v>15069000</v>
      </c>
      <c r="D9" s="39">
        <f t="shared" si="2"/>
        <v>0</v>
      </c>
      <c r="E9" s="39">
        <f t="shared" si="2"/>
        <v>115156000</v>
      </c>
      <c r="F9" s="40">
        <f t="shared" si="2"/>
        <v>115156000</v>
      </c>
      <c r="G9" s="41">
        <f t="shared" si="2"/>
        <v>115156000</v>
      </c>
      <c r="H9" s="40">
        <f t="shared" si="2"/>
        <v>35925000</v>
      </c>
      <c r="I9" s="41">
        <f t="shared" si="2"/>
        <v>35689219</v>
      </c>
      <c r="J9" s="40">
        <f t="shared" si="2"/>
        <v>38167000</v>
      </c>
      <c r="K9" s="41">
        <f t="shared" si="2"/>
        <v>40836374</v>
      </c>
      <c r="L9" s="40">
        <f t="shared" si="2"/>
        <v>22525000</v>
      </c>
      <c r="M9" s="41">
        <f t="shared" si="2"/>
        <v>13638917</v>
      </c>
      <c r="N9" s="40">
        <f t="shared" si="2"/>
        <v>0</v>
      </c>
      <c r="O9" s="41">
        <f t="shared" si="2"/>
        <v>0</v>
      </c>
      <c r="P9" s="40">
        <f t="shared" si="2"/>
        <v>96617000</v>
      </c>
      <c r="Q9" s="41">
        <f t="shared" si="2"/>
        <v>90164510</v>
      </c>
      <c r="R9" s="20">
        <f>IF(($J9       =0),0,((($L9       -$J9       )/$J9       )*100))</f>
        <v>-40.9830481829853</v>
      </c>
      <c r="S9" s="21">
        <f>IF(($K9       =0),0,((($M9       -$K9       )/$K9       )*100))</f>
        <v>-66.601057674709324</v>
      </c>
      <c r="T9" s="20">
        <f>IF(($E9       =0),0,(($P9       /$E9       )*100))</f>
        <v>83.900969120150066</v>
      </c>
      <c r="U9" s="22">
        <f>IF(($E9       =0),0,(($Q9       /$E9       )*100))</f>
        <v>78.297709194484</v>
      </c>
      <c r="V9" s="40">
        <f t="shared" ref="V9:W9" si="3">SUM(V10:V27)</f>
        <v>7306000</v>
      </c>
      <c r="W9" s="41">
        <f t="shared" si="3"/>
        <v>0</v>
      </c>
    </row>
    <row r="10" spans="1:23" x14ac:dyDescent="0.2">
      <c r="A10" s="23" t="s">
        <v>36</v>
      </c>
      <c r="B10" s="42">
        <v>73812000</v>
      </c>
      <c r="C10" s="42">
        <v>8000000</v>
      </c>
      <c r="D10" s="42"/>
      <c r="E10" s="42">
        <f t="shared" ref="E10:E41" si="4">$B10      +$C10      +$D10</f>
        <v>81812000</v>
      </c>
      <c r="F10" s="43">
        <v>81812000</v>
      </c>
      <c r="G10" s="44">
        <v>81812000</v>
      </c>
      <c r="H10" s="43">
        <v>31363000</v>
      </c>
      <c r="I10" s="44">
        <v>31783182</v>
      </c>
      <c r="J10" s="43">
        <v>25681000</v>
      </c>
      <c r="K10" s="44">
        <v>26783476</v>
      </c>
      <c r="L10" s="43">
        <v>22525000</v>
      </c>
      <c r="M10" s="44">
        <v>3330307</v>
      </c>
      <c r="N10" s="43"/>
      <c r="O10" s="44"/>
      <c r="P10" s="43">
        <f t="shared" ref="P10:P41" si="5">$H10      +$J10      +$L10      +$N10</f>
        <v>79569000</v>
      </c>
      <c r="Q10" s="44">
        <f t="shared" ref="Q10:Q41" si="6">$I10      +$K10      +$M10      +$O10</f>
        <v>61896965</v>
      </c>
      <c r="R10" s="24">
        <f t="shared" ref="R10:R41" si="7">IF(($J10      =0),0,((($L10      -$J10      )/$J10      )*100))</f>
        <v>-12.289241073166933</v>
      </c>
      <c r="S10" s="25">
        <f t="shared" ref="S10:S41" si="8">IF(($K10      =0),0,((($M10      -$K10      )/$K10      )*100))</f>
        <v>-87.565814832996281</v>
      </c>
      <c r="T10" s="24">
        <f t="shared" ref="T10:T41" si="9">IF(($E10      =0),0,(($P10      /$E10      )*100))</f>
        <v>97.258348408546425</v>
      </c>
      <c r="U10" s="26">
        <f t="shared" ref="U10:U41" si="10">IF(($E10      =0),0,(($Q10      /$E10      )*100))</f>
        <v>75.657562460274775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18162000</v>
      </c>
      <c r="C13" s="42">
        <v>7069000</v>
      </c>
      <c r="D13" s="42"/>
      <c r="E13" s="42">
        <f t="shared" si="4"/>
        <v>25231000</v>
      </c>
      <c r="F13" s="43">
        <v>25231000</v>
      </c>
      <c r="G13" s="44">
        <v>25231000</v>
      </c>
      <c r="H13" s="43">
        <v>4562000</v>
      </c>
      <c r="I13" s="44">
        <v>3906037</v>
      </c>
      <c r="J13" s="43">
        <v>12486000</v>
      </c>
      <c r="K13" s="44">
        <v>14052898</v>
      </c>
      <c r="L13" s="43"/>
      <c r="M13" s="44">
        <v>378901</v>
      </c>
      <c r="N13" s="43"/>
      <c r="O13" s="44"/>
      <c r="P13" s="43">
        <f t="shared" si="5"/>
        <v>17048000</v>
      </c>
      <c r="Q13" s="44">
        <f t="shared" si="6"/>
        <v>18337836</v>
      </c>
      <c r="R13" s="24">
        <f t="shared" si="7"/>
        <v>-100</v>
      </c>
      <c r="S13" s="25">
        <f t="shared" si="8"/>
        <v>-97.303751866696814</v>
      </c>
      <c r="T13" s="24">
        <f t="shared" si="9"/>
        <v>67.567674685902261</v>
      </c>
      <c r="U13" s="26">
        <f t="shared" si="10"/>
        <v>72.679782806864566</v>
      </c>
      <c r="V13" s="43">
        <v>2500000</v>
      </c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8113000</v>
      </c>
      <c r="C20" s="42"/>
      <c r="D20" s="42"/>
      <c r="E20" s="42">
        <f t="shared" si="4"/>
        <v>8113000</v>
      </c>
      <c r="F20" s="43">
        <v>8113000</v>
      </c>
      <c r="G20" s="44">
        <v>8113000</v>
      </c>
      <c r="H20" s="43"/>
      <c r="I20" s="44"/>
      <c r="J20" s="43"/>
      <c r="K20" s="44"/>
      <c r="L20" s="43"/>
      <c r="M20" s="44">
        <v>9929709</v>
      </c>
      <c r="N20" s="43"/>
      <c r="O20" s="44"/>
      <c r="P20" s="43">
        <f t="shared" si="5"/>
        <v>0</v>
      </c>
      <c r="Q20" s="44">
        <f t="shared" si="6"/>
        <v>9929709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122.39256748428448</v>
      </c>
      <c r="V20" s="43">
        <v>4806000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4593000</v>
      </c>
      <c r="C28" s="39">
        <f t="shared" si="11"/>
        <v>0</v>
      </c>
      <c r="D28" s="39">
        <f t="shared" si="11"/>
        <v>0</v>
      </c>
      <c r="E28" s="39">
        <f t="shared" si="11"/>
        <v>4593000</v>
      </c>
      <c r="F28" s="40">
        <f t="shared" si="11"/>
        <v>4593000</v>
      </c>
      <c r="G28" s="41">
        <f t="shared" si="11"/>
        <v>4593000</v>
      </c>
      <c r="H28" s="40">
        <f t="shared" si="11"/>
        <v>549000</v>
      </c>
      <c r="I28" s="41">
        <f t="shared" si="11"/>
        <v>149001</v>
      </c>
      <c r="J28" s="40">
        <f t="shared" si="11"/>
        <v>104000</v>
      </c>
      <c r="K28" s="41">
        <f t="shared" si="11"/>
        <v>1225452</v>
      </c>
      <c r="L28" s="40">
        <f t="shared" si="11"/>
        <v>1350000</v>
      </c>
      <c r="M28" s="41">
        <f t="shared" si="11"/>
        <v>138925</v>
      </c>
      <c r="N28" s="40">
        <f t="shared" si="11"/>
        <v>0</v>
      </c>
      <c r="O28" s="41">
        <f t="shared" si="11"/>
        <v>0</v>
      </c>
      <c r="P28" s="40">
        <f t="shared" si="11"/>
        <v>2003000</v>
      </c>
      <c r="Q28" s="41">
        <f t="shared" si="11"/>
        <v>1513378</v>
      </c>
      <c r="R28" s="20">
        <f t="shared" si="7"/>
        <v>1198.0769230769231</v>
      </c>
      <c r="S28" s="21">
        <f t="shared" si="8"/>
        <v>-88.663366659812056</v>
      </c>
      <c r="T28" s="20">
        <f t="shared" si="9"/>
        <v>43.609841062486396</v>
      </c>
      <c r="U28" s="22">
        <f t="shared" si="10"/>
        <v>32.949662529936866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150000</v>
      </c>
      <c r="I31" s="44">
        <v>149001</v>
      </c>
      <c r="J31" s="43">
        <v>104000</v>
      </c>
      <c r="K31" s="44">
        <v>1225452</v>
      </c>
      <c r="L31" s="43">
        <v>156000</v>
      </c>
      <c r="M31" s="44">
        <v>138925</v>
      </c>
      <c r="N31" s="43"/>
      <c r="O31" s="44"/>
      <c r="P31" s="43">
        <f t="shared" si="5"/>
        <v>410000</v>
      </c>
      <c r="Q31" s="44">
        <f t="shared" si="6"/>
        <v>1513378</v>
      </c>
      <c r="R31" s="24">
        <f t="shared" si="7"/>
        <v>50</v>
      </c>
      <c r="S31" s="25">
        <f t="shared" si="8"/>
        <v>-88.663366659812056</v>
      </c>
      <c r="T31" s="24">
        <f t="shared" si="9"/>
        <v>13.666666666666666</v>
      </c>
      <c r="U31" s="26">
        <f t="shared" si="10"/>
        <v>50.445933333333336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1593000</v>
      </c>
      <c r="C33" s="42"/>
      <c r="D33" s="42"/>
      <c r="E33" s="42">
        <f t="shared" si="4"/>
        <v>1593000</v>
      </c>
      <c r="F33" s="43">
        <v>1593000</v>
      </c>
      <c r="G33" s="44">
        <v>1593000</v>
      </c>
      <c r="H33" s="43">
        <v>399000</v>
      </c>
      <c r="I33" s="44"/>
      <c r="J33" s="43"/>
      <c r="K33" s="44"/>
      <c r="L33" s="43">
        <v>1194000</v>
      </c>
      <c r="M33" s="44"/>
      <c r="N33" s="43"/>
      <c r="O33" s="44"/>
      <c r="P33" s="43">
        <f t="shared" si="5"/>
        <v>1593000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14535000</v>
      </c>
      <c r="C43" s="45">
        <f t="shared" si="20"/>
        <v>0</v>
      </c>
      <c r="D43" s="45">
        <f t="shared" si="20"/>
        <v>0</v>
      </c>
      <c r="E43" s="45">
        <f t="shared" si="20"/>
        <v>14535000</v>
      </c>
      <c r="F43" s="46">
        <f t="shared" si="20"/>
        <v>14535000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14535000</v>
      </c>
      <c r="C44" s="39">
        <f t="shared" si="22"/>
        <v>0</v>
      </c>
      <c r="D44" s="39">
        <f t="shared" si="22"/>
        <v>0</v>
      </c>
      <c r="E44" s="39">
        <f t="shared" si="22"/>
        <v>14535000</v>
      </c>
      <c r="F44" s="40">
        <f t="shared" si="22"/>
        <v>14535000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14535000</v>
      </c>
      <c r="C46" s="42"/>
      <c r="D46" s="42"/>
      <c r="E46" s="42">
        <f t="shared" si="13"/>
        <v>14535000</v>
      </c>
      <c r="F46" s="43">
        <v>14535000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119215000</v>
      </c>
      <c r="C61" s="39">
        <f t="shared" si="26"/>
        <v>15069000</v>
      </c>
      <c r="D61" s="39">
        <f t="shared" si="26"/>
        <v>0</v>
      </c>
      <c r="E61" s="39">
        <f t="shared" si="26"/>
        <v>134284000</v>
      </c>
      <c r="F61" s="40">
        <f t="shared" si="26"/>
        <v>134284000</v>
      </c>
      <c r="G61" s="41">
        <f t="shared" si="26"/>
        <v>119749000</v>
      </c>
      <c r="H61" s="40">
        <f t="shared" si="26"/>
        <v>36474000</v>
      </c>
      <c r="I61" s="41">
        <f t="shared" si="26"/>
        <v>35838220</v>
      </c>
      <c r="J61" s="40">
        <f t="shared" si="26"/>
        <v>38271000</v>
      </c>
      <c r="K61" s="41">
        <f t="shared" si="26"/>
        <v>42061826</v>
      </c>
      <c r="L61" s="40">
        <f t="shared" si="26"/>
        <v>23875000</v>
      </c>
      <c r="M61" s="41">
        <f t="shared" si="26"/>
        <v>13777842</v>
      </c>
      <c r="N61" s="40">
        <f t="shared" si="26"/>
        <v>0</v>
      </c>
      <c r="O61" s="41">
        <f t="shared" si="26"/>
        <v>0</v>
      </c>
      <c r="P61" s="40">
        <f t="shared" si="26"/>
        <v>98620000</v>
      </c>
      <c r="Q61" s="41">
        <f t="shared" si="26"/>
        <v>91677888</v>
      </c>
      <c r="R61" s="20">
        <f t="shared" si="16"/>
        <v>-37.615949413393949</v>
      </c>
      <c r="S61" s="21">
        <f t="shared" si="17"/>
        <v>-67.243832923468418</v>
      </c>
      <c r="T61" s="20">
        <f t="shared" si="18"/>
        <v>73.441363081230833</v>
      </c>
      <c r="U61" s="22">
        <f t="shared" si="19"/>
        <v>68.271639212415479</v>
      </c>
      <c r="V61" s="40">
        <f t="shared" ref="V61:W61" si="27">+V8+V43</f>
        <v>7306000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119215000</v>
      </c>
      <c r="C65" s="48">
        <f t="shared" si="30"/>
        <v>15069000</v>
      </c>
      <c r="D65" s="48">
        <f t="shared" si="30"/>
        <v>0</v>
      </c>
      <c r="E65" s="48">
        <f t="shared" si="30"/>
        <v>134284000</v>
      </c>
      <c r="F65" s="49">
        <f t="shared" si="30"/>
        <v>134284000</v>
      </c>
      <c r="G65" s="50">
        <f t="shared" si="30"/>
        <v>119749000</v>
      </c>
      <c r="H65" s="49">
        <f t="shared" si="30"/>
        <v>36474000</v>
      </c>
      <c r="I65" s="50">
        <f t="shared" si="30"/>
        <v>35838220</v>
      </c>
      <c r="J65" s="49">
        <f t="shared" si="30"/>
        <v>38271000</v>
      </c>
      <c r="K65" s="50">
        <f t="shared" si="30"/>
        <v>42061826</v>
      </c>
      <c r="L65" s="49">
        <f t="shared" si="30"/>
        <v>23875000</v>
      </c>
      <c r="M65" s="51">
        <f t="shared" si="30"/>
        <v>13777842</v>
      </c>
      <c r="N65" s="49">
        <f t="shared" si="30"/>
        <v>0</v>
      </c>
      <c r="O65" s="50">
        <f t="shared" si="30"/>
        <v>0</v>
      </c>
      <c r="P65" s="49">
        <f t="shared" si="30"/>
        <v>98620000</v>
      </c>
      <c r="Q65" s="50">
        <f t="shared" si="30"/>
        <v>91677888</v>
      </c>
      <c r="R65" s="34">
        <f t="shared" si="16"/>
        <v>-37.615949413393949</v>
      </c>
      <c r="S65" s="35">
        <f t="shared" si="17"/>
        <v>-67.243832923468418</v>
      </c>
      <c r="T65" s="34">
        <f t="shared" si="18"/>
        <v>73.441363081230833</v>
      </c>
      <c r="U65" s="35">
        <f t="shared" si="19"/>
        <v>68.271639212415479</v>
      </c>
      <c r="V65" s="49">
        <f>+V61+V62</f>
        <v>7306000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101049000</v>
      </c>
      <c r="C8" s="36">
        <f t="shared" si="0"/>
        <v>0</v>
      </c>
      <c r="D8" s="36">
        <f t="shared" si="0"/>
        <v>0</v>
      </c>
      <c r="E8" s="36">
        <f t="shared" si="0"/>
        <v>101049000</v>
      </c>
      <c r="F8" s="37">
        <f t="shared" si="0"/>
        <v>101049000</v>
      </c>
      <c r="G8" s="38">
        <f t="shared" si="0"/>
        <v>101049000</v>
      </c>
      <c r="H8" s="37">
        <f t="shared" si="0"/>
        <v>28794000</v>
      </c>
      <c r="I8" s="38">
        <f t="shared" si="0"/>
        <v>89081840</v>
      </c>
      <c r="J8" s="37">
        <f t="shared" si="0"/>
        <v>24544000</v>
      </c>
      <c r="K8" s="38">
        <f t="shared" si="0"/>
        <v>31237127</v>
      </c>
      <c r="L8" s="37">
        <f t="shared" si="0"/>
        <v>10891000</v>
      </c>
      <c r="M8" s="38">
        <f t="shared" si="0"/>
        <v>5045947</v>
      </c>
      <c r="N8" s="37">
        <f t="shared" si="0"/>
        <v>0</v>
      </c>
      <c r="O8" s="38">
        <f t="shared" si="0"/>
        <v>0</v>
      </c>
      <c r="P8" s="37">
        <f t="shared" si="0"/>
        <v>64229000</v>
      </c>
      <c r="Q8" s="38">
        <f t="shared" si="0"/>
        <v>125364914</v>
      </c>
      <c r="R8" s="16">
        <f>IF(($J8       =0),0,((($L8       -$J8       )/$J8       )*100))</f>
        <v>-55.626629726205998</v>
      </c>
      <c r="S8" s="17">
        <f>IF(($K8       =0),0,((($M8       -$K8       )/$K8       )*100))</f>
        <v>-83.846315315745912</v>
      </c>
      <c r="T8" s="16">
        <f>IF(($E8       =0),0,(($P8       /$E8       )*100))</f>
        <v>63.562232184385792</v>
      </c>
      <c r="U8" s="18">
        <f>IF(($E8       =0),0,(($Q8       /$E8       )*100))</f>
        <v>124.06348801076706</v>
      </c>
      <c r="V8" s="37">
        <f t="shared" ref="V8:W8" si="1">+V9+V28</f>
        <v>32104000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96773000</v>
      </c>
      <c r="C9" s="39">
        <f t="shared" si="2"/>
        <v>0</v>
      </c>
      <c r="D9" s="39">
        <f t="shared" si="2"/>
        <v>0</v>
      </c>
      <c r="E9" s="39">
        <f t="shared" si="2"/>
        <v>96773000</v>
      </c>
      <c r="F9" s="40">
        <f t="shared" si="2"/>
        <v>96773000</v>
      </c>
      <c r="G9" s="41">
        <f t="shared" si="2"/>
        <v>96773000</v>
      </c>
      <c r="H9" s="40">
        <f t="shared" si="2"/>
        <v>27291000</v>
      </c>
      <c r="I9" s="41">
        <f t="shared" si="2"/>
        <v>83002597</v>
      </c>
      <c r="J9" s="40">
        <f t="shared" si="2"/>
        <v>23706000</v>
      </c>
      <c r="K9" s="41">
        <f t="shared" si="2"/>
        <v>30150677</v>
      </c>
      <c r="L9" s="40">
        <f t="shared" si="2"/>
        <v>10562000</v>
      </c>
      <c r="M9" s="41">
        <f t="shared" si="2"/>
        <v>4759783</v>
      </c>
      <c r="N9" s="40">
        <f t="shared" si="2"/>
        <v>0</v>
      </c>
      <c r="O9" s="41">
        <f t="shared" si="2"/>
        <v>0</v>
      </c>
      <c r="P9" s="40">
        <f t="shared" si="2"/>
        <v>61559000</v>
      </c>
      <c r="Q9" s="41">
        <f t="shared" si="2"/>
        <v>117913057</v>
      </c>
      <c r="R9" s="20">
        <f>IF(($J9       =0),0,((($L9       -$J9       )/$J9       )*100))</f>
        <v>-55.445878680502823</v>
      </c>
      <c r="S9" s="21">
        <f>IF(($K9       =0),0,((($M9       -$K9       )/$K9       )*100))</f>
        <v>-84.213346187881626</v>
      </c>
      <c r="T9" s="20">
        <f>IF(($E9       =0),0,(($P9       /$E9       )*100))</f>
        <v>63.611751211598275</v>
      </c>
      <c r="U9" s="22">
        <f>IF(($E9       =0),0,(($Q9       /$E9       )*100))</f>
        <v>121.84499498827152</v>
      </c>
      <c r="V9" s="40">
        <f t="shared" ref="V9:W9" si="3">SUM(V10:V27)</f>
        <v>32104000</v>
      </c>
      <c r="W9" s="41">
        <f t="shared" si="3"/>
        <v>0</v>
      </c>
    </row>
    <row r="10" spans="1:23" x14ac:dyDescent="0.2">
      <c r="A10" s="23" t="s">
        <v>36</v>
      </c>
      <c r="B10" s="42">
        <v>39862000</v>
      </c>
      <c r="C10" s="42"/>
      <c r="D10" s="42"/>
      <c r="E10" s="42">
        <f t="shared" ref="E10:E41" si="4">$B10      +$C10      +$D10</f>
        <v>39862000</v>
      </c>
      <c r="F10" s="43">
        <v>39862000</v>
      </c>
      <c r="G10" s="44">
        <v>39862000</v>
      </c>
      <c r="H10" s="43">
        <v>17854000</v>
      </c>
      <c r="I10" s="44">
        <v>49207580</v>
      </c>
      <c r="J10" s="43">
        <v>13033000</v>
      </c>
      <c r="K10" s="44">
        <v>19477312</v>
      </c>
      <c r="L10" s="43">
        <v>6822000</v>
      </c>
      <c r="M10" s="44">
        <v>3672690</v>
      </c>
      <c r="N10" s="43"/>
      <c r="O10" s="44"/>
      <c r="P10" s="43">
        <f t="shared" ref="P10:P41" si="5">$H10      +$J10      +$L10      +$N10</f>
        <v>37709000</v>
      </c>
      <c r="Q10" s="44">
        <f t="shared" ref="Q10:Q41" si="6">$I10      +$K10      +$M10      +$O10</f>
        <v>72357582</v>
      </c>
      <c r="R10" s="24">
        <f t="shared" ref="R10:R41" si="7">IF(($J10      =0),0,((($L10      -$J10      )/$J10      )*100))</f>
        <v>-47.655950280058313</v>
      </c>
      <c r="S10" s="25">
        <f t="shared" ref="S10:S41" si="8">IF(($K10      =0),0,((($M10      -$K10      )/$K10      )*100))</f>
        <v>-81.143753306411071</v>
      </c>
      <c r="T10" s="24">
        <f t="shared" ref="T10:T41" si="9">IF(($E10      =0),0,(($P10      /$E10      )*100))</f>
        <v>94.598866088003604</v>
      </c>
      <c r="U10" s="26">
        <f t="shared" ref="U10:U41" si="10">IF(($E10      =0),0,(($Q10      /$E10      )*100))</f>
        <v>181.52019968892679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31277000</v>
      </c>
      <c r="C13" s="42"/>
      <c r="D13" s="42"/>
      <c r="E13" s="42">
        <f t="shared" si="4"/>
        <v>31277000</v>
      </c>
      <c r="F13" s="43">
        <v>31277000</v>
      </c>
      <c r="G13" s="44">
        <v>31277000</v>
      </c>
      <c r="H13" s="43">
        <v>9437000</v>
      </c>
      <c r="I13" s="44">
        <v>33795017</v>
      </c>
      <c r="J13" s="43">
        <v>10673000</v>
      </c>
      <c r="K13" s="44">
        <v>10673365</v>
      </c>
      <c r="L13" s="43">
        <v>930000</v>
      </c>
      <c r="M13" s="44">
        <v>1087093</v>
      </c>
      <c r="N13" s="43"/>
      <c r="O13" s="44"/>
      <c r="P13" s="43">
        <f t="shared" si="5"/>
        <v>21040000</v>
      </c>
      <c r="Q13" s="44">
        <f t="shared" si="6"/>
        <v>45555475</v>
      </c>
      <c r="R13" s="24">
        <f t="shared" si="7"/>
        <v>-91.286423685936484</v>
      </c>
      <c r="S13" s="25">
        <f t="shared" si="8"/>
        <v>-89.814899050112132</v>
      </c>
      <c r="T13" s="24">
        <f t="shared" si="9"/>
        <v>67.269878824695468</v>
      </c>
      <c r="U13" s="26">
        <f t="shared" si="10"/>
        <v>145.65167695111424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25634000</v>
      </c>
      <c r="C20" s="42"/>
      <c r="D20" s="42"/>
      <c r="E20" s="42">
        <f t="shared" si="4"/>
        <v>25634000</v>
      </c>
      <c r="F20" s="43">
        <v>25634000</v>
      </c>
      <c r="G20" s="44">
        <v>25634000</v>
      </c>
      <c r="H20" s="43"/>
      <c r="I20" s="44"/>
      <c r="J20" s="43"/>
      <c r="K20" s="44"/>
      <c r="L20" s="43">
        <v>2810000</v>
      </c>
      <c r="M20" s="44"/>
      <c r="N20" s="43"/>
      <c r="O20" s="44"/>
      <c r="P20" s="43">
        <f t="shared" si="5"/>
        <v>2810000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10.96200358898338</v>
      </c>
      <c r="U20" s="26">
        <f t="shared" si="10"/>
        <v>0</v>
      </c>
      <c r="V20" s="43">
        <v>32104000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4276000</v>
      </c>
      <c r="C28" s="39">
        <f t="shared" si="11"/>
        <v>0</v>
      </c>
      <c r="D28" s="39">
        <f t="shared" si="11"/>
        <v>0</v>
      </c>
      <c r="E28" s="39">
        <f t="shared" si="11"/>
        <v>4276000</v>
      </c>
      <c r="F28" s="40">
        <f t="shared" si="11"/>
        <v>4276000</v>
      </c>
      <c r="G28" s="41">
        <f t="shared" si="11"/>
        <v>4276000</v>
      </c>
      <c r="H28" s="40">
        <f t="shared" si="11"/>
        <v>1503000</v>
      </c>
      <c r="I28" s="41">
        <f t="shared" si="11"/>
        <v>6079243</v>
      </c>
      <c r="J28" s="40">
        <f t="shared" si="11"/>
        <v>838000</v>
      </c>
      <c r="K28" s="41">
        <f t="shared" si="11"/>
        <v>1086450</v>
      </c>
      <c r="L28" s="40">
        <f t="shared" si="11"/>
        <v>329000</v>
      </c>
      <c r="M28" s="41">
        <f t="shared" si="11"/>
        <v>286164</v>
      </c>
      <c r="N28" s="40">
        <f t="shared" si="11"/>
        <v>0</v>
      </c>
      <c r="O28" s="41">
        <f t="shared" si="11"/>
        <v>0</v>
      </c>
      <c r="P28" s="40">
        <f t="shared" si="11"/>
        <v>2670000</v>
      </c>
      <c r="Q28" s="41">
        <f t="shared" si="11"/>
        <v>7451857</v>
      </c>
      <c r="R28" s="20">
        <f t="shared" si="7"/>
        <v>-60.739856801909312</v>
      </c>
      <c r="S28" s="21">
        <f t="shared" si="8"/>
        <v>-73.660637857241468</v>
      </c>
      <c r="T28" s="20">
        <f t="shared" si="9"/>
        <v>62.441534144059872</v>
      </c>
      <c r="U28" s="22">
        <f t="shared" si="10"/>
        <v>174.2716791393826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1084000</v>
      </c>
      <c r="I31" s="44">
        <v>3502756</v>
      </c>
      <c r="J31" s="43">
        <v>77000</v>
      </c>
      <c r="K31" s="44">
        <v>252812</v>
      </c>
      <c r="L31" s="43">
        <v>129000</v>
      </c>
      <c r="M31" s="44">
        <v>215672</v>
      </c>
      <c r="N31" s="43"/>
      <c r="O31" s="44"/>
      <c r="P31" s="43">
        <f t="shared" si="5"/>
        <v>1290000</v>
      </c>
      <c r="Q31" s="44">
        <f t="shared" si="6"/>
        <v>3971240</v>
      </c>
      <c r="R31" s="24">
        <f t="shared" si="7"/>
        <v>67.532467532467535</v>
      </c>
      <c r="S31" s="25">
        <f t="shared" si="8"/>
        <v>-14.690758350078321</v>
      </c>
      <c r="T31" s="24">
        <f t="shared" si="9"/>
        <v>49.615384615384613</v>
      </c>
      <c r="U31" s="26">
        <f t="shared" si="10"/>
        <v>152.74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1676000</v>
      </c>
      <c r="C33" s="42"/>
      <c r="D33" s="42"/>
      <c r="E33" s="42">
        <f t="shared" si="4"/>
        <v>1676000</v>
      </c>
      <c r="F33" s="43">
        <v>1676000</v>
      </c>
      <c r="G33" s="44">
        <v>1676000</v>
      </c>
      <c r="H33" s="43">
        <v>419000</v>
      </c>
      <c r="I33" s="44">
        <v>2576487</v>
      </c>
      <c r="J33" s="43">
        <v>761000</v>
      </c>
      <c r="K33" s="44">
        <v>833638</v>
      </c>
      <c r="L33" s="43">
        <v>200000</v>
      </c>
      <c r="M33" s="44">
        <v>70492</v>
      </c>
      <c r="N33" s="43"/>
      <c r="O33" s="44"/>
      <c r="P33" s="43">
        <f t="shared" si="5"/>
        <v>1380000</v>
      </c>
      <c r="Q33" s="44">
        <f t="shared" si="6"/>
        <v>3480617</v>
      </c>
      <c r="R33" s="24">
        <f t="shared" si="7"/>
        <v>-73.718791064388967</v>
      </c>
      <c r="S33" s="25">
        <f t="shared" si="8"/>
        <v>-91.544051494773512</v>
      </c>
      <c r="T33" s="24">
        <f t="shared" si="9"/>
        <v>82.338902147971353</v>
      </c>
      <c r="U33" s="26">
        <f t="shared" si="10"/>
        <v>207.67404534606206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5847000</v>
      </c>
      <c r="C43" s="45">
        <f t="shared" si="20"/>
        <v>1245000</v>
      </c>
      <c r="D43" s="45">
        <f t="shared" si="20"/>
        <v>0</v>
      </c>
      <c r="E43" s="45">
        <f t="shared" si="20"/>
        <v>7092000</v>
      </c>
      <c r="F43" s="46">
        <f t="shared" si="20"/>
        <v>5847000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5847000</v>
      </c>
      <c r="C44" s="39">
        <f t="shared" si="22"/>
        <v>1245000</v>
      </c>
      <c r="D44" s="39">
        <f t="shared" si="22"/>
        <v>0</v>
      </c>
      <c r="E44" s="39">
        <f t="shared" si="22"/>
        <v>7092000</v>
      </c>
      <c r="F44" s="40">
        <f t="shared" si="22"/>
        <v>5847000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5847000</v>
      </c>
      <c r="C46" s="42">
        <v>1245000</v>
      </c>
      <c r="D46" s="42"/>
      <c r="E46" s="42">
        <f t="shared" si="13"/>
        <v>7092000</v>
      </c>
      <c r="F46" s="43">
        <v>5847000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106896000</v>
      </c>
      <c r="C61" s="39">
        <f t="shared" si="26"/>
        <v>1245000</v>
      </c>
      <c r="D61" s="39">
        <f t="shared" si="26"/>
        <v>0</v>
      </c>
      <c r="E61" s="39">
        <f t="shared" si="26"/>
        <v>108141000</v>
      </c>
      <c r="F61" s="40">
        <f t="shared" si="26"/>
        <v>106896000</v>
      </c>
      <c r="G61" s="41">
        <f t="shared" si="26"/>
        <v>101049000</v>
      </c>
      <c r="H61" s="40">
        <f t="shared" si="26"/>
        <v>28794000</v>
      </c>
      <c r="I61" s="41">
        <f t="shared" si="26"/>
        <v>89081840</v>
      </c>
      <c r="J61" s="40">
        <f t="shared" si="26"/>
        <v>24544000</v>
      </c>
      <c r="K61" s="41">
        <f t="shared" si="26"/>
        <v>31237127</v>
      </c>
      <c r="L61" s="40">
        <f t="shared" si="26"/>
        <v>10891000</v>
      </c>
      <c r="M61" s="41">
        <f t="shared" si="26"/>
        <v>5045947</v>
      </c>
      <c r="N61" s="40">
        <f t="shared" si="26"/>
        <v>0</v>
      </c>
      <c r="O61" s="41">
        <f t="shared" si="26"/>
        <v>0</v>
      </c>
      <c r="P61" s="40">
        <f t="shared" si="26"/>
        <v>64229000</v>
      </c>
      <c r="Q61" s="41">
        <f t="shared" si="26"/>
        <v>125364914</v>
      </c>
      <c r="R61" s="20">
        <f t="shared" si="16"/>
        <v>-55.626629726205998</v>
      </c>
      <c r="S61" s="21">
        <f t="shared" si="17"/>
        <v>-83.846315315745912</v>
      </c>
      <c r="T61" s="20">
        <f t="shared" si="18"/>
        <v>59.393754450208526</v>
      </c>
      <c r="U61" s="22">
        <f t="shared" si="19"/>
        <v>115.92727457671003</v>
      </c>
      <c r="V61" s="40">
        <f t="shared" ref="V61:W61" si="27">+V8+V43</f>
        <v>32104000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106896000</v>
      </c>
      <c r="C65" s="48">
        <f t="shared" si="30"/>
        <v>1245000</v>
      </c>
      <c r="D65" s="48">
        <f t="shared" si="30"/>
        <v>0</v>
      </c>
      <c r="E65" s="48">
        <f t="shared" si="30"/>
        <v>108141000</v>
      </c>
      <c r="F65" s="49">
        <f t="shared" si="30"/>
        <v>106896000</v>
      </c>
      <c r="G65" s="50">
        <f t="shared" si="30"/>
        <v>101049000</v>
      </c>
      <c r="H65" s="49">
        <f t="shared" si="30"/>
        <v>28794000</v>
      </c>
      <c r="I65" s="50">
        <f t="shared" si="30"/>
        <v>89081840</v>
      </c>
      <c r="J65" s="49">
        <f t="shared" si="30"/>
        <v>24544000</v>
      </c>
      <c r="K65" s="50">
        <f t="shared" si="30"/>
        <v>31237127</v>
      </c>
      <c r="L65" s="49">
        <f t="shared" si="30"/>
        <v>10891000</v>
      </c>
      <c r="M65" s="51">
        <f t="shared" si="30"/>
        <v>5045947</v>
      </c>
      <c r="N65" s="49">
        <f t="shared" si="30"/>
        <v>0</v>
      </c>
      <c r="O65" s="50">
        <f t="shared" si="30"/>
        <v>0</v>
      </c>
      <c r="P65" s="49">
        <f t="shared" si="30"/>
        <v>64229000</v>
      </c>
      <c r="Q65" s="50">
        <f t="shared" si="30"/>
        <v>125364914</v>
      </c>
      <c r="R65" s="34">
        <f t="shared" si="16"/>
        <v>-55.626629726205998</v>
      </c>
      <c r="S65" s="35">
        <f t="shared" si="17"/>
        <v>-83.846315315745912</v>
      </c>
      <c r="T65" s="34">
        <f t="shared" si="18"/>
        <v>59.393754450208526</v>
      </c>
      <c r="U65" s="35">
        <f t="shared" si="19"/>
        <v>115.92727457671003</v>
      </c>
      <c r="V65" s="49">
        <f>+V61+V62</f>
        <v>32104000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128709000</v>
      </c>
      <c r="C8" s="36">
        <f t="shared" si="0"/>
        <v>-400000</v>
      </c>
      <c r="D8" s="36">
        <f t="shared" si="0"/>
        <v>0</v>
      </c>
      <c r="E8" s="36">
        <f t="shared" si="0"/>
        <v>128309000</v>
      </c>
      <c r="F8" s="37">
        <f t="shared" si="0"/>
        <v>128309000</v>
      </c>
      <c r="G8" s="38">
        <f t="shared" si="0"/>
        <v>128309000</v>
      </c>
      <c r="H8" s="37">
        <f t="shared" si="0"/>
        <v>32842000</v>
      </c>
      <c r="I8" s="38">
        <f t="shared" si="0"/>
        <v>22654231</v>
      </c>
      <c r="J8" s="37">
        <f t="shared" si="0"/>
        <v>31406000</v>
      </c>
      <c r="K8" s="38">
        <f t="shared" si="0"/>
        <v>18786579</v>
      </c>
      <c r="L8" s="37">
        <f t="shared" si="0"/>
        <v>21499000</v>
      </c>
      <c r="M8" s="38">
        <f t="shared" si="0"/>
        <v>10164110</v>
      </c>
      <c r="N8" s="37">
        <f t="shared" si="0"/>
        <v>0</v>
      </c>
      <c r="O8" s="38">
        <f t="shared" si="0"/>
        <v>0</v>
      </c>
      <c r="P8" s="37">
        <f t="shared" si="0"/>
        <v>85747000</v>
      </c>
      <c r="Q8" s="38">
        <f t="shared" si="0"/>
        <v>51604920</v>
      </c>
      <c r="R8" s="16">
        <f>IF(($J8       =0),0,((($L8       -$J8       )/$J8       )*100))</f>
        <v>-31.544927720817679</v>
      </c>
      <c r="S8" s="17">
        <f>IF(($K8       =0),0,((($M8       -$K8       )/$K8       )*100))</f>
        <v>-45.896961868363576</v>
      </c>
      <c r="T8" s="16">
        <f>IF(($E8       =0),0,(($P8       /$E8       )*100))</f>
        <v>66.828515536712146</v>
      </c>
      <c r="U8" s="18">
        <f>IF(($E8       =0),0,(($Q8       /$E8       )*100))</f>
        <v>40.219251962060341</v>
      </c>
      <c r="V8" s="37">
        <f t="shared" ref="V8:W8" si="1">+V9+V28</f>
        <v>40068000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125448000</v>
      </c>
      <c r="C9" s="39">
        <f t="shared" si="2"/>
        <v>-400000</v>
      </c>
      <c r="D9" s="39">
        <f t="shared" si="2"/>
        <v>0</v>
      </c>
      <c r="E9" s="39">
        <f t="shared" si="2"/>
        <v>125048000</v>
      </c>
      <c r="F9" s="40">
        <f t="shared" si="2"/>
        <v>125048000</v>
      </c>
      <c r="G9" s="41">
        <f t="shared" si="2"/>
        <v>125048000</v>
      </c>
      <c r="H9" s="40">
        <f t="shared" si="2"/>
        <v>32403000</v>
      </c>
      <c r="I9" s="41">
        <f t="shared" si="2"/>
        <v>21947163</v>
      </c>
      <c r="J9" s="40">
        <f t="shared" si="2"/>
        <v>30585000</v>
      </c>
      <c r="K9" s="41">
        <f t="shared" si="2"/>
        <v>18163909</v>
      </c>
      <c r="L9" s="40">
        <f t="shared" si="2"/>
        <v>20302000</v>
      </c>
      <c r="M9" s="41">
        <f t="shared" si="2"/>
        <v>9439511</v>
      </c>
      <c r="N9" s="40">
        <f t="shared" si="2"/>
        <v>0</v>
      </c>
      <c r="O9" s="41">
        <f t="shared" si="2"/>
        <v>0</v>
      </c>
      <c r="P9" s="40">
        <f t="shared" si="2"/>
        <v>83290000</v>
      </c>
      <c r="Q9" s="41">
        <f t="shared" si="2"/>
        <v>49550583</v>
      </c>
      <c r="R9" s="20">
        <f>IF(($J9       =0),0,((($L9       -$J9       )/$J9       )*100))</f>
        <v>-33.621056073238513</v>
      </c>
      <c r="S9" s="21">
        <f>IF(($K9       =0),0,((($M9       -$K9       )/$K9       )*100))</f>
        <v>-48.031500267921409</v>
      </c>
      <c r="T9" s="20">
        <f>IF(($E9       =0),0,(($P9       /$E9       )*100))</f>
        <v>66.606423133516728</v>
      </c>
      <c r="U9" s="22">
        <f>IF(($E9       =0),0,(($Q9       /$E9       )*100))</f>
        <v>39.625250303883305</v>
      </c>
      <c r="V9" s="40">
        <f t="shared" ref="V9:W9" si="3">SUM(V10:V27)</f>
        <v>40068000</v>
      </c>
      <c r="W9" s="41">
        <f t="shared" si="3"/>
        <v>0</v>
      </c>
    </row>
    <row r="10" spans="1:23" x14ac:dyDescent="0.2">
      <c r="A10" s="23" t="s">
        <v>36</v>
      </c>
      <c r="B10" s="42">
        <v>71339000</v>
      </c>
      <c r="C10" s="42"/>
      <c r="D10" s="42"/>
      <c r="E10" s="42">
        <f t="shared" ref="E10:E41" si="4">$B10      +$C10      +$D10</f>
        <v>71339000</v>
      </c>
      <c r="F10" s="43">
        <v>71339000</v>
      </c>
      <c r="G10" s="44">
        <v>71339000</v>
      </c>
      <c r="H10" s="43">
        <v>29015000</v>
      </c>
      <c r="I10" s="44">
        <v>21947163</v>
      </c>
      <c r="J10" s="43">
        <v>18085000</v>
      </c>
      <c r="K10" s="44">
        <v>18163909</v>
      </c>
      <c r="L10" s="43">
        <v>10131000</v>
      </c>
      <c r="M10" s="44">
        <v>9439511</v>
      </c>
      <c r="N10" s="43"/>
      <c r="O10" s="44"/>
      <c r="P10" s="43">
        <f t="shared" ref="P10:P41" si="5">$H10      +$J10      +$L10      +$N10</f>
        <v>57231000</v>
      </c>
      <c r="Q10" s="44">
        <f t="shared" ref="Q10:Q41" si="6">$I10      +$K10      +$M10      +$O10</f>
        <v>49550583</v>
      </c>
      <c r="R10" s="24">
        <f t="shared" ref="R10:R41" si="7">IF(($J10      =0),0,((($L10      -$J10      )/$J10      )*100))</f>
        <v>-43.981199889411116</v>
      </c>
      <c r="S10" s="25">
        <f t="shared" ref="S10:S41" si="8">IF(($K10      =0),0,((($M10      -$K10      )/$K10      )*100))</f>
        <v>-48.031500267921409</v>
      </c>
      <c r="T10" s="24">
        <f t="shared" ref="T10:T41" si="9">IF(($E10      =0),0,(($P10      /$E10      )*100))</f>
        <v>80.224000897124995</v>
      </c>
      <c r="U10" s="26">
        <f t="shared" ref="U10:U41" si="10">IF(($E10      =0),0,(($Q10      /$E10      )*100))</f>
        <v>69.457916427199706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17850000</v>
      </c>
      <c r="C13" s="42"/>
      <c r="D13" s="42"/>
      <c r="E13" s="42">
        <f t="shared" si="4"/>
        <v>17850000</v>
      </c>
      <c r="F13" s="43">
        <v>17850000</v>
      </c>
      <c r="G13" s="44">
        <v>17850000</v>
      </c>
      <c r="H13" s="43">
        <v>3388000</v>
      </c>
      <c r="I13" s="44"/>
      <c r="J13" s="43">
        <v>5500000</v>
      </c>
      <c r="K13" s="44"/>
      <c r="L13" s="43">
        <v>4352000</v>
      </c>
      <c r="M13" s="44"/>
      <c r="N13" s="43"/>
      <c r="O13" s="44"/>
      <c r="P13" s="43">
        <f t="shared" si="5"/>
        <v>13240000</v>
      </c>
      <c r="Q13" s="44">
        <f t="shared" si="6"/>
        <v>0</v>
      </c>
      <c r="R13" s="24">
        <f t="shared" si="7"/>
        <v>-20.872727272727275</v>
      </c>
      <c r="S13" s="25">
        <f t="shared" si="8"/>
        <v>0</v>
      </c>
      <c r="T13" s="24">
        <f t="shared" si="9"/>
        <v>74.173669467787121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1000000</v>
      </c>
      <c r="C14" s="42">
        <v>-400000</v>
      </c>
      <c r="D14" s="42"/>
      <c r="E14" s="42">
        <f t="shared" si="4"/>
        <v>600000</v>
      </c>
      <c r="F14" s="43">
        <v>600000</v>
      </c>
      <c r="G14" s="44">
        <v>600000</v>
      </c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35259000</v>
      </c>
      <c r="C20" s="42"/>
      <c r="D20" s="42"/>
      <c r="E20" s="42">
        <f t="shared" si="4"/>
        <v>35259000</v>
      </c>
      <c r="F20" s="43">
        <v>35259000</v>
      </c>
      <c r="G20" s="44">
        <v>35259000</v>
      </c>
      <c r="H20" s="43"/>
      <c r="I20" s="44"/>
      <c r="J20" s="43">
        <v>7000000</v>
      </c>
      <c r="K20" s="44"/>
      <c r="L20" s="43">
        <v>5819000</v>
      </c>
      <c r="M20" s="44"/>
      <c r="N20" s="43"/>
      <c r="O20" s="44"/>
      <c r="P20" s="43">
        <f t="shared" si="5"/>
        <v>12819000</v>
      </c>
      <c r="Q20" s="44">
        <f t="shared" si="6"/>
        <v>0</v>
      </c>
      <c r="R20" s="24">
        <f t="shared" si="7"/>
        <v>-16.87142857142857</v>
      </c>
      <c r="S20" s="25">
        <f t="shared" si="8"/>
        <v>0</v>
      </c>
      <c r="T20" s="24">
        <f t="shared" si="9"/>
        <v>36.356674891517059</v>
      </c>
      <c r="U20" s="26">
        <f t="shared" si="10"/>
        <v>0</v>
      </c>
      <c r="V20" s="43">
        <v>40068000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3261000</v>
      </c>
      <c r="C28" s="39">
        <f t="shared" si="11"/>
        <v>0</v>
      </c>
      <c r="D28" s="39">
        <f t="shared" si="11"/>
        <v>0</v>
      </c>
      <c r="E28" s="39">
        <f t="shared" si="11"/>
        <v>3261000</v>
      </c>
      <c r="F28" s="40">
        <f t="shared" si="11"/>
        <v>3261000</v>
      </c>
      <c r="G28" s="41">
        <f t="shared" si="11"/>
        <v>3261000</v>
      </c>
      <c r="H28" s="40">
        <f t="shared" si="11"/>
        <v>439000</v>
      </c>
      <c r="I28" s="41">
        <f t="shared" si="11"/>
        <v>707068</v>
      </c>
      <c r="J28" s="40">
        <f t="shared" si="11"/>
        <v>821000</v>
      </c>
      <c r="K28" s="41">
        <f t="shared" si="11"/>
        <v>622670</v>
      </c>
      <c r="L28" s="40">
        <f t="shared" si="11"/>
        <v>1197000</v>
      </c>
      <c r="M28" s="41">
        <f t="shared" si="11"/>
        <v>724599</v>
      </c>
      <c r="N28" s="40">
        <f t="shared" si="11"/>
        <v>0</v>
      </c>
      <c r="O28" s="41">
        <f t="shared" si="11"/>
        <v>0</v>
      </c>
      <c r="P28" s="40">
        <f t="shared" si="11"/>
        <v>2457000</v>
      </c>
      <c r="Q28" s="41">
        <f t="shared" si="11"/>
        <v>2054337</v>
      </c>
      <c r="R28" s="20">
        <f t="shared" si="7"/>
        <v>45.797807551766141</v>
      </c>
      <c r="S28" s="21">
        <f t="shared" si="8"/>
        <v>16.369666115277756</v>
      </c>
      <c r="T28" s="20">
        <f t="shared" si="9"/>
        <v>75.344986200551972</v>
      </c>
      <c r="U28" s="22">
        <f t="shared" si="10"/>
        <v>62.997148114075443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1600000</v>
      </c>
      <c r="C31" s="42"/>
      <c r="D31" s="42"/>
      <c r="E31" s="42">
        <f t="shared" si="4"/>
        <v>1600000</v>
      </c>
      <c r="F31" s="43">
        <v>1600000</v>
      </c>
      <c r="G31" s="44">
        <v>1600000</v>
      </c>
      <c r="H31" s="43">
        <v>439000</v>
      </c>
      <c r="I31" s="44">
        <v>736354</v>
      </c>
      <c r="J31" s="43">
        <v>302000</v>
      </c>
      <c r="K31" s="44">
        <v>302346</v>
      </c>
      <c r="L31" s="43">
        <v>55000</v>
      </c>
      <c r="M31" s="44">
        <v>344512</v>
      </c>
      <c r="N31" s="43"/>
      <c r="O31" s="44"/>
      <c r="P31" s="43">
        <f t="shared" si="5"/>
        <v>796000</v>
      </c>
      <c r="Q31" s="44">
        <f t="shared" si="6"/>
        <v>1383212</v>
      </c>
      <c r="R31" s="24">
        <f t="shared" si="7"/>
        <v>-81.788079470198667</v>
      </c>
      <c r="S31" s="25">
        <f t="shared" si="8"/>
        <v>13.946273474760703</v>
      </c>
      <c r="T31" s="24">
        <f t="shared" si="9"/>
        <v>49.75</v>
      </c>
      <c r="U31" s="26">
        <f t="shared" si="10"/>
        <v>86.450749999999999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1661000</v>
      </c>
      <c r="C33" s="42"/>
      <c r="D33" s="42"/>
      <c r="E33" s="42">
        <f t="shared" si="4"/>
        <v>1661000</v>
      </c>
      <c r="F33" s="43">
        <v>1661000</v>
      </c>
      <c r="G33" s="44">
        <v>1661000</v>
      </c>
      <c r="H33" s="43"/>
      <c r="I33" s="44">
        <v>-29286</v>
      </c>
      <c r="J33" s="43">
        <v>519000</v>
      </c>
      <c r="K33" s="44">
        <v>320324</v>
      </c>
      <c r="L33" s="43">
        <v>1142000</v>
      </c>
      <c r="M33" s="44">
        <v>380087</v>
      </c>
      <c r="N33" s="43"/>
      <c r="O33" s="44"/>
      <c r="P33" s="43">
        <f t="shared" si="5"/>
        <v>1661000</v>
      </c>
      <c r="Q33" s="44">
        <f t="shared" si="6"/>
        <v>671125</v>
      </c>
      <c r="R33" s="24">
        <f t="shared" si="7"/>
        <v>120.03853564547207</v>
      </c>
      <c r="S33" s="25">
        <f t="shared" si="8"/>
        <v>18.657047239669836</v>
      </c>
      <c r="T33" s="24">
        <f t="shared" si="9"/>
        <v>100</v>
      </c>
      <c r="U33" s="26">
        <f t="shared" si="10"/>
        <v>40.404876580373269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57669000</v>
      </c>
      <c r="C43" s="45">
        <f t="shared" si="20"/>
        <v>7526000</v>
      </c>
      <c r="D43" s="45">
        <f t="shared" si="20"/>
        <v>0</v>
      </c>
      <c r="E43" s="45">
        <f t="shared" si="20"/>
        <v>65195000</v>
      </c>
      <c r="F43" s="46">
        <f t="shared" si="20"/>
        <v>56669000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57669000</v>
      </c>
      <c r="C44" s="39">
        <f t="shared" si="22"/>
        <v>7526000</v>
      </c>
      <c r="D44" s="39">
        <f t="shared" si="22"/>
        <v>0</v>
      </c>
      <c r="E44" s="39">
        <f t="shared" si="22"/>
        <v>65195000</v>
      </c>
      <c r="F44" s="40">
        <f t="shared" si="22"/>
        <v>56669000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56669000</v>
      </c>
      <c r="C46" s="42">
        <v>8526000</v>
      </c>
      <c r="D46" s="42"/>
      <c r="E46" s="42">
        <f t="shared" si="13"/>
        <v>65195000</v>
      </c>
      <c r="F46" s="43">
        <v>56669000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186378000</v>
      </c>
      <c r="C61" s="39">
        <f t="shared" si="26"/>
        <v>7126000</v>
      </c>
      <c r="D61" s="39">
        <f t="shared" si="26"/>
        <v>0</v>
      </c>
      <c r="E61" s="39">
        <f t="shared" si="26"/>
        <v>193504000</v>
      </c>
      <c r="F61" s="40">
        <f t="shared" si="26"/>
        <v>184978000</v>
      </c>
      <c r="G61" s="41">
        <f t="shared" si="26"/>
        <v>128309000</v>
      </c>
      <c r="H61" s="40">
        <f t="shared" si="26"/>
        <v>32842000</v>
      </c>
      <c r="I61" s="41">
        <f t="shared" si="26"/>
        <v>22654231</v>
      </c>
      <c r="J61" s="40">
        <f t="shared" si="26"/>
        <v>31406000</v>
      </c>
      <c r="K61" s="41">
        <f t="shared" si="26"/>
        <v>18786579</v>
      </c>
      <c r="L61" s="40">
        <f t="shared" si="26"/>
        <v>21499000</v>
      </c>
      <c r="M61" s="41">
        <f t="shared" si="26"/>
        <v>10164110</v>
      </c>
      <c r="N61" s="40">
        <f t="shared" si="26"/>
        <v>0</v>
      </c>
      <c r="O61" s="41">
        <f t="shared" si="26"/>
        <v>0</v>
      </c>
      <c r="P61" s="40">
        <f t="shared" si="26"/>
        <v>85747000</v>
      </c>
      <c r="Q61" s="41">
        <f t="shared" si="26"/>
        <v>51604920</v>
      </c>
      <c r="R61" s="20">
        <f t="shared" si="16"/>
        <v>-31.544927720817679</v>
      </c>
      <c r="S61" s="21">
        <f t="shared" si="17"/>
        <v>-45.896961868363576</v>
      </c>
      <c r="T61" s="20">
        <f t="shared" si="18"/>
        <v>44.312779063998676</v>
      </c>
      <c r="U61" s="22">
        <f t="shared" si="19"/>
        <v>26.668658012237472</v>
      </c>
      <c r="V61" s="40">
        <f t="shared" ref="V61:W61" si="27">+V8+V43</f>
        <v>40068000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186378000</v>
      </c>
      <c r="C65" s="48">
        <f t="shared" si="30"/>
        <v>7126000</v>
      </c>
      <c r="D65" s="48">
        <f t="shared" si="30"/>
        <v>0</v>
      </c>
      <c r="E65" s="48">
        <f t="shared" si="30"/>
        <v>193504000</v>
      </c>
      <c r="F65" s="49">
        <f t="shared" si="30"/>
        <v>184978000</v>
      </c>
      <c r="G65" s="50">
        <f t="shared" si="30"/>
        <v>128309000</v>
      </c>
      <c r="H65" s="49">
        <f t="shared" si="30"/>
        <v>32842000</v>
      </c>
      <c r="I65" s="50">
        <f t="shared" si="30"/>
        <v>22654231</v>
      </c>
      <c r="J65" s="49">
        <f t="shared" si="30"/>
        <v>31406000</v>
      </c>
      <c r="K65" s="50">
        <f t="shared" si="30"/>
        <v>18786579</v>
      </c>
      <c r="L65" s="49">
        <f t="shared" si="30"/>
        <v>21499000</v>
      </c>
      <c r="M65" s="51">
        <f t="shared" si="30"/>
        <v>10164110</v>
      </c>
      <c r="N65" s="49">
        <f t="shared" si="30"/>
        <v>0</v>
      </c>
      <c r="O65" s="50">
        <f t="shared" si="30"/>
        <v>0</v>
      </c>
      <c r="P65" s="49">
        <f t="shared" si="30"/>
        <v>85747000</v>
      </c>
      <c r="Q65" s="50">
        <f t="shared" si="30"/>
        <v>51604920</v>
      </c>
      <c r="R65" s="34">
        <f t="shared" si="16"/>
        <v>-31.544927720817679</v>
      </c>
      <c r="S65" s="35">
        <f t="shared" si="17"/>
        <v>-45.896961868363576</v>
      </c>
      <c r="T65" s="34">
        <f t="shared" si="18"/>
        <v>44.312779063998676</v>
      </c>
      <c r="U65" s="35">
        <f t="shared" si="19"/>
        <v>26.668658012237472</v>
      </c>
      <c r="V65" s="49">
        <f>+V61+V62</f>
        <v>40068000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94770000</v>
      </c>
      <c r="C8" s="36">
        <f t="shared" si="0"/>
        <v>0</v>
      </c>
      <c r="D8" s="36">
        <f t="shared" si="0"/>
        <v>0</v>
      </c>
      <c r="E8" s="36">
        <f t="shared" si="0"/>
        <v>94770000</v>
      </c>
      <c r="F8" s="37">
        <f t="shared" si="0"/>
        <v>94770000</v>
      </c>
      <c r="G8" s="38">
        <f t="shared" si="0"/>
        <v>94770000</v>
      </c>
      <c r="H8" s="37">
        <f t="shared" si="0"/>
        <v>17011000</v>
      </c>
      <c r="I8" s="38">
        <f t="shared" si="0"/>
        <v>17823139</v>
      </c>
      <c r="J8" s="37">
        <f t="shared" si="0"/>
        <v>28810000</v>
      </c>
      <c r="K8" s="38">
        <f t="shared" si="0"/>
        <v>25780802</v>
      </c>
      <c r="L8" s="37">
        <f t="shared" si="0"/>
        <v>19128000</v>
      </c>
      <c r="M8" s="38">
        <f t="shared" si="0"/>
        <v>6790364</v>
      </c>
      <c r="N8" s="37">
        <f t="shared" si="0"/>
        <v>0</v>
      </c>
      <c r="O8" s="38">
        <f t="shared" si="0"/>
        <v>0</v>
      </c>
      <c r="P8" s="37">
        <f t="shared" si="0"/>
        <v>64949000</v>
      </c>
      <c r="Q8" s="38">
        <f t="shared" si="0"/>
        <v>50394305</v>
      </c>
      <c r="R8" s="16">
        <f>IF(($J8       =0),0,((($L8       -$J8       )/$J8       )*100))</f>
        <v>-33.606386671294693</v>
      </c>
      <c r="S8" s="17">
        <f>IF(($K8       =0),0,((($M8       -$K8       )/$K8       )*100))</f>
        <v>-73.661160735030663</v>
      </c>
      <c r="T8" s="16">
        <f>IF(($E8       =0),0,(($P8       /$E8       )*100))</f>
        <v>68.533291125883721</v>
      </c>
      <c r="U8" s="18">
        <f>IF(($E8       =0),0,(($Q8       /$E8       )*100))</f>
        <v>53.175377229080937</v>
      </c>
      <c r="V8" s="37">
        <f t="shared" ref="V8:W8" si="1">+V9+V28</f>
        <v>25025000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90504000</v>
      </c>
      <c r="C9" s="39">
        <f t="shared" si="2"/>
        <v>0</v>
      </c>
      <c r="D9" s="39">
        <f t="shared" si="2"/>
        <v>0</v>
      </c>
      <c r="E9" s="39">
        <f t="shared" si="2"/>
        <v>90504000</v>
      </c>
      <c r="F9" s="40">
        <f t="shared" si="2"/>
        <v>90504000</v>
      </c>
      <c r="G9" s="41">
        <f t="shared" si="2"/>
        <v>90504000</v>
      </c>
      <c r="H9" s="40">
        <f t="shared" si="2"/>
        <v>15624000</v>
      </c>
      <c r="I9" s="41">
        <f t="shared" si="2"/>
        <v>16371923</v>
      </c>
      <c r="J9" s="40">
        <f t="shared" si="2"/>
        <v>28164000</v>
      </c>
      <c r="K9" s="41">
        <f t="shared" si="2"/>
        <v>25037333</v>
      </c>
      <c r="L9" s="40">
        <f t="shared" si="2"/>
        <v>18521000</v>
      </c>
      <c r="M9" s="41">
        <f t="shared" si="2"/>
        <v>6091657</v>
      </c>
      <c r="N9" s="40">
        <f t="shared" si="2"/>
        <v>0</v>
      </c>
      <c r="O9" s="41">
        <f t="shared" si="2"/>
        <v>0</v>
      </c>
      <c r="P9" s="40">
        <f t="shared" si="2"/>
        <v>62309000</v>
      </c>
      <c r="Q9" s="41">
        <f t="shared" si="2"/>
        <v>47500913</v>
      </c>
      <c r="R9" s="20">
        <f>IF(($J9       =0),0,((($L9       -$J9       )/$J9       )*100))</f>
        <v>-34.238744496520383</v>
      </c>
      <c r="S9" s="21">
        <f>IF(($K9       =0),0,((($M9       -$K9       )/$K9       )*100))</f>
        <v>-75.66970491625446</v>
      </c>
      <c r="T9" s="20">
        <f>IF(($E9       =0),0,(($P9       /$E9       )*100))</f>
        <v>68.846680809687967</v>
      </c>
      <c r="U9" s="22">
        <f>IF(($E9       =0),0,(($Q9       /$E9       )*100))</f>
        <v>52.484876911517716</v>
      </c>
      <c r="V9" s="40">
        <f t="shared" ref="V9:W9" si="3">SUM(V10:V27)</f>
        <v>25025000</v>
      </c>
      <c r="W9" s="41">
        <f t="shared" si="3"/>
        <v>0</v>
      </c>
    </row>
    <row r="10" spans="1:23" x14ac:dyDescent="0.2">
      <c r="A10" s="23" t="s">
        <v>36</v>
      </c>
      <c r="B10" s="42">
        <v>51631000</v>
      </c>
      <c r="C10" s="42"/>
      <c r="D10" s="42"/>
      <c r="E10" s="42">
        <f t="shared" ref="E10:E41" si="4">$B10      +$C10      +$D10</f>
        <v>51631000</v>
      </c>
      <c r="F10" s="43">
        <v>51631000</v>
      </c>
      <c r="G10" s="44">
        <v>51631000</v>
      </c>
      <c r="H10" s="43">
        <v>11911000</v>
      </c>
      <c r="I10" s="44">
        <v>12658561</v>
      </c>
      <c r="J10" s="43">
        <v>15543000</v>
      </c>
      <c r="K10" s="44">
        <v>18929394</v>
      </c>
      <c r="L10" s="43">
        <v>9130000</v>
      </c>
      <c r="M10" s="44">
        <v>6091657</v>
      </c>
      <c r="N10" s="43"/>
      <c r="O10" s="44"/>
      <c r="P10" s="43">
        <f t="shared" ref="P10:P41" si="5">$H10      +$J10      +$L10      +$N10</f>
        <v>36584000</v>
      </c>
      <c r="Q10" s="44">
        <f t="shared" ref="Q10:Q41" si="6">$I10      +$K10      +$M10      +$O10</f>
        <v>37679612</v>
      </c>
      <c r="R10" s="24">
        <f t="shared" ref="R10:R41" si="7">IF(($J10      =0),0,((($L10      -$J10      )/$J10      )*100))</f>
        <v>-41.259731068648264</v>
      </c>
      <c r="S10" s="25">
        <f t="shared" ref="S10:S41" si="8">IF(($K10      =0),0,((($M10      -$K10      )/$K10      )*100))</f>
        <v>-67.819059606451219</v>
      </c>
      <c r="T10" s="24">
        <f t="shared" ref="T10:T41" si="9">IF(($E10      =0),0,(($P10      /$E10      )*100))</f>
        <v>70.856655885030307</v>
      </c>
      <c r="U10" s="26">
        <f t="shared" ref="U10:U41" si="10">IF(($E10      =0),0,(($Q10      /$E10      )*100))</f>
        <v>72.978660107299874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13836000</v>
      </c>
      <c r="C13" s="42"/>
      <c r="D13" s="42"/>
      <c r="E13" s="42">
        <f t="shared" si="4"/>
        <v>13836000</v>
      </c>
      <c r="F13" s="43">
        <v>13836000</v>
      </c>
      <c r="G13" s="44">
        <v>13836000</v>
      </c>
      <c r="H13" s="43">
        <v>3713000</v>
      </c>
      <c r="I13" s="44">
        <v>3713362</v>
      </c>
      <c r="J13" s="43">
        <v>6108000</v>
      </c>
      <c r="K13" s="44">
        <v>6107939</v>
      </c>
      <c r="L13" s="43">
        <v>4015000</v>
      </c>
      <c r="M13" s="44"/>
      <c r="N13" s="43"/>
      <c r="O13" s="44"/>
      <c r="P13" s="43">
        <f t="shared" si="5"/>
        <v>13836000</v>
      </c>
      <c r="Q13" s="44">
        <f t="shared" si="6"/>
        <v>9821301</v>
      </c>
      <c r="R13" s="24">
        <f t="shared" si="7"/>
        <v>-34.266535690897179</v>
      </c>
      <c r="S13" s="25">
        <f t="shared" si="8"/>
        <v>-100</v>
      </c>
      <c r="T13" s="24">
        <f t="shared" si="9"/>
        <v>100</v>
      </c>
      <c r="U13" s="26">
        <f t="shared" si="10"/>
        <v>70.983673026886379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25037000</v>
      </c>
      <c r="C20" s="42"/>
      <c r="D20" s="42"/>
      <c r="E20" s="42">
        <f t="shared" si="4"/>
        <v>25037000</v>
      </c>
      <c r="F20" s="43">
        <v>25037000</v>
      </c>
      <c r="G20" s="44">
        <v>25037000</v>
      </c>
      <c r="H20" s="43"/>
      <c r="I20" s="44"/>
      <c r="J20" s="43">
        <v>6513000</v>
      </c>
      <c r="K20" s="44"/>
      <c r="L20" s="43">
        <v>5376000</v>
      </c>
      <c r="M20" s="44"/>
      <c r="N20" s="43"/>
      <c r="O20" s="44"/>
      <c r="P20" s="43">
        <f t="shared" si="5"/>
        <v>11889000</v>
      </c>
      <c r="Q20" s="44">
        <f t="shared" si="6"/>
        <v>0</v>
      </c>
      <c r="R20" s="24">
        <f t="shared" si="7"/>
        <v>-17.457392906494704</v>
      </c>
      <c r="S20" s="25">
        <f t="shared" si="8"/>
        <v>0</v>
      </c>
      <c r="T20" s="24">
        <f t="shared" si="9"/>
        <v>47.485721132723569</v>
      </c>
      <c r="U20" s="26">
        <f t="shared" si="10"/>
        <v>0</v>
      </c>
      <c r="V20" s="43">
        <v>25025000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4266000</v>
      </c>
      <c r="C28" s="39">
        <f t="shared" si="11"/>
        <v>0</v>
      </c>
      <c r="D28" s="39">
        <f t="shared" si="11"/>
        <v>0</v>
      </c>
      <c r="E28" s="39">
        <f t="shared" si="11"/>
        <v>4266000</v>
      </c>
      <c r="F28" s="40">
        <f t="shared" si="11"/>
        <v>4266000</v>
      </c>
      <c r="G28" s="41">
        <f t="shared" si="11"/>
        <v>4266000</v>
      </c>
      <c r="H28" s="40">
        <f t="shared" si="11"/>
        <v>1387000</v>
      </c>
      <c r="I28" s="41">
        <f t="shared" si="11"/>
        <v>1451216</v>
      </c>
      <c r="J28" s="40">
        <f t="shared" si="11"/>
        <v>646000</v>
      </c>
      <c r="K28" s="41">
        <f t="shared" si="11"/>
        <v>743469</v>
      </c>
      <c r="L28" s="40">
        <f t="shared" si="11"/>
        <v>607000</v>
      </c>
      <c r="M28" s="41">
        <f t="shared" si="11"/>
        <v>698707</v>
      </c>
      <c r="N28" s="40">
        <f t="shared" si="11"/>
        <v>0</v>
      </c>
      <c r="O28" s="41">
        <f t="shared" si="11"/>
        <v>0</v>
      </c>
      <c r="P28" s="40">
        <f t="shared" si="11"/>
        <v>2640000</v>
      </c>
      <c r="Q28" s="41">
        <f t="shared" si="11"/>
        <v>2893392</v>
      </c>
      <c r="R28" s="20">
        <f t="shared" si="7"/>
        <v>-6.0371517027863781</v>
      </c>
      <c r="S28" s="21">
        <f t="shared" si="8"/>
        <v>-6.0206948776613416</v>
      </c>
      <c r="T28" s="20">
        <f t="shared" si="9"/>
        <v>61.884669479606188</v>
      </c>
      <c r="U28" s="22">
        <f t="shared" si="10"/>
        <v>67.824472573839671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1070000</v>
      </c>
      <c r="I31" s="44">
        <v>1070776</v>
      </c>
      <c r="J31" s="43">
        <v>170000</v>
      </c>
      <c r="K31" s="44">
        <v>169989</v>
      </c>
      <c r="L31" s="43">
        <v>131000</v>
      </c>
      <c r="M31" s="44">
        <v>186461</v>
      </c>
      <c r="N31" s="43"/>
      <c r="O31" s="44"/>
      <c r="P31" s="43">
        <f t="shared" si="5"/>
        <v>1371000</v>
      </c>
      <c r="Q31" s="44">
        <f t="shared" si="6"/>
        <v>1427226</v>
      </c>
      <c r="R31" s="24">
        <f t="shared" si="7"/>
        <v>-22.941176470588236</v>
      </c>
      <c r="S31" s="25">
        <f t="shared" si="8"/>
        <v>9.6900387672143502</v>
      </c>
      <c r="T31" s="24">
        <f t="shared" si="9"/>
        <v>59.608695652173914</v>
      </c>
      <c r="U31" s="26">
        <f t="shared" si="10"/>
        <v>62.053304347826085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1966000</v>
      </c>
      <c r="C33" s="42"/>
      <c r="D33" s="42"/>
      <c r="E33" s="42">
        <f t="shared" si="4"/>
        <v>1966000</v>
      </c>
      <c r="F33" s="43">
        <v>1966000</v>
      </c>
      <c r="G33" s="44">
        <v>1966000</v>
      </c>
      <c r="H33" s="43">
        <v>317000</v>
      </c>
      <c r="I33" s="44">
        <v>380440</v>
      </c>
      <c r="J33" s="43">
        <v>476000</v>
      </c>
      <c r="K33" s="44">
        <v>573480</v>
      </c>
      <c r="L33" s="43">
        <v>476000</v>
      </c>
      <c r="M33" s="44">
        <v>512246</v>
      </c>
      <c r="N33" s="43"/>
      <c r="O33" s="44"/>
      <c r="P33" s="43">
        <f t="shared" si="5"/>
        <v>1269000</v>
      </c>
      <c r="Q33" s="44">
        <f t="shared" si="6"/>
        <v>1466166</v>
      </c>
      <c r="R33" s="24">
        <f t="shared" si="7"/>
        <v>0</v>
      </c>
      <c r="S33" s="25">
        <f t="shared" si="8"/>
        <v>-10.677617353700217</v>
      </c>
      <c r="T33" s="24">
        <f t="shared" si="9"/>
        <v>64.547304170905392</v>
      </c>
      <c r="U33" s="26">
        <f t="shared" si="10"/>
        <v>74.576093591047808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26308000</v>
      </c>
      <c r="C43" s="45">
        <f t="shared" si="20"/>
        <v>0</v>
      </c>
      <c r="D43" s="45">
        <f t="shared" si="20"/>
        <v>0</v>
      </c>
      <c r="E43" s="45">
        <f t="shared" si="20"/>
        <v>26308000</v>
      </c>
      <c r="F43" s="46">
        <f t="shared" si="20"/>
        <v>26308000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26308000</v>
      </c>
      <c r="C44" s="39">
        <f t="shared" si="22"/>
        <v>0</v>
      </c>
      <c r="D44" s="39">
        <f t="shared" si="22"/>
        <v>0</v>
      </c>
      <c r="E44" s="39">
        <f t="shared" si="22"/>
        <v>26308000</v>
      </c>
      <c r="F44" s="40">
        <f t="shared" si="22"/>
        <v>26308000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26308000</v>
      </c>
      <c r="C46" s="42"/>
      <c r="D46" s="42"/>
      <c r="E46" s="42">
        <f t="shared" si="13"/>
        <v>26308000</v>
      </c>
      <c r="F46" s="43">
        <v>26308000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121078000</v>
      </c>
      <c r="C61" s="39">
        <f t="shared" si="26"/>
        <v>0</v>
      </c>
      <c r="D61" s="39">
        <f t="shared" si="26"/>
        <v>0</v>
      </c>
      <c r="E61" s="39">
        <f t="shared" si="26"/>
        <v>121078000</v>
      </c>
      <c r="F61" s="40">
        <f t="shared" si="26"/>
        <v>121078000</v>
      </c>
      <c r="G61" s="41">
        <f t="shared" si="26"/>
        <v>94770000</v>
      </c>
      <c r="H61" s="40">
        <f t="shared" si="26"/>
        <v>17011000</v>
      </c>
      <c r="I61" s="41">
        <f t="shared" si="26"/>
        <v>17823139</v>
      </c>
      <c r="J61" s="40">
        <f t="shared" si="26"/>
        <v>28810000</v>
      </c>
      <c r="K61" s="41">
        <f t="shared" si="26"/>
        <v>25780802</v>
      </c>
      <c r="L61" s="40">
        <f t="shared" si="26"/>
        <v>19128000</v>
      </c>
      <c r="M61" s="41">
        <f t="shared" si="26"/>
        <v>6790364</v>
      </c>
      <c r="N61" s="40">
        <f t="shared" si="26"/>
        <v>0</v>
      </c>
      <c r="O61" s="41">
        <f t="shared" si="26"/>
        <v>0</v>
      </c>
      <c r="P61" s="40">
        <f t="shared" si="26"/>
        <v>64949000</v>
      </c>
      <c r="Q61" s="41">
        <f t="shared" si="26"/>
        <v>50394305</v>
      </c>
      <c r="R61" s="20">
        <f t="shared" si="16"/>
        <v>-33.606386671294693</v>
      </c>
      <c r="S61" s="21">
        <f t="shared" si="17"/>
        <v>-73.661160735030663</v>
      </c>
      <c r="T61" s="20">
        <f t="shared" si="18"/>
        <v>53.642280183022514</v>
      </c>
      <c r="U61" s="22">
        <f t="shared" si="19"/>
        <v>41.621355655032296</v>
      </c>
      <c r="V61" s="40">
        <f t="shared" ref="V61:W61" si="27">+V8+V43</f>
        <v>25025000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121078000</v>
      </c>
      <c r="C65" s="48">
        <f t="shared" si="30"/>
        <v>0</v>
      </c>
      <c r="D65" s="48">
        <f t="shared" si="30"/>
        <v>0</v>
      </c>
      <c r="E65" s="48">
        <f t="shared" si="30"/>
        <v>121078000</v>
      </c>
      <c r="F65" s="49">
        <f t="shared" si="30"/>
        <v>121078000</v>
      </c>
      <c r="G65" s="50">
        <f t="shared" si="30"/>
        <v>94770000</v>
      </c>
      <c r="H65" s="49">
        <f t="shared" si="30"/>
        <v>17011000</v>
      </c>
      <c r="I65" s="50">
        <f t="shared" si="30"/>
        <v>17823139</v>
      </c>
      <c r="J65" s="49">
        <f t="shared" si="30"/>
        <v>28810000</v>
      </c>
      <c r="K65" s="50">
        <f t="shared" si="30"/>
        <v>25780802</v>
      </c>
      <c r="L65" s="49">
        <f t="shared" si="30"/>
        <v>19128000</v>
      </c>
      <c r="M65" s="51">
        <f t="shared" si="30"/>
        <v>6790364</v>
      </c>
      <c r="N65" s="49">
        <f t="shared" si="30"/>
        <v>0</v>
      </c>
      <c r="O65" s="50">
        <f t="shared" si="30"/>
        <v>0</v>
      </c>
      <c r="P65" s="49">
        <f t="shared" si="30"/>
        <v>64949000</v>
      </c>
      <c r="Q65" s="50">
        <f t="shared" si="30"/>
        <v>50394305</v>
      </c>
      <c r="R65" s="34">
        <f t="shared" si="16"/>
        <v>-33.606386671294693</v>
      </c>
      <c r="S65" s="35">
        <f t="shared" si="17"/>
        <v>-73.661160735030663</v>
      </c>
      <c r="T65" s="34">
        <f t="shared" si="18"/>
        <v>53.642280183022514</v>
      </c>
      <c r="U65" s="35">
        <f t="shared" si="19"/>
        <v>41.621355655032296</v>
      </c>
      <c r="V65" s="49">
        <f>+V61+V62</f>
        <v>25025000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151783000</v>
      </c>
      <c r="C8" s="36">
        <f t="shared" si="0"/>
        <v>0</v>
      </c>
      <c r="D8" s="36">
        <f t="shared" si="0"/>
        <v>0</v>
      </c>
      <c r="E8" s="36">
        <f t="shared" si="0"/>
        <v>151783000</v>
      </c>
      <c r="F8" s="37">
        <f t="shared" si="0"/>
        <v>151783000</v>
      </c>
      <c r="G8" s="38">
        <f t="shared" si="0"/>
        <v>151783000</v>
      </c>
      <c r="H8" s="37">
        <f t="shared" si="0"/>
        <v>26340000</v>
      </c>
      <c r="I8" s="38">
        <f t="shared" si="0"/>
        <v>26289141</v>
      </c>
      <c r="J8" s="37">
        <f t="shared" si="0"/>
        <v>58769000</v>
      </c>
      <c r="K8" s="38">
        <f t="shared" si="0"/>
        <v>42450424</v>
      </c>
      <c r="L8" s="37">
        <f t="shared" si="0"/>
        <v>25707000</v>
      </c>
      <c r="M8" s="38">
        <f t="shared" si="0"/>
        <v>35718507</v>
      </c>
      <c r="N8" s="37">
        <f t="shared" si="0"/>
        <v>0</v>
      </c>
      <c r="O8" s="38">
        <f t="shared" si="0"/>
        <v>0</v>
      </c>
      <c r="P8" s="37">
        <f t="shared" si="0"/>
        <v>110816000</v>
      </c>
      <c r="Q8" s="38">
        <f t="shared" si="0"/>
        <v>104458072</v>
      </c>
      <c r="R8" s="16">
        <f>IF(($J8       =0),0,((($L8       -$J8       )/$J8       )*100))</f>
        <v>-56.257550749544826</v>
      </c>
      <c r="S8" s="17">
        <f>IF(($K8       =0),0,((($M8       -$K8       )/$K8       )*100))</f>
        <v>-15.858303323424991</v>
      </c>
      <c r="T8" s="16">
        <f>IF(($E8       =0),0,(($P8       /$E8       )*100))</f>
        <v>73.009493816830613</v>
      </c>
      <c r="U8" s="18">
        <f>IF(($E8       =0),0,(($Q8       /$E8       )*100))</f>
        <v>68.820666346033477</v>
      </c>
      <c r="V8" s="37">
        <f t="shared" ref="V8:W8" si="1">+V9+V28</f>
        <v>22602000</v>
      </c>
      <c r="W8" s="38">
        <f t="shared" si="1"/>
        <v>19175000</v>
      </c>
    </row>
    <row r="9" spans="1:23" x14ac:dyDescent="0.2">
      <c r="A9" s="19" t="s">
        <v>35</v>
      </c>
      <c r="B9" s="39">
        <f t="shared" ref="B9:Q9" si="2">SUM(B10:B27)</f>
        <v>139715000</v>
      </c>
      <c r="C9" s="39">
        <f t="shared" si="2"/>
        <v>0</v>
      </c>
      <c r="D9" s="39">
        <f t="shared" si="2"/>
        <v>0</v>
      </c>
      <c r="E9" s="39">
        <f t="shared" si="2"/>
        <v>139715000</v>
      </c>
      <c r="F9" s="40">
        <f t="shared" si="2"/>
        <v>139715000</v>
      </c>
      <c r="G9" s="41">
        <f t="shared" si="2"/>
        <v>139715000</v>
      </c>
      <c r="H9" s="40">
        <f t="shared" si="2"/>
        <v>22149000</v>
      </c>
      <c r="I9" s="41">
        <f t="shared" si="2"/>
        <v>22028874</v>
      </c>
      <c r="J9" s="40">
        <f t="shared" si="2"/>
        <v>55000000</v>
      </c>
      <c r="K9" s="41">
        <f t="shared" si="2"/>
        <v>38307378</v>
      </c>
      <c r="L9" s="40">
        <f t="shared" si="2"/>
        <v>23751000</v>
      </c>
      <c r="M9" s="41">
        <f t="shared" si="2"/>
        <v>32819186</v>
      </c>
      <c r="N9" s="40">
        <f t="shared" si="2"/>
        <v>0</v>
      </c>
      <c r="O9" s="41">
        <f t="shared" si="2"/>
        <v>0</v>
      </c>
      <c r="P9" s="40">
        <f t="shared" si="2"/>
        <v>100900000</v>
      </c>
      <c r="Q9" s="41">
        <f t="shared" si="2"/>
        <v>93155438</v>
      </c>
      <c r="R9" s="20">
        <f>IF(($J9       =0),0,((($L9       -$J9       )/$J9       )*100))</f>
        <v>-56.816363636363633</v>
      </c>
      <c r="S9" s="21">
        <f>IF(($K9       =0),0,((($M9       -$K9       )/$K9       )*100))</f>
        <v>-14.326723170664406</v>
      </c>
      <c r="T9" s="20">
        <f>IF(($E9       =0),0,(($P9       /$E9       )*100))</f>
        <v>72.21844469097806</v>
      </c>
      <c r="U9" s="22">
        <f>IF(($E9       =0),0,(($Q9       /$E9       )*100))</f>
        <v>66.675330494220375</v>
      </c>
      <c r="V9" s="40">
        <f t="shared" ref="V9:W9" si="3">SUM(V10:V27)</f>
        <v>22602000</v>
      </c>
      <c r="W9" s="41">
        <f t="shared" si="3"/>
        <v>19175000</v>
      </c>
    </row>
    <row r="10" spans="1:23" x14ac:dyDescent="0.2">
      <c r="A10" s="23" t="s">
        <v>36</v>
      </c>
      <c r="B10" s="42">
        <v>101606000</v>
      </c>
      <c r="C10" s="42"/>
      <c r="D10" s="42"/>
      <c r="E10" s="42">
        <f t="shared" ref="E10:E41" si="4">$B10      +$C10      +$D10</f>
        <v>101606000</v>
      </c>
      <c r="F10" s="43">
        <v>101606000</v>
      </c>
      <c r="G10" s="44">
        <v>101606000</v>
      </c>
      <c r="H10" s="43">
        <v>21578000</v>
      </c>
      <c r="I10" s="44">
        <v>21457842</v>
      </c>
      <c r="J10" s="43">
        <v>41635000</v>
      </c>
      <c r="K10" s="44">
        <v>32990909</v>
      </c>
      <c r="L10" s="43">
        <v>20064000</v>
      </c>
      <c r="M10" s="44">
        <v>31175952</v>
      </c>
      <c r="N10" s="43"/>
      <c r="O10" s="44"/>
      <c r="P10" s="43">
        <f t="shared" ref="P10:P41" si="5">$H10      +$J10      +$L10      +$N10</f>
        <v>83277000</v>
      </c>
      <c r="Q10" s="44">
        <f t="shared" ref="Q10:Q41" si="6">$I10      +$K10      +$M10      +$O10</f>
        <v>85624703</v>
      </c>
      <c r="R10" s="24">
        <f t="shared" ref="R10:R41" si="7">IF(($J10      =0),0,((($L10      -$J10      )/$J10      )*100))</f>
        <v>-51.809775429326287</v>
      </c>
      <c r="S10" s="25">
        <f t="shared" ref="S10:S41" si="8">IF(($K10      =0),0,((($M10      -$K10      )/$K10      )*100))</f>
        <v>-5.5013852452504421</v>
      </c>
      <c r="T10" s="24">
        <f t="shared" ref="T10:T41" si="9">IF(($E10      =0),0,(($P10      /$E10      )*100))</f>
        <v>81.960710981634946</v>
      </c>
      <c r="U10" s="26">
        <f t="shared" ref="U10:U41" si="10">IF(($E10      =0),0,(($Q10      /$E10      )*100))</f>
        <v>84.271305828395953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7931000</v>
      </c>
      <c r="C13" s="42"/>
      <c r="D13" s="42"/>
      <c r="E13" s="42">
        <f t="shared" si="4"/>
        <v>7931000</v>
      </c>
      <c r="F13" s="43">
        <v>7931000</v>
      </c>
      <c r="G13" s="44">
        <v>7931000</v>
      </c>
      <c r="H13" s="43">
        <v>571000</v>
      </c>
      <c r="I13" s="44">
        <v>571032</v>
      </c>
      <c r="J13" s="43">
        <v>7360000</v>
      </c>
      <c r="K13" s="44">
        <v>5316469</v>
      </c>
      <c r="L13" s="43"/>
      <c r="M13" s="44">
        <v>1643234</v>
      </c>
      <c r="N13" s="43"/>
      <c r="O13" s="44"/>
      <c r="P13" s="43">
        <f t="shared" si="5"/>
        <v>7931000</v>
      </c>
      <c r="Q13" s="44">
        <f t="shared" si="6"/>
        <v>7530735</v>
      </c>
      <c r="R13" s="24">
        <f t="shared" si="7"/>
        <v>-100</v>
      </c>
      <c r="S13" s="25">
        <f t="shared" si="8"/>
        <v>-69.091628296901575</v>
      </c>
      <c r="T13" s="24">
        <f t="shared" si="9"/>
        <v>100</v>
      </c>
      <c r="U13" s="26">
        <f t="shared" si="10"/>
        <v>94.953158491993435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30178000</v>
      </c>
      <c r="C20" s="42"/>
      <c r="D20" s="42"/>
      <c r="E20" s="42">
        <f t="shared" si="4"/>
        <v>30178000</v>
      </c>
      <c r="F20" s="43">
        <v>30178000</v>
      </c>
      <c r="G20" s="44">
        <v>30178000</v>
      </c>
      <c r="H20" s="43"/>
      <c r="I20" s="44"/>
      <c r="J20" s="43">
        <v>6005000</v>
      </c>
      <c r="K20" s="44"/>
      <c r="L20" s="43">
        <v>3687000</v>
      </c>
      <c r="M20" s="44"/>
      <c r="N20" s="43"/>
      <c r="O20" s="44"/>
      <c r="P20" s="43">
        <f t="shared" si="5"/>
        <v>9692000</v>
      </c>
      <c r="Q20" s="44">
        <f t="shared" si="6"/>
        <v>0</v>
      </c>
      <c r="R20" s="24">
        <f t="shared" si="7"/>
        <v>-38.601165695253954</v>
      </c>
      <c r="S20" s="25">
        <f t="shared" si="8"/>
        <v>0</v>
      </c>
      <c r="T20" s="24">
        <f t="shared" si="9"/>
        <v>32.116111074292533</v>
      </c>
      <c r="U20" s="26">
        <f t="shared" si="10"/>
        <v>0</v>
      </c>
      <c r="V20" s="43">
        <v>22602000</v>
      </c>
      <c r="W20" s="44">
        <v>19175000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12068000</v>
      </c>
      <c r="C28" s="39">
        <f t="shared" si="11"/>
        <v>0</v>
      </c>
      <c r="D28" s="39">
        <f t="shared" si="11"/>
        <v>0</v>
      </c>
      <c r="E28" s="39">
        <f t="shared" si="11"/>
        <v>12068000</v>
      </c>
      <c r="F28" s="40">
        <f t="shared" si="11"/>
        <v>12068000</v>
      </c>
      <c r="G28" s="41">
        <f t="shared" si="11"/>
        <v>12068000</v>
      </c>
      <c r="H28" s="40">
        <f t="shared" si="11"/>
        <v>4191000</v>
      </c>
      <c r="I28" s="41">
        <f t="shared" si="11"/>
        <v>4260267</v>
      </c>
      <c r="J28" s="40">
        <f t="shared" si="11"/>
        <v>3769000</v>
      </c>
      <c r="K28" s="41">
        <f t="shared" si="11"/>
        <v>4143046</v>
      </c>
      <c r="L28" s="40">
        <f t="shared" si="11"/>
        <v>1956000</v>
      </c>
      <c r="M28" s="41">
        <f t="shared" si="11"/>
        <v>2899321</v>
      </c>
      <c r="N28" s="40">
        <f t="shared" si="11"/>
        <v>0</v>
      </c>
      <c r="O28" s="41">
        <f t="shared" si="11"/>
        <v>0</v>
      </c>
      <c r="P28" s="40">
        <f t="shared" si="11"/>
        <v>9916000</v>
      </c>
      <c r="Q28" s="41">
        <f t="shared" si="11"/>
        <v>11302634</v>
      </c>
      <c r="R28" s="20">
        <f t="shared" si="7"/>
        <v>-48.102945078270096</v>
      </c>
      <c r="S28" s="21">
        <f t="shared" si="8"/>
        <v>-30.019579797086493</v>
      </c>
      <c r="T28" s="20">
        <f t="shared" si="9"/>
        <v>82.167716274444814</v>
      </c>
      <c r="U28" s="22">
        <f t="shared" si="10"/>
        <v>93.657888631090486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2352000</v>
      </c>
      <c r="I31" s="44">
        <v>2389951</v>
      </c>
      <c r="J31" s="43">
        <v>380000</v>
      </c>
      <c r="K31" s="44">
        <v>342145</v>
      </c>
      <c r="L31" s="43">
        <v>42000</v>
      </c>
      <c r="M31" s="44">
        <v>201099</v>
      </c>
      <c r="N31" s="43"/>
      <c r="O31" s="44"/>
      <c r="P31" s="43">
        <f t="shared" si="5"/>
        <v>2774000</v>
      </c>
      <c r="Q31" s="44">
        <f t="shared" si="6"/>
        <v>2933195</v>
      </c>
      <c r="R31" s="24">
        <f t="shared" si="7"/>
        <v>-88.94736842105263</v>
      </c>
      <c r="S31" s="25">
        <f t="shared" si="8"/>
        <v>-41.224042438147571</v>
      </c>
      <c r="T31" s="24">
        <f t="shared" si="9"/>
        <v>99.071428571428584</v>
      </c>
      <c r="U31" s="26">
        <f t="shared" si="10"/>
        <v>104.75696428571428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3268000</v>
      </c>
      <c r="C33" s="42"/>
      <c r="D33" s="42"/>
      <c r="E33" s="42">
        <f t="shared" si="4"/>
        <v>3268000</v>
      </c>
      <c r="F33" s="43">
        <v>3268000</v>
      </c>
      <c r="G33" s="44">
        <v>3268000</v>
      </c>
      <c r="H33" s="43">
        <v>809000</v>
      </c>
      <c r="I33" s="44">
        <v>1234570</v>
      </c>
      <c r="J33" s="43">
        <v>1480000</v>
      </c>
      <c r="K33" s="44">
        <v>1799893</v>
      </c>
      <c r="L33" s="43">
        <v>809000</v>
      </c>
      <c r="M33" s="44">
        <v>1589496</v>
      </c>
      <c r="N33" s="43"/>
      <c r="O33" s="44"/>
      <c r="P33" s="43">
        <f t="shared" si="5"/>
        <v>3098000</v>
      </c>
      <c r="Q33" s="44">
        <f t="shared" si="6"/>
        <v>4623959</v>
      </c>
      <c r="R33" s="24">
        <f t="shared" si="7"/>
        <v>-45.337837837837839</v>
      </c>
      <c r="S33" s="25">
        <f t="shared" si="8"/>
        <v>-11.689417093127203</v>
      </c>
      <c r="T33" s="24">
        <f t="shared" si="9"/>
        <v>94.798041615667074</v>
      </c>
      <c r="U33" s="26">
        <f t="shared" si="10"/>
        <v>141.49201346389228</v>
      </c>
      <c r="V33" s="43"/>
      <c r="W33" s="44"/>
    </row>
    <row r="34" spans="1:23" x14ac:dyDescent="0.2">
      <c r="A34" s="23" t="s">
        <v>60</v>
      </c>
      <c r="B34" s="42">
        <v>6000000</v>
      </c>
      <c r="C34" s="42"/>
      <c r="D34" s="42"/>
      <c r="E34" s="42">
        <f t="shared" si="4"/>
        <v>6000000</v>
      </c>
      <c r="F34" s="43">
        <v>6000000</v>
      </c>
      <c r="G34" s="44">
        <v>6000000</v>
      </c>
      <c r="H34" s="43">
        <v>1030000</v>
      </c>
      <c r="I34" s="44">
        <v>635746</v>
      </c>
      <c r="J34" s="43">
        <v>1909000</v>
      </c>
      <c r="K34" s="44">
        <v>2001008</v>
      </c>
      <c r="L34" s="43">
        <v>1105000</v>
      </c>
      <c r="M34" s="44">
        <v>1108726</v>
      </c>
      <c r="N34" s="43"/>
      <c r="O34" s="44"/>
      <c r="P34" s="43">
        <f t="shared" si="5"/>
        <v>4044000</v>
      </c>
      <c r="Q34" s="44">
        <f t="shared" si="6"/>
        <v>3745480</v>
      </c>
      <c r="R34" s="24">
        <f t="shared" si="7"/>
        <v>-42.116291251964377</v>
      </c>
      <c r="S34" s="25">
        <f t="shared" si="8"/>
        <v>-44.591625820586422</v>
      </c>
      <c r="T34" s="24">
        <f t="shared" si="9"/>
        <v>67.400000000000006</v>
      </c>
      <c r="U34" s="26">
        <f t="shared" si="10"/>
        <v>62.42466666666666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62600000</v>
      </c>
      <c r="C43" s="45">
        <f t="shared" si="20"/>
        <v>9663000</v>
      </c>
      <c r="D43" s="45">
        <f t="shared" si="20"/>
        <v>0</v>
      </c>
      <c r="E43" s="45">
        <f t="shared" si="20"/>
        <v>72263000</v>
      </c>
      <c r="F43" s="46">
        <f t="shared" si="20"/>
        <v>62868000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62600000</v>
      </c>
      <c r="C44" s="39">
        <f t="shared" si="22"/>
        <v>9663000</v>
      </c>
      <c r="D44" s="39">
        <f t="shared" si="22"/>
        <v>0</v>
      </c>
      <c r="E44" s="39">
        <f t="shared" si="22"/>
        <v>72263000</v>
      </c>
      <c r="F44" s="40">
        <f t="shared" si="22"/>
        <v>62868000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61600000</v>
      </c>
      <c r="C46" s="42">
        <v>9395000</v>
      </c>
      <c r="D46" s="42"/>
      <c r="E46" s="42">
        <f t="shared" si="13"/>
        <v>70995000</v>
      </c>
      <c r="F46" s="43">
        <v>61600000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268000</v>
      </c>
      <c r="D47" s="42"/>
      <c r="E47" s="42">
        <f t="shared" si="13"/>
        <v>1268000</v>
      </c>
      <c r="F47" s="43">
        <v>1268000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214383000</v>
      </c>
      <c r="C61" s="39">
        <f t="shared" si="26"/>
        <v>9663000</v>
      </c>
      <c r="D61" s="39">
        <f t="shared" si="26"/>
        <v>0</v>
      </c>
      <c r="E61" s="39">
        <f t="shared" si="26"/>
        <v>224046000</v>
      </c>
      <c r="F61" s="40">
        <f t="shared" si="26"/>
        <v>214651000</v>
      </c>
      <c r="G61" s="41">
        <f t="shared" si="26"/>
        <v>151783000</v>
      </c>
      <c r="H61" s="40">
        <f t="shared" si="26"/>
        <v>26340000</v>
      </c>
      <c r="I61" s="41">
        <f t="shared" si="26"/>
        <v>26289141</v>
      </c>
      <c r="J61" s="40">
        <f t="shared" si="26"/>
        <v>58769000</v>
      </c>
      <c r="K61" s="41">
        <f t="shared" si="26"/>
        <v>42450424</v>
      </c>
      <c r="L61" s="40">
        <f t="shared" si="26"/>
        <v>25707000</v>
      </c>
      <c r="M61" s="41">
        <f t="shared" si="26"/>
        <v>35718507</v>
      </c>
      <c r="N61" s="40">
        <f t="shared" si="26"/>
        <v>0</v>
      </c>
      <c r="O61" s="41">
        <f t="shared" si="26"/>
        <v>0</v>
      </c>
      <c r="P61" s="40">
        <f t="shared" si="26"/>
        <v>110816000</v>
      </c>
      <c r="Q61" s="41">
        <f t="shared" si="26"/>
        <v>104458072</v>
      </c>
      <c r="R61" s="20">
        <f t="shared" si="16"/>
        <v>-56.257550749544826</v>
      </c>
      <c r="S61" s="21">
        <f t="shared" si="17"/>
        <v>-15.858303323424991</v>
      </c>
      <c r="T61" s="20">
        <f t="shared" si="18"/>
        <v>49.461271346062865</v>
      </c>
      <c r="U61" s="22">
        <f t="shared" si="19"/>
        <v>46.623493389750323</v>
      </c>
      <c r="V61" s="40">
        <f t="shared" ref="V61:W61" si="27">+V8+V43</f>
        <v>22602000</v>
      </c>
      <c r="W61" s="41">
        <f t="shared" si="27"/>
        <v>19175000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214383000</v>
      </c>
      <c r="C65" s="48">
        <f t="shared" si="30"/>
        <v>9663000</v>
      </c>
      <c r="D65" s="48">
        <f t="shared" si="30"/>
        <v>0</v>
      </c>
      <c r="E65" s="48">
        <f t="shared" si="30"/>
        <v>224046000</v>
      </c>
      <c r="F65" s="49">
        <f t="shared" si="30"/>
        <v>214651000</v>
      </c>
      <c r="G65" s="50">
        <f t="shared" si="30"/>
        <v>151783000</v>
      </c>
      <c r="H65" s="49">
        <f t="shared" si="30"/>
        <v>26340000</v>
      </c>
      <c r="I65" s="50">
        <f t="shared" si="30"/>
        <v>26289141</v>
      </c>
      <c r="J65" s="49">
        <f t="shared" si="30"/>
        <v>58769000</v>
      </c>
      <c r="K65" s="50">
        <f t="shared" si="30"/>
        <v>42450424</v>
      </c>
      <c r="L65" s="49">
        <f t="shared" si="30"/>
        <v>25707000</v>
      </c>
      <c r="M65" s="51">
        <f t="shared" si="30"/>
        <v>35718507</v>
      </c>
      <c r="N65" s="49">
        <f t="shared" si="30"/>
        <v>0</v>
      </c>
      <c r="O65" s="50">
        <f t="shared" si="30"/>
        <v>0</v>
      </c>
      <c r="P65" s="49">
        <f t="shared" si="30"/>
        <v>110816000</v>
      </c>
      <c r="Q65" s="50">
        <f t="shared" si="30"/>
        <v>104458072</v>
      </c>
      <c r="R65" s="34">
        <f t="shared" si="16"/>
        <v>-56.257550749544826</v>
      </c>
      <c r="S65" s="35">
        <f t="shared" si="17"/>
        <v>-15.858303323424991</v>
      </c>
      <c r="T65" s="34">
        <f t="shared" si="18"/>
        <v>49.461271346062865</v>
      </c>
      <c r="U65" s="35">
        <f t="shared" si="19"/>
        <v>46.623493389750323</v>
      </c>
      <c r="V65" s="49">
        <f>+V61+V62</f>
        <v>22602000</v>
      </c>
      <c r="W65" s="50">
        <f>+W61+W62</f>
        <v>19175000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114354000</v>
      </c>
      <c r="C8" s="36">
        <f t="shared" si="0"/>
        <v>0</v>
      </c>
      <c r="D8" s="36">
        <f t="shared" si="0"/>
        <v>0</v>
      </c>
      <c r="E8" s="36">
        <f t="shared" si="0"/>
        <v>114354000</v>
      </c>
      <c r="F8" s="37">
        <f t="shared" si="0"/>
        <v>114354000</v>
      </c>
      <c r="G8" s="38">
        <f t="shared" si="0"/>
        <v>114354000</v>
      </c>
      <c r="H8" s="37">
        <f t="shared" si="0"/>
        <v>27153000</v>
      </c>
      <c r="I8" s="38">
        <f t="shared" si="0"/>
        <v>33957549</v>
      </c>
      <c r="J8" s="37">
        <f t="shared" si="0"/>
        <v>21074000</v>
      </c>
      <c r="K8" s="38">
        <f t="shared" si="0"/>
        <v>22218732</v>
      </c>
      <c r="L8" s="37">
        <f t="shared" si="0"/>
        <v>13760000</v>
      </c>
      <c r="M8" s="38">
        <f t="shared" si="0"/>
        <v>22773787</v>
      </c>
      <c r="N8" s="37">
        <f t="shared" si="0"/>
        <v>0</v>
      </c>
      <c r="O8" s="38">
        <f t="shared" si="0"/>
        <v>0</v>
      </c>
      <c r="P8" s="37">
        <f t="shared" si="0"/>
        <v>61987000</v>
      </c>
      <c r="Q8" s="38">
        <f t="shared" si="0"/>
        <v>78950068</v>
      </c>
      <c r="R8" s="16">
        <f>IF(($J8       =0),0,((($L8       -$J8       )/$J8       )*100))</f>
        <v>-34.706273132770235</v>
      </c>
      <c r="S8" s="17">
        <f>IF(($K8       =0),0,((($M8       -$K8       )/$K8       )*100))</f>
        <v>2.4981398578460734</v>
      </c>
      <c r="T8" s="16">
        <f>IF(($E8       =0),0,(($P8       /$E8       )*100))</f>
        <v>54.206236773527813</v>
      </c>
      <c r="U8" s="18">
        <f>IF(($E8       =0),0,(($Q8       /$E8       )*100))</f>
        <v>69.040058065305971</v>
      </c>
      <c r="V8" s="37">
        <f t="shared" ref="V8:W8" si="1">+V9+V28</f>
        <v>18099000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108774000</v>
      </c>
      <c r="C9" s="39">
        <f t="shared" si="2"/>
        <v>0</v>
      </c>
      <c r="D9" s="39">
        <f t="shared" si="2"/>
        <v>0</v>
      </c>
      <c r="E9" s="39">
        <f t="shared" si="2"/>
        <v>108774000</v>
      </c>
      <c r="F9" s="40">
        <f t="shared" si="2"/>
        <v>108774000</v>
      </c>
      <c r="G9" s="41">
        <f t="shared" si="2"/>
        <v>108774000</v>
      </c>
      <c r="H9" s="40">
        <f t="shared" si="2"/>
        <v>25873000</v>
      </c>
      <c r="I9" s="41">
        <f t="shared" si="2"/>
        <v>31838716</v>
      </c>
      <c r="J9" s="40">
        <f t="shared" si="2"/>
        <v>18929000</v>
      </c>
      <c r="K9" s="41">
        <f t="shared" si="2"/>
        <v>19314290</v>
      </c>
      <c r="L9" s="40">
        <f t="shared" si="2"/>
        <v>12363000</v>
      </c>
      <c r="M9" s="41">
        <f t="shared" si="2"/>
        <v>19410873</v>
      </c>
      <c r="N9" s="40">
        <f t="shared" si="2"/>
        <v>0</v>
      </c>
      <c r="O9" s="41">
        <f t="shared" si="2"/>
        <v>0</v>
      </c>
      <c r="P9" s="40">
        <f t="shared" si="2"/>
        <v>57165000</v>
      </c>
      <c r="Q9" s="41">
        <f t="shared" si="2"/>
        <v>70563879</v>
      </c>
      <c r="R9" s="20">
        <f>IF(($J9       =0),0,((($L9       -$J9       )/$J9       )*100))</f>
        <v>-34.687516509060174</v>
      </c>
      <c r="S9" s="21">
        <f>IF(($K9       =0),0,((($M9       -$K9       )/$K9       )*100))</f>
        <v>0.50005980028258867</v>
      </c>
      <c r="T9" s="20">
        <f>IF(($E9       =0),0,(($P9       /$E9       )*100))</f>
        <v>52.553919135087426</v>
      </c>
      <c r="U9" s="22">
        <f>IF(($E9       =0),0,(($Q9       /$E9       )*100))</f>
        <v>64.872008935958959</v>
      </c>
      <c r="V9" s="40">
        <f t="shared" ref="V9:W9" si="3">SUM(V10:V27)</f>
        <v>18099000</v>
      </c>
      <c r="W9" s="41">
        <f t="shared" si="3"/>
        <v>0</v>
      </c>
    </row>
    <row r="10" spans="1:23" x14ac:dyDescent="0.2">
      <c r="A10" s="23" t="s">
        <v>36</v>
      </c>
      <c r="B10" s="42">
        <v>57584000</v>
      </c>
      <c r="C10" s="42"/>
      <c r="D10" s="42"/>
      <c r="E10" s="42">
        <f t="shared" ref="E10:E41" si="4">$B10      +$C10      +$D10</f>
        <v>57584000</v>
      </c>
      <c r="F10" s="43">
        <v>57584000</v>
      </c>
      <c r="G10" s="44">
        <v>57584000</v>
      </c>
      <c r="H10" s="43">
        <v>18034000</v>
      </c>
      <c r="I10" s="44">
        <v>18073682</v>
      </c>
      <c r="J10" s="43">
        <v>12715000</v>
      </c>
      <c r="K10" s="44">
        <v>11906818</v>
      </c>
      <c r="L10" s="43">
        <v>10721000</v>
      </c>
      <c r="M10" s="44">
        <v>6632745</v>
      </c>
      <c r="N10" s="43"/>
      <c r="O10" s="44"/>
      <c r="P10" s="43">
        <f t="shared" ref="P10:P41" si="5">$H10      +$J10      +$L10      +$N10</f>
        <v>41470000</v>
      </c>
      <c r="Q10" s="44">
        <f t="shared" ref="Q10:Q41" si="6">$I10      +$K10      +$M10      +$O10</f>
        <v>36613245</v>
      </c>
      <c r="R10" s="24">
        <f t="shared" ref="R10:R41" si="7">IF(($J10      =0),0,((($L10      -$J10      )/$J10      )*100))</f>
        <v>-15.682265041289813</v>
      </c>
      <c r="S10" s="25">
        <f t="shared" ref="S10:S41" si="8">IF(($K10      =0),0,((($M10      -$K10      )/$K10      )*100))</f>
        <v>-44.294562997435591</v>
      </c>
      <c r="T10" s="24">
        <f t="shared" ref="T10:T41" si="9">IF(($E10      =0),0,(($P10      /$E10      )*100))</f>
        <v>72.016532370102809</v>
      </c>
      <c r="U10" s="26">
        <f t="shared" ref="U10:U41" si="10">IF(($E10      =0),0,(($Q10      /$E10      )*100))</f>
        <v>63.582323214781887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26648000</v>
      </c>
      <c r="C13" s="42"/>
      <c r="D13" s="42"/>
      <c r="E13" s="42">
        <f t="shared" si="4"/>
        <v>26648000</v>
      </c>
      <c r="F13" s="43">
        <v>26648000</v>
      </c>
      <c r="G13" s="44">
        <v>26648000</v>
      </c>
      <c r="H13" s="43">
        <v>7839000</v>
      </c>
      <c r="I13" s="44">
        <v>13765034</v>
      </c>
      <c r="J13" s="43">
        <v>3934000</v>
      </c>
      <c r="K13" s="44">
        <v>7407472</v>
      </c>
      <c r="L13" s="43">
        <v>1642000</v>
      </c>
      <c r="M13" s="44"/>
      <c r="N13" s="43"/>
      <c r="O13" s="44"/>
      <c r="P13" s="43">
        <f t="shared" si="5"/>
        <v>13415000</v>
      </c>
      <c r="Q13" s="44">
        <f t="shared" si="6"/>
        <v>21172506</v>
      </c>
      <c r="R13" s="24">
        <f t="shared" si="7"/>
        <v>-58.261311642094562</v>
      </c>
      <c r="S13" s="25">
        <f t="shared" si="8"/>
        <v>-100</v>
      </c>
      <c r="T13" s="24">
        <f t="shared" si="9"/>
        <v>50.341489042329634</v>
      </c>
      <c r="U13" s="26">
        <f t="shared" si="10"/>
        <v>79.452514259981982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24542000</v>
      </c>
      <c r="C20" s="42"/>
      <c r="D20" s="42"/>
      <c r="E20" s="42">
        <f t="shared" si="4"/>
        <v>24542000</v>
      </c>
      <c r="F20" s="43">
        <v>24542000</v>
      </c>
      <c r="G20" s="44">
        <v>24542000</v>
      </c>
      <c r="H20" s="43"/>
      <c r="I20" s="44"/>
      <c r="J20" s="43">
        <v>2280000</v>
      </c>
      <c r="K20" s="44"/>
      <c r="L20" s="43"/>
      <c r="M20" s="44">
        <v>12778128</v>
      </c>
      <c r="N20" s="43"/>
      <c r="O20" s="44"/>
      <c r="P20" s="43">
        <f t="shared" si="5"/>
        <v>2280000</v>
      </c>
      <c r="Q20" s="44">
        <f t="shared" si="6"/>
        <v>12778128</v>
      </c>
      <c r="R20" s="24">
        <f t="shared" si="7"/>
        <v>-100</v>
      </c>
      <c r="S20" s="25">
        <f t="shared" si="8"/>
        <v>0</v>
      </c>
      <c r="T20" s="24">
        <f t="shared" si="9"/>
        <v>9.290196398011572</v>
      </c>
      <c r="U20" s="26">
        <f t="shared" si="10"/>
        <v>52.066367859180183</v>
      </c>
      <c r="V20" s="43">
        <v>18099000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5580000</v>
      </c>
      <c r="C28" s="39">
        <f t="shared" si="11"/>
        <v>0</v>
      </c>
      <c r="D28" s="39">
        <f t="shared" si="11"/>
        <v>0</v>
      </c>
      <c r="E28" s="39">
        <f t="shared" si="11"/>
        <v>5580000</v>
      </c>
      <c r="F28" s="40">
        <f t="shared" si="11"/>
        <v>5580000</v>
      </c>
      <c r="G28" s="41">
        <f t="shared" si="11"/>
        <v>5580000</v>
      </c>
      <c r="H28" s="40">
        <f t="shared" si="11"/>
        <v>1280000</v>
      </c>
      <c r="I28" s="41">
        <f t="shared" si="11"/>
        <v>2118833</v>
      </c>
      <c r="J28" s="40">
        <f t="shared" si="11"/>
        <v>2145000</v>
      </c>
      <c r="K28" s="41">
        <f t="shared" si="11"/>
        <v>2904442</v>
      </c>
      <c r="L28" s="40">
        <f t="shared" si="11"/>
        <v>1397000</v>
      </c>
      <c r="M28" s="41">
        <f t="shared" si="11"/>
        <v>3362914</v>
      </c>
      <c r="N28" s="40">
        <f t="shared" si="11"/>
        <v>0</v>
      </c>
      <c r="O28" s="41">
        <f t="shared" si="11"/>
        <v>0</v>
      </c>
      <c r="P28" s="40">
        <f t="shared" si="11"/>
        <v>4822000</v>
      </c>
      <c r="Q28" s="41">
        <f t="shared" si="11"/>
        <v>8386189</v>
      </c>
      <c r="R28" s="20">
        <f t="shared" si="7"/>
        <v>-34.871794871794869</v>
      </c>
      <c r="S28" s="21">
        <f t="shared" si="8"/>
        <v>15.785200737353335</v>
      </c>
      <c r="T28" s="20">
        <f t="shared" si="9"/>
        <v>86.415770609318997</v>
      </c>
      <c r="U28" s="22">
        <f t="shared" si="10"/>
        <v>150.29012544802868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311000</v>
      </c>
      <c r="I31" s="44">
        <v>322168</v>
      </c>
      <c r="J31" s="43">
        <v>399000</v>
      </c>
      <c r="K31" s="44">
        <v>432533</v>
      </c>
      <c r="L31" s="43">
        <v>232000</v>
      </c>
      <c r="M31" s="44">
        <v>232129</v>
      </c>
      <c r="N31" s="43"/>
      <c r="O31" s="44"/>
      <c r="P31" s="43">
        <f t="shared" si="5"/>
        <v>942000</v>
      </c>
      <c r="Q31" s="44">
        <f t="shared" si="6"/>
        <v>986830</v>
      </c>
      <c r="R31" s="24">
        <f t="shared" si="7"/>
        <v>-41.854636591478695</v>
      </c>
      <c r="S31" s="25">
        <f t="shared" si="8"/>
        <v>-46.332649763139457</v>
      </c>
      <c r="T31" s="24">
        <f t="shared" si="9"/>
        <v>55.411764705882348</v>
      </c>
      <c r="U31" s="26">
        <f t="shared" si="10"/>
        <v>58.048823529411763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3880000</v>
      </c>
      <c r="C33" s="42"/>
      <c r="D33" s="42"/>
      <c r="E33" s="42">
        <f t="shared" si="4"/>
        <v>3880000</v>
      </c>
      <c r="F33" s="43">
        <v>3880000</v>
      </c>
      <c r="G33" s="44">
        <v>3880000</v>
      </c>
      <c r="H33" s="43">
        <v>969000</v>
      </c>
      <c r="I33" s="44">
        <v>1796665</v>
      </c>
      <c r="J33" s="43">
        <v>1746000</v>
      </c>
      <c r="K33" s="44">
        <v>2471909</v>
      </c>
      <c r="L33" s="43">
        <v>1165000</v>
      </c>
      <c r="M33" s="44">
        <v>3130785</v>
      </c>
      <c r="N33" s="43"/>
      <c r="O33" s="44"/>
      <c r="P33" s="43">
        <f t="shared" si="5"/>
        <v>3880000</v>
      </c>
      <c r="Q33" s="44">
        <f t="shared" si="6"/>
        <v>7399359</v>
      </c>
      <c r="R33" s="24">
        <f t="shared" si="7"/>
        <v>-33.276059564719354</v>
      </c>
      <c r="S33" s="25">
        <f t="shared" si="8"/>
        <v>26.654541085452578</v>
      </c>
      <c r="T33" s="24">
        <f t="shared" si="9"/>
        <v>100</v>
      </c>
      <c r="U33" s="26">
        <f t="shared" si="10"/>
        <v>190.70512886597939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31415000</v>
      </c>
      <c r="C43" s="45">
        <f t="shared" si="20"/>
        <v>-6127000</v>
      </c>
      <c r="D43" s="45">
        <f t="shared" si="20"/>
        <v>0</v>
      </c>
      <c r="E43" s="45">
        <f t="shared" si="20"/>
        <v>25288000</v>
      </c>
      <c r="F43" s="46">
        <f t="shared" si="20"/>
        <v>31415000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31415000</v>
      </c>
      <c r="C44" s="39">
        <f t="shared" si="22"/>
        <v>-6127000</v>
      </c>
      <c r="D44" s="39">
        <f t="shared" si="22"/>
        <v>0</v>
      </c>
      <c r="E44" s="39">
        <f t="shared" si="22"/>
        <v>25288000</v>
      </c>
      <c r="F44" s="40">
        <f t="shared" si="22"/>
        <v>31415000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31415000</v>
      </c>
      <c r="C46" s="42">
        <v>-6127000</v>
      </c>
      <c r="D46" s="42"/>
      <c r="E46" s="42">
        <f t="shared" si="13"/>
        <v>25288000</v>
      </c>
      <c r="F46" s="43">
        <v>31415000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145769000</v>
      </c>
      <c r="C61" s="39">
        <f t="shared" si="26"/>
        <v>-6127000</v>
      </c>
      <c r="D61" s="39">
        <f t="shared" si="26"/>
        <v>0</v>
      </c>
      <c r="E61" s="39">
        <f t="shared" si="26"/>
        <v>139642000</v>
      </c>
      <c r="F61" s="40">
        <f t="shared" si="26"/>
        <v>145769000</v>
      </c>
      <c r="G61" s="41">
        <f t="shared" si="26"/>
        <v>114354000</v>
      </c>
      <c r="H61" s="40">
        <f t="shared" si="26"/>
        <v>27153000</v>
      </c>
      <c r="I61" s="41">
        <f t="shared" si="26"/>
        <v>33957549</v>
      </c>
      <c r="J61" s="40">
        <f t="shared" si="26"/>
        <v>21074000</v>
      </c>
      <c r="K61" s="41">
        <f t="shared" si="26"/>
        <v>22218732</v>
      </c>
      <c r="L61" s="40">
        <f t="shared" si="26"/>
        <v>13760000</v>
      </c>
      <c r="M61" s="41">
        <f t="shared" si="26"/>
        <v>22773787</v>
      </c>
      <c r="N61" s="40">
        <f t="shared" si="26"/>
        <v>0</v>
      </c>
      <c r="O61" s="41">
        <f t="shared" si="26"/>
        <v>0</v>
      </c>
      <c r="P61" s="40">
        <f t="shared" si="26"/>
        <v>61987000</v>
      </c>
      <c r="Q61" s="41">
        <f t="shared" si="26"/>
        <v>78950068</v>
      </c>
      <c r="R61" s="20">
        <f t="shared" si="16"/>
        <v>-34.706273132770235</v>
      </c>
      <c r="S61" s="21">
        <f t="shared" si="17"/>
        <v>2.4981398578460734</v>
      </c>
      <c r="T61" s="20">
        <f t="shared" si="18"/>
        <v>44.389939989401469</v>
      </c>
      <c r="U61" s="22">
        <f t="shared" si="19"/>
        <v>56.537480127755259</v>
      </c>
      <c r="V61" s="40">
        <f t="shared" ref="V61:W61" si="27">+V8+V43</f>
        <v>18099000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145769000</v>
      </c>
      <c r="C65" s="48">
        <f t="shared" si="30"/>
        <v>-6127000</v>
      </c>
      <c r="D65" s="48">
        <f t="shared" si="30"/>
        <v>0</v>
      </c>
      <c r="E65" s="48">
        <f t="shared" si="30"/>
        <v>139642000</v>
      </c>
      <c r="F65" s="49">
        <f t="shared" si="30"/>
        <v>145769000</v>
      </c>
      <c r="G65" s="50">
        <f t="shared" si="30"/>
        <v>114354000</v>
      </c>
      <c r="H65" s="49">
        <f t="shared" si="30"/>
        <v>27153000</v>
      </c>
      <c r="I65" s="50">
        <f t="shared" si="30"/>
        <v>33957549</v>
      </c>
      <c r="J65" s="49">
        <f t="shared" si="30"/>
        <v>21074000</v>
      </c>
      <c r="K65" s="50">
        <f t="shared" si="30"/>
        <v>22218732</v>
      </c>
      <c r="L65" s="49">
        <f t="shared" si="30"/>
        <v>13760000</v>
      </c>
      <c r="M65" s="51">
        <f t="shared" si="30"/>
        <v>22773787</v>
      </c>
      <c r="N65" s="49">
        <f t="shared" si="30"/>
        <v>0</v>
      </c>
      <c r="O65" s="50">
        <f t="shared" si="30"/>
        <v>0</v>
      </c>
      <c r="P65" s="49">
        <f t="shared" si="30"/>
        <v>61987000</v>
      </c>
      <c r="Q65" s="50">
        <f t="shared" si="30"/>
        <v>78950068</v>
      </c>
      <c r="R65" s="34">
        <f t="shared" si="16"/>
        <v>-34.706273132770235</v>
      </c>
      <c r="S65" s="35">
        <f t="shared" si="17"/>
        <v>2.4981398578460734</v>
      </c>
      <c r="T65" s="34">
        <f t="shared" si="18"/>
        <v>44.389939989401469</v>
      </c>
      <c r="U65" s="35">
        <f t="shared" si="19"/>
        <v>56.537480127755259</v>
      </c>
      <c r="V65" s="49">
        <f>+V61+V62</f>
        <v>18099000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108131000</v>
      </c>
      <c r="C8" s="36">
        <f t="shared" si="0"/>
        <v>1500000</v>
      </c>
      <c r="D8" s="36">
        <f t="shared" si="0"/>
        <v>0</v>
      </c>
      <c r="E8" s="36">
        <f t="shared" si="0"/>
        <v>109631000</v>
      </c>
      <c r="F8" s="37">
        <f t="shared" si="0"/>
        <v>109631000</v>
      </c>
      <c r="G8" s="38">
        <f t="shared" si="0"/>
        <v>109631000</v>
      </c>
      <c r="H8" s="37">
        <f t="shared" si="0"/>
        <v>23549000</v>
      </c>
      <c r="I8" s="38">
        <f t="shared" si="0"/>
        <v>30569990</v>
      </c>
      <c r="J8" s="37">
        <f t="shared" si="0"/>
        <v>41014000</v>
      </c>
      <c r="K8" s="38">
        <f t="shared" si="0"/>
        <v>39165065</v>
      </c>
      <c r="L8" s="37">
        <f t="shared" si="0"/>
        <v>11781000</v>
      </c>
      <c r="M8" s="38">
        <f t="shared" si="0"/>
        <v>19312274</v>
      </c>
      <c r="N8" s="37">
        <f t="shared" si="0"/>
        <v>0</v>
      </c>
      <c r="O8" s="38">
        <f t="shared" si="0"/>
        <v>0</v>
      </c>
      <c r="P8" s="37">
        <f t="shared" si="0"/>
        <v>76344000</v>
      </c>
      <c r="Q8" s="38">
        <f t="shared" si="0"/>
        <v>89047329</v>
      </c>
      <c r="R8" s="16">
        <f>IF(($J8       =0),0,((($L8       -$J8       )/$J8       )*100))</f>
        <v>-71.275661969083728</v>
      </c>
      <c r="S8" s="17">
        <f>IF(($K8       =0),0,((($M8       -$K8       )/$K8       )*100))</f>
        <v>-50.690049920764849</v>
      </c>
      <c r="T8" s="16">
        <f>IF(($E8       =0),0,(($P8       /$E8       )*100))</f>
        <v>69.637237642637572</v>
      </c>
      <c r="U8" s="18">
        <f>IF(($E8       =0),0,(($Q8       /$E8       )*100))</f>
        <v>81.224588848044803</v>
      </c>
      <c r="V8" s="37">
        <f t="shared" ref="V8:W8" si="1">+V9+V28</f>
        <v>9727000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103775000</v>
      </c>
      <c r="C9" s="39">
        <f t="shared" si="2"/>
        <v>1500000</v>
      </c>
      <c r="D9" s="39">
        <f t="shared" si="2"/>
        <v>0</v>
      </c>
      <c r="E9" s="39">
        <f t="shared" si="2"/>
        <v>105275000</v>
      </c>
      <c r="F9" s="40">
        <f t="shared" si="2"/>
        <v>105275000</v>
      </c>
      <c r="G9" s="41">
        <f t="shared" si="2"/>
        <v>105275000</v>
      </c>
      <c r="H9" s="40">
        <f t="shared" si="2"/>
        <v>22766000</v>
      </c>
      <c r="I9" s="41">
        <f t="shared" si="2"/>
        <v>28182369</v>
      </c>
      <c r="J9" s="40">
        <f t="shared" si="2"/>
        <v>40575000</v>
      </c>
      <c r="K9" s="41">
        <f t="shared" si="2"/>
        <v>38698737</v>
      </c>
      <c r="L9" s="40">
        <f t="shared" si="2"/>
        <v>11735000</v>
      </c>
      <c r="M9" s="41">
        <f t="shared" si="2"/>
        <v>19111011</v>
      </c>
      <c r="N9" s="40">
        <f t="shared" si="2"/>
        <v>0</v>
      </c>
      <c r="O9" s="41">
        <f t="shared" si="2"/>
        <v>0</v>
      </c>
      <c r="P9" s="40">
        <f t="shared" si="2"/>
        <v>75076000</v>
      </c>
      <c r="Q9" s="41">
        <f t="shared" si="2"/>
        <v>85992117</v>
      </c>
      <c r="R9" s="20">
        <f>IF(($J9       =0),0,((($L9       -$J9       )/$J9       )*100))</f>
        <v>-71.078250154035743</v>
      </c>
      <c r="S9" s="21">
        <f>IF(($K9       =0),0,((($M9       -$K9       )/$K9       )*100))</f>
        <v>-50.615930954025714</v>
      </c>
      <c r="T9" s="20">
        <f>IF(($E9       =0),0,(($P9       /$E9       )*100))</f>
        <v>71.314177155070055</v>
      </c>
      <c r="U9" s="22">
        <f>IF(($E9       =0),0,(($Q9       /$E9       )*100))</f>
        <v>81.683321776300161</v>
      </c>
      <c r="V9" s="40">
        <f t="shared" ref="V9:W9" si="3">SUM(V10:V27)</f>
        <v>9727000</v>
      </c>
      <c r="W9" s="41">
        <f t="shared" si="3"/>
        <v>0</v>
      </c>
    </row>
    <row r="10" spans="1:23" x14ac:dyDescent="0.2">
      <c r="A10" s="23" t="s">
        <v>36</v>
      </c>
      <c r="B10" s="42">
        <v>54199000</v>
      </c>
      <c r="C10" s="42"/>
      <c r="D10" s="42"/>
      <c r="E10" s="42">
        <f t="shared" ref="E10:E41" si="4">$B10      +$C10      +$D10</f>
        <v>54199000</v>
      </c>
      <c r="F10" s="43">
        <v>54199000</v>
      </c>
      <c r="G10" s="44">
        <v>54199000</v>
      </c>
      <c r="H10" s="43">
        <v>19370000</v>
      </c>
      <c r="I10" s="44">
        <v>18240542</v>
      </c>
      <c r="J10" s="43">
        <v>22717000</v>
      </c>
      <c r="K10" s="44">
        <v>20668767</v>
      </c>
      <c r="L10" s="43">
        <v>10491000</v>
      </c>
      <c r="M10" s="44">
        <v>11209084</v>
      </c>
      <c r="N10" s="43"/>
      <c r="O10" s="44"/>
      <c r="P10" s="43">
        <f t="shared" ref="P10:P41" si="5">$H10      +$J10      +$L10      +$N10</f>
        <v>52578000</v>
      </c>
      <c r="Q10" s="44">
        <f t="shared" ref="Q10:Q41" si="6">$I10      +$K10      +$M10      +$O10</f>
        <v>50118393</v>
      </c>
      <c r="R10" s="24">
        <f t="shared" ref="R10:R41" si="7">IF(($J10      =0),0,((($L10      -$J10      )/$J10      )*100))</f>
        <v>-53.818726064181007</v>
      </c>
      <c r="S10" s="25">
        <f t="shared" ref="S10:S41" si="8">IF(($K10      =0),0,((($M10      -$K10      )/$K10      )*100))</f>
        <v>-45.768008319025512</v>
      </c>
      <c r="T10" s="24">
        <f t="shared" ref="T10:T41" si="9">IF(($E10      =0),0,(($P10      /$E10      )*100))</f>
        <v>97.009169910883969</v>
      </c>
      <c r="U10" s="26">
        <f t="shared" ref="U10:U41" si="10">IF(($E10      =0),0,(($Q10      /$E10      )*100))</f>
        <v>92.471065886824476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22728000</v>
      </c>
      <c r="C13" s="42">
        <v>1500000</v>
      </c>
      <c r="D13" s="42"/>
      <c r="E13" s="42">
        <f t="shared" si="4"/>
        <v>24228000</v>
      </c>
      <c r="F13" s="43">
        <v>24228000</v>
      </c>
      <c r="G13" s="44">
        <v>24228000</v>
      </c>
      <c r="H13" s="43">
        <v>3396000</v>
      </c>
      <c r="I13" s="44">
        <v>6996259</v>
      </c>
      <c r="J13" s="43">
        <v>9404000</v>
      </c>
      <c r="K13" s="44">
        <v>7222188</v>
      </c>
      <c r="L13" s="43">
        <v>1244000</v>
      </c>
      <c r="M13" s="44">
        <v>1084720</v>
      </c>
      <c r="N13" s="43"/>
      <c r="O13" s="44"/>
      <c r="P13" s="43">
        <f t="shared" si="5"/>
        <v>14044000</v>
      </c>
      <c r="Q13" s="44">
        <f t="shared" si="6"/>
        <v>15303167</v>
      </c>
      <c r="R13" s="24">
        <f t="shared" si="7"/>
        <v>-86.77158655891111</v>
      </c>
      <c r="S13" s="25">
        <f t="shared" si="8"/>
        <v>-84.980728831761226</v>
      </c>
      <c r="T13" s="24">
        <f t="shared" si="9"/>
        <v>57.965989763909533</v>
      </c>
      <c r="U13" s="26">
        <f t="shared" si="10"/>
        <v>63.16314594683837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26848000</v>
      </c>
      <c r="C20" s="42"/>
      <c r="D20" s="42"/>
      <c r="E20" s="42">
        <f t="shared" si="4"/>
        <v>26848000</v>
      </c>
      <c r="F20" s="43">
        <v>26848000</v>
      </c>
      <c r="G20" s="44">
        <v>26848000</v>
      </c>
      <c r="H20" s="43"/>
      <c r="I20" s="44">
        <v>2945568</v>
      </c>
      <c r="J20" s="43">
        <v>8454000</v>
      </c>
      <c r="K20" s="44">
        <v>10807782</v>
      </c>
      <c r="L20" s="43"/>
      <c r="M20" s="44">
        <v>6817207</v>
      </c>
      <c r="N20" s="43"/>
      <c r="O20" s="44"/>
      <c r="P20" s="43">
        <f t="shared" si="5"/>
        <v>8454000</v>
      </c>
      <c r="Q20" s="44">
        <f t="shared" si="6"/>
        <v>20570557</v>
      </c>
      <c r="R20" s="24">
        <f t="shared" si="7"/>
        <v>-100</v>
      </c>
      <c r="S20" s="25">
        <f t="shared" si="8"/>
        <v>-36.923163328053803</v>
      </c>
      <c r="T20" s="24">
        <f t="shared" si="9"/>
        <v>31.488379022646008</v>
      </c>
      <c r="U20" s="26">
        <f t="shared" si="10"/>
        <v>76.618582389749704</v>
      </c>
      <c r="V20" s="43">
        <v>9727000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4356000</v>
      </c>
      <c r="C28" s="39">
        <f t="shared" si="11"/>
        <v>0</v>
      </c>
      <c r="D28" s="39">
        <f t="shared" si="11"/>
        <v>0</v>
      </c>
      <c r="E28" s="39">
        <f t="shared" si="11"/>
        <v>4356000</v>
      </c>
      <c r="F28" s="40">
        <f t="shared" si="11"/>
        <v>4356000</v>
      </c>
      <c r="G28" s="41">
        <f t="shared" si="11"/>
        <v>4356000</v>
      </c>
      <c r="H28" s="40">
        <f t="shared" si="11"/>
        <v>783000</v>
      </c>
      <c r="I28" s="41">
        <f t="shared" si="11"/>
        <v>2387621</v>
      </c>
      <c r="J28" s="40">
        <f t="shared" si="11"/>
        <v>439000</v>
      </c>
      <c r="K28" s="41">
        <f t="shared" si="11"/>
        <v>466328</v>
      </c>
      <c r="L28" s="40">
        <f t="shared" si="11"/>
        <v>46000</v>
      </c>
      <c r="M28" s="41">
        <f t="shared" si="11"/>
        <v>201263</v>
      </c>
      <c r="N28" s="40">
        <f t="shared" si="11"/>
        <v>0</v>
      </c>
      <c r="O28" s="41">
        <f t="shared" si="11"/>
        <v>0</v>
      </c>
      <c r="P28" s="40">
        <f t="shared" si="11"/>
        <v>1268000</v>
      </c>
      <c r="Q28" s="41">
        <f t="shared" si="11"/>
        <v>3055212</v>
      </c>
      <c r="R28" s="20">
        <f t="shared" si="7"/>
        <v>-89.521640091116168</v>
      </c>
      <c r="S28" s="21">
        <f t="shared" si="8"/>
        <v>-56.84089310528212</v>
      </c>
      <c r="T28" s="20">
        <f t="shared" si="9"/>
        <v>29.109274563820019</v>
      </c>
      <c r="U28" s="22">
        <f t="shared" si="10"/>
        <v>70.138016528925618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120000</v>
      </c>
      <c r="I31" s="44">
        <v>118950</v>
      </c>
      <c r="J31" s="43">
        <v>52000</v>
      </c>
      <c r="K31" s="44">
        <v>78999</v>
      </c>
      <c r="L31" s="43">
        <v>46000</v>
      </c>
      <c r="M31" s="44">
        <v>201263</v>
      </c>
      <c r="N31" s="43"/>
      <c r="O31" s="44"/>
      <c r="P31" s="43">
        <f t="shared" si="5"/>
        <v>218000</v>
      </c>
      <c r="Q31" s="44">
        <f t="shared" si="6"/>
        <v>399212</v>
      </c>
      <c r="R31" s="24">
        <f t="shared" si="7"/>
        <v>-11.538461538461538</v>
      </c>
      <c r="S31" s="25">
        <f t="shared" si="8"/>
        <v>154.76651603184851</v>
      </c>
      <c r="T31" s="24">
        <f t="shared" si="9"/>
        <v>12.823529411764707</v>
      </c>
      <c r="U31" s="26">
        <f t="shared" si="10"/>
        <v>23.483058823529412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2656000</v>
      </c>
      <c r="C33" s="42"/>
      <c r="D33" s="42"/>
      <c r="E33" s="42">
        <f t="shared" si="4"/>
        <v>2656000</v>
      </c>
      <c r="F33" s="43">
        <v>2656000</v>
      </c>
      <c r="G33" s="44">
        <v>2656000</v>
      </c>
      <c r="H33" s="43">
        <v>663000</v>
      </c>
      <c r="I33" s="44">
        <v>2268671</v>
      </c>
      <c r="J33" s="43">
        <v>387000</v>
      </c>
      <c r="K33" s="44">
        <v>387329</v>
      </c>
      <c r="L33" s="43"/>
      <c r="M33" s="44"/>
      <c r="N33" s="43"/>
      <c r="O33" s="44"/>
      <c r="P33" s="43">
        <f t="shared" si="5"/>
        <v>1050000</v>
      </c>
      <c r="Q33" s="44">
        <f t="shared" si="6"/>
        <v>2656000</v>
      </c>
      <c r="R33" s="24">
        <f t="shared" si="7"/>
        <v>-100</v>
      </c>
      <c r="S33" s="25">
        <f t="shared" si="8"/>
        <v>-100</v>
      </c>
      <c r="T33" s="24">
        <f t="shared" si="9"/>
        <v>39.533132530120483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5707000</v>
      </c>
      <c r="C43" s="45">
        <f t="shared" si="20"/>
        <v>-1802000</v>
      </c>
      <c r="D43" s="45">
        <f t="shared" si="20"/>
        <v>0</v>
      </c>
      <c r="E43" s="45">
        <f t="shared" si="20"/>
        <v>3905000</v>
      </c>
      <c r="F43" s="46">
        <f t="shared" si="20"/>
        <v>5707000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5707000</v>
      </c>
      <c r="C44" s="39">
        <f t="shared" si="22"/>
        <v>-1802000</v>
      </c>
      <c r="D44" s="39">
        <f t="shared" si="22"/>
        <v>0</v>
      </c>
      <c r="E44" s="39">
        <f t="shared" si="22"/>
        <v>3905000</v>
      </c>
      <c r="F44" s="40">
        <f t="shared" si="22"/>
        <v>5707000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5707000</v>
      </c>
      <c r="C46" s="42">
        <v>-1802000</v>
      </c>
      <c r="D46" s="42"/>
      <c r="E46" s="42">
        <f t="shared" si="13"/>
        <v>3905000</v>
      </c>
      <c r="F46" s="43">
        <v>5707000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113838000</v>
      </c>
      <c r="C61" s="39">
        <f t="shared" si="26"/>
        <v>-302000</v>
      </c>
      <c r="D61" s="39">
        <f t="shared" si="26"/>
        <v>0</v>
      </c>
      <c r="E61" s="39">
        <f t="shared" si="26"/>
        <v>113536000</v>
      </c>
      <c r="F61" s="40">
        <f t="shared" si="26"/>
        <v>115338000</v>
      </c>
      <c r="G61" s="41">
        <f t="shared" si="26"/>
        <v>109631000</v>
      </c>
      <c r="H61" s="40">
        <f t="shared" si="26"/>
        <v>23549000</v>
      </c>
      <c r="I61" s="41">
        <f t="shared" si="26"/>
        <v>30569990</v>
      </c>
      <c r="J61" s="40">
        <f t="shared" si="26"/>
        <v>41014000</v>
      </c>
      <c r="K61" s="41">
        <f t="shared" si="26"/>
        <v>39165065</v>
      </c>
      <c r="L61" s="40">
        <f t="shared" si="26"/>
        <v>11781000</v>
      </c>
      <c r="M61" s="41">
        <f t="shared" si="26"/>
        <v>19312274</v>
      </c>
      <c r="N61" s="40">
        <f t="shared" si="26"/>
        <v>0</v>
      </c>
      <c r="O61" s="41">
        <f t="shared" si="26"/>
        <v>0</v>
      </c>
      <c r="P61" s="40">
        <f t="shared" si="26"/>
        <v>76344000</v>
      </c>
      <c r="Q61" s="41">
        <f t="shared" si="26"/>
        <v>89047329</v>
      </c>
      <c r="R61" s="20">
        <f t="shared" si="16"/>
        <v>-71.275661969083728</v>
      </c>
      <c r="S61" s="21">
        <f t="shared" si="17"/>
        <v>-50.690049920764849</v>
      </c>
      <c r="T61" s="20">
        <f t="shared" si="18"/>
        <v>67.24210822998873</v>
      </c>
      <c r="U61" s="22">
        <f t="shared" si="19"/>
        <v>78.430919708286368</v>
      </c>
      <c r="V61" s="40">
        <f t="shared" ref="V61:W61" si="27">+V8+V43</f>
        <v>9727000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113838000</v>
      </c>
      <c r="C65" s="48">
        <f t="shared" si="30"/>
        <v>-302000</v>
      </c>
      <c r="D65" s="48">
        <f t="shared" si="30"/>
        <v>0</v>
      </c>
      <c r="E65" s="48">
        <f t="shared" si="30"/>
        <v>113536000</v>
      </c>
      <c r="F65" s="49">
        <f t="shared" si="30"/>
        <v>115338000</v>
      </c>
      <c r="G65" s="50">
        <f t="shared" si="30"/>
        <v>109631000</v>
      </c>
      <c r="H65" s="49">
        <f t="shared" si="30"/>
        <v>23549000</v>
      </c>
      <c r="I65" s="50">
        <f t="shared" si="30"/>
        <v>30569990</v>
      </c>
      <c r="J65" s="49">
        <f t="shared" si="30"/>
        <v>41014000</v>
      </c>
      <c r="K65" s="50">
        <f t="shared" si="30"/>
        <v>39165065</v>
      </c>
      <c r="L65" s="49">
        <f t="shared" si="30"/>
        <v>11781000</v>
      </c>
      <c r="M65" s="51">
        <f t="shared" si="30"/>
        <v>19312274</v>
      </c>
      <c r="N65" s="49">
        <f t="shared" si="30"/>
        <v>0</v>
      </c>
      <c r="O65" s="50">
        <f t="shared" si="30"/>
        <v>0</v>
      </c>
      <c r="P65" s="49">
        <f t="shared" si="30"/>
        <v>76344000</v>
      </c>
      <c r="Q65" s="50">
        <f t="shared" si="30"/>
        <v>89047329</v>
      </c>
      <c r="R65" s="34">
        <f t="shared" si="16"/>
        <v>-71.275661969083728</v>
      </c>
      <c r="S65" s="35">
        <f t="shared" si="17"/>
        <v>-50.690049920764849</v>
      </c>
      <c r="T65" s="34">
        <f t="shared" si="18"/>
        <v>67.24210822998873</v>
      </c>
      <c r="U65" s="35">
        <f t="shared" si="19"/>
        <v>78.430919708286368</v>
      </c>
      <c r="V65" s="49">
        <f>+V61+V62</f>
        <v>9727000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86955000</v>
      </c>
      <c r="C8" s="36">
        <f t="shared" si="0"/>
        <v>21829000</v>
      </c>
      <c r="D8" s="36">
        <f t="shared" si="0"/>
        <v>0</v>
      </c>
      <c r="E8" s="36">
        <f t="shared" si="0"/>
        <v>108784000</v>
      </c>
      <c r="F8" s="37">
        <f t="shared" si="0"/>
        <v>108784000</v>
      </c>
      <c r="G8" s="38">
        <f t="shared" si="0"/>
        <v>108784000</v>
      </c>
      <c r="H8" s="37">
        <f t="shared" si="0"/>
        <v>27493000</v>
      </c>
      <c r="I8" s="38">
        <f t="shared" si="0"/>
        <v>30121889</v>
      </c>
      <c r="J8" s="37">
        <f t="shared" si="0"/>
        <v>22051000</v>
      </c>
      <c r="K8" s="38">
        <f t="shared" si="0"/>
        <v>19688444</v>
      </c>
      <c r="L8" s="37">
        <f t="shared" si="0"/>
        <v>20623000</v>
      </c>
      <c r="M8" s="38">
        <f t="shared" si="0"/>
        <v>8856177</v>
      </c>
      <c r="N8" s="37">
        <f t="shared" si="0"/>
        <v>0</v>
      </c>
      <c r="O8" s="38">
        <f t="shared" si="0"/>
        <v>0</v>
      </c>
      <c r="P8" s="37">
        <f t="shared" si="0"/>
        <v>70167000</v>
      </c>
      <c r="Q8" s="38">
        <f t="shared" si="0"/>
        <v>58666510</v>
      </c>
      <c r="R8" s="16">
        <f>IF(($J8       =0),0,((($L8       -$J8       )/$J8       )*100))</f>
        <v>-6.4758967847263165</v>
      </c>
      <c r="S8" s="17">
        <f>IF(($K8       =0),0,((($M8       -$K8       )/$K8       )*100))</f>
        <v>-55.018400641513367</v>
      </c>
      <c r="T8" s="16">
        <f>IF(($E8       =0),0,(($P8       /$E8       )*100))</f>
        <v>64.501213413737318</v>
      </c>
      <c r="U8" s="18">
        <f>IF(($E8       =0),0,(($Q8       /$E8       )*100))</f>
        <v>53.929355419914693</v>
      </c>
      <c r="V8" s="37">
        <f t="shared" ref="V8:W8" si="1">+V9+V28</f>
        <v>6292000</v>
      </c>
      <c r="W8" s="38">
        <f t="shared" si="1"/>
        <v>5662000</v>
      </c>
    </row>
    <row r="9" spans="1:23" x14ac:dyDescent="0.2">
      <c r="A9" s="19" t="s">
        <v>35</v>
      </c>
      <c r="B9" s="39">
        <f t="shared" ref="B9:Q9" si="2">SUM(B10:B27)</f>
        <v>81874000</v>
      </c>
      <c r="C9" s="39">
        <f t="shared" si="2"/>
        <v>21829000</v>
      </c>
      <c r="D9" s="39">
        <f t="shared" si="2"/>
        <v>0</v>
      </c>
      <c r="E9" s="39">
        <f t="shared" si="2"/>
        <v>103703000</v>
      </c>
      <c r="F9" s="40">
        <f t="shared" si="2"/>
        <v>103703000</v>
      </c>
      <c r="G9" s="41">
        <f t="shared" si="2"/>
        <v>103703000</v>
      </c>
      <c r="H9" s="40">
        <f t="shared" si="2"/>
        <v>26646000</v>
      </c>
      <c r="I9" s="41">
        <f t="shared" si="2"/>
        <v>27782452</v>
      </c>
      <c r="J9" s="40">
        <f t="shared" si="2"/>
        <v>20261000</v>
      </c>
      <c r="K9" s="41">
        <f t="shared" si="2"/>
        <v>17792899</v>
      </c>
      <c r="L9" s="40">
        <f t="shared" si="2"/>
        <v>19175000</v>
      </c>
      <c r="M9" s="41">
        <f t="shared" si="2"/>
        <v>8710782</v>
      </c>
      <c r="N9" s="40">
        <f t="shared" si="2"/>
        <v>0</v>
      </c>
      <c r="O9" s="41">
        <f t="shared" si="2"/>
        <v>0</v>
      </c>
      <c r="P9" s="40">
        <f t="shared" si="2"/>
        <v>66082000</v>
      </c>
      <c r="Q9" s="41">
        <f t="shared" si="2"/>
        <v>54286133</v>
      </c>
      <c r="R9" s="20">
        <f>IF(($J9       =0),0,((($L9       -$J9       )/$J9       )*100))</f>
        <v>-5.3600513301416512</v>
      </c>
      <c r="S9" s="21">
        <f>IF(($K9       =0),0,((($M9       -$K9       )/$K9       )*100))</f>
        <v>-51.043492125707004</v>
      </c>
      <c r="T9" s="20">
        <f>IF(($E9       =0),0,(($P9       /$E9       )*100))</f>
        <v>63.722360973163752</v>
      </c>
      <c r="U9" s="22">
        <f>IF(($E9       =0),0,(($Q9       /$E9       )*100))</f>
        <v>52.347697752234744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56512000</v>
      </c>
      <c r="C10" s="42"/>
      <c r="D10" s="42"/>
      <c r="E10" s="42">
        <f t="shared" ref="E10:E41" si="4">$B10      +$C10      +$D10</f>
        <v>56512000</v>
      </c>
      <c r="F10" s="43">
        <v>56512000</v>
      </c>
      <c r="G10" s="44">
        <v>56512000</v>
      </c>
      <c r="H10" s="43">
        <v>17284000</v>
      </c>
      <c r="I10" s="44">
        <v>16966165</v>
      </c>
      <c r="J10" s="43">
        <v>12505000</v>
      </c>
      <c r="K10" s="44">
        <v>13053786</v>
      </c>
      <c r="L10" s="43">
        <v>19175000</v>
      </c>
      <c r="M10" s="44">
        <v>16779491</v>
      </c>
      <c r="N10" s="43"/>
      <c r="O10" s="44"/>
      <c r="P10" s="43">
        <f t="shared" ref="P10:P41" si="5">$H10      +$J10      +$L10      +$N10</f>
        <v>48964000</v>
      </c>
      <c r="Q10" s="44">
        <f t="shared" ref="Q10:Q41" si="6">$I10      +$K10      +$M10      +$O10</f>
        <v>46799442</v>
      </c>
      <c r="R10" s="24">
        <f t="shared" ref="R10:R41" si="7">IF(($J10      =0),0,((($L10      -$J10      )/$J10      )*100))</f>
        <v>53.338664534186329</v>
      </c>
      <c r="S10" s="25">
        <f t="shared" ref="S10:S41" si="8">IF(($K10      =0),0,((($M10      -$K10      )/$K10      )*100))</f>
        <v>28.541183377757228</v>
      </c>
      <c r="T10" s="24">
        <f t="shared" ref="T10:T41" si="9">IF(($E10      =0),0,(($P10      /$E10      )*100))</f>
        <v>86.64354473386183</v>
      </c>
      <c r="U10" s="26">
        <f t="shared" ref="U10:U41" si="10">IF(($E10      =0),0,(($Q10      /$E10      )*100))</f>
        <v>82.813282134767846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25362000</v>
      </c>
      <c r="C13" s="42"/>
      <c r="D13" s="42"/>
      <c r="E13" s="42">
        <f t="shared" si="4"/>
        <v>25362000</v>
      </c>
      <c r="F13" s="43">
        <v>25362000</v>
      </c>
      <c r="G13" s="44">
        <v>25362000</v>
      </c>
      <c r="H13" s="43">
        <v>9362000</v>
      </c>
      <c r="I13" s="44">
        <v>10816287</v>
      </c>
      <c r="J13" s="43">
        <v>7756000</v>
      </c>
      <c r="K13" s="44">
        <v>4739113</v>
      </c>
      <c r="L13" s="43"/>
      <c r="M13" s="44">
        <v>-8068709</v>
      </c>
      <c r="N13" s="43"/>
      <c r="O13" s="44"/>
      <c r="P13" s="43">
        <f t="shared" si="5"/>
        <v>17118000</v>
      </c>
      <c r="Q13" s="44">
        <f t="shared" si="6"/>
        <v>7486691</v>
      </c>
      <c r="R13" s="24">
        <f t="shared" si="7"/>
        <v>-100</v>
      </c>
      <c r="S13" s="25">
        <f t="shared" si="8"/>
        <v>-270.25778874654389</v>
      </c>
      <c r="T13" s="24">
        <f t="shared" si="9"/>
        <v>67.494677075940373</v>
      </c>
      <c r="U13" s="26">
        <f t="shared" si="10"/>
        <v>29.519324185789763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21829000</v>
      </c>
      <c r="D20" s="42"/>
      <c r="E20" s="42">
        <f t="shared" si="4"/>
        <v>21829000</v>
      </c>
      <c r="F20" s="43">
        <v>21829000</v>
      </c>
      <c r="G20" s="44">
        <v>21829000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5081000</v>
      </c>
      <c r="C28" s="39">
        <f t="shared" si="11"/>
        <v>0</v>
      </c>
      <c r="D28" s="39">
        <f t="shared" si="11"/>
        <v>0</v>
      </c>
      <c r="E28" s="39">
        <f t="shared" si="11"/>
        <v>5081000</v>
      </c>
      <c r="F28" s="40">
        <f t="shared" si="11"/>
        <v>5081000</v>
      </c>
      <c r="G28" s="41">
        <f t="shared" si="11"/>
        <v>5081000</v>
      </c>
      <c r="H28" s="40">
        <f t="shared" si="11"/>
        <v>847000</v>
      </c>
      <c r="I28" s="41">
        <f t="shared" si="11"/>
        <v>2339437</v>
      </c>
      <c r="J28" s="40">
        <f t="shared" si="11"/>
        <v>1790000</v>
      </c>
      <c r="K28" s="41">
        <f t="shared" si="11"/>
        <v>1895545</v>
      </c>
      <c r="L28" s="40">
        <f t="shared" si="11"/>
        <v>1448000</v>
      </c>
      <c r="M28" s="41">
        <f t="shared" si="11"/>
        <v>145395</v>
      </c>
      <c r="N28" s="40">
        <f t="shared" si="11"/>
        <v>0</v>
      </c>
      <c r="O28" s="41">
        <f t="shared" si="11"/>
        <v>0</v>
      </c>
      <c r="P28" s="40">
        <f t="shared" si="11"/>
        <v>4085000</v>
      </c>
      <c r="Q28" s="41">
        <f t="shared" si="11"/>
        <v>4380377</v>
      </c>
      <c r="R28" s="20">
        <f t="shared" si="7"/>
        <v>-19.106145251396647</v>
      </c>
      <c r="S28" s="21">
        <f t="shared" si="8"/>
        <v>-92.329646618782462</v>
      </c>
      <c r="T28" s="20">
        <f t="shared" si="9"/>
        <v>80.397559535524493</v>
      </c>
      <c r="U28" s="22">
        <f t="shared" si="10"/>
        <v>86.210923046644368</v>
      </c>
      <c r="V28" s="40">
        <f t="shared" ref="V28:W28" si="12">SUM(V29:V42)</f>
        <v>6292000</v>
      </c>
      <c r="W28" s="41">
        <f t="shared" si="12"/>
        <v>5662000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2100000</v>
      </c>
      <c r="C31" s="42"/>
      <c r="D31" s="42"/>
      <c r="E31" s="42">
        <f t="shared" si="4"/>
        <v>2100000</v>
      </c>
      <c r="F31" s="43">
        <v>2100000</v>
      </c>
      <c r="G31" s="44">
        <v>2100000</v>
      </c>
      <c r="H31" s="43">
        <v>102000</v>
      </c>
      <c r="I31" s="44">
        <v>101762</v>
      </c>
      <c r="J31" s="43">
        <v>1136000</v>
      </c>
      <c r="K31" s="44">
        <v>1152217</v>
      </c>
      <c r="L31" s="43">
        <v>284000</v>
      </c>
      <c r="M31" s="44">
        <v>145395</v>
      </c>
      <c r="N31" s="43"/>
      <c r="O31" s="44"/>
      <c r="P31" s="43">
        <f t="shared" si="5"/>
        <v>1522000</v>
      </c>
      <c r="Q31" s="44">
        <f t="shared" si="6"/>
        <v>1399374</v>
      </c>
      <c r="R31" s="24">
        <f t="shared" si="7"/>
        <v>-75</v>
      </c>
      <c r="S31" s="25">
        <f t="shared" si="8"/>
        <v>-87.381283213144741</v>
      </c>
      <c r="T31" s="24">
        <f t="shared" si="9"/>
        <v>72.476190476190467</v>
      </c>
      <c r="U31" s="26">
        <f t="shared" si="10"/>
        <v>66.636857142857139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2981000</v>
      </c>
      <c r="C33" s="42"/>
      <c r="D33" s="42"/>
      <c r="E33" s="42">
        <f t="shared" si="4"/>
        <v>2981000</v>
      </c>
      <c r="F33" s="43">
        <v>2981000</v>
      </c>
      <c r="G33" s="44">
        <v>2981000</v>
      </c>
      <c r="H33" s="43">
        <v>745000</v>
      </c>
      <c r="I33" s="44">
        <v>2237675</v>
      </c>
      <c r="J33" s="43">
        <v>654000</v>
      </c>
      <c r="K33" s="44">
        <v>743328</v>
      </c>
      <c r="L33" s="43">
        <v>1164000</v>
      </c>
      <c r="M33" s="44"/>
      <c r="N33" s="43"/>
      <c r="O33" s="44"/>
      <c r="P33" s="43">
        <f t="shared" si="5"/>
        <v>2563000</v>
      </c>
      <c r="Q33" s="44">
        <f t="shared" si="6"/>
        <v>2981003</v>
      </c>
      <c r="R33" s="24">
        <f t="shared" si="7"/>
        <v>77.981651376146786</v>
      </c>
      <c r="S33" s="25">
        <f t="shared" si="8"/>
        <v>-100</v>
      </c>
      <c r="T33" s="24">
        <f t="shared" si="9"/>
        <v>85.977859778597789</v>
      </c>
      <c r="U33" s="26">
        <f t="shared" si="10"/>
        <v>100.00010063737001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6292000</v>
      </c>
      <c r="W37" s="44">
        <v>5662000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21177000</v>
      </c>
      <c r="C43" s="45">
        <f t="shared" si="20"/>
        <v>-1500000</v>
      </c>
      <c r="D43" s="45">
        <f t="shared" si="20"/>
        <v>0</v>
      </c>
      <c r="E43" s="45">
        <f t="shared" si="20"/>
        <v>19677000</v>
      </c>
      <c r="F43" s="46">
        <f t="shared" si="20"/>
        <v>19677000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21177000</v>
      </c>
      <c r="C44" s="39">
        <f t="shared" si="22"/>
        <v>-1500000</v>
      </c>
      <c r="D44" s="39">
        <f t="shared" si="22"/>
        <v>0</v>
      </c>
      <c r="E44" s="39">
        <f t="shared" si="22"/>
        <v>19677000</v>
      </c>
      <c r="F44" s="40">
        <f t="shared" si="22"/>
        <v>19677000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19677000</v>
      </c>
      <c r="C46" s="42"/>
      <c r="D46" s="42"/>
      <c r="E46" s="42">
        <f t="shared" si="13"/>
        <v>19677000</v>
      </c>
      <c r="F46" s="43">
        <v>19677000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108132000</v>
      </c>
      <c r="C61" s="39">
        <f t="shared" si="26"/>
        <v>20329000</v>
      </c>
      <c r="D61" s="39">
        <f t="shared" si="26"/>
        <v>0</v>
      </c>
      <c r="E61" s="39">
        <f t="shared" si="26"/>
        <v>128461000</v>
      </c>
      <c r="F61" s="40">
        <f t="shared" si="26"/>
        <v>128461000</v>
      </c>
      <c r="G61" s="41">
        <f t="shared" si="26"/>
        <v>108784000</v>
      </c>
      <c r="H61" s="40">
        <f t="shared" si="26"/>
        <v>27493000</v>
      </c>
      <c r="I61" s="41">
        <f t="shared" si="26"/>
        <v>30121889</v>
      </c>
      <c r="J61" s="40">
        <f t="shared" si="26"/>
        <v>22051000</v>
      </c>
      <c r="K61" s="41">
        <f t="shared" si="26"/>
        <v>19688444</v>
      </c>
      <c r="L61" s="40">
        <f t="shared" si="26"/>
        <v>20623000</v>
      </c>
      <c r="M61" s="41">
        <f t="shared" si="26"/>
        <v>8856177</v>
      </c>
      <c r="N61" s="40">
        <f t="shared" si="26"/>
        <v>0</v>
      </c>
      <c r="O61" s="41">
        <f t="shared" si="26"/>
        <v>0</v>
      </c>
      <c r="P61" s="40">
        <f t="shared" si="26"/>
        <v>70167000</v>
      </c>
      <c r="Q61" s="41">
        <f t="shared" si="26"/>
        <v>58666510</v>
      </c>
      <c r="R61" s="20">
        <f t="shared" si="16"/>
        <v>-6.4758967847263165</v>
      </c>
      <c r="S61" s="21">
        <f t="shared" si="17"/>
        <v>-55.018400641513367</v>
      </c>
      <c r="T61" s="20">
        <f t="shared" si="18"/>
        <v>54.621246915406232</v>
      </c>
      <c r="U61" s="22">
        <f t="shared" si="19"/>
        <v>45.668732144386233</v>
      </c>
      <c r="V61" s="40">
        <f t="shared" ref="V61:W61" si="27">+V8+V43</f>
        <v>6292000</v>
      </c>
      <c r="W61" s="41">
        <f t="shared" si="27"/>
        <v>5662000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108132000</v>
      </c>
      <c r="C65" s="48">
        <f t="shared" si="30"/>
        <v>20329000</v>
      </c>
      <c r="D65" s="48">
        <f t="shared" si="30"/>
        <v>0</v>
      </c>
      <c r="E65" s="48">
        <f t="shared" si="30"/>
        <v>128461000</v>
      </c>
      <c r="F65" s="49">
        <f t="shared" si="30"/>
        <v>128461000</v>
      </c>
      <c r="G65" s="50">
        <f t="shared" si="30"/>
        <v>108784000</v>
      </c>
      <c r="H65" s="49">
        <f t="shared" si="30"/>
        <v>27493000</v>
      </c>
      <c r="I65" s="50">
        <f t="shared" si="30"/>
        <v>30121889</v>
      </c>
      <c r="J65" s="49">
        <f t="shared" si="30"/>
        <v>22051000</v>
      </c>
      <c r="K65" s="50">
        <f t="shared" si="30"/>
        <v>19688444</v>
      </c>
      <c r="L65" s="49">
        <f t="shared" si="30"/>
        <v>20623000</v>
      </c>
      <c r="M65" s="51">
        <f t="shared" si="30"/>
        <v>8856177</v>
      </c>
      <c r="N65" s="49">
        <f t="shared" si="30"/>
        <v>0</v>
      </c>
      <c r="O65" s="50">
        <f t="shared" si="30"/>
        <v>0</v>
      </c>
      <c r="P65" s="49">
        <f t="shared" si="30"/>
        <v>70167000</v>
      </c>
      <c r="Q65" s="50">
        <f t="shared" si="30"/>
        <v>58666510</v>
      </c>
      <c r="R65" s="34">
        <f t="shared" si="16"/>
        <v>-6.4758967847263165</v>
      </c>
      <c r="S65" s="35">
        <f t="shared" si="17"/>
        <v>-55.018400641513367</v>
      </c>
      <c r="T65" s="34">
        <f t="shared" si="18"/>
        <v>54.621246915406232</v>
      </c>
      <c r="U65" s="35">
        <f t="shared" si="19"/>
        <v>45.668732144386233</v>
      </c>
      <c r="V65" s="49">
        <f>+V61+V62</f>
        <v>6292000</v>
      </c>
      <c r="W65" s="50">
        <f>+W61+W62</f>
        <v>5662000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77799000</v>
      </c>
      <c r="C8" s="36">
        <f t="shared" si="0"/>
        <v>3000000</v>
      </c>
      <c r="D8" s="36">
        <f t="shared" si="0"/>
        <v>0</v>
      </c>
      <c r="E8" s="36">
        <f t="shared" si="0"/>
        <v>80799000</v>
      </c>
      <c r="F8" s="37">
        <f t="shared" si="0"/>
        <v>80799000</v>
      </c>
      <c r="G8" s="38">
        <f t="shared" si="0"/>
        <v>80799000</v>
      </c>
      <c r="H8" s="37">
        <f t="shared" si="0"/>
        <v>17194000</v>
      </c>
      <c r="I8" s="38">
        <f t="shared" si="0"/>
        <v>3284749</v>
      </c>
      <c r="J8" s="37">
        <f t="shared" si="0"/>
        <v>17704000</v>
      </c>
      <c r="K8" s="38">
        <f t="shared" si="0"/>
        <v>-22428775</v>
      </c>
      <c r="L8" s="37">
        <f t="shared" si="0"/>
        <v>8509000</v>
      </c>
      <c r="M8" s="38">
        <f t="shared" si="0"/>
        <v>-5219927</v>
      </c>
      <c r="N8" s="37">
        <f t="shared" si="0"/>
        <v>0</v>
      </c>
      <c r="O8" s="38">
        <f t="shared" si="0"/>
        <v>0</v>
      </c>
      <c r="P8" s="37">
        <f t="shared" si="0"/>
        <v>43407000</v>
      </c>
      <c r="Q8" s="38">
        <f t="shared" si="0"/>
        <v>-24363953</v>
      </c>
      <c r="R8" s="16">
        <f>IF(($J8       =0),0,((($L8       -$J8       )/$J8       )*100))</f>
        <v>-51.937415273384545</v>
      </c>
      <c r="S8" s="17">
        <f>IF(($K8       =0),0,((($M8       -$K8       )/$K8       )*100))</f>
        <v>-76.726651366380921</v>
      </c>
      <c r="T8" s="16">
        <f>IF(($E8       =0),0,(($P8       /$E8       )*100))</f>
        <v>53.722199532172432</v>
      </c>
      <c r="U8" s="18">
        <f>IF(($E8       =0),0,(($Q8       /$E8       )*100))</f>
        <v>-30.153780368568917</v>
      </c>
      <c r="V8" s="37">
        <f t="shared" ref="V8:W8" si="1">+V9+V28</f>
        <v>10905000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72524000</v>
      </c>
      <c r="C9" s="39">
        <f t="shared" si="2"/>
        <v>3000000</v>
      </c>
      <c r="D9" s="39">
        <f t="shared" si="2"/>
        <v>0</v>
      </c>
      <c r="E9" s="39">
        <f t="shared" si="2"/>
        <v>75524000</v>
      </c>
      <c r="F9" s="40">
        <f t="shared" si="2"/>
        <v>75524000</v>
      </c>
      <c r="G9" s="41">
        <f t="shared" si="2"/>
        <v>75524000</v>
      </c>
      <c r="H9" s="40">
        <f t="shared" si="2"/>
        <v>16526000</v>
      </c>
      <c r="I9" s="41">
        <f t="shared" si="2"/>
        <v>3022684</v>
      </c>
      <c r="J9" s="40">
        <f t="shared" si="2"/>
        <v>16879000</v>
      </c>
      <c r="K9" s="41">
        <f t="shared" si="2"/>
        <v>-15136106</v>
      </c>
      <c r="L9" s="40">
        <f t="shared" si="2"/>
        <v>7570000</v>
      </c>
      <c r="M9" s="41">
        <f t="shared" si="2"/>
        <v>-5465139</v>
      </c>
      <c r="N9" s="40">
        <f t="shared" si="2"/>
        <v>0</v>
      </c>
      <c r="O9" s="41">
        <f t="shared" si="2"/>
        <v>0</v>
      </c>
      <c r="P9" s="40">
        <f t="shared" si="2"/>
        <v>40975000</v>
      </c>
      <c r="Q9" s="41">
        <f t="shared" si="2"/>
        <v>-17578561</v>
      </c>
      <c r="R9" s="20">
        <f>IF(($J9       =0),0,((($L9       -$J9       )/$J9       )*100))</f>
        <v>-55.151371526749216</v>
      </c>
      <c r="S9" s="21">
        <f>IF(($K9       =0),0,((($M9       -$K9       )/$K9       )*100))</f>
        <v>-63.893362004732253</v>
      </c>
      <c r="T9" s="20">
        <f>IF(($E9       =0),0,(($P9       /$E9       )*100))</f>
        <v>54.25427678618717</v>
      </c>
      <c r="U9" s="22">
        <f>IF(($E9       =0),0,(($Q9       /$E9       )*100))</f>
        <v>-23.275463428843814</v>
      </c>
      <c r="V9" s="40">
        <f t="shared" ref="V9:W9" si="3">SUM(V10:V27)</f>
        <v>10905000</v>
      </c>
      <c r="W9" s="41">
        <f t="shared" si="3"/>
        <v>0</v>
      </c>
    </row>
    <row r="10" spans="1:23" x14ac:dyDescent="0.2">
      <c r="A10" s="23" t="s">
        <v>36</v>
      </c>
      <c r="B10" s="42">
        <v>41331000</v>
      </c>
      <c r="C10" s="42"/>
      <c r="D10" s="42"/>
      <c r="E10" s="42">
        <f t="shared" ref="E10:E41" si="4">$B10      +$C10      +$D10</f>
        <v>41331000</v>
      </c>
      <c r="F10" s="43">
        <v>41331000</v>
      </c>
      <c r="G10" s="44">
        <v>41331000</v>
      </c>
      <c r="H10" s="43">
        <v>14397000</v>
      </c>
      <c r="I10" s="44">
        <v>13432305</v>
      </c>
      <c r="J10" s="43">
        <v>10494000</v>
      </c>
      <c r="K10" s="44">
        <v>-44811449</v>
      </c>
      <c r="L10" s="43">
        <v>7570000</v>
      </c>
      <c r="M10" s="44">
        <v>2104861</v>
      </c>
      <c r="N10" s="43"/>
      <c r="O10" s="44"/>
      <c r="P10" s="43">
        <f t="shared" ref="P10:P41" si="5">$H10      +$J10      +$L10      +$N10</f>
        <v>32461000</v>
      </c>
      <c r="Q10" s="44">
        <f t="shared" ref="Q10:Q41" si="6">$I10      +$K10      +$M10      +$O10</f>
        <v>-29274283</v>
      </c>
      <c r="R10" s="24">
        <f t="shared" ref="R10:R41" si="7">IF(($J10      =0),0,((($L10      -$J10      )/$J10      )*100))</f>
        <v>-27.863541071088243</v>
      </c>
      <c r="S10" s="25">
        <f t="shared" ref="S10:S41" si="8">IF(($K10      =0),0,((($M10      -$K10      )/$K10      )*100))</f>
        <v>-104.69715005198783</v>
      </c>
      <c r="T10" s="24">
        <f t="shared" ref="T10:T41" si="9">IF(($E10      =0),0,(($P10      /$E10      )*100))</f>
        <v>78.539111078851221</v>
      </c>
      <c r="U10" s="26">
        <f t="shared" ref="U10:U41" si="10">IF(($E10      =0),0,(($Q10      /$E10      )*100))</f>
        <v>-70.828876630132342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9879000</v>
      </c>
      <c r="C13" s="42">
        <v>3000000</v>
      </c>
      <c r="D13" s="42"/>
      <c r="E13" s="42">
        <f t="shared" si="4"/>
        <v>12879000</v>
      </c>
      <c r="F13" s="43">
        <v>12879000</v>
      </c>
      <c r="G13" s="44">
        <v>12879000</v>
      </c>
      <c r="H13" s="43">
        <v>2129000</v>
      </c>
      <c r="I13" s="44">
        <v>-10409621</v>
      </c>
      <c r="J13" s="43">
        <v>6385000</v>
      </c>
      <c r="K13" s="44">
        <v>29675343</v>
      </c>
      <c r="L13" s="43"/>
      <c r="M13" s="44">
        <v>-7570000</v>
      </c>
      <c r="N13" s="43"/>
      <c r="O13" s="44"/>
      <c r="P13" s="43">
        <f t="shared" si="5"/>
        <v>8514000</v>
      </c>
      <c r="Q13" s="44">
        <f t="shared" si="6"/>
        <v>11695722</v>
      </c>
      <c r="R13" s="24">
        <f t="shared" si="7"/>
        <v>-100</v>
      </c>
      <c r="S13" s="25">
        <f t="shared" si="8"/>
        <v>-125.50939343818199</v>
      </c>
      <c r="T13" s="24">
        <f t="shared" si="9"/>
        <v>66.107617051013278</v>
      </c>
      <c r="U13" s="26">
        <f t="shared" si="10"/>
        <v>90.812345679012338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21314000</v>
      </c>
      <c r="C20" s="42"/>
      <c r="D20" s="42"/>
      <c r="E20" s="42">
        <f t="shared" si="4"/>
        <v>21314000</v>
      </c>
      <c r="F20" s="43">
        <v>21314000</v>
      </c>
      <c r="G20" s="44">
        <v>21314000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10905000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5275000</v>
      </c>
      <c r="C28" s="39">
        <f t="shared" si="11"/>
        <v>0</v>
      </c>
      <c r="D28" s="39">
        <f t="shared" si="11"/>
        <v>0</v>
      </c>
      <c r="E28" s="39">
        <f t="shared" si="11"/>
        <v>5275000</v>
      </c>
      <c r="F28" s="40">
        <f t="shared" si="11"/>
        <v>5275000</v>
      </c>
      <c r="G28" s="41">
        <f t="shared" si="11"/>
        <v>5275000</v>
      </c>
      <c r="H28" s="40">
        <f t="shared" si="11"/>
        <v>668000</v>
      </c>
      <c r="I28" s="41">
        <f t="shared" si="11"/>
        <v>262065</v>
      </c>
      <c r="J28" s="40">
        <f t="shared" si="11"/>
        <v>825000</v>
      </c>
      <c r="K28" s="41">
        <f t="shared" si="11"/>
        <v>-7292669</v>
      </c>
      <c r="L28" s="40">
        <f t="shared" si="11"/>
        <v>939000</v>
      </c>
      <c r="M28" s="41">
        <f t="shared" si="11"/>
        <v>245212</v>
      </c>
      <c r="N28" s="40">
        <f t="shared" si="11"/>
        <v>0</v>
      </c>
      <c r="O28" s="41">
        <f t="shared" si="11"/>
        <v>0</v>
      </c>
      <c r="P28" s="40">
        <f t="shared" si="11"/>
        <v>2432000</v>
      </c>
      <c r="Q28" s="41">
        <f t="shared" si="11"/>
        <v>-6785392</v>
      </c>
      <c r="R28" s="20">
        <f t="shared" si="7"/>
        <v>13.818181818181818</v>
      </c>
      <c r="S28" s="21">
        <f t="shared" si="8"/>
        <v>-103.36244521724487</v>
      </c>
      <c r="T28" s="20">
        <f t="shared" si="9"/>
        <v>46.104265402843602</v>
      </c>
      <c r="U28" s="22">
        <f t="shared" si="10"/>
        <v>-128.63302369668247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/>
      <c r="I31" s="44">
        <v>33333</v>
      </c>
      <c r="J31" s="43">
        <v>66000</v>
      </c>
      <c r="K31" s="44">
        <v>-5249305</v>
      </c>
      <c r="L31" s="43">
        <v>211000</v>
      </c>
      <c r="M31" s="44">
        <v>25000</v>
      </c>
      <c r="N31" s="43"/>
      <c r="O31" s="44"/>
      <c r="P31" s="43">
        <f t="shared" si="5"/>
        <v>277000</v>
      </c>
      <c r="Q31" s="44">
        <f t="shared" si="6"/>
        <v>-5190972</v>
      </c>
      <c r="R31" s="24">
        <f t="shared" si="7"/>
        <v>219.69696969696969</v>
      </c>
      <c r="S31" s="25">
        <f t="shared" si="8"/>
        <v>-100.47625352308545</v>
      </c>
      <c r="T31" s="24">
        <f t="shared" si="9"/>
        <v>10.653846153846153</v>
      </c>
      <c r="U31" s="26">
        <f t="shared" si="10"/>
        <v>-199.65276923076922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2675000</v>
      </c>
      <c r="C33" s="42"/>
      <c r="D33" s="42"/>
      <c r="E33" s="42">
        <f t="shared" si="4"/>
        <v>2675000</v>
      </c>
      <c r="F33" s="43">
        <v>2675000</v>
      </c>
      <c r="G33" s="44">
        <v>2675000</v>
      </c>
      <c r="H33" s="43">
        <v>668000</v>
      </c>
      <c r="I33" s="44">
        <v>228732</v>
      </c>
      <c r="J33" s="43">
        <v>759000</v>
      </c>
      <c r="K33" s="44">
        <v>-2043364</v>
      </c>
      <c r="L33" s="43">
        <v>728000</v>
      </c>
      <c r="M33" s="44">
        <v>220212</v>
      </c>
      <c r="N33" s="43"/>
      <c r="O33" s="44"/>
      <c r="P33" s="43">
        <f t="shared" si="5"/>
        <v>2155000</v>
      </c>
      <c r="Q33" s="44">
        <f t="shared" si="6"/>
        <v>-1594420</v>
      </c>
      <c r="R33" s="24">
        <f t="shared" si="7"/>
        <v>-4.0843214756258233</v>
      </c>
      <c r="S33" s="25">
        <f t="shared" si="8"/>
        <v>-110.77693450604005</v>
      </c>
      <c r="T33" s="24">
        <f t="shared" si="9"/>
        <v>80.560747663551396</v>
      </c>
      <c r="U33" s="26">
        <f t="shared" si="10"/>
        <v>-59.604485981308407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14068000</v>
      </c>
      <c r="C43" s="45">
        <f t="shared" si="20"/>
        <v>2413000</v>
      </c>
      <c r="D43" s="45">
        <f t="shared" si="20"/>
        <v>0</v>
      </c>
      <c r="E43" s="45">
        <f t="shared" si="20"/>
        <v>16481000</v>
      </c>
      <c r="F43" s="46">
        <f t="shared" si="20"/>
        <v>14068000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14068000</v>
      </c>
      <c r="C44" s="39">
        <f t="shared" si="22"/>
        <v>2413000</v>
      </c>
      <c r="D44" s="39">
        <f t="shared" si="22"/>
        <v>0</v>
      </c>
      <c r="E44" s="39">
        <f t="shared" si="22"/>
        <v>16481000</v>
      </c>
      <c r="F44" s="40">
        <f t="shared" si="22"/>
        <v>14068000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14068000</v>
      </c>
      <c r="C46" s="42">
        <v>2413000</v>
      </c>
      <c r="D46" s="42"/>
      <c r="E46" s="42">
        <f t="shared" si="13"/>
        <v>16481000</v>
      </c>
      <c r="F46" s="43">
        <v>14068000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91867000</v>
      </c>
      <c r="C61" s="39">
        <f t="shared" si="26"/>
        <v>5413000</v>
      </c>
      <c r="D61" s="39">
        <f t="shared" si="26"/>
        <v>0</v>
      </c>
      <c r="E61" s="39">
        <f t="shared" si="26"/>
        <v>97280000</v>
      </c>
      <c r="F61" s="40">
        <f t="shared" si="26"/>
        <v>94867000</v>
      </c>
      <c r="G61" s="41">
        <f t="shared" si="26"/>
        <v>80799000</v>
      </c>
      <c r="H61" s="40">
        <f t="shared" si="26"/>
        <v>17194000</v>
      </c>
      <c r="I61" s="41">
        <f t="shared" si="26"/>
        <v>3284749</v>
      </c>
      <c r="J61" s="40">
        <f t="shared" si="26"/>
        <v>17704000</v>
      </c>
      <c r="K61" s="41">
        <f t="shared" si="26"/>
        <v>-22428775</v>
      </c>
      <c r="L61" s="40">
        <f t="shared" si="26"/>
        <v>8509000</v>
      </c>
      <c r="M61" s="41">
        <f t="shared" si="26"/>
        <v>-5219927</v>
      </c>
      <c r="N61" s="40">
        <f t="shared" si="26"/>
        <v>0</v>
      </c>
      <c r="O61" s="41">
        <f t="shared" si="26"/>
        <v>0</v>
      </c>
      <c r="P61" s="40">
        <f t="shared" si="26"/>
        <v>43407000</v>
      </c>
      <c r="Q61" s="41">
        <f t="shared" si="26"/>
        <v>-24363953</v>
      </c>
      <c r="R61" s="20">
        <f t="shared" si="16"/>
        <v>-51.937415273384545</v>
      </c>
      <c r="S61" s="21">
        <f t="shared" si="17"/>
        <v>-76.726651366380921</v>
      </c>
      <c r="T61" s="20">
        <f t="shared" si="18"/>
        <v>44.620682565789473</v>
      </c>
      <c r="U61" s="22">
        <f t="shared" si="19"/>
        <v>-25.045181949013156</v>
      </c>
      <c r="V61" s="40">
        <f t="shared" ref="V61:W61" si="27">+V8+V43</f>
        <v>10905000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91867000</v>
      </c>
      <c r="C65" s="48">
        <f t="shared" si="30"/>
        <v>5413000</v>
      </c>
      <c r="D65" s="48">
        <f t="shared" si="30"/>
        <v>0</v>
      </c>
      <c r="E65" s="48">
        <f t="shared" si="30"/>
        <v>97280000</v>
      </c>
      <c r="F65" s="49">
        <f t="shared" si="30"/>
        <v>94867000</v>
      </c>
      <c r="G65" s="50">
        <f t="shared" si="30"/>
        <v>80799000</v>
      </c>
      <c r="H65" s="49">
        <f t="shared" si="30"/>
        <v>17194000</v>
      </c>
      <c r="I65" s="50">
        <f t="shared" si="30"/>
        <v>3284749</v>
      </c>
      <c r="J65" s="49">
        <f t="shared" si="30"/>
        <v>17704000</v>
      </c>
      <c r="K65" s="50">
        <f t="shared" si="30"/>
        <v>-22428775</v>
      </c>
      <c r="L65" s="49">
        <f t="shared" si="30"/>
        <v>8509000</v>
      </c>
      <c r="M65" s="51">
        <f t="shared" si="30"/>
        <v>-5219927</v>
      </c>
      <c r="N65" s="49">
        <f t="shared" si="30"/>
        <v>0</v>
      </c>
      <c r="O65" s="50">
        <f t="shared" si="30"/>
        <v>0</v>
      </c>
      <c r="P65" s="49">
        <f t="shared" si="30"/>
        <v>43407000</v>
      </c>
      <c r="Q65" s="50">
        <f t="shared" si="30"/>
        <v>-24363953</v>
      </c>
      <c r="R65" s="34">
        <f t="shared" si="16"/>
        <v>-51.937415273384545</v>
      </c>
      <c r="S65" s="35">
        <f t="shared" si="17"/>
        <v>-76.726651366380921</v>
      </c>
      <c r="T65" s="34">
        <f t="shared" si="18"/>
        <v>44.620682565789473</v>
      </c>
      <c r="U65" s="35">
        <f t="shared" si="19"/>
        <v>-25.045181949013156</v>
      </c>
      <c r="V65" s="49">
        <f>+V61+V62</f>
        <v>10905000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578812000</v>
      </c>
      <c r="C8" s="36">
        <f t="shared" si="0"/>
        <v>-4929000</v>
      </c>
      <c r="D8" s="36">
        <f t="shared" si="0"/>
        <v>0</v>
      </c>
      <c r="E8" s="36">
        <f t="shared" si="0"/>
        <v>573883000</v>
      </c>
      <c r="F8" s="37">
        <f t="shared" si="0"/>
        <v>573883000</v>
      </c>
      <c r="G8" s="38">
        <f t="shared" si="0"/>
        <v>573883000</v>
      </c>
      <c r="H8" s="37">
        <f t="shared" si="0"/>
        <v>167890000</v>
      </c>
      <c r="I8" s="38">
        <f t="shared" si="0"/>
        <v>164259497</v>
      </c>
      <c r="J8" s="37">
        <f t="shared" si="0"/>
        <v>186258000</v>
      </c>
      <c r="K8" s="38">
        <f t="shared" si="0"/>
        <v>188208013</v>
      </c>
      <c r="L8" s="37">
        <f t="shared" si="0"/>
        <v>100533000</v>
      </c>
      <c r="M8" s="38">
        <f t="shared" si="0"/>
        <v>39600814</v>
      </c>
      <c r="N8" s="37">
        <f t="shared" si="0"/>
        <v>0</v>
      </c>
      <c r="O8" s="38">
        <f t="shared" si="0"/>
        <v>0</v>
      </c>
      <c r="P8" s="37">
        <f t="shared" si="0"/>
        <v>454681000</v>
      </c>
      <c r="Q8" s="38">
        <f t="shared" si="0"/>
        <v>392068324</v>
      </c>
      <c r="R8" s="16">
        <f>IF(($J8       =0),0,((($L8       -$J8       )/$J8       )*100))</f>
        <v>-46.024868730470637</v>
      </c>
      <c r="S8" s="17">
        <f>IF(($K8       =0),0,((($M8       -$K8       )/$K8       )*100))</f>
        <v>-78.959018073263437</v>
      </c>
      <c r="T8" s="16">
        <f>IF(($E8       =0),0,(($P8       /$E8       )*100))</f>
        <v>79.228867208124313</v>
      </c>
      <c r="U8" s="18">
        <f>IF(($E8       =0),0,(($Q8       /$E8       )*100))</f>
        <v>68.318511612994286</v>
      </c>
      <c r="V8" s="37">
        <f t="shared" ref="V8:W8" si="1">+V9+V28</f>
        <v>107000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574334000</v>
      </c>
      <c r="C9" s="39">
        <f t="shared" si="2"/>
        <v>-4929000</v>
      </c>
      <c r="D9" s="39">
        <f t="shared" si="2"/>
        <v>0</v>
      </c>
      <c r="E9" s="39">
        <f t="shared" si="2"/>
        <v>569405000</v>
      </c>
      <c r="F9" s="40">
        <f t="shared" si="2"/>
        <v>569405000</v>
      </c>
      <c r="G9" s="41">
        <f t="shared" si="2"/>
        <v>569405000</v>
      </c>
      <c r="H9" s="40">
        <f t="shared" si="2"/>
        <v>167601000</v>
      </c>
      <c r="I9" s="41">
        <f t="shared" si="2"/>
        <v>163882666</v>
      </c>
      <c r="J9" s="40">
        <f t="shared" si="2"/>
        <v>184839000</v>
      </c>
      <c r="K9" s="41">
        <f t="shared" si="2"/>
        <v>186754122</v>
      </c>
      <c r="L9" s="40">
        <f t="shared" si="2"/>
        <v>100027000</v>
      </c>
      <c r="M9" s="41">
        <f t="shared" si="2"/>
        <v>39202556</v>
      </c>
      <c r="N9" s="40">
        <f t="shared" si="2"/>
        <v>0</v>
      </c>
      <c r="O9" s="41">
        <f t="shared" si="2"/>
        <v>0</v>
      </c>
      <c r="P9" s="40">
        <f t="shared" si="2"/>
        <v>452467000</v>
      </c>
      <c r="Q9" s="41">
        <f t="shared" si="2"/>
        <v>389839344</v>
      </c>
      <c r="R9" s="20">
        <f>IF(($J9       =0),0,((($L9       -$J9       )/$J9       )*100))</f>
        <v>-45.884256028219149</v>
      </c>
      <c r="S9" s="21">
        <f>IF(($K9       =0),0,((($M9       -$K9       )/$K9       )*100))</f>
        <v>-79.008465473120864</v>
      </c>
      <c r="T9" s="20">
        <f>IF(($E9       =0),0,(($P9       /$E9       )*100))</f>
        <v>79.463123787111115</v>
      </c>
      <c r="U9" s="22">
        <f>IF(($E9       =0),0,(($Q9       /$E9       )*100))</f>
        <v>68.464334524635362</v>
      </c>
      <c r="V9" s="40">
        <f t="shared" ref="V9:W9" si="3">SUM(V10:V27)</f>
        <v>107000</v>
      </c>
      <c r="W9" s="41">
        <f t="shared" si="3"/>
        <v>0</v>
      </c>
    </row>
    <row r="10" spans="1:23" x14ac:dyDescent="0.2">
      <c r="A10" s="23" t="s">
        <v>36</v>
      </c>
      <c r="B10" s="42">
        <v>493511000</v>
      </c>
      <c r="C10" s="42">
        <v>-4929000</v>
      </c>
      <c r="D10" s="42"/>
      <c r="E10" s="42">
        <f t="shared" ref="E10:E41" si="4">$B10      +$C10      +$D10</f>
        <v>488582000</v>
      </c>
      <c r="F10" s="43">
        <v>488582000</v>
      </c>
      <c r="G10" s="44">
        <v>488582000</v>
      </c>
      <c r="H10" s="43">
        <v>157574000</v>
      </c>
      <c r="I10" s="44">
        <v>154644221</v>
      </c>
      <c r="J10" s="43">
        <v>156318000</v>
      </c>
      <c r="K10" s="44">
        <v>161719722</v>
      </c>
      <c r="L10" s="43">
        <v>93306000</v>
      </c>
      <c r="M10" s="44">
        <v>27837336</v>
      </c>
      <c r="N10" s="43"/>
      <c r="O10" s="44"/>
      <c r="P10" s="43">
        <f t="shared" ref="P10:P41" si="5">$H10      +$J10      +$L10      +$N10</f>
        <v>407198000</v>
      </c>
      <c r="Q10" s="44">
        <f t="shared" ref="Q10:Q41" si="6">$I10      +$K10      +$M10      +$O10</f>
        <v>344201279</v>
      </c>
      <c r="R10" s="24">
        <f t="shared" ref="R10:R41" si="7">IF(($J10      =0),0,((($L10      -$J10      )/$J10      )*100))</f>
        <v>-40.310137028365254</v>
      </c>
      <c r="S10" s="25">
        <f t="shared" ref="S10:S41" si="8">IF(($K10      =0),0,((($M10      -$K10      )/$K10      )*100))</f>
        <v>-82.786678300127178</v>
      </c>
      <c r="T10" s="24">
        <f t="shared" ref="T10:T41" si="9">IF(($E10      =0),0,(($P10      /$E10      )*100))</f>
        <v>83.342816558939944</v>
      </c>
      <c r="U10" s="26">
        <f t="shared" ref="U10:U41" si="10">IF(($E10      =0),0,(($Q10      /$E10      )*100))</f>
        <v>70.449029845553042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3298000</v>
      </c>
      <c r="C16" s="42"/>
      <c r="D16" s="42"/>
      <c r="E16" s="42">
        <f t="shared" si="4"/>
        <v>3298000</v>
      </c>
      <c r="F16" s="43">
        <v>3298000</v>
      </c>
      <c r="G16" s="44">
        <v>3298000</v>
      </c>
      <c r="H16" s="43">
        <v>1300000</v>
      </c>
      <c r="I16" s="44">
        <v>579912</v>
      </c>
      <c r="J16" s="43">
        <v>593000</v>
      </c>
      <c r="K16" s="44">
        <v>1371947</v>
      </c>
      <c r="L16" s="43">
        <v>515000</v>
      </c>
      <c r="M16" s="44">
        <v>127522</v>
      </c>
      <c r="N16" s="43"/>
      <c r="O16" s="44"/>
      <c r="P16" s="43">
        <f t="shared" si="5"/>
        <v>2408000</v>
      </c>
      <c r="Q16" s="44">
        <f t="shared" si="6"/>
        <v>2079381</v>
      </c>
      <c r="R16" s="24">
        <f t="shared" si="7"/>
        <v>-13.15345699831366</v>
      </c>
      <c r="S16" s="25">
        <f t="shared" si="8"/>
        <v>-90.705034523928404</v>
      </c>
      <c r="T16" s="24">
        <f t="shared" si="9"/>
        <v>73.013947847180106</v>
      </c>
      <c r="U16" s="26">
        <f t="shared" si="10"/>
        <v>63.049757428744691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77525000</v>
      </c>
      <c r="C23" s="42"/>
      <c r="D23" s="42"/>
      <c r="E23" s="42">
        <f t="shared" si="4"/>
        <v>77525000</v>
      </c>
      <c r="F23" s="43">
        <v>77525000</v>
      </c>
      <c r="G23" s="44">
        <v>77525000</v>
      </c>
      <c r="H23" s="43">
        <v>8727000</v>
      </c>
      <c r="I23" s="44">
        <v>8658533</v>
      </c>
      <c r="J23" s="43">
        <v>27928000</v>
      </c>
      <c r="K23" s="44">
        <v>23662453</v>
      </c>
      <c r="L23" s="43">
        <v>6206000</v>
      </c>
      <c r="M23" s="44">
        <v>11237698</v>
      </c>
      <c r="N23" s="43"/>
      <c r="O23" s="44"/>
      <c r="P23" s="43">
        <f t="shared" si="5"/>
        <v>42861000</v>
      </c>
      <c r="Q23" s="44">
        <f t="shared" si="6"/>
        <v>43558684</v>
      </c>
      <c r="R23" s="24">
        <f t="shared" si="7"/>
        <v>-77.778573474649093</v>
      </c>
      <c r="S23" s="25">
        <f t="shared" si="8"/>
        <v>-52.508313487194243</v>
      </c>
      <c r="T23" s="24">
        <f t="shared" si="9"/>
        <v>55.286681715575625</v>
      </c>
      <c r="U23" s="26">
        <f t="shared" si="10"/>
        <v>56.186628829409869</v>
      </c>
      <c r="V23" s="43">
        <v>107000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4478000</v>
      </c>
      <c r="C28" s="39">
        <f t="shared" si="11"/>
        <v>0</v>
      </c>
      <c r="D28" s="39">
        <f t="shared" si="11"/>
        <v>0</v>
      </c>
      <c r="E28" s="39">
        <f t="shared" si="11"/>
        <v>4478000</v>
      </c>
      <c r="F28" s="40">
        <f t="shared" si="11"/>
        <v>4478000</v>
      </c>
      <c r="G28" s="41">
        <f t="shared" si="11"/>
        <v>4478000</v>
      </c>
      <c r="H28" s="40">
        <f t="shared" si="11"/>
        <v>289000</v>
      </c>
      <c r="I28" s="41">
        <f t="shared" si="11"/>
        <v>376831</v>
      </c>
      <c r="J28" s="40">
        <f t="shared" si="11"/>
        <v>1419000</v>
      </c>
      <c r="K28" s="41">
        <f t="shared" si="11"/>
        <v>1453891</v>
      </c>
      <c r="L28" s="40">
        <f t="shared" si="11"/>
        <v>506000</v>
      </c>
      <c r="M28" s="41">
        <f t="shared" si="11"/>
        <v>398258</v>
      </c>
      <c r="N28" s="40">
        <f t="shared" si="11"/>
        <v>0</v>
      </c>
      <c r="O28" s="41">
        <f t="shared" si="11"/>
        <v>0</v>
      </c>
      <c r="P28" s="40">
        <f t="shared" si="11"/>
        <v>2214000</v>
      </c>
      <c r="Q28" s="41">
        <f t="shared" si="11"/>
        <v>2228980</v>
      </c>
      <c r="R28" s="20">
        <f t="shared" si="7"/>
        <v>-64.341085271317837</v>
      </c>
      <c r="S28" s="21">
        <f t="shared" si="8"/>
        <v>-72.607437558936667</v>
      </c>
      <c r="T28" s="20">
        <f t="shared" si="9"/>
        <v>49.441715051362216</v>
      </c>
      <c r="U28" s="22">
        <f t="shared" si="10"/>
        <v>49.776239392585978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137000</v>
      </c>
      <c r="I31" s="44">
        <v>127595</v>
      </c>
      <c r="J31" s="43">
        <v>755000</v>
      </c>
      <c r="K31" s="44">
        <v>788988</v>
      </c>
      <c r="L31" s="43">
        <v>158000</v>
      </c>
      <c r="M31" s="44">
        <v>50286</v>
      </c>
      <c r="N31" s="43"/>
      <c r="O31" s="44"/>
      <c r="P31" s="43">
        <f t="shared" si="5"/>
        <v>1050000</v>
      </c>
      <c r="Q31" s="44">
        <f t="shared" si="6"/>
        <v>966869</v>
      </c>
      <c r="R31" s="24">
        <f t="shared" si="7"/>
        <v>-79.072847682119203</v>
      </c>
      <c r="S31" s="25">
        <f t="shared" si="8"/>
        <v>-93.626519034510025</v>
      </c>
      <c r="T31" s="24">
        <f t="shared" si="9"/>
        <v>40.384615384615387</v>
      </c>
      <c r="U31" s="26">
        <f t="shared" si="10"/>
        <v>37.187269230769232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1878000</v>
      </c>
      <c r="C33" s="42"/>
      <c r="D33" s="42"/>
      <c r="E33" s="42">
        <f t="shared" si="4"/>
        <v>1878000</v>
      </c>
      <c r="F33" s="43">
        <v>1878000</v>
      </c>
      <c r="G33" s="44">
        <v>1878000</v>
      </c>
      <c r="H33" s="43">
        <v>152000</v>
      </c>
      <c r="I33" s="44">
        <v>249236</v>
      </c>
      <c r="J33" s="43">
        <v>664000</v>
      </c>
      <c r="K33" s="44">
        <v>664903</v>
      </c>
      <c r="L33" s="43">
        <v>348000</v>
      </c>
      <c r="M33" s="44">
        <v>347972</v>
      </c>
      <c r="N33" s="43"/>
      <c r="O33" s="44"/>
      <c r="P33" s="43">
        <f t="shared" si="5"/>
        <v>1164000</v>
      </c>
      <c r="Q33" s="44">
        <f t="shared" si="6"/>
        <v>1262111</v>
      </c>
      <c r="R33" s="24">
        <f t="shared" si="7"/>
        <v>-47.590361445783131</v>
      </c>
      <c r="S33" s="25">
        <f t="shared" si="8"/>
        <v>-47.665749740939653</v>
      </c>
      <c r="T33" s="24">
        <f t="shared" si="9"/>
        <v>61.980830670926515</v>
      </c>
      <c r="U33" s="26">
        <f t="shared" si="10"/>
        <v>67.205058572949952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90857000</v>
      </c>
      <c r="C43" s="45">
        <f t="shared" si="20"/>
        <v>0</v>
      </c>
      <c r="D43" s="45">
        <f t="shared" si="20"/>
        <v>0</v>
      </c>
      <c r="E43" s="45">
        <f t="shared" si="20"/>
        <v>90857000</v>
      </c>
      <c r="F43" s="46">
        <f t="shared" si="20"/>
        <v>90857000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89682000</v>
      </c>
      <c r="C44" s="39">
        <f t="shared" si="22"/>
        <v>0</v>
      </c>
      <c r="D44" s="39">
        <f t="shared" si="22"/>
        <v>0</v>
      </c>
      <c r="E44" s="39">
        <f t="shared" si="22"/>
        <v>89682000</v>
      </c>
      <c r="F44" s="40">
        <f t="shared" si="22"/>
        <v>89682000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89682000</v>
      </c>
      <c r="C45" s="42"/>
      <c r="D45" s="42"/>
      <c r="E45" s="42">
        <f t="shared" si="13"/>
        <v>89682000</v>
      </c>
      <c r="F45" s="43">
        <v>89682000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1175000</v>
      </c>
      <c r="C56" s="39">
        <f t="shared" si="24"/>
        <v>0</v>
      </c>
      <c r="D56" s="39">
        <f t="shared" si="24"/>
        <v>0</v>
      </c>
      <c r="E56" s="39">
        <f t="shared" si="24"/>
        <v>1175000</v>
      </c>
      <c r="F56" s="40">
        <f t="shared" si="24"/>
        <v>1175000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1175000</v>
      </c>
      <c r="C59" s="42"/>
      <c r="D59" s="42"/>
      <c r="E59" s="42">
        <f t="shared" si="13"/>
        <v>1175000</v>
      </c>
      <c r="F59" s="43">
        <v>1175000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669669000</v>
      </c>
      <c r="C61" s="39">
        <f t="shared" si="26"/>
        <v>-4929000</v>
      </c>
      <c r="D61" s="39">
        <f t="shared" si="26"/>
        <v>0</v>
      </c>
      <c r="E61" s="39">
        <f t="shared" si="26"/>
        <v>664740000</v>
      </c>
      <c r="F61" s="40">
        <f t="shared" si="26"/>
        <v>664740000</v>
      </c>
      <c r="G61" s="41">
        <f t="shared" si="26"/>
        <v>573883000</v>
      </c>
      <c r="H61" s="40">
        <f t="shared" si="26"/>
        <v>167890000</v>
      </c>
      <c r="I61" s="41">
        <f t="shared" si="26"/>
        <v>164259497</v>
      </c>
      <c r="J61" s="40">
        <f t="shared" si="26"/>
        <v>186258000</v>
      </c>
      <c r="K61" s="41">
        <f t="shared" si="26"/>
        <v>188208013</v>
      </c>
      <c r="L61" s="40">
        <f t="shared" si="26"/>
        <v>100533000</v>
      </c>
      <c r="M61" s="41">
        <f t="shared" si="26"/>
        <v>39600814</v>
      </c>
      <c r="N61" s="40">
        <f t="shared" si="26"/>
        <v>0</v>
      </c>
      <c r="O61" s="41">
        <f t="shared" si="26"/>
        <v>0</v>
      </c>
      <c r="P61" s="40">
        <f t="shared" si="26"/>
        <v>454681000</v>
      </c>
      <c r="Q61" s="41">
        <f t="shared" si="26"/>
        <v>392068324</v>
      </c>
      <c r="R61" s="20">
        <f t="shared" si="16"/>
        <v>-46.024868730470637</v>
      </c>
      <c r="S61" s="21">
        <f t="shared" si="17"/>
        <v>-78.959018073263437</v>
      </c>
      <c r="T61" s="20">
        <f t="shared" si="18"/>
        <v>68.399825495682521</v>
      </c>
      <c r="U61" s="22">
        <f t="shared" si="19"/>
        <v>58.980702831182121</v>
      </c>
      <c r="V61" s="40">
        <f t="shared" ref="V61:W61" si="27">+V8+V43</f>
        <v>107000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669669000</v>
      </c>
      <c r="C65" s="48">
        <f t="shared" si="30"/>
        <v>-4929000</v>
      </c>
      <c r="D65" s="48">
        <f t="shared" si="30"/>
        <v>0</v>
      </c>
      <c r="E65" s="48">
        <f t="shared" si="30"/>
        <v>664740000</v>
      </c>
      <c r="F65" s="49">
        <f t="shared" si="30"/>
        <v>664740000</v>
      </c>
      <c r="G65" s="50">
        <f t="shared" si="30"/>
        <v>573883000</v>
      </c>
      <c r="H65" s="49">
        <f t="shared" si="30"/>
        <v>167890000</v>
      </c>
      <c r="I65" s="50">
        <f t="shared" si="30"/>
        <v>164259497</v>
      </c>
      <c r="J65" s="49">
        <f t="shared" si="30"/>
        <v>186258000</v>
      </c>
      <c r="K65" s="50">
        <f t="shared" si="30"/>
        <v>188208013</v>
      </c>
      <c r="L65" s="49">
        <f t="shared" si="30"/>
        <v>100533000</v>
      </c>
      <c r="M65" s="51">
        <f t="shared" si="30"/>
        <v>39600814</v>
      </c>
      <c r="N65" s="49">
        <f t="shared" si="30"/>
        <v>0</v>
      </c>
      <c r="O65" s="50">
        <f t="shared" si="30"/>
        <v>0</v>
      </c>
      <c r="P65" s="49">
        <f t="shared" si="30"/>
        <v>454681000</v>
      </c>
      <c r="Q65" s="50">
        <f t="shared" si="30"/>
        <v>392068324</v>
      </c>
      <c r="R65" s="34">
        <f t="shared" si="16"/>
        <v>-46.024868730470637</v>
      </c>
      <c r="S65" s="35">
        <f t="shared" si="17"/>
        <v>-78.959018073263437</v>
      </c>
      <c r="T65" s="34">
        <f t="shared" si="18"/>
        <v>68.399825495682521</v>
      </c>
      <c r="U65" s="35">
        <f t="shared" si="19"/>
        <v>58.980702831182121</v>
      </c>
      <c r="V65" s="49">
        <f>+V61+V62</f>
        <v>107000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1009125000</v>
      </c>
      <c r="C8" s="36">
        <f t="shared" si="0"/>
        <v>51410000</v>
      </c>
      <c r="D8" s="36">
        <f t="shared" si="0"/>
        <v>0</v>
      </c>
      <c r="E8" s="36">
        <f t="shared" si="0"/>
        <v>1060535000</v>
      </c>
      <c r="F8" s="37">
        <f t="shared" si="0"/>
        <v>1152124000</v>
      </c>
      <c r="G8" s="38">
        <f t="shared" si="0"/>
        <v>762201000</v>
      </c>
      <c r="H8" s="37">
        <f t="shared" si="0"/>
        <v>48435000</v>
      </c>
      <c r="I8" s="38">
        <f t="shared" si="0"/>
        <v>0</v>
      </c>
      <c r="J8" s="37">
        <f t="shared" si="0"/>
        <v>165555000</v>
      </c>
      <c r="K8" s="38">
        <f t="shared" si="0"/>
        <v>0</v>
      </c>
      <c r="L8" s="37">
        <f t="shared" si="0"/>
        <v>69148000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283138000</v>
      </c>
      <c r="Q8" s="38">
        <f t="shared" si="0"/>
        <v>0</v>
      </c>
      <c r="R8" s="16">
        <f>IF(($J8       =0),0,((($L8       -$J8       )/$J8       )*100))</f>
        <v>-58.232611518830602</v>
      </c>
      <c r="S8" s="17">
        <f>IF(($K8       =0),0,((($M8       -$K8       )/$K8       )*100))</f>
        <v>0</v>
      </c>
      <c r="T8" s="16">
        <f>IF(($E8       =0),0,(($P8       /$E8       )*100))</f>
        <v>26.697657314468643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968845000</v>
      </c>
      <c r="C9" s="39">
        <f t="shared" si="2"/>
        <v>-2589000</v>
      </c>
      <c r="D9" s="39">
        <f t="shared" si="2"/>
        <v>0</v>
      </c>
      <c r="E9" s="39">
        <f t="shared" si="2"/>
        <v>966256000</v>
      </c>
      <c r="F9" s="40">
        <f t="shared" si="2"/>
        <v>1057845000</v>
      </c>
      <c r="G9" s="41">
        <f t="shared" si="2"/>
        <v>667922000</v>
      </c>
      <c r="H9" s="40">
        <f t="shared" si="2"/>
        <v>43659000</v>
      </c>
      <c r="I9" s="41">
        <f t="shared" si="2"/>
        <v>0</v>
      </c>
      <c r="J9" s="40">
        <f t="shared" si="2"/>
        <v>157361000</v>
      </c>
      <c r="K9" s="41">
        <f t="shared" si="2"/>
        <v>0</v>
      </c>
      <c r="L9" s="40">
        <f t="shared" si="2"/>
        <v>63491000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264511000</v>
      </c>
      <c r="Q9" s="41">
        <f t="shared" si="2"/>
        <v>0</v>
      </c>
      <c r="R9" s="20">
        <f>IF(($J9       =0),0,((($L9       -$J9       )/$J9       )*100))</f>
        <v>-59.652645827110909</v>
      </c>
      <c r="S9" s="21">
        <f>IF(($K9       =0),0,((($M9       -$K9       )/$K9       )*100))</f>
        <v>0</v>
      </c>
      <c r="T9" s="20">
        <f>IF(($E9       =0),0,(($P9       /$E9       )*100))</f>
        <v>27.374836482257294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339948000</v>
      </c>
      <c r="C12" s="42"/>
      <c r="D12" s="42"/>
      <c r="E12" s="42">
        <f t="shared" si="4"/>
        <v>339948000</v>
      </c>
      <c r="F12" s="43">
        <v>339948000</v>
      </c>
      <c r="G12" s="44">
        <v>90025000</v>
      </c>
      <c r="H12" s="43">
        <v>14415000</v>
      </c>
      <c r="I12" s="44"/>
      <c r="J12" s="43">
        <v>19231000</v>
      </c>
      <c r="K12" s="44"/>
      <c r="L12" s="43"/>
      <c r="M12" s="44"/>
      <c r="N12" s="43"/>
      <c r="O12" s="44"/>
      <c r="P12" s="43">
        <f t="shared" si="5"/>
        <v>33646000</v>
      </c>
      <c r="Q12" s="44">
        <f t="shared" si="6"/>
        <v>0</v>
      </c>
      <c r="R12" s="24">
        <f t="shared" si="7"/>
        <v>-100</v>
      </c>
      <c r="S12" s="25">
        <f t="shared" si="8"/>
        <v>0</v>
      </c>
      <c r="T12" s="24">
        <f t="shared" si="9"/>
        <v>9.8973960723404755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17213000</v>
      </c>
      <c r="C14" s="42"/>
      <c r="D14" s="42"/>
      <c r="E14" s="42">
        <f t="shared" si="4"/>
        <v>17213000</v>
      </c>
      <c r="F14" s="43">
        <v>17213000</v>
      </c>
      <c r="G14" s="44">
        <v>17213000</v>
      </c>
      <c r="H14" s="43">
        <v>1429000</v>
      </c>
      <c r="I14" s="44"/>
      <c r="J14" s="43">
        <v>9871000</v>
      </c>
      <c r="K14" s="44"/>
      <c r="L14" s="43"/>
      <c r="M14" s="44"/>
      <c r="N14" s="43"/>
      <c r="O14" s="44"/>
      <c r="P14" s="43">
        <f t="shared" si="5"/>
        <v>11300000</v>
      </c>
      <c r="Q14" s="44">
        <f t="shared" si="6"/>
        <v>0</v>
      </c>
      <c r="R14" s="24">
        <f t="shared" si="7"/>
        <v>-100</v>
      </c>
      <c r="S14" s="25">
        <f t="shared" si="8"/>
        <v>0</v>
      </c>
      <c r="T14" s="24">
        <f t="shared" si="9"/>
        <v>65.64805670133039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89000000</v>
      </c>
      <c r="D20" s="42"/>
      <c r="E20" s="42">
        <f t="shared" si="4"/>
        <v>89000000</v>
      </c>
      <c r="F20" s="43">
        <v>89000000</v>
      </c>
      <c r="G20" s="44">
        <v>89000000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250000000</v>
      </c>
      <c r="C22" s="42">
        <v>-91589000</v>
      </c>
      <c r="D22" s="42"/>
      <c r="E22" s="42">
        <f t="shared" si="4"/>
        <v>158411000</v>
      </c>
      <c r="F22" s="43">
        <v>250000000</v>
      </c>
      <c r="G22" s="44">
        <v>110000000</v>
      </c>
      <c r="H22" s="43"/>
      <c r="I22" s="44"/>
      <c r="J22" s="43">
        <v>7910000</v>
      </c>
      <c r="K22" s="44"/>
      <c r="L22" s="43">
        <v>21239000</v>
      </c>
      <c r="M22" s="44"/>
      <c r="N22" s="43"/>
      <c r="O22" s="44"/>
      <c r="P22" s="43">
        <f t="shared" si="5"/>
        <v>29149000</v>
      </c>
      <c r="Q22" s="44">
        <f t="shared" si="6"/>
        <v>0</v>
      </c>
      <c r="R22" s="24">
        <f t="shared" si="7"/>
        <v>168.50821744627055</v>
      </c>
      <c r="S22" s="25">
        <f t="shared" si="8"/>
        <v>0</v>
      </c>
      <c r="T22" s="24">
        <f t="shared" si="9"/>
        <v>18.4008686265474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361684000</v>
      </c>
      <c r="C26" s="42"/>
      <c r="D26" s="42"/>
      <c r="E26" s="42">
        <f t="shared" si="4"/>
        <v>361684000</v>
      </c>
      <c r="F26" s="43">
        <v>361684000</v>
      </c>
      <c r="G26" s="44">
        <v>361684000</v>
      </c>
      <c r="H26" s="43">
        <v>27815000</v>
      </c>
      <c r="I26" s="44"/>
      <c r="J26" s="43">
        <v>120349000</v>
      </c>
      <c r="K26" s="44"/>
      <c r="L26" s="43">
        <v>42252000</v>
      </c>
      <c r="M26" s="44"/>
      <c r="N26" s="43"/>
      <c r="O26" s="44"/>
      <c r="P26" s="43">
        <f t="shared" si="5"/>
        <v>190416000</v>
      </c>
      <c r="Q26" s="44">
        <f t="shared" si="6"/>
        <v>0</v>
      </c>
      <c r="R26" s="24">
        <f t="shared" si="7"/>
        <v>-64.892105459953967</v>
      </c>
      <c r="S26" s="25">
        <f t="shared" si="8"/>
        <v>0</v>
      </c>
      <c r="T26" s="24">
        <f t="shared" si="9"/>
        <v>52.64706207628759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40280000</v>
      </c>
      <c r="C28" s="39">
        <f t="shared" si="11"/>
        <v>53999000</v>
      </c>
      <c r="D28" s="39">
        <f t="shared" si="11"/>
        <v>0</v>
      </c>
      <c r="E28" s="39">
        <f t="shared" si="11"/>
        <v>94279000</v>
      </c>
      <c r="F28" s="40">
        <f t="shared" si="11"/>
        <v>94279000</v>
      </c>
      <c r="G28" s="41">
        <f t="shared" si="11"/>
        <v>94279000</v>
      </c>
      <c r="H28" s="40">
        <f t="shared" si="11"/>
        <v>4776000</v>
      </c>
      <c r="I28" s="41">
        <f t="shared" si="11"/>
        <v>0</v>
      </c>
      <c r="J28" s="40">
        <f t="shared" si="11"/>
        <v>8194000</v>
      </c>
      <c r="K28" s="41">
        <f t="shared" si="11"/>
        <v>0</v>
      </c>
      <c r="L28" s="40">
        <f t="shared" si="11"/>
        <v>5657000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18627000</v>
      </c>
      <c r="Q28" s="41">
        <f t="shared" si="11"/>
        <v>0</v>
      </c>
      <c r="R28" s="20">
        <f t="shared" si="7"/>
        <v>-30.961679277520137</v>
      </c>
      <c r="S28" s="21">
        <f t="shared" si="8"/>
        <v>0</v>
      </c>
      <c r="T28" s="20">
        <f t="shared" si="9"/>
        <v>19.757316051294563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15000000</v>
      </c>
      <c r="C30" s="42"/>
      <c r="D30" s="42"/>
      <c r="E30" s="42">
        <f t="shared" si="4"/>
        <v>15000000</v>
      </c>
      <c r="F30" s="43">
        <v>15000000</v>
      </c>
      <c r="G30" s="44">
        <v>15000000</v>
      </c>
      <c r="H30" s="43"/>
      <c r="I30" s="44"/>
      <c r="J30" s="43">
        <v>2282000</v>
      </c>
      <c r="K30" s="44"/>
      <c r="L30" s="43">
        <v>756000</v>
      </c>
      <c r="M30" s="44"/>
      <c r="N30" s="43"/>
      <c r="O30" s="44"/>
      <c r="P30" s="43">
        <f t="shared" si="5"/>
        <v>3038000</v>
      </c>
      <c r="Q30" s="44">
        <f t="shared" si="6"/>
        <v>0</v>
      </c>
      <c r="R30" s="24">
        <f t="shared" si="7"/>
        <v>-66.871165644171782</v>
      </c>
      <c r="S30" s="25">
        <f t="shared" si="8"/>
        <v>0</v>
      </c>
      <c r="T30" s="24">
        <f t="shared" si="9"/>
        <v>20.253333333333334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225000</v>
      </c>
      <c r="I31" s="44"/>
      <c r="J31" s="43">
        <v>88000</v>
      </c>
      <c r="K31" s="44"/>
      <c r="L31" s="43">
        <v>84000</v>
      </c>
      <c r="M31" s="44"/>
      <c r="N31" s="43"/>
      <c r="O31" s="44"/>
      <c r="P31" s="43">
        <f t="shared" si="5"/>
        <v>397000</v>
      </c>
      <c r="Q31" s="44">
        <f t="shared" si="6"/>
        <v>0</v>
      </c>
      <c r="R31" s="24">
        <f t="shared" si="7"/>
        <v>-4.5454545454545459</v>
      </c>
      <c r="S31" s="25">
        <f t="shared" si="8"/>
        <v>0</v>
      </c>
      <c r="T31" s="24">
        <f t="shared" si="9"/>
        <v>39.700000000000003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3480000</v>
      </c>
      <c r="C33" s="42"/>
      <c r="D33" s="42"/>
      <c r="E33" s="42">
        <f t="shared" si="4"/>
        <v>3480000</v>
      </c>
      <c r="F33" s="43">
        <v>3480000</v>
      </c>
      <c r="G33" s="44">
        <v>3480000</v>
      </c>
      <c r="H33" s="43">
        <v>95000</v>
      </c>
      <c r="I33" s="44"/>
      <c r="J33" s="43">
        <v>1284000</v>
      </c>
      <c r="K33" s="44"/>
      <c r="L33" s="43">
        <v>1586000</v>
      </c>
      <c r="M33" s="44"/>
      <c r="N33" s="43"/>
      <c r="O33" s="44"/>
      <c r="P33" s="43">
        <f t="shared" si="5"/>
        <v>2965000</v>
      </c>
      <c r="Q33" s="44">
        <f t="shared" si="6"/>
        <v>0</v>
      </c>
      <c r="R33" s="24">
        <f t="shared" si="7"/>
        <v>23.5202492211838</v>
      </c>
      <c r="S33" s="25">
        <f t="shared" si="8"/>
        <v>0</v>
      </c>
      <c r="T33" s="24">
        <f t="shared" si="9"/>
        <v>85.201149425287355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>
        <v>13800000</v>
      </c>
      <c r="C34" s="42"/>
      <c r="D34" s="42"/>
      <c r="E34" s="42">
        <f t="shared" si="4"/>
        <v>13800000</v>
      </c>
      <c r="F34" s="43">
        <v>13800000</v>
      </c>
      <c r="G34" s="44">
        <v>13800000</v>
      </c>
      <c r="H34" s="43">
        <v>2566000</v>
      </c>
      <c r="I34" s="44"/>
      <c r="J34" s="43">
        <v>2423000</v>
      </c>
      <c r="K34" s="44"/>
      <c r="L34" s="43">
        <v>2515000</v>
      </c>
      <c r="M34" s="44"/>
      <c r="N34" s="43"/>
      <c r="O34" s="44"/>
      <c r="P34" s="43">
        <f t="shared" si="5"/>
        <v>7504000</v>
      </c>
      <c r="Q34" s="44">
        <f t="shared" si="6"/>
        <v>0</v>
      </c>
      <c r="R34" s="24">
        <f t="shared" si="7"/>
        <v>3.7969459347915806</v>
      </c>
      <c r="S34" s="25">
        <f t="shared" si="8"/>
        <v>0</v>
      </c>
      <c r="T34" s="24">
        <f t="shared" si="9"/>
        <v>54.376811594202898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1890000</v>
      </c>
      <c r="I36" s="44"/>
      <c r="J36" s="43">
        <v>2117000</v>
      </c>
      <c r="K36" s="44"/>
      <c r="L36" s="43">
        <v>716000</v>
      </c>
      <c r="M36" s="44"/>
      <c r="N36" s="43"/>
      <c r="O36" s="44"/>
      <c r="P36" s="43">
        <f t="shared" si="5"/>
        <v>4723000</v>
      </c>
      <c r="Q36" s="44">
        <f t="shared" si="6"/>
        <v>0</v>
      </c>
      <c r="R36" s="24">
        <f t="shared" si="7"/>
        <v>-66.178554558337268</v>
      </c>
      <c r="S36" s="25">
        <f t="shared" si="8"/>
        <v>0</v>
      </c>
      <c r="T36" s="24">
        <f t="shared" si="9"/>
        <v>67.471428571428575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53999000</v>
      </c>
      <c r="D37" s="42"/>
      <c r="E37" s="42">
        <f t="shared" si="4"/>
        <v>53999000</v>
      </c>
      <c r="F37" s="43">
        <v>53999000</v>
      </c>
      <c r="G37" s="44">
        <v>53999000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4215000</v>
      </c>
      <c r="C43" s="45">
        <f t="shared" si="20"/>
        <v>-2000000</v>
      </c>
      <c r="D43" s="45">
        <f t="shared" si="20"/>
        <v>0</v>
      </c>
      <c r="E43" s="45">
        <f t="shared" si="20"/>
        <v>2215000</v>
      </c>
      <c r="F43" s="46">
        <f t="shared" si="20"/>
        <v>2215000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2000000</v>
      </c>
      <c r="C44" s="39">
        <f t="shared" si="22"/>
        <v>-2000000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2000000</v>
      </c>
      <c r="C47" s="42">
        <v>-2000000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1013340000</v>
      </c>
      <c r="C61" s="39">
        <f t="shared" si="26"/>
        <v>49410000</v>
      </c>
      <c r="D61" s="39">
        <f t="shared" si="26"/>
        <v>0</v>
      </c>
      <c r="E61" s="39">
        <f t="shared" si="26"/>
        <v>1062750000</v>
      </c>
      <c r="F61" s="40">
        <f t="shared" si="26"/>
        <v>1154339000</v>
      </c>
      <c r="G61" s="41">
        <f t="shared" si="26"/>
        <v>762201000</v>
      </c>
      <c r="H61" s="40">
        <f t="shared" si="26"/>
        <v>48435000</v>
      </c>
      <c r="I61" s="41">
        <f t="shared" si="26"/>
        <v>0</v>
      </c>
      <c r="J61" s="40">
        <f t="shared" si="26"/>
        <v>165555000</v>
      </c>
      <c r="K61" s="41">
        <f t="shared" si="26"/>
        <v>0</v>
      </c>
      <c r="L61" s="40">
        <f t="shared" si="26"/>
        <v>69148000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283138000</v>
      </c>
      <c r="Q61" s="41">
        <f t="shared" si="26"/>
        <v>0</v>
      </c>
      <c r="R61" s="20">
        <f t="shared" si="16"/>
        <v>-58.232611518830602</v>
      </c>
      <c r="S61" s="21">
        <f t="shared" si="17"/>
        <v>0</v>
      </c>
      <c r="T61" s="20">
        <f t="shared" si="18"/>
        <v>26.642013643848507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635473000</v>
      </c>
      <c r="C62" s="39">
        <f t="shared" si="28"/>
        <v>0</v>
      </c>
      <c r="D62" s="39">
        <f t="shared" si="28"/>
        <v>0</v>
      </c>
      <c r="E62" s="39">
        <f t="shared" si="28"/>
        <v>635473000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26507000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635473000</v>
      </c>
      <c r="C63" s="42"/>
      <c r="D63" s="42"/>
      <c r="E63" s="42">
        <f t="shared" si="13"/>
        <v>635473000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>
        <v>26507000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1648813000</v>
      </c>
      <c r="C65" s="48">
        <f t="shared" si="30"/>
        <v>49410000</v>
      </c>
      <c r="D65" s="48">
        <f t="shared" si="30"/>
        <v>0</v>
      </c>
      <c r="E65" s="48">
        <f t="shared" si="30"/>
        <v>1698223000</v>
      </c>
      <c r="F65" s="49">
        <f t="shared" si="30"/>
        <v>1154339000</v>
      </c>
      <c r="G65" s="50">
        <f t="shared" si="30"/>
        <v>762201000</v>
      </c>
      <c r="H65" s="49">
        <f t="shared" si="30"/>
        <v>48435000</v>
      </c>
      <c r="I65" s="50">
        <f t="shared" si="30"/>
        <v>0</v>
      </c>
      <c r="J65" s="49">
        <f t="shared" si="30"/>
        <v>165555000</v>
      </c>
      <c r="K65" s="50">
        <f t="shared" si="30"/>
        <v>0</v>
      </c>
      <c r="L65" s="49">
        <f t="shared" si="30"/>
        <v>69148000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283138000</v>
      </c>
      <c r="Q65" s="50">
        <f t="shared" si="30"/>
        <v>0</v>
      </c>
      <c r="R65" s="34">
        <f t="shared" si="16"/>
        <v>-58.232611518830602</v>
      </c>
      <c r="S65" s="35">
        <f t="shared" si="17"/>
        <v>0</v>
      </c>
      <c r="T65" s="34">
        <f t="shared" si="18"/>
        <v>16.672604245732156</v>
      </c>
      <c r="U65" s="35">
        <f t="shared" si="19"/>
        <v>0</v>
      </c>
      <c r="V65" s="49">
        <f>+V61+V62</f>
        <v>26507000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560185000</v>
      </c>
      <c r="C8" s="36">
        <f t="shared" si="0"/>
        <v>2263000</v>
      </c>
      <c r="D8" s="36">
        <f t="shared" si="0"/>
        <v>0</v>
      </c>
      <c r="E8" s="36">
        <f t="shared" si="0"/>
        <v>562448000</v>
      </c>
      <c r="F8" s="37">
        <f t="shared" si="0"/>
        <v>557448000</v>
      </c>
      <c r="G8" s="38">
        <f t="shared" si="0"/>
        <v>539083000</v>
      </c>
      <c r="H8" s="37">
        <f t="shared" si="0"/>
        <v>151358000</v>
      </c>
      <c r="I8" s="38">
        <f t="shared" si="0"/>
        <v>153240655</v>
      </c>
      <c r="J8" s="37">
        <f t="shared" si="0"/>
        <v>175492000</v>
      </c>
      <c r="K8" s="38">
        <f t="shared" si="0"/>
        <v>150324149</v>
      </c>
      <c r="L8" s="37">
        <f t="shared" si="0"/>
        <v>84567000</v>
      </c>
      <c r="M8" s="38">
        <f t="shared" si="0"/>
        <v>79243229</v>
      </c>
      <c r="N8" s="37">
        <f t="shared" si="0"/>
        <v>0</v>
      </c>
      <c r="O8" s="38">
        <f t="shared" si="0"/>
        <v>0</v>
      </c>
      <c r="P8" s="37">
        <f t="shared" si="0"/>
        <v>411417000</v>
      </c>
      <c r="Q8" s="38">
        <f t="shared" si="0"/>
        <v>382808033</v>
      </c>
      <c r="R8" s="16">
        <f>IF(($J8       =0),0,((($L8       -$J8       )/$J8       )*100))</f>
        <v>-51.811478585918444</v>
      </c>
      <c r="S8" s="17">
        <f>IF(($K8       =0),0,((($M8       -$K8       )/$K8       )*100))</f>
        <v>-47.28509722014126</v>
      </c>
      <c r="T8" s="16">
        <f>IF(($E8       =0),0,(($P8       /$E8       )*100))</f>
        <v>73.14756208573948</v>
      </c>
      <c r="U8" s="18">
        <f>IF(($E8       =0),0,(($Q8       /$E8       )*100))</f>
        <v>68.061053288481773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555767000</v>
      </c>
      <c r="C9" s="39">
        <f t="shared" si="2"/>
        <v>2263000</v>
      </c>
      <c r="D9" s="39">
        <f t="shared" si="2"/>
        <v>0</v>
      </c>
      <c r="E9" s="39">
        <f t="shared" si="2"/>
        <v>558030000</v>
      </c>
      <c r="F9" s="40">
        <f t="shared" si="2"/>
        <v>553030000</v>
      </c>
      <c r="G9" s="41">
        <f t="shared" si="2"/>
        <v>534665000</v>
      </c>
      <c r="H9" s="40">
        <f t="shared" si="2"/>
        <v>150287000</v>
      </c>
      <c r="I9" s="41">
        <f t="shared" si="2"/>
        <v>151590440</v>
      </c>
      <c r="J9" s="40">
        <f t="shared" si="2"/>
        <v>174328000</v>
      </c>
      <c r="K9" s="41">
        <f t="shared" si="2"/>
        <v>149198788</v>
      </c>
      <c r="L9" s="40">
        <f t="shared" si="2"/>
        <v>83601000</v>
      </c>
      <c r="M9" s="41">
        <f t="shared" si="2"/>
        <v>78607263</v>
      </c>
      <c r="N9" s="40">
        <f t="shared" si="2"/>
        <v>0</v>
      </c>
      <c r="O9" s="41">
        <f t="shared" si="2"/>
        <v>0</v>
      </c>
      <c r="P9" s="40">
        <f t="shared" si="2"/>
        <v>408216000</v>
      </c>
      <c r="Q9" s="41">
        <f t="shared" si="2"/>
        <v>379396491</v>
      </c>
      <c r="R9" s="20">
        <f>IF(($J9       =0),0,((($L9       -$J9       )/$J9       )*100))</f>
        <v>-52.043848377770644</v>
      </c>
      <c r="S9" s="21">
        <f>IF(($K9       =0),0,((($M9       -$K9       )/$K9       )*100))</f>
        <v>-47.313738902490279</v>
      </c>
      <c r="T9" s="20">
        <f>IF(($E9       =0),0,(($P9       /$E9       )*100))</f>
        <v>73.15305628729638</v>
      </c>
      <c r="U9" s="22">
        <f>IF(($E9       =0),0,(($Q9       /$E9       )*100))</f>
        <v>67.988547389925273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330979000</v>
      </c>
      <c r="C10" s="42">
        <v>-3350000</v>
      </c>
      <c r="D10" s="42"/>
      <c r="E10" s="42">
        <f t="shared" ref="E10:E41" si="4">$B10      +$C10      +$D10</f>
        <v>327629000</v>
      </c>
      <c r="F10" s="43">
        <v>327629000</v>
      </c>
      <c r="G10" s="44">
        <v>327629000</v>
      </c>
      <c r="H10" s="43">
        <v>84110000</v>
      </c>
      <c r="I10" s="44">
        <v>82640891</v>
      </c>
      <c r="J10" s="43">
        <v>90277000</v>
      </c>
      <c r="K10" s="44">
        <v>82755322</v>
      </c>
      <c r="L10" s="43">
        <v>53124000</v>
      </c>
      <c r="M10" s="44">
        <v>45446913</v>
      </c>
      <c r="N10" s="43"/>
      <c r="O10" s="44"/>
      <c r="P10" s="43">
        <f t="shared" ref="P10:P41" si="5">$H10      +$J10      +$L10      +$N10</f>
        <v>227511000</v>
      </c>
      <c r="Q10" s="44">
        <f t="shared" ref="Q10:Q41" si="6">$I10      +$K10      +$M10      +$O10</f>
        <v>210843126</v>
      </c>
      <c r="R10" s="24">
        <f t="shared" ref="R10:R41" si="7">IF(($J10      =0),0,((($L10      -$J10      )/$J10      )*100))</f>
        <v>-41.154446869080715</v>
      </c>
      <c r="S10" s="25">
        <f t="shared" ref="S10:S41" si="8">IF(($K10      =0),0,((($M10      -$K10      )/$K10      )*100))</f>
        <v>-45.082791170820407</v>
      </c>
      <c r="T10" s="24">
        <f t="shared" ref="T10:T41" si="9">IF(($E10      =0),0,(($P10      /$E10      )*100))</f>
        <v>69.441655042746518</v>
      </c>
      <c r="U10" s="26">
        <f t="shared" ref="U10:U41" si="10">IF(($E10      =0),0,(($Q10      /$E10      )*100))</f>
        <v>64.35423176825006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3624000</v>
      </c>
      <c r="C16" s="42">
        <v>613000</v>
      </c>
      <c r="D16" s="42"/>
      <c r="E16" s="42">
        <f t="shared" si="4"/>
        <v>4237000</v>
      </c>
      <c r="F16" s="43">
        <v>4237000</v>
      </c>
      <c r="G16" s="44">
        <v>4237000</v>
      </c>
      <c r="H16" s="43">
        <v>1124000</v>
      </c>
      <c r="I16" s="44">
        <v>1123963</v>
      </c>
      <c r="J16" s="43">
        <v>1054000</v>
      </c>
      <c r="K16" s="44">
        <v>1054020</v>
      </c>
      <c r="L16" s="43">
        <v>705000</v>
      </c>
      <c r="M16" s="44">
        <v>480948</v>
      </c>
      <c r="N16" s="43"/>
      <c r="O16" s="44"/>
      <c r="P16" s="43">
        <f t="shared" si="5"/>
        <v>2883000</v>
      </c>
      <c r="Q16" s="44">
        <f t="shared" si="6"/>
        <v>2658931</v>
      </c>
      <c r="R16" s="24">
        <f t="shared" si="7"/>
        <v>-33.111954459203034</v>
      </c>
      <c r="S16" s="25">
        <f t="shared" si="8"/>
        <v>-54.370125804064443</v>
      </c>
      <c r="T16" s="24">
        <f t="shared" si="9"/>
        <v>68.043426953032807</v>
      </c>
      <c r="U16" s="26">
        <f t="shared" si="10"/>
        <v>62.755038942648099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20742000</v>
      </c>
      <c r="C20" s="42"/>
      <c r="D20" s="42"/>
      <c r="E20" s="42">
        <f t="shared" si="4"/>
        <v>20742000</v>
      </c>
      <c r="F20" s="43">
        <v>20742000</v>
      </c>
      <c r="G20" s="44">
        <v>20742000</v>
      </c>
      <c r="H20" s="43"/>
      <c r="I20" s="44"/>
      <c r="J20" s="43">
        <v>16001000</v>
      </c>
      <c r="K20" s="44"/>
      <c r="L20" s="43"/>
      <c r="M20" s="44"/>
      <c r="N20" s="43"/>
      <c r="O20" s="44"/>
      <c r="P20" s="43">
        <f t="shared" si="5"/>
        <v>16001000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77.142994889595982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116822000</v>
      </c>
      <c r="C22" s="42"/>
      <c r="D22" s="42"/>
      <c r="E22" s="42">
        <f t="shared" si="4"/>
        <v>116822000</v>
      </c>
      <c r="F22" s="43">
        <v>116822000</v>
      </c>
      <c r="G22" s="44">
        <v>93457000</v>
      </c>
      <c r="H22" s="43">
        <v>39973000</v>
      </c>
      <c r="I22" s="44">
        <v>41719062</v>
      </c>
      <c r="J22" s="43">
        <v>41209000</v>
      </c>
      <c r="K22" s="44">
        <v>40628144</v>
      </c>
      <c r="L22" s="43">
        <v>28466000</v>
      </c>
      <c r="M22" s="44">
        <v>28465595</v>
      </c>
      <c r="N22" s="43"/>
      <c r="O22" s="44"/>
      <c r="P22" s="43">
        <f t="shared" si="5"/>
        <v>109648000</v>
      </c>
      <c r="Q22" s="44">
        <f t="shared" si="6"/>
        <v>110812801</v>
      </c>
      <c r="R22" s="24">
        <f t="shared" si="7"/>
        <v>-30.922856657526271</v>
      </c>
      <c r="S22" s="25">
        <f t="shared" si="8"/>
        <v>-29.936265363241798</v>
      </c>
      <c r="T22" s="24">
        <f t="shared" si="9"/>
        <v>93.859033401242925</v>
      </c>
      <c r="U22" s="26">
        <f t="shared" si="10"/>
        <v>94.85610672647276</v>
      </c>
      <c r="V22" s="43"/>
      <c r="W22" s="44"/>
    </row>
    <row r="23" spans="1:23" x14ac:dyDescent="0.2">
      <c r="A23" s="23" t="s">
        <v>49</v>
      </c>
      <c r="B23" s="42">
        <v>83600000</v>
      </c>
      <c r="C23" s="42">
        <v>5000000</v>
      </c>
      <c r="D23" s="42"/>
      <c r="E23" s="42">
        <f t="shared" si="4"/>
        <v>88600000</v>
      </c>
      <c r="F23" s="43">
        <v>83600000</v>
      </c>
      <c r="G23" s="44">
        <v>88600000</v>
      </c>
      <c r="H23" s="43">
        <v>25080000</v>
      </c>
      <c r="I23" s="44">
        <v>26106524</v>
      </c>
      <c r="J23" s="43">
        <v>25787000</v>
      </c>
      <c r="K23" s="44">
        <v>24761302</v>
      </c>
      <c r="L23" s="43">
        <v>1306000</v>
      </c>
      <c r="M23" s="44">
        <v>4213807</v>
      </c>
      <c r="N23" s="43"/>
      <c r="O23" s="44"/>
      <c r="P23" s="43">
        <f t="shared" si="5"/>
        <v>52173000</v>
      </c>
      <c r="Q23" s="44">
        <f t="shared" si="6"/>
        <v>55081633</v>
      </c>
      <c r="R23" s="24">
        <f t="shared" si="7"/>
        <v>-94.93543258230892</v>
      </c>
      <c r="S23" s="25">
        <f t="shared" si="8"/>
        <v>-82.982288249624361</v>
      </c>
      <c r="T23" s="24">
        <f t="shared" si="9"/>
        <v>58.886004514672685</v>
      </c>
      <c r="U23" s="26">
        <f t="shared" si="10"/>
        <v>62.168886004514668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4418000</v>
      </c>
      <c r="C28" s="39">
        <f t="shared" si="11"/>
        <v>0</v>
      </c>
      <c r="D28" s="39">
        <f t="shared" si="11"/>
        <v>0</v>
      </c>
      <c r="E28" s="39">
        <f t="shared" si="11"/>
        <v>4418000</v>
      </c>
      <c r="F28" s="40">
        <f t="shared" si="11"/>
        <v>4418000</v>
      </c>
      <c r="G28" s="41">
        <f t="shared" si="11"/>
        <v>4418000</v>
      </c>
      <c r="H28" s="40">
        <f t="shared" si="11"/>
        <v>1071000</v>
      </c>
      <c r="I28" s="41">
        <f t="shared" si="11"/>
        <v>1650215</v>
      </c>
      <c r="J28" s="40">
        <f t="shared" si="11"/>
        <v>1164000</v>
      </c>
      <c r="K28" s="41">
        <f t="shared" si="11"/>
        <v>1125361</v>
      </c>
      <c r="L28" s="40">
        <f t="shared" si="11"/>
        <v>966000</v>
      </c>
      <c r="M28" s="41">
        <f t="shared" si="11"/>
        <v>635966</v>
      </c>
      <c r="N28" s="40">
        <f t="shared" si="11"/>
        <v>0</v>
      </c>
      <c r="O28" s="41">
        <f t="shared" si="11"/>
        <v>0</v>
      </c>
      <c r="P28" s="40">
        <f t="shared" si="11"/>
        <v>3201000</v>
      </c>
      <c r="Q28" s="41">
        <f t="shared" si="11"/>
        <v>3411542</v>
      </c>
      <c r="R28" s="20">
        <f t="shared" si="7"/>
        <v>-17.010309278350515</v>
      </c>
      <c r="S28" s="21">
        <f t="shared" si="8"/>
        <v>-43.487823018569152</v>
      </c>
      <c r="T28" s="20">
        <f t="shared" si="9"/>
        <v>72.453598913535529</v>
      </c>
      <c r="U28" s="22">
        <f t="shared" si="10"/>
        <v>77.219148936170214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542000</v>
      </c>
      <c r="I31" s="44">
        <v>542729</v>
      </c>
      <c r="J31" s="43">
        <v>349000</v>
      </c>
      <c r="K31" s="44">
        <v>455913</v>
      </c>
      <c r="L31" s="43">
        <v>294000</v>
      </c>
      <c r="M31" s="44">
        <v>294898</v>
      </c>
      <c r="N31" s="43"/>
      <c r="O31" s="44"/>
      <c r="P31" s="43">
        <f t="shared" si="5"/>
        <v>1185000</v>
      </c>
      <c r="Q31" s="44">
        <f t="shared" si="6"/>
        <v>1293540</v>
      </c>
      <c r="R31" s="24">
        <f t="shared" si="7"/>
        <v>-15.759312320916905</v>
      </c>
      <c r="S31" s="25">
        <f t="shared" si="8"/>
        <v>-35.317045137997823</v>
      </c>
      <c r="T31" s="24">
        <f t="shared" si="9"/>
        <v>51.521739130434781</v>
      </c>
      <c r="U31" s="26">
        <f t="shared" si="10"/>
        <v>56.240869565217388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2118000</v>
      </c>
      <c r="C33" s="42"/>
      <c r="D33" s="42"/>
      <c r="E33" s="42">
        <f t="shared" si="4"/>
        <v>2118000</v>
      </c>
      <c r="F33" s="43">
        <v>2118000</v>
      </c>
      <c r="G33" s="44">
        <v>2118000</v>
      </c>
      <c r="H33" s="43">
        <v>529000</v>
      </c>
      <c r="I33" s="44">
        <v>1107486</v>
      </c>
      <c r="J33" s="43">
        <v>815000</v>
      </c>
      <c r="K33" s="44">
        <v>669448</v>
      </c>
      <c r="L33" s="43">
        <v>672000</v>
      </c>
      <c r="M33" s="44">
        <v>341068</v>
      </c>
      <c r="N33" s="43"/>
      <c r="O33" s="44"/>
      <c r="P33" s="43">
        <f t="shared" si="5"/>
        <v>2016000</v>
      </c>
      <c r="Q33" s="44">
        <f t="shared" si="6"/>
        <v>2118002</v>
      </c>
      <c r="R33" s="24">
        <f t="shared" si="7"/>
        <v>-17.54601226993865</v>
      </c>
      <c r="S33" s="25">
        <f t="shared" si="8"/>
        <v>-49.052353580860647</v>
      </c>
      <c r="T33" s="24">
        <f t="shared" si="9"/>
        <v>95.184135977337121</v>
      </c>
      <c r="U33" s="26">
        <f t="shared" si="10"/>
        <v>100.00009442870632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1175000</v>
      </c>
      <c r="C43" s="45">
        <f t="shared" si="20"/>
        <v>0</v>
      </c>
      <c r="D43" s="45">
        <f t="shared" si="20"/>
        <v>0</v>
      </c>
      <c r="E43" s="45">
        <f t="shared" si="20"/>
        <v>1175000</v>
      </c>
      <c r="F43" s="46">
        <f t="shared" si="20"/>
        <v>1175000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1175000</v>
      </c>
      <c r="C56" s="39">
        <f t="shared" si="24"/>
        <v>0</v>
      </c>
      <c r="D56" s="39">
        <f t="shared" si="24"/>
        <v>0</v>
      </c>
      <c r="E56" s="39">
        <f t="shared" si="24"/>
        <v>1175000</v>
      </c>
      <c r="F56" s="40">
        <f t="shared" si="24"/>
        <v>1175000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1175000</v>
      </c>
      <c r="C59" s="42"/>
      <c r="D59" s="42"/>
      <c r="E59" s="42">
        <f t="shared" si="13"/>
        <v>1175000</v>
      </c>
      <c r="F59" s="43">
        <v>1175000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561360000</v>
      </c>
      <c r="C61" s="39">
        <f t="shared" si="26"/>
        <v>2263000</v>
      </c>
      <c r="D61" s="39">
        <f t="shared" si="26"/>
        <v>0</v>
      </c>
      <c r="E61" s="39">
        <f t="shared" si="26"/>
        <v>563623000</v>
      </c>
      <c r="F61" s="40">
        <f t="shared" si="26"/>
        <v>558623000</v>
      </c>
      <c r="G61" s="41">
        <f t="shared" si="26"/>
        <v>539083000</v>
      </c>
      <c r="H61" s="40">
        <f t="shared" si="26"/>
        <v>151358000</v>
      </c>
      <c r="I61" s="41">
        <f t="shared" si="26"/>
        <v>153240655</v>
      </c>
      <c r="J61" s="40">
        <f t="shared" si="26"/>
        <v>175492000</v>
      </c>
      <c r="K61" s="41">
        <f t="shared" si="26"/>
        <v>150324149</v>
      </c>
      <c r="L61" s="40">
        <f t="shared" si="26"/>
        <v>84567000</v>
      </c>
      <c r="M61" s="41">
        <f t="shared" si="26"/>
        <v>79243229</v>
      </c>
      <c r="N61" s="40">
        <f t="shared" si="26"/>
        <v>0</v>
      </c>
      <c r="O61" s="41">
        <f t="shared" si="26"/>
        <v>0</v>
      </c>
      <c r="P61" s="40">
        <f t="shared" si="26"/>
        <v>411417000</v>
      </c>
      <c r="Q61" s="41">
        <f t="shared" si="26"/>
        <v>382808033</v>
      </c>
      <c r="R61" s="20">
        <f t="shared" si="16"/>
        <v>-51.811478585918444</v>
      </c>
      <c r="S61" s="21">
        <f t="shared" si="17"/>
        <v>-47.28509722014126</v>
      </c>
      <c r="T61" s="20">
        <f t="shared" si="18"/>
        <v>72.995069399226082</v>
      </c>
      <c r="U61" s="22">
        <f t="shared" si="19"/>
        <v>67.91916458341835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561360000</v>
      </c>
      <c r="C65" s="48">
        <f t="shared" si="30"/>
        <v>2263000</v>
      </c>
      <c r="D65" s="48">
        <f t="shared" si="30"/>
        <v>0</v>
      </c>
      <c r="E65" s="48">
        <f t="shared" si="30"/>
        <v>563623000</v>
      </c>
      <c r="F65" s="49">
        <f t="shared" si="30"/>
        <v>558623000</v>
      </c>
      <c r="G65" s="50">
        <f t="shared" si="30"/>
        <v>539083000</v>
      </c>
      <c r="H65" s="49">
        <f t="shared" si="30"/>
        <v>151358000</v>
      </c>
      <c r="I65" s="50">
        <f t="shared" si="30"/>
        <v>153240655</v>
      </c>
      <c r="J65" s="49">
        <f t="shared" si="30"/>
        <v>175492000</v>
      </c>
      <c r="K65" s="50">
        <f t="shared" si="30"/>
        <v>150324149</v>
      </c>
      <c r="L65" s="49">
        <f t="shared" si="30"/>
        <v>84567000</v>
      </c>
      <c r="M65" s="51">
        <f t="shared" si="30"/>
        <v>79243229</v>
      </c>
      <c r="N65" s="49">
        <f t="shared" si="30"/>
        <v>0</v>
      </c>
      <c r="O65" s="50">
        <f t="shared" si="30"/>
        <v>0</v>
      </c>
      <c r="P65" s="49">
        <f t="shared" si="30"/>
        <v>411417000</v>
      </c>
      <c r="Q65" s="50">
        <f t="shared" si="30"/>
        <v>382808033</v>
      </c>
      <c r="R65" s="34">
        <f t="shared" si="16"/>
        <v>-51.811478585918444</v>
      </c>
      <c r="S65" s="35">
        <f t="shared" si="17"/>
        <v>-47.28509722014126</v>
      </c>
      <c r="T65" s="34">
        <f t="shared" si="18"/>
        <v>72.995069399226082</v>
      </c>
      <c r="U65" s="35">
        <f t="shared" si="19"/>
        <v>67.91916458341835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296550000</v>
      </c>
      <c r="C8" s="36">
        <f t="shared" si="0"/>
        <v>3219000</v>
      </c>
      <c r="D8" s="36">
        <f t="shared" si="0"/>
        <v>0</v>
      </c>
      <c r="E8" s="36">
        <f t="shared" si="0"/>
        <v>299769000</v>
      </c>
      <c r="F8" s="37">
        <f t="shared" si="0"/>
        <v>294769000</v>
      </c>
      <c r="G8" s="38">
        <f t="shared" si="0"/>
        <v>299769000</v>
      </c>
      <c r="H8" s="37">
        <f t="shared" si="0"/>
        <v>80453000</v>
      </c>
      <c r="I8" s="38">
        <f t="shared" si="0"/>
        <v>75511288</v>
      </c>
      <c r="J8" s="37">
        <f t="shared" si="0"/>
        <v>76177000</v>
      </c>
      <c r="K8" s="38">
        <f t="shared" si="0"/>
        <v>92355289</v>
      </c>
      <c r="L8" s="37">
        <f t="shared" si="0"/>
        <v>44788000</v>
      </c>
      <c r="M8" s="38">
        <f t="shared" si="0"/>
        <v>36042473</v>
      </c>
      <c r="N8" s="37">
        <f t="shared" si="0"/>
        <v>0</v>
      </c>
      <c r="O8" s="38">
        <f t="shared" si="0"/>
        <v>0</v>
      </c>
      <c r="P8" s="37">
        <f t="shared" si="0"/>
        <v>201418000</v>
      </c>
      <c r="Q8" s="38">
        <f t="shared" si="0"/>
        <v>203909050</v>
      </c>
      <c r="R8" s="16">
        <f>IF(($J8       =0),0,((($L8       -$J8       )/$J8       )*100))</f>
        <v>-41.205350696404423</v>
      </c>
      <c r="S8" s="17">
        <f>IF(($K8       =0),0,((($M8       -$K8       )/$K8       )*100))</f>
        <v>-60.974110535239625</v>
      </c>
      <c r="T8" s="16">
        <f>IF(($E8       =0),0,(($P8       /$E8       )*100))</f>
        <v>67.191070457585681</v>
      </c>
      <c r="U8" s="18">
        <f>IF(($E8       =0),0,(($Q8       /$E8       )*100))</f>
        <v>68.02206031977957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293214000</v>
      </c>
      <c r="C9" s="39">
        <f t="shared" si="2"/>
        <v>3219000</v>
      </c>
      <c r="D9" s="39">
        <f t="shared" si="2"/>
        <v>0</v>
      </c>
      <c r="E9" s="39">
        <f t="shared" si="2"/>
        <v>296433000</v>
      </c>
      <c r="F9" s="40">
        <f t="shared" si="2"/>
        <v>291433000</v>
      </c>
      <c r="G9" s="41">
        <f t="shared" si="2"/>
        <v>296433000</v>
      </c>
      <c r="H9" s="40">
        <f t="shared" si="2"/>
        <v>79059000</v>
      </c>
      <c r="I9" s="41">
        <f t="shared" si="2"/>
        <v>73956433</v>
      </c>
      <c r="J9" s="40">
        <f t="shared" si="2"/>
        <v>74701000</v>
      </c>
      <c r="K9" s="41">
        <f t="shared" si="2"/>
        <v>91667681</v>
      </c>
      <c r="L9" s="40">
        <f t="shared" si="2"/>
        <v>44818000</v>
      </c>
      <c r="M9" s="41">
        <f t="shared" si="2"/>
        <v>35286565</v>
      </c>
      <c r="N9" s="40">
        <f t="shared" si="2"/>
        <v>0</v>
      </c>
      <c r="O9" s="41">
        <f t="shared" si="2"/>
        <v>0</v>
      </c>
      <c r="P9" s="40">
        <f t="shared" si="2"/>
        <v>198578000</v>
      </c>
      <c r="Q9" s="41">
        <f t="shared" si="2"/>
        <v>200910679</v>
      </c>
      <c r="R9" s="20">
        <f>IF(($J9       =0),0,((($L9       -$J9       )/$J9       )*100))</f>
        <v>-40.003480542429145</v>
      </c>
      <c r="S9" s="21">
        <f>IF(($K9       =0),0,((($M9       -$K9       )/$K9       )*100))</f>
        <v>-61.505991408247795</v>
      </c>
      <c r="T9" s="20">
        <f>IF(($E9       =0),0,(($P9       /$E9       )*100))</f>
        <v>66.989167872672752</v>
      </c>
      <c r="U9" s="22">
        <f>IF(($E9       =0),0,(($Q9       /$E9       )*100))</f>
        <v>67.776083971757529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180157000</v>
      </c>
      <c r="C10" s="42">
        <v>-1781000</v>
      </c>
      <c r="D10" s="42"/>
      <c r="E10" s="42">
        <f t="shared" ref="E10:E41" si="4">$B10      +$C10      +$D10</f>
        <v>178376000</v>
      </c>
      <c r="F10" s="43">
        <v>178376000</v>
      </c>
      <c r="G10" s="44">
        <v>178376000</v>
      </c>
      <c r="H10" s="43">
        <v>66999000</v>
      </c>
      <c r="I10" s="44">
        <v>69003592</v>
      </c>
      <c r="J10" s="43">
        <v>41057000</v>
      </c>
      <c r="K10" s="44">
        <v>48034100</v>
      </c>
      <c r="L10" s="43">
        <v>28935000</v>
      </c>
      <c r="M10" s="44">
        <v>15538708</v>
      </c>
      <c r="N10" s="43"/>
      <c r="O10" s="44"/>
      <c r="P10" s="43">
        <f t="shared" ref="P10:P41" si="5">$H10      +$J10      +$L10      +$N10</f>
        <v>136991000</v>
      </c>
      <c r="Q10" s="44">
        <f t="shared" ref="Q10:Q41" si="6">$I10      +$K10      +$M10      +$O10</f>
        <v>132576400</v>
      </c>
      <c r="R10" s="24">
        <f t="shared" ref="R10:R41" si="7">IF(($J10      =0),0,((($L10      -$J10      )/$J10      )*100))</f>
        <v>-29.524806975667971</v>
      </c>
      <c r="S10" s="25">
        <f t="shared" ref="S10:S41" si="8">IF(($K10      =0),0,((($M10      -$K10      )/$K10      )*100))</f>
        <v>-67.650673167603841</v>
      </c>
      <c r="T10" s="24">
        <f t="shared" ref="T10:T41" si="9">IF(($E10      =0),0,(($P10      /$E10      )*100))</f>
        <v>76.799008835269319</v>
      </c>
      <c r="U10" s="26">
        <f t="shared" ref="U10:U41" si="10">IF(($E10      =0),0,(($Q10      /$E10      )*100))</f>
        <v>74.324124321657621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2447000</v>
      </c>
      <c r="C16" s="42"/>
      <c r="D16" s="42"/>
      <c r="E16" s="42">
        <f t="shared" si="4"/>
        <v>2447000</v>
      </c>
      <c r="F16" s="43">
        <v>2447000</v>
      </c>
      <c r="G16" s="44">
        <v>2447000</v>
      </c>
      <c r="H16" s="43"/>
      <c r="I16" s="44"/>
      <c r="J16" s="43"/>
      <c r="K16" s="44"/>
      <c r="L16" s="43">
        <v>315000</v>
      </c>
      <c r="M16" s="44"/>
      <c r="N16" s="43"/>
      <c r="O16" s="44"/>
      <c r="P16" s="43">
        <f t="shared" si="5"/>
        <v>315000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12.872905598692277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50000000</v>
      </c>
      <c r="C22" s="42">
        <v>-10000000</v>
      </c>
      <c r="D22" s="42"/>
      <c r="E22" s="42">
        <f t="shared" si="4"/>
        <v>40000000</v>
      </c>
      <c r="F22" s="43">
        <v>50000000</v>
      </c>
      <c r="G22" s="44">
        <v>40000000</v>
      </c>
      <c r="H22" s="43">
        <v>1253000</v>
      </c>
      <c r="I22" s="44">
        <v>1251957</v>
      </c>
      <c r="J22" s="43">
        <v>7595000</v>
      </c>
      <c r="K22" s="44">
        <v>10478073</v>
      </c>
      <c r="L22" s="43">
        <v>13049000</v>
      </c>
      <c r="M22" s="44">
        <v>7344661</v>
      </c>
      <c r="N22" s="43"/>
      <c r="O22" s="44"/>
      <c r="P22" s="43">
        <f t="shared" si="5"/>
        <v>21897000</v>
      </c>
      <c r="Q22" s="44">
        <f t="shared" si="6"/>
        <v>19074691</v>
      </c>
      <c r="R22" s="24">
        <f t="shared" si="7"/>
        <v>71.810401579986831</v>
      </c>
      <c r="S22" s="25">
        <f t="shared" si="8"/>
        <v>-29.904468121189844</v>
      </c>
      <c r="T22" s="24">
        <f t="shared" si="9"/>
        <v>54.742500000000007</v>
      </c>
      <c r="U22" s="26">
        <f t="shared" si="10"/>
        <v>47.686727499999996</v>
      </c>
      <c r="V22" s="43"/>
      <c r="W22" s="44"/>
    </row>
    <row r="23" spans="1:23" x14ac:dyDescent="0.2">
      <c r="A23" s="23" t="s">
        <v>49</v>
      </c>
      <c r="B23" s="42">
        <v>60610000</v>
      </c>
      <c r="C23" s="42">
        <v>15000000</v>
      </c>
      <c r="D23" s="42"/>
      <c r="E23" s="42">
        <f t="shared" si="4"/>
        <v>75610000</v>
      </c>
      <c r="F23" s="43">
        <v>60610000</v>
      </c>
      <c r="G23" s="44">
        <v>75610000</v>
      </c>
      <c r="H23" s="43">
        <v>10807000</v>
      </c>
      <c r="I23" s="44">
        <v>3700884</v>
      </c>
      <c r="J23" s="43">
        <v>26049000</v>
      </c>
      <c r="K23" s="44">
        <v>33155508</v>
      </c>
      <c r="L23" s="43">
        <v>2519000</v>
      </c>
      <c r="M23" s="44">
        <v>12403196</v>
      </c>
      <c r="N23" s="43"/>
      <c r="O23" s="44"/>
      <c r="P23" s="43">
        <f t="shared" si="5"/>
        <v>39375000</v>
      </c>
      <c r="Q23" s="44">
        <f t="shared" si="6"/>
        <v>49259588</v>
      </c>
      <c r="R23" s="24">
        <f t="shared" si="7"/>
        <v>-90.32976313870013</v>
      </c>
      <c r="S23" s="25">
        <f t="shared" si="8"/>
        <v>-62.590843126276333</v>
      </c>
      <c r="T23" s="24">
        <f t="shared" si="9"/>
        <v>52.076444914693823</v>
      </c>
      <c r="U23" s="26">
        <f t="shared" si="10"/>
        <v>65.149567517524133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3336000</v>
      </c>
      <c r="C28" s="39">
        <f t="shared" si="11"/>
        <v>0</v>
      </c>
      <c r="D28" s="39">
        <f t="shared" si="11"/>
        <v>0</v>
      </c>
      <c r="E28" s="39">
        <f t="shared" si="11"/>
        <v>3336000</v>
      </c>
      <c r="F28" s="40">
        <f t="shared" si="11"/>
        <v>3336000</v>
      </c>
      <c r="G28" s="41">
        <f t="shared" si="11"/>
        <v>3336000</v>
      </c>
      <c r="H28" s="40">
        <f t="shared" si="11"/>
        <v>1394000</v>
      </c>
      <c r="I28" s="41">
        <f t="shared" si="11"/>
        <v>1554855</v>
      </c>
      <c r="J28" s="40">
        <f t="shared" si="11"/>
        <v>1476000</v>
      </c>
      <c r="K28" s="41">
        <f t="shared" si="11"/>
        <v>687608</v>
      </c>
      <c r="L28" s="40">
        <f t="shared" si="11"/>
        <v>-30000</v>
      </c>
      <c r="M28" s="41">
        <f t="shared" si="11"/>
        <v>755908</v>
      </c>
      <c r="N28" s="40">
        <f t="shared" si="11"/>
        <v>0</v>
      </c>
      <c r="O28" s="41">
        <f t="shared" si="11"/>
        <v>0</v>
      </c>
      <c r="P28" s="40">
        <f t="shared" si="11"/>
        <v>2840000</v>
      </c>
      <c r="Q28" s="41">
        <f t="shared" si="11"/>
        <v>2998371</v>
      </c>
      <c r="R28" s="20">
        <f t="shared" si="7"/>
        <v>-102.03252032520325</v>
      </c>
      <c r="S28" s="21">
        <f t="shared" si="8"/>
        <v>9.9329850728903679</v>
      </c>
      <c r="T28" s="20">
        <f t="shared" si="9"/>
        <v>85.13189448441247</v>
      </c>
      <c r="U28" s="22">
        <f t="shared" si="10"/>
        <v>89.879226618705033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1500000</v>
      </c>
      <c r="C31" s="42"/>
      <c r="D31" s="42"/>
      <c r="E31" s="42">
        <f t="shared" si="4"/>
        <v>1500000</v>
      </c>
      <c r="F31" s="43">
        <v>1500000</v>
      </c>
      <c r="G31" s="44">
        <v>1500000</v>
      </c>
      <c r="H31" s="43">
        <v>935000</v>
      </c>
      <c r="I31" s="44">
        <v>935270</v>
      </c>
      <c r="J31" s="43">
        <v>260000</v>
      </c>
      <c r="K31" s="44">
        <v>70096</v>
      </c>
      <c r="L31" s="43"/>
      <c r="M31" s="44">
        <v>157005</v>
      </c>
      <c r="N31" s="43"/>
      <c r="O31" s="44"/>
      <c r="P31" s="43">
        <f t="shared" si="5"/>
        <v>1195000</v>
      </c>
      <c r="Q31" s="44">
        <f t="shared" si="6"/>
        <v>1162371</v>
      </c>
      <c r="R31" s="24">
        <f t="shared" si="7"/>
        <v>-100</v>
      </c>
      <c r="S31" s="25">
        <f t="shared" si="8"/>
        <v>123.98567678612189</v>
      </c>
      <c r="T31" s="24">
        <f t="shared" si="9"/>
        <v>79.666666666666657</v>
      </c>
      <c r="U31" s="26">
        <f t="shared" si="10"/>
        <v>77.491399999999999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1836000</v>
      </c>
      <c r="C33" s="42"/>
      <c r="D33" s="42"/>
      <c r="E33" s="42">
        <f t="shared" si="4"/>
        <v>1836000</v>
      </c>
      <c r="F33" s="43">
        <v>1836000</v>
      </c>
      <c r="G33" s="44">
        <v>1836000</v>
      </c>
      <c r="H33" s="43">
        <v>459000</v>
      </c>
      <c r="I33" s="44">
        <v>619585</v>
      </c>
      <c r="J33" s="43">
        <v>1216000</v>
      </c>
      <c r="K33" s="44">
        <v>617512</v>
      </c>
      <c r="L33" s="43">
        <v>-30000</v>
      </c>
      <c r="M33" s="44">
        <v>598903</v>
      </c>
      <c r="N33" s="43"/>
      <c r="O33" s="44"/>
      <c r="P33" s="43">
        <f t="shared" si="5"/>
        <v>1645000</v>
      </c>
      <c r="Q33" s="44">
        <f t="shared" si="6"/>
        <v>1836000</v>
      </c>
      <c r="R33" s="24">
        <f t="shared" si="7"/>
        <v>-102.4671052631579</v>
      </c>
      <c r="S33" s="25">
        <f t="shared" si="8"/>
        <v>-3.0135446760548783</v>
      </c>
      <c r="T33" s="24">
        <f t="shared" si="9"/>
        <v>89.596949891067538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1175000</v>
      </c>
      <c r="C43" s="45">
        <f t="shared" si="20"/>
        <v>0</v>
      </c>
      <c r="D43" s="45">
        <f t="shared" si="20"/>
        <v>0</v>
      </c>
      <c r="E43" s="45">
        <f t="shared" si="20"/>
        <v>1175000</v>
      </c>
      <c r="F43" s="46">
        <f t="shared" si="20"/>
        <v>1175000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1175000</v>
      </c>
      <c r="C56" s="39">
        <f t="shared" si="24"/>
        <v>0</v>
      </c>
      <c r="D56" s="39">
        <f t="shared" si="24"/>
        <v>0</v>
      </c>
      <c r="E56" s="39">
        <f t="shared" si="24"/>
        <v>1175000</v>
      </c>
      <c r="F56" s="40">
        <f t="shared" si="24"/>
        <v>1175000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1175000</v>
      </c>
      <c r="C59" s="42"/>
      <c r="D59" s="42"/>
      <c r="E59" s="42">
        <f t="shared" si="13"/>
        <v>1175000</v>
      </c>
      <c r="F59" s="43">
        <v>1175000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297725000</v>
      </c>
      <c r="C61" s="39">
        <f t="shared" si="26"/>
        <v>3219000</v>
      </c>
      <c r="D61" s="39">
        <f t="shared" si="26"/>
        <v>0</v>
      </c>
      <c r="E61" s="39">
        <f t="shared" si="26"/>
        <v>300944000</v>
      </c>
      <c r="F61" s="40">
        <f t="shared" si="26"/>
        <v>295944000</v>
      </c>
      <c r="G61" s="41">
        <f t="shared" si="26"/>
        <v>299769000</v>
      </c>
      <c r="H61" s="40">
        <f t="shared" si="26"/>
        <v>80453000</v>
      </c>
      <c r="I61" s="41">
        <f t="shared" si="26"/>
        <v>75511288</v>
      </c>
      <c r="J61" s="40">
        <f t="shared" si="26"/>
        <v>76177000</v>
      </c>
      <c r="K61" s="41">
        <f t="shared" si="26"/>
        <v>92355289</v>
      </c>
      <c r="L61" s="40">
        <f t="shared" si="26"/>
        <v>44788000</v>
      </c>
      <c r="M61" s="41">
        <f t="shared" si="26"/>
        <v>36042473</v>
      </c>
      <c r="N61" s="40">
        <f t="shared" si="26"/>
        <v>0</v>
      </c>
      <c r="O61" s="41">
        <f t="shared" si="26"/>
        <v>0</v>
      </c>
      <c r="P61" s="40">
        <f t="shared" si="26"/>
        <v>201418000</v>
      </c>
      <c r="Q61" s="41">
        <f t="shared" si="26"/>
        <v>203909050</v>
      </c>
      <c r="R61" s="20">
        <f t="shared" si="16"/>
        <v>-41.205350696404423</v>
      </c>
      <c r="S61" s="21">
        <f t="shared" si="17"/>
        <v>-60.974110535239625</v>
      </c>
      <c r="T61" s="20">
        <f t="shared" si="18"/>
        <v>66.92873092668404</v>
      </c>
      <c r="U61" s="22">
        <f t="shared" si="19"/>
        <v>67.756476287947251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297725000</v>
      </c>
      <c r="C65" s="48">
        <f t="shared" si="30"/>
        <v>3219000</v>
      </c>
      <c r="D65" s="48">
        <f t="shared" si="30"/>
        <v>0</v>
      </c>
      <c r="E65" s="48">
        <f t="shared" si="30"/>
        <v>300944000</v>
      </c>
      <c r="F65" s="49">
        <f t="shared" si="30"/>
        <v>295944000</v>
      </c>
      <c r="G65" s="50">
        <f t="shared" si="30"/>
        <v>299769000</v>
      </c>
      <c r="H65" s="49">
        <f t="shared" si="30"/>
        <v>80453000</v>
      </c>
      <c r="I65" s="50">
        <f t="shared" si="30"/>
        <v>75511288</v>
      </c>
      <c r="J65" s="49">
        <f t="shared" si="30"/>
        <v>76177000</v>
      </c>
      <c r="K65" s="50">
        <f t="shared" si="30"/>
        <v>92355289</v>
      </c>
      <c r="L65" s="49">
        <f t="shared" si="30"/>
        <v>44788000</v>
      </c>
      <c r="M65" s="51">
        <f t="shared" si="30"/>
        <v>36042473</v>
      </c>
      <c r="N65" s="49">
        <f t="shared" si="30"/>
        <v>0</v>
      </c>
      <c r="O65" s="50">
        <f t="shared" si="30"/>
        <v>0</v>
      </c>
      <c r="P65" s="49">
        <f t="shared" si="30"/>
        <v>201418000</v>
      </c>
      <c r="Q65" s="50">
        <f t="shared" si="30"/>
        <v>203909050</v>
      </c>
      <c r="R65" s="34">
        <f t="shared" si="16"/>
        <v>-41.205350696404423</v>
      </c>
      <c r="S65" s="35">
        <f t="shared" si="17"/>
        <v>-60.974110535239625</v>
      </c>
      <c r="T65" s="34">
        <f t="shared" si="18"/>
        <v>66.92873092668404</v>
      </c>
      <c r="U65" s="35">
        <f t="shared" si="19"/>
        <v>67.756476287947251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1127810000</v>
      </c>
      <c r="C8" s="36">
        <f t="shared" si="0"/>
        <v>-7230000</v>
      </c>
      <c r="D8" s="36">
        <f t="shared" si="0"/>
        <v>0</v>
      </c>
      <c r="E8" s="36">
        <f t="shared" si="0"/>
        <v>1120580000</v>
      </c>
      <c r="F8" s="37">
        <f t="shared" si="0"/>
        <v>1120580000</v>
      </c>
      <c r="G8" s="38">
        <f t="shared" si="0"/>
        <v>1062843000</v>
      </c>
      <c r="H8" s="37">
        <f t="shared" si="0"/>
        <v>192325000</v>
      </c>
      <c r="I8" s="38">
        <f t="shared" si="0"/>
        <v>0</v>
      </c>
      <c r="J8" s="37">
        <f t="shared" si="0"/>
        <v>330576000</v>
      </c>
      <c r="K8" s="38">
        <f t="shared" si="0"/>
        <v>0</v>
      </c>
      <c r="L8" s="37">
        <f t="shared" si="0"/>
        <v>216932000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739833000</v>
      </c>
      <c r="Q8" s="38">
        <f t="shared" si="0"/>
        <v>0</v>
      </c>
      <c r="R8" s="16">
        <f>IF(($J8       =0),0,((($L8       -$J8       )/$J8       )*100))</f>
        <v>-34.377571269541647</v>
      </c>
      <c r="S8" s="17">
        <f>IF(($K8       =0),0,((($M8       -$K8       )/$K8       )*100))</f>
        <v>0</v>
      </c>
      <c r="T8" s="16">
        <f>IF(($E8       =0),0,(($P8       /$E8       )*100))</f>
        <v>66.022327723143377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1121964000</v>
      </c>
      <c r="C9" s="39">
        <f t="shared" si="2"/>
        <v>-7230000</v>
      </c>
      <c r="D9" s="39">
        <f t="shared" si="2"/>
        <v>0</v>
      </c>
      <c r="E9" s="39">
        <f t="shared" si="2"/>
        <v>1114734000</v>
      </c>
      <c r="F9" s="40">
        <f t="shared" si="2"/>
        <v>1114734000</v>
      </c>
      <c r="G9" s="41">
        <f t="shared" si="2"/>
        <v>1056997000</v>
      </c>
      <c r="H9" s="40">
        <f t="shared" si="2"/>
        <v>191440000</v>
      </c>
      <c r="I9" s="41">
        <f t="shared" si="2"/>
        <v>0</v>
      </c>
      <c r="J9" s="40">
        <f t="shared" si="2"/>
        <v>328310000</v>
      </c>
      <c r="K9" s="41">
        <f t="shared" si="2"/>
        <v>0</v>
      </c>
      <c r="L9" s="40">
        <f t="shared" si="2"/>
        <v>216114000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735864000</v>
      </c>
      <c r="Q9" s="41">
        <f t="shared" si="2"/>
        <v>0</v>
      </c>
      <c r="R9" s="20">
        <f>IF(($J9       =0),0,((($L9       -$J9       )/$J9       )*100))</f>
        <v>-34.173799153239315</v>
      </c>
      <c r="S9" s="21">
        <f>IF(($K9       =0),0,((($M9       -$K9       )/$K9       )*100))</f>
        <v>0</v>
      </c>
      <c r="T9" s="20">
        <f>IF(($E9       =0),0,(($P9       /$E9       )*100))</f>
        <v>66.012519578661809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727555000</v>
      </c>
      <c r="C10" s="42">
        <v>-7230000</v>
      </c>
      <c r="D10" s="42"/>
      <c r="E10" s="42">
        <f t="shared" ref="E10:E41" si="4">$B10      +$C10      +$D10</f>
        <v>720325000</v>
      </c>
      <c r="F10" s="43">
        <v>720325000</v>
      </c>
      <c r="G10" s="44">
        <v>720325000</v>
      </c>
      <c r="H10" s="43">
        <v>127442000</v>
      </c>
      <c r="I10" s="44"/>
      <c r="J10" s="43">
        <v>213437000</v>
      </c>
      <c r="K10" s="44"/>
      <c r="L10" s="43">
        <v>144963000</v>
      </c>
      <c r="M10" s="44"/>
      <c r="N10" s="43"/>
      <c r="O10" s="44"/>
      <c r="P10" s="43">
        <f t="shared" ref="P10:P41" si="5">$H10      +$J10      +$L10      +$N10</f>
        <v>485842000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-32.081597848545471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67.447610453614686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3296000</v>
      </c>
      <c r="C16" s="42"/>
      <c r="D16" s="42"/>
      <c r="E16" s="42">
        <f t="shared" si="4"/>
        <v>3296000</v>
      </c>
      <c r="F16" s="43">
        <v>3296000</v>
      </c>
      <c r="G16" s="44">
        <v>3296000</v>
      </c>
      <c r="H16" s="43"/>
      <c r="I16" s="44"/>
      <c r="J16" s="43"/>
      <c r="K16" s="44"/>
      <c r="L16" s="43">
        <v>1881000</v>
      </c>
      <c r="M16" s="44"/>
      <c r="N16" s="43"/>
      <c r="O16" s="44"/>
      <c r="P16" s="43">
        <f t="shared" si="5"/>
        <v>1881000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57.069174757281552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291113000</v>
      </c>
      <c r="C22" s="42"/>
      <c r="D22" s="42"/>
      <c r="E22" s="42">
        <f t="shared" si="4"/>
        <v>291113000</v>
      </c>
      <c r="F22" s="43">
        <v>291113000</v>
      </c>
      <c r="G22" s="44">
        <v>233376000</v>
      </c>
      <c r="H22" s="43">
        <v>53986000</v>
      </c>
      <c r="I22" s="44"/>
      <c r="J22" s="43">
        <v>90689000</v>
      </c>
      <c r="K22" s="44"/>
      <c r="L22" s="43">
        <v>57441000</v>
      </c>
      <c r="M22" s="44"/>
      <c r="N22" s="43"/>
      <c r="O22" s="44"/>
      <c r="P22" s="43">
        <f t="shared" si="5"/>
        <v>202116000</v>
      </c>
      <c r="Q22" s="44">
        <f t="shared" si="6"/>
        <v>0</v>
      </c>
      <c r="R22" s="24">
        <f t="shared" si="7"/>
        <v>-36.661557631024714</v>
      </c>
      <c r="S22" s="25">
        <f t="shared" si="8"/>
        <v>0</v>
      </c>
      <c r="T22" s="24">
        <f t="shared" si="9"/>
        <v>69.428709813714946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10012000</v>
      </c>
      <c r="I23" s="44"/>
      <c r="J23" s="43">
        <v>24184000</v>
      </c>
      <c r="K23" s="44"/>
      <c r="L23" s="43">
        <v>11829000</v>
      </c>
      <c r="M23" s="44"/>
      <c r="N23" s="43"/>
      <c r="O23" s="44"/>
      <c r="P23" s="43">
        <f t="shared" si="5"/>
        <v>46025000</v>
      </c>
      <c r="Q23" s="44">
        <f t="shared" si="6"/>
        <v>0</v>
      </c>
      <c r="R23" s="24">
        <f t="shared" si="7"/>
        <v>-51.087495865034739</v>
      </c>
      <c r="S23" s="25">
        <f t="shared" si="8"/>
        <v>0</v>
      </c>
      <c r="T23" s="24">
        <f t="shared" si="9"/>
        <v>46.024999999999999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5846000</v>
      </c>
      <c r="C28" s="39">
        <f t="shared" si="11"/>
        <v>0</v>
      </c>
      <c r="D28" s="39">
        <f t="shared" si="11"/>
        <v>0</v>
      </c>
      <c r="E28" s="39">
        <f t="shared" si="11"/>
        <v>5846000</v>
      </c>
      <c r="F28" s="40">
        <f t="shared" si="11"/>
        <v>5846000</v>
      </c>
      <c r="G28" s="41">
        <f t="shared" si="11"/>
        <v>5846000</v>
      </c>
      <c r="H28" s="40">
        <f t="shared" si="11"/>
        <v>885000</v>
      </c>
      <c r="I28" s="41">
        <f t="shared" si="11"/>
        <v>0</v>
      </c>
      <c r="J28" s="40">
        <f t="shared" si="11"/>
        <v>2266000</v>
      </c>
      <c r="K28" s="41">
        <f t="shared" si="11"/>
        <v>0</v>
      </c>
      <c r="L28" s="40">
        <f t="shared" si="11"/>
        <v>818000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3969000</v>
      </c>
      <c r="Q28" s="41">
        <f t="shared" si="11"/>
        <v>0</v>
      </c>
      <c r="R28" s="20">
        <f t="shared" si="7"/>
        <v>-63.901147396293027</v>
      </c>
      <c r="S28" s="21">
        <f t="shared" si="8"/>
        <v>0</v>
      </c>
      <c r="T28" s="20">
        <f t="shared" si="9"/>
        <v>67.892576120424224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229000</v>
      </c>
      <c r="I31" s="44"/>
      <c r="J31" s="43">
        <v>173000</v>
      </c>
      <c r="K31" s="44"/>
      <c r="L31" s="43">
        <v>158000</v>
      </c>
      <c r="M31" s="44"/>
      <c r="N31" s="43"/>
      <c r="O31" s="44"/>
      <c r="P31" s="43">
        <f t="shared" si="5"/>
        <v>560000</v>
      </c>
      <c r="Q31" s="44">
        <f t="shared" si="6"/>
        <v>0</v>
      </c>
      <c r="R31" s="24">
        <f t="shared" si="7"/>
        <v>-8.6705202312138727</v>
      </c>
      <c r="S31" s="25">
        <f t="shared" si="8"/>
        <v>0</v>
      </c>
      <c r="T31" s="24">
        <f t="shared" si="9"/>
        <v>28.000000000000004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3846000</v>
      </c>
      <c r="C33" s="42"/>
      <c r="D33" s="42"/>
      <c r="E33" s="42">
        <f t="shared" si="4"/>
        <v>3846000</v>
      </c>
      <c r="F33" s="43">
        <v>3846000</v>
      </c>
      <c r="G33" s="44">
        <v>3846000</v>
      </c>
      <c r="H33" s="43">
        <v>656000</v>
      </c>
      <c r="I33" s="44"/>
      <c r="J33" s="43">
        <v>2093000</v>
      </c>
      <c r="K33" s="44"/>
      <c r="L33" s="43">
        <v>660000</v>
      </c>
      <c r="M33" s="44"/>
      <c r="N33" s="43"/>
      <c r="O33" s="44"/>
      <c r="P33" s="43">
        <f t="shared" si="5"/>
        <v>3409000</v>
      </c>
      <c r="Q33" s="44">
        <f t="shared" si="6"/>
        <v>0</v>
      </c>
      <c r="R33" s="24">
        <f t="shared" si="7"/>
        <v>-68.466316292403249</v>
      </c>
      <c r="S33" s="25">
        <f t="shared" si="8"/>
        <v>0</v>
      </c>
      <c r="T33" s="24">
        <f t="shared" si="9"/>
        <v>88.637545501820071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11673000</v>
      </c>
      <c r="C43" s="45">
        <f t="shared" si="20"/>
        <v>0</v>
      </c>
      <c r="D43" s="45">
        <f t="shared" si="20"/>
        <v>0</v>
      </c>
      <c r="E43" s="45">
        <f t="shared" si="20"/>
        <v>11673000</v>
      </c>
      <c r="F43" s="46">
        <f t="shared" si="20"/>
        <v>11673000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11673000</v>
      </c>
      <c r="C56" s="39">
        <f t="shared" si="24"/>
        <v>0</v>
      </c>
      <c r="D56" s="39">
        <f t="shared" si="24"/>
        <v>0</v>
      </c>
      <c r="E56" s="39">
        <f t="shared" si="24"/>
        <v>11673000</v>
      </c>
      <c r="F56" s="40">
        <f t="shared" si="24"/>
        <v>11673000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11673000</v>
      </c>
      <c r="C59" s="42"/>
      <c r="D59" s="42"/>
      <c r="E59" s="42">
        <f t="shared" si="13"/>
        <v>11673000</v>
      </c>
      <c r="F59" s="43">
        <v>11673000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1139483000</v>
      </c>
      <c r="C61" s="39">
        <f t="shared" si="26"/>
        <v>-7230000</v>
      </c>
      <c r="D61" s="39">
        <f t="shared" si="26"/>
        <v>0</v>
      </c>
      <c r="E61" s="39">
        <f t="shared" si="26"/>
        <v>1132253000</v>
      </c>
      <c r="F61" s="40">
        <f t="shared" si="26"/>
        <v>1132253000</v>
      </c>
      <c r="G61" s="41">
        <f t="shared" si="26"/>
        <v>1062843000</v>
      </c>
      <c r="H61" s="40">
        <f t="shared" si="26"/>
        <v>192325000</v>
      </c>
      <c r="I61" s="41">
        <f t="shared" si="26"/>
        <v>0</v>
      </c>
      <c r="J61" s="40">
        <f t="shared" si="26"/>
        <v>330576000</v>
      </c>
      <c r="K61" s="41">
        <f t="shared" si="26"/>
        <v>0</v>
      </c>
      <c r="L61" s="40">
        <f t="shared" si="26"/>
        <v>216932000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739833000</v>
      </c>
      <c r="Q61" s="41">
        <f t="shared" si="26"/>
        <v>0</v>
      </c>
      <c r="R61" s="20">
        <f t="shared" si="16"/>
        <v>-34.377571269541647</v>
      </c>
      <c r="S61" s="21">
        <f t="shared" si="17"/>
        <v>0</v>
      </c>
      <c r="T61" s="20">
        <f t="shared" si="18"/>
        <v>65.341668337376888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1139483000</v>
      </c>
      <c r="C65" s="48">
        <f t="shared" si="30"/>
        <v>-7230000</v>
      </c>
      <c r="D65" s="48">
        <f t="shared" si="30"/>
        <v>0</v>
      </c>
      <c r="E65" s="48">
        <f t="shared" si="30"/>
        <v>1132253000</v>
      </c>
      <c r="F65" s="49">
        <f t="shared" si="30"/>
        <v>1132253000</v>
      </c>
      <c r="G65" s="50">
        <f t="shared" si="30"/>
        <v>1062843000</v>
      </c>
      <c r="H65" s="49">
        <f t="shared" si="30"/>
        <v>192325000</v>
      </c>
      <c r="I65" s="50">
        <f t="shared" si="30"/>
        <v>0</v>
      </c>
      <c r="J65" s="49">
        <f t="shared" si="30"/>
        <v>330576000</v>
      </c>
      <c r="K65" s="50">
        <f t="shared" si="30"/>
        <v>0</v>
      </c>
      <c r="L65" s="49">
        <f t="shared" si="30"/>
        <v>216932000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739833000</v>
      </c>
      <c r="Q65" s="50">
        <f t="shared" si="30"/>
        <v>0</v>
      </c>
      <c r="R65" s="34">
        <f t="shared" si="16"/>
        <v>-34.377571269541647</v>
      </c>
      <c r="S65" s="35">
        <f t="shared" si="17"/>
        <v>0</v>
      </c>
      <c r="T65" s="34">
        <f t="shared" si="18"/>
        <v>65.341668337376888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555329000</v>
      </c>
      <c r="C8" s="36">
        <f t="shared" si="0"/>
        <v>-32797000</v>
      </c>
      <c r="D8" s="36">
        <f t="shared" si="0"/>
        <v>0</v>
      </c>
      <c r="E8" s="36">
        <f t="shared" si="0"/>
        <v>522532000</v>
      </c>
      <c r="F8" s="37">
        <f t="shared" si="0"/>
        <v>550292000</v>
      </c>
      <c r="G8" s="38">
        <f t="shared" si="0"/>
        <v>522532000</v>
      </c>
      <c r="H8" s="37">
        <f t="shared" si="0"/>
        <v>121696000</v>
      </c>
      <c r="I8" s="38">
        <f t="shared" si="0"/>
        <v>0</v>
      </c>
      <c r="J8" s="37">
        <f t="shared" si="0"/>
        <v>120207000</v>
      </c>
      <c r="K8" s="38">
        <f t="shared" si="0"/>
        <v>1876749</v>
      </c>
      <c r="L8" s="37">
        <f t="shared" si="0"/>
        <v>77104000</v>
      </c>
      <c r="M8" s="38">
        <f t="shared" si="0"/>
        <v>315217850</v>
      </c>
      <c r="N8" s="37">
        <f t="shared" si="0"/>
        <v>0</v>
      </c>
      <c r="O8" s="38">
        <f t="shared" si="0"/>
        <v>0</v>
      </c>
      <c r="P8" s="37">
        <f t="shared" si="0"/>
        <v>319007000</v>
      </c>
      <c r="Q8" s="38">
        <f t="shared" si="0"/>
        <v>317094599</v>
      </c>
      <c r="R8" s="16">
        <f>IF(($J8       =0),0,((($L8       -$J8       )/$J8       )*100))</f>
        <v>-35.857312802083072</v>
      </c>
      <c r="S8" s="17">
        <f>IF(($K8       =0),0,((($M8       -$K8       )/$K8       )*100))</f>
        <v>16695.951403197763</v>
      </c>
      <c r="T8" s="16">
        <f>IF(($E8       =0),0,(($P8       /$E8       )*100))</f>
        <v>61.05023233026877</v>
      </c>
      <c r="U8" s="18">
        <f>IF(($E8       =0),0,(($Q8       /$E8       )*100))</f>
        <v>60.68424498403926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543326000</v>
      </c>
      <c r="C9" s="39">
        <f t="shared" si="2"/>
        <v>-32797000</v>
      </c>
      <c r="D9" s="39">
        <f t="shared" si="2"/>
        <v>0</v>
      </c>
      <c r="E9" s="39">
        <f t="shared" si="2"/>
        <v>510529000</v>
      </c>
      <c r="F9" s="40">
        <f t="shared" si="2"/>
        <v>538289000</v>
      </c>
      <c r="G9" s="41">
        <f t="shared" si="2"/>
        <v>510529000</v>
      </c>
      <c r="H9" s="40">
        <f t="shared" si="2"/>
        <v>119890000</v>
      </c>
      <c r="I9" s="41">
        <f t="shared" si="2"/>
        <v>0</v>
      </c>
      <c r="J9" s="40">
        <f t="shared" si="2"/>
        <v>117639000</v>
      </c>
      <c r="K9" s="41">
        <f t="shared" si="2"/>
        <v>0</v>
      </c>
      <c r="L9" s="40">
        <f t="shared" si="2"/>
        <v>74359000</v>
      </c>
      <c r="M9" s="41">
        <f t="shared" si="2"/>
        <v>310548322</v>
      </c>
      <c r="N9" s="40">
        <f t="shared" si="2"/>
        <v>0</v>
      </c>
      <c r="O9" s="41">
        <f t="shared" si="2"/>
        <v>0</v>
      </c>
      <c r="P9" s="40">
        <f t="shared" si="2"/>
        <v>311888000</v>
      </c>
      <c r="Q9" s="41">
        <f t="shared" si="2"/>
        <v>310548322</v>
      </c>
      <c r="R9" s="20">
        <f>IF(($J9       =0),0,((($L9       -$J9       )/$J9       )*100))</f>
        <v>-36.790520150630321</v>
      </c>
      <c r="S9" s="21">
        <f>IF(($K9       =0),0,((($M9       -$K9       )/$K9       )*100))</f>
        <v>0</v>
      </c>
      <c r="T9" s="20">
        <f>IF(($E9       =0),0,(($P9       /$E9       )*100))</f>
        <v>61.091142716672323</v>
      </c>
      <c r="U9" s="22">
        <f>IF(($E9       =0),0,(($Q9       /$E9       )*100))</f>
        <v>60.828732941713405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431756000</v>
      </c>
      <c r="C10" s="42">
        <v>-4266000</v>
      </c>
      <c r="D10" s="42"/>
      <c r="E10" s="42">
        <f t="shared" ref="E10:E41" si="4">$B10      +$C10      +$D10</f>
        <v>427490000</v>
      </c>
      <c r="F10" s="43">
        <v>427490000</v>
      </c>
      <c r="G10" s="44">
        <v>427490000</v>
      </c>
      <c r="H10" s="43">
        <v>108169000</v>
      </c>
      <c r="I10" s="44"/>
      <c r="J10" s="43">
        <v>92821000</v>
      </c>
      <c r="K10" s="44"/>
      <c r="L10" s="43">
        <v>70381000</v>
      </c>
      <c r="M10" s="44">
        <v>261404930</v>
      </c>
      <c r="N10" s="43"/>
      <c r="O10" s="44"/>
      <c r="P10" s="43">
        <f t="shared" ref="P10:P41" si="5">$H10      +$J10      +$L10      +$N10</f>
        <v>271371000</v>
      </c>
      <c r="Q10" s="44">
        <f t="shared" ref="Q10:Q41" si="6">$I10      +$K10      +$M10      +$O10</f>
        <v>261404930</v>
      </c>
      <c r="R10" s="24">
        <f t="shared" ref="R10:R41" si="7">IF(($J10      =0),0,((($L10      -$J10      )/$J10      )*100))</f>
        <v>-24.175563719416942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63.480081405412989</v>
      </c>
      <c r="U10" s="26">
        <f t="shared" ref="U10:U41" si="10">IF(($E10      =0),0,(($Q10      /$E10      )*100))</f>
        <v>61.148782427659128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2570000</v>
      </c>
      <c r="C16" s="42">
        <v>-771000</v>
      </c>
      <c r="D16" s="42"/>
      <c r="E16" s="42">
        <f t="shared" si="4"/>
        <v>1799000</v>
      </c>
      <c r="F16" s="43">
        <v>1799000</v>
      </c>
      <c r="G16" s="44">
        <v>1799000</v>
      </c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109000000</v>
      </c>
      <c r="C23" s="42">
        <v>-27760000</v>
      </c>
      <c r="D23" s="42"/>
      <c r="E23" s="42">
        <f t="shared" si="4"/>
        <v>81240000</v>
      </c>
      <c r="F23" s="43">
        <v>109000000</v>
      </c>
      <c r="G23" s="44">
        <v>81240000</v>
      </c>
      <c r="H23" s="43">
        <v>11721000</v>
      </c>
      <c r="I23" s="44"/>
      <c r="J23" s="43">
        <v>24818000</v>
      </c>
      <c r="K23" s="44"/>
      <c r="L23" s="43">
        <v>3978000</v>
      </c>
      <c r="M23" s="44">
        <v>49143392</v>
      </c>
      <c r="N23" s="43"/>
      <c r="O23" s="44"/>
      <c r="P23" s="43">
        <f t="shared" si="5"/>
        <v>40517000</v>
      </c>
      <c r="Q23" s="44">
        <f t="shared" si="6"/>
        <v>49143392</v>
      </c>
      <c r="R23" s="24">
        <f t="shared" si="7"/>
        <v>-83.971311145136596</v>
      </c>
      <c r="S23" s="25">
        <f t="shared" si="8"/>
        <v>0</v>
      </c>
      <c r="T23" s="24">
        <f t="shared" si="9"/>
        <v>49.873215164943382</v>
      </c>
      <c r="U23" s="26">
        <f t="shared" si="10"/>
        <v>60.491619891678972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12003000</v>
      </c>
      <c r="C28" s="39">
        <f t="shared" si="11"/>
        <v>0</v>
      </c>
      <c r="D28" s="39">
        <f t="shared" si="11"/>
        <v>0</v>
      </c>
      <c r="E28" s="39">
        <f t="shared" si="11"/>
        <v>12003000</v>
      </c>
      <c r="F28" s="40">
        <f t="shared" si="11"/>
        <v>12003000</v>
      </c>
      <c r="G28" s="41">
        <f t="shared" si="11"/>
        <v>12003000</v>
      </c>
      <c r="H28" s="40">
        <f t="shared" si="11"/>
        <v>1806000</v>
      </c>
      <c r="I28" s="41">
        <f t="shared" si="11"/>
        <v>0</v>
      </c>
      <c r="J28" s="40">
        <f t="shared" si="11"/>
        <v>2568000</v>
      </c>
      <c r="K28" s="41">
        <f t="shared" si="11"/>
        <v>1876749</v>
      </c>
      <c r="L28" s="40">
        <f t="shared" si="11"/>
        <v>2745000</v>
      </c>
      <c r="M28" s="41">
        <f t="shared" si="11"/>
        <v>4669528</v>
      </c>
      <c r="N28" s="40">
        <f t="shared" si="11"/>
        <v>0</v>
      </c>
      <c r="O28" s="41">
        <f t="shared" si="11"/>
        <v>0</v>
      </c>
      <c r="P28" s="40">
        <f t="shared" si="11"/>
        <v>7119000</v>
      </c>
      <c r="Q28" s="41">
        <f t="shared" si="11"/>
        <v>6546277</v>
      </c>
      <c r="R28" s="20">
        <f t="shared" si="7"/>
        <v>6.8925233644859807</v>
      </c>
      <c r="S28" s="21">
        <f t="shared" si="8"/>
        <v>148.80940392135548</v>
      </c>
      <c r="T28" s="20">
        <f t="shared" si="9"/>
        <v>59.31017245688578</v>
      </c>
      <c r="U28" s="22">
        <f t="shared" si="10"/>
        <v>54.538673664917106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357000</v>
      </c>
      <c r="I31" s="44"/>
      <c r="J31" s="43"/>
      <c r="K31" s="44">
        <v>203230</v>
      </c>
      <c r="L31" s="43">
        <v>478000</v>
      </c>
      <c r="M31" s="44">
        <v>906551</v>
      </c>
      <c r="N31" s="43"/>
      <c r="O31" s="44"/>
      <c r="P31" s="43">
        <f t="shared" si="5"/>
        <v>835000</v>
      </c>
      <c r="Q31" s="44">
        <f t="shared" si="6"/>
        <v>1109781</v>
      </c>
      <c r="R31" s="24">
        <f t="shared" si="7"/>
        <v>0</v>
      </c>
      <c r="S31" s="25">
        <f t="shared" si="8"/>
        <v>346.07144614476209</v>
      </c>
      <c r="T31" s="24">
        <f t="shared" si="9"/>
        <v>43.94736842105263</v>
      </c>
      <c r="U31" s="26">
        <f t="shared" si="10"/>
        <v>58.409526315789471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3603000</v>
      </c>
      <c r="C33" s="42"/>
      <c r="D33" s="42"/>
      <c r="E33" s="42">
        <f t="shared" si="4"/>
        <v>3603000</v>
      </c>
      <c r="F33" s="43">
        <v>3603000</v>
      </c>
      <c r="G33" s="44">
        <v>3603000</v>
      </c>
      <c r="H33" s="43">
        <v>494000</v>
      </c>
      <c r="I33" s="44"/>
      <c r="J33" s="43">
        <v>1451000</v>
      </c>
      <c r="K33" s="44">
        <v>1673519</v>
      </c>
      <c r="L33" s="43">
        <v>1602000</v>
      </c>
      <c r="M33" s="44">
        <v>1700115</v>
      </c>
      <c r="N33" s="43"/>
      <c r="O33" s="44"/>
      <c r="P33" s="43">
        <f t="shared" si="5"/>
        <v>3547000</v>
      </c>
      <c r="Q33" s="44">
        <f t="shared" si="6"/>
        <v>3373634</v>
      </c>
      <c r="R33" s="24">
        <f t="shared" si="7"/>
        <v>10.406616126809096</v>
      </c>
      <c r="S33" s="25">
        <f t="shared" si="8"/>
        <v>1.5892260559933888</v>
      </c>
      <c r="T33" s="24">
        <f t="shared" si="9"/>
        <v>98.44573966139329</v>
      </c>
      <c r="U33" s="26">
        <f t="shared" si="10"/>
        <v>93.634027199555931</v>
      </c>
      <c r="V33" s="43"/>
      <c r="W33" s="44"/>
    </row>
    <row r="34" spans="1:23" x14ac:dyDescent="0.2">
      <c r="A34" s="23" t="s">
        <v>60</v>
      </c>
      <c r="B34" s="42">
        <v>6500000</v>
      </c>
      <c r="C34" s="42"/>
      <c r="D34" s="42"/>
      <c r="E34" s="42">
        <f t="shared" si="4"/>
        <v>6500000</v>
      </c>
      <c r="F34" s="43">
        <v>6500000</v>
      </c>
      <c r="G34" s="44">
        <v>6500000</v>
      </c>
      <c r="H34" s="43">
        <v>955000</v>
      </c>
      <c r="I34" s="44"/>
      <c r="J34" s="43">
        <v>1117000</v>
      </c>
      <c r="K34" s="44"/>
      <c r="L34" s="43">
        <v>665000</v>
      </c>
      <c r="M34" s="44">
        <v>2062862</v>
      </c>
      <c r="N34" s="43"/>
      <c r="O34" s="44"/>
      <c r="P34" s="43">
        <f t="shared" si="5"/>
        <v>2737000</v>
      </c>
      <c r="Q34" s="44">
        <f t="shared" si="6"/>
        <v>2062862</v>
      </c>
      <c r="R34" s="24">
        <f t="shared" si="7"/>
        <v>-40.465532676812892</v>
      </c>
      <c r="S34" s="25">
        <f t="shared" si="8"/>
        <v>0</v>
      </c>
      <c r="T34" s="24">
        <f t="shared" si="9"/>
        <v>42.107692307692304</v>
      </c>
      <c r="U34" s="26">
        <f t="shared" si="10"/>
        <v>31.736338461538459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160616000</v>
      </c>
      <c r="C43" s="45">
        <f t="shared" si="20"/>
        <v>0</v>
      </c>
      <c r="D43" s="45">
        <f t="shared" si="20"/>
        <v>0</v>
      </c>
      <c r="E43" s="45">
        <f t="shared" si="20"/>
        <v>160616000</v>
      </c>
      <c r="F43" s="46">
        <f t="shared" si="20"/>
        <v>160616000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159441000</v>
      </c>
      <c r="C44" s="39">
        <f t="shared" si="22"/>
        <v>0</v>
      </c>
      <c r="D44" s="39">
        <f t="shared" si="22"/>
        <v>0</v>
      </c>
      <c r="E44" s="39">
        <f t="shared" si="22"/>
        <v>159441000</v>
      </c>
      <c r="F44" s="40">
        <f t="shared" si="22"/>
        <v>159441000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159441000</v>
      </c>
      <c r="C45" s="42"/>
      <c r="D45" s="42"/>
      <c r="E45" s="42">
        <f t="shared" si="13"/>
        <v>159441000</v>
      </c>
      <c r="F45" s="43">
        <v>159441000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1175000</v>
      </c>
      <c r="C56" s="39">
        <f t="shared" si="24"/>
        <v>0</v>
      </c>
      <c r="D56" s="39">
        <f t="shared" si="24"/>
        <v>0</v>
      </c>
      <c r="E56" s="39">
        <f t="shared" si="24"/>
        <v>1175000</v>
      </c>
      <c r="F56" s="40">
        <f t="shared" si="24"/>
        <v>1175000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1175000</v>
      </c>
      <c r="C59" s="42"/>
      <c r="D59" s="42"/>
      <c r="E59" s="42">
        <f t="shared" si="13"/>
        <v>1175000</v>
      </c>
      <c r="F59" s="43">
        <v>1175000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715945000</v>
      </c>
      <c r="C61" s="39">
        <f t="shared" si="26"/>
        <v>-32797000</v>
      </c>
      <c r="D61" s="39">
        <f t="shared" si="26"/>
        <v>0</v>
      </c>
      <c r="E61" s="39">
        <f t="shared" si="26"/>
        <v>683148000</v>
      </c>
      <c r="F61" s="40">
        <f t="shared" si="26"/>
        <v>710908000</v>
      </c>
      <c r="G61" s="41">
        <f t="shared" si="26"/>
        <v>522532000</v>
      </c>
      <c r="H61" s="40">
        <f t="shared" si="26"/>
        <v>121696000</v>
      </c>
      <c r="I61" s="41">
        <f t="shared" si="26"/>
        <v>0</v>
      </c>
      <c r="J61" s="40">
        <f t="shared" si="26"/>
        <v>120207000</v>
      </c>
      <c r="K61" s="41">
        <f t="shared" si="26"/>
        <v>1876749</v>
      </c>
      <c r="L61" s="40">
        <f t="shared" si="26"/>
        <v>77104000</v>
      </c>
      <c r="M61" s="41">
        <f t="shared" si="26"/>
        <v>315217850</v>
      </c>
      <c r="N61" s="40">
        <f t="shared" si="26"/>
        <v>0</v>
      </c>
      <c r="O61" s="41">
        <f t="shared" si="26"/>
        <v>0</v>
      </c>
      <c r="P61" s="40">
        <f t="shared" si="26"/>
        <v>319007000</v>
      </c>
      <c r="Q61" s="41">
        <f t="shared" si="26"/>
        <v>317094599</v>
      </c>
      <c r="R61" s="20">
        <f t="shared" si="16"/>
        <v>-35.857312802083072</v>
      </c>
      <c r="S61" s="21">
        <f t="shared" si="17"/>
        <v>16695.951403197763</v>
      </c>
      <c r="T61" s="20">
        <f t="shared" si="18"/>
        <v>46.696616252993493</v>
      </c>
      <c r="U61" s="22">
        <f t="shared" si="19"/>
        <v>46.416676766967043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715945000</v>
      </c>
      <c r="C65" s="48">
        <f t="shared" si="30"/>
        <v>-32797000</v>
      </c>
      <c r="D65" s="48">
        <f t="shared" si="30"/>
        <v>0</v>
      </c>
      <c r="E65" s="48">
        <f t="shared" si="30"/>
        <v>683148000</v>
      </c>
      <c r="F65" s="49">
        <f t="shared" si="30"/>
        <v>710908000</v>
      </c>
      <c r="G65" s="50">
        <f t="shared" si="30"/>
        <v>522532000</v>
      </c>
      <c r="H65" s="49">
        <f t="shared" si="30"/>
        <v>121696000</v>
      </c>
      <c r="I65" s="50">
        <f t="shared" si="30"/>
        <v>0</v>
      </c>
      <c r="J65" s="49">
        <f t="shared" si="30"/>
        <v>120207000</v>
      </c>
      <c r="K65" s="50">
        <f t="shared" si="30"/>
        <v>1876749</v>
      </c>
      <c r="L65" s="49">
        <f t="shared" si="30"/>
        <v>77104000</v>
      </c>
      <c r="M65" s="51">
        <f t="shared" si="30"/>
        <v>315217850</v>
      </c>
      <c r="N65" s="49">
        <f t="shared" si="30"/>
        <v>0</v>
      </c>
      <c r="O65" s="50">
        <f t="shared" si="30"/>
        <v>0</v>
      </c>
      <c r="P65" s="49">
        <f t="shared" si="30"/>
        <v>319007000</v>
      </c>
      <c r="Q65" s="50">
        <f t="shared" si="30"/>
        <v>317094599</v>
      </c>
      <c r="R65" s="34">
        <f t="shared" si="16"/>
        <v>-35.857312802083072</v>
      </c>
      <c r="S65" s="35">
        <f t="shared" si="17"/>
        <v>16695.951403197763</v>
      </c>
      <c r="T65" s="34">
        <f t="shared" si="18"/>
        <v>46.696616252993493</v>
      </c>
      <c r="U65" s="35">
        <f t="shared" si="19"/>
        <v>46.416676766967043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138</v>
      </c>
      <c r="B6" s="9" t="s">
        <v>1</v>
      </c>
      <c r="C6" s="9" t="s">
        <v>138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53041000</v>
      </c>
      <c r="C8" s="36">
        <f t="shared" si="0"/>
        <v>16372000</v>
      </c>
      <c r="D8" s="36">
        <f t="shared" si="0"/>
        <v>0</v>
      </c>
      <c r="E8" s="36">
        <f t="shared" si="0"/>
        <v>69413000</v>
      </c>
      <c r="F8" s="37">
        <f t="shared" si="0"/>
        <v>64413000</v>
      </c>
      <c r="G8" s="38">
        <f t="shared" si="0"/>
        <v>69413000</v>
      </c>
      <c r="H8" s="37">
        <f t="shared" si="0"/>
        <v>13061000</v>
      </c>
      <c r="I8" s="38">
        <f t="shared" si="0"/>
        <v>10283256</v>
      </c>
      <c r="J8" s="37">
        <f t="shared" si="0"/>
        <v>18987000</v>
      </c>
      <c r="K8" s="38">
        <f t="shared" si="0"/>
        <v>22704309</v>
      </c>
      <c r="L8" s="37">
        <f t="shared" si="0"/>
        <v>3798000</v>
      </c>
      <c r="M8" s="38">
        <f t="shared" si="0"/>
        <v>2652509</v>
      </c>
      <c r="N8" s="37">
        <f t="shared" si="0"/>
        <v>0</v>
      </c>
      <c r="O8" s="38">
        <f t="shared" si="0"/>
        <v>0</v>
      </c>
      <c r="P8" s="37">
        <f t="shared" si="0"/>
        <v>35846000</v>
      </c>
      <c r="Q8" s="38">
        <f t="shared" si="0"/>
        <v>35640074</v>
      </c>
      <c r="R8" s="16">
        <f>IF(($J8       =0),0,((($L8       -$J8       )/$J8       )*100))</f>
        <v>-79.996839943118985</v>
      </c>
      <c r="S8" s="17">
        <f>IF(($K8       =0),0,((($M8       -$K8       )/$K8       )*100))</f>
        <v>-88.317156007698799</v>
      </c>
      <c r="T8" s="16">
        <f>IF(($E8       =0),0,(($P8       /$E8       )*100))</f>
        <v>51.641623327042488</v>
      </c>
      <c r="U8" s="18">
        <f>IF(($E8       =0),0,(($Q8       /$E8       )*100))</f>
        <v>51.344955555875707</v>
      </c>
      <c r="V8" s="37">
        <f t="shared" ref="V8:W8" si="1">+V9+V28</f>
        <v>6410000</v>
      </c>
      <c r="W8" s="38">
        <f t="shared" si="1"/>
        <v>3570000</v>
      </c>
    </row>
    <row r="9" spans="1:23" x14ac:dyDescent="0.2">
      <c r="A9" s="19" t="s">
        <v>35</v>
      </c>
      <c r="B9" s="39">
        <f t="shared" ref="B9:Q9" si="2">SUM(B10:B27)</f>
        <v>48682000</v>
      </c>
      <c r="C9" s="39">
        <f t="shared" si="2"/>
        <v>16372000</v>
      </c>
      <c r="D9" s="39">
        <f t="shared" si="2"/>
        <v>0</v>
      </c>
      <c r="E9" s="39">
        <f t="shared" si="2"/>
        <v>65054000</v>
      </c>
      <c r="F9" s="40">
        <f t="shared" si="2"/>
        <v>60054000</v>
      </c>
      <c r="G9" s="41">
        <f t="shared" si="2"/>
        <v>65054000</v>
      </c>
      <c r="H9" s="40">
        <f t="shared" si="2"/>
        <v>11203000</v>
      </c>
      <c r="I9" s="41">
        <f t="shared" si="2"/>
        <v>8401641</v>
      </c>
      <c r="J9" s="40">
        <f t="shared" si="2"/>
        <v>17408000</v>
      </c>
      <c r="K9" s="41">
        <f t="shared" si="2"/>
        <v>21037868</v>
      </c>
      <c r="L9" s="40">
        <f t="shared" si="2"/>
        <v>3291000</v>
      </c>
      <c r="M9" s="41">
        <f t="shared" si="2"/>
        <v>2132178</v>
      </c>
      <c r="N9" s="40">
        <f t="shared" si="2"/>
        <v>0</v>
      </c>
      <c r="O9" s="41">
        <f t="shared" si="2"/>
        <v>0</v>
      </c>
      <c r="P9" s="40">
        <f t="shared" si="2"/>
        <v>31902000</v>
      </c>
      <c r="Q9" s="41">
        <f t="shared" si="2"/>
        <v>31571687</v>
      </c>
      <c r="R9" s="20">
        <f>IF(($J9       =0),0,((($L9       -$J9       )/$J9       )*100))</f>
        <v>-81.094898897058826</v>
      </c>
      <c r="S9" s="21">
        <f>IF(($K9       =0),0,((($M9       -$K9       )/$K9       )*100))</f>
        <v>-89.865047161623039</v>
      </c>
      <c r="T9" s="20">
        <f>IF(($E9       =0),0,(($P9       /$E9       )*100))</f>
        <v>49.039259691948232</v>
      </c>
      <c r="U9" s="22">
        <f>IF(($E9       =0),0,(($Q9       /$E9       )*100))</f>
        <v>48.531507670550624</v>
      </c>
      <c r="V9" s="40">
        <f t="shared" ref="V9:W9" si="3">SUM(V10:V27)</f>
        <v>6410000</v>
      </c>
      <c r="W9" s="41">
        <f t="shared" si="3"/>
        <v>3570000</v>
      </c>
    </row>
    <row r="10" spans="1:23" x14ac:dyDescent="0.2">
      <c r="A10" s="23" t="s">
        <v>36</v>
      </c>
      <c r="B10" s="42">
        <v>23477000</v>
      </c>
      <c r="C10" s="42">
        <v>-39000</v>
      </c>
      <c r="D10" s="42"/>
      <c r="E10" s="42">
        <f t="shared" ref="E10:E41" si="4">$B10      +$C10      +$D10</f>
        <v>23438000</v>
      </c>
      <c r="F10" s="43">
        <v>23438000</v>
      </c>
      <c r="G10" s="44">
        <v>23438000</v>
      </c>
      <c r="H10" s="43">
        <v>9341000</v>
      </c>
      <c r="I10" s="44">
        <v>6538985</v>
      </c>
      <c r="J10" s="43">
        <v>8603000</v>
      </c>
      <c r="K10" s="44">
        <v>12241971</v>
      </c>
      <c r="L10" s="43">
        <v>3291000</v>
      </c>
      <c r="M10" s="44">
        <v>759768</v>
      </c>
      <c r="N10" s="43"/>
      <c r="O10" s="44"/>
      <c r="P10" s="43">
        <f t="shared" ref="P10:P41" si="5">$H10      +$J10      +$L10      +$N10</f>
        <v>21235000</v>
      </c>
      <c r="Q10" s="44">
        <f t="shared" ref="Q10:Q41" si="6">$I10      +$K10      +$M10      +$O10</f>
        <v>19540724</v>
      </c>
      <c r="R10" s="24">
        <f t="shared" ref="R10:R41" si="7">IF(($J10      =0),0,((($L10      -$J10      )/$J10      )*100))</f>
        <v>-61.74590259211903</v>
      </c>
      <c r="S10" s="25">
        <f t="shared" ref="S10:S41" si="8">IF(($K10      =0),0,((($M10      -$K10      )/$K10      )*100))</f>
        <v>-93.793744487713624</v>
      </c>
      <c r="T10" s="24">
        <f t="shared" ref="T10:T41" si="9">IF(($E10      =0),0,(($P10      /$E10      )*100))</f>
        <v>90.600733851011185</v>
      </c>
      <c r="U10" s="26">
        <f t="shared" ref="U10:U41" si="10">IF(($E10      =0),0,(($Q10      /$E10      )*100))</f>
        <v>83.371977131154537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5005000</v>
      </c>
      <c r="C20" s="42">
        <v>11411000</v>
      </c>
      <c r="D20" s="42"/>
      <c r="E20" s="42">
        <f t="shared" si="4"/>
        <v>16416000</v>
      </c>
      <c r="F20" s="43">
        <v>16416000</v>
      </c>
      <c r="G20" s="44">
        <v>16416000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6410000</v>
      </c>
      <c r="W20" s="44">
        <v>3570000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20200000</v>
      </c>
      <c r="C23" s="42">
        <v>5000000</v>
      </c>
      <c r="D23" s="42"/>
      <c r="E23" s="42">
        <f t="shared" si="4"/>
        <v>25200000</v>
      </c>
      <c r="F23" s="43">
        <v>20200000</v>
      </c>
      <c r="G23" s="44">
        <v>25200000</v>
      </c>
      <c r="H23" s="43">
        <v>1862000</v>
      </c>
      <c r="I23" s="44">
        <v>1862656</v>
      </c>
      <c r="J23" s="43">
        <v>8805000</v>
      </c>
      <c r="K23" s="44">
        <v>8795897</v>
      </c>
      <c r="L23" s="43"/>
      <c r="M23" s="44">
        <v>1372410</v>
      </c>
      <c r="N23" s="43"/>
      <c r="O23" s="44"/>
      <c r="P23" s="43">
        <f t="shared" si="5"/>
        <v>10667000</v>
      </c>
      <c r="Q23" s="44">
        <f t="shared" si="6"/>
        <v>12030963</v>
      </c>
      <c r="R23" s="24">
        <f t="shared" si="7"/>
        <v>-100</v>
      </c>
      <c r="S23" s="25">
        <f t="shared" si="8"/>
        <v>-84.397156992629633</v>
      </c>
      <c r="T23" s="24">
        <f t="shared" si="9"/>
        <v>42.329365079365076</v>
      </c>
      <c r="U23" s="26">
        <f t="shared" si="10"/>
        <v>47.741916666666668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4359000</v>
      </c>
      <c r="C28" s="39">
        <f t="shared" si="11"/>
        <v>0</v>
      </c>
      <c r="D28" s="39">
        <f t="shared" si="11"/>
        <v>0</v>
      </c>
      <c r="E28" s="39">
        <f t="shared" si="11"/>
        <v>4359000</v>
      </c>
      <c r="F28" s="40">
        <f t="shared" si="11"/>
        <v>4359000</v>
      </c>
      <c r="G28" s="41">
        <f t="shared" si="11"/>
        <v>4359000</v>
      </c>
      <c r="H28" s="40">
        <f t="shared" si="11"/>
        <v>1858000</v>
      </c>
      <c r="I28" s="41">
        <f t="shared" si="11"/>
        <v>1881615</v>
      </c>
      <c r="J28" s="40">
        <f t="shared" si="11"/>
        <v>1579000</v>
      </c>
      <c r="K28" s="41">
        <f t="shared" si="11"/>
        <v>1666441</v>
      </c>
      <c r="L28" s="40">
        <f t="shared" si="11"/>
        <v>507000</v>
      </c>
      <c r="M28" s="41">
        <f t="shared" si="11"/>
        <v>520331</v>
      </c>
      <c r="N28" s="40">
        <f t="shared" si="11"/>
        <v>0</v>
      </c>
      <c r="O28" s="41">
        <f t="shared" si="11"/>
        <v>0</v>
      </c>
      <c r="P28" s="40">
        <f t="shared" si="11"/>
        <v>3944000</v>
      </c>
      <c r="Q28" s="41">
        <f t="shared" si="11"/>
        <v>4068387</v>
      </c>
      <c r="R28" s="20">
        <f t="shared" si="7"/>
        <v>-67.891070297656739</v>
      </c>
      <c r="S28" s="21">
        <f t="shared" si="8"/>
        <v>-68.775912258519796</v>
      </c>
      <c r="T28" s="20">
        <f t="shared" si="9"/>
        <v>90.479467767836667</v>
      </c>
      <c r="U28" s="22">
        <f t="shared" si="10"/>
        <v>93.33303509979352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1518000</v>
      </c>
      <c r="I31" s="44">
        <v>1517580</v>
      </c>
      <c r="J31" s="43">
        <v>1249000</v>
      </c>
      <c r="K31" s="44">
        <v>1336661</v>
      </c>
      <c r="L31" s="43">
        <v>146000</v>
      </c>
      <c r="M31" s="44">
        <v>159512</v>
      </c>
      <c r="N31" s="43"/>
      <c r="O31" s="44"/>
      <c r="P31" s="43">
        <f t="shared" si="5"/>
        <v>2913000</v>
      </c>
      <c r="Q31" s="44">
        <f t="shared" si="6"/>
        <v>3013753</v>
      </c>
      <c r="R31" s="24">
        <f t="shared" si="7"/>
        <v>-88.310648518815043</v>
      </c>
      <c r="S31" s="25">
        <f t="shared" si="8"/>
        <v>-88.066383323819579</v>
      </c>
      <c r="T31" s="24">
        <f t="shared" si="9"/>
        <v>97.1</v>
      </c>
      <c r="U31" s="26">
        <f t="shared" si="10"/>
        <v>100.45843333333333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1359000</v>
      </c>
      <c r="C33" s="42"/>
      <c r="D33" s="42"/>
      <c r="E33" s="42">
        <f t="shared" si="4"/>
        <v>1359000</v>
      </c>
      <c r="F33" s="43">
        <v>1359000</v>
      </c>
      <c r="G33" s="44">
        <v>1359000</v>
      </c>
      <c r="H33" s="43">
        <v>340000</v>
      </c>
      <c r="I33" s="44">
        <v>364035</v>
      </c>
      <c r="J33" s="43">
        <v>330000</v>
      </c>
      <c r="K33" s="44">
        <v>329780</v>
      </c>
      <c r="L33" s="43">
        <v>361000</v>
      </c>
      <c r="M33" s="44">
        <v>360819</v>
      </c>
      <c r="N33" s="43"/>
      <c r="O33" s="44"/>
      <c r="P33" s="43">
        <f t="shared" si="5"/>
        <v>1031000</v>
      </c>
      <c r="Q33" s="44">
        <f t="shared" si="6"/>
        <v>1054634</v>
      </c>
      <c r="R33" s="24">
        <f t="shared" si="7"/>
        <v>9.3939393939393927</v>
      </c>
      <c r="S33" s="25">
        <f t="shared" si="8"/>
        <v>9.412032263933531</v>
      </c>
      <c r="T33" s="24">
        <f t="shared" si="9"/>
        <v>75.864606328182475</v>
      </c>
      <c r="U33" s="26">
        <f t="shared" si="10"/>
        <v>77.603679175864599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53041000</v>
      </c>
      <c r="C61" s="39">
        <f t="shared" si="26"/>
        <v>16372000</v>
      </c>
      <c r="D61" s="39">
        <f t="shared" si="26"/>
        <v>0</v>
      </c>
      <c r="E61" s="39">
        <f t="shared" si="26"/>
        <v>69413000</v>
      </c>
      <c r="F61" s="40">
        <f t="shared" si="26"/>
        <v>64413000</v>
      </c>
      <c r="G61" s="41">
        <f t="shared" si="26"/>
        <v>69413000</v>
      </c>
      <c r="H61" s="40">
        <f t="shared" si="26"/>
        <v>13061000</v>
      </c>
      <c r="I61" s="41">
        <f t="shared" si="26"/>
        <v>10283256</v>
      </c>
      <c r="J61" s="40">
        <f t="shared" si="26"/>
        <v>18987000</v>
      </c>
      <c r="K61" s="41">
        <f t="shared" si="26"/>
        <v>22704309</v>
      </c>
      <c r="L61" s="40">
        <f t="shared" si="26"/>
        <v>3798000</v>
      </c>
      <c r="M61" s="41">
        <f t="shared" si="26"/>
        <v>2652509</v>
      </c>
      <c r="N61" s="40">
        <f t="shared" si="26"/>
        <v>0</v>
      </c>
      <c r="O61" s="41">
        <f t="shared" si="26"/>
        <v>0</v>
      </c>
      <c r="P61" s="40">
        <f t="shared" si="26"/>
        <v>35846000</v>
      </c>
      <c r="Q61" s="41">
        <f t="shared" si="26"/>
        <v>35640074</v>
      </c>
      <c r="R61" s="20">
        <f t="shared" si="16"/>
        <v>-79.996839943118985</v>
      </c>
      <c r="S61" s="21">
        <f t="shared" si="17"/>
        <v>-88.317156007698799</v>
      </c>
      <c r="T61" s="20">
        <f t="shared" si="18"/>
        <v>51.641623327042488</v>
      </c>
      <c r="U61" s="22">
        <f t="shared" si="19"/>
        <v>51.344955555875707</v>
      </c>
      <c r="V61" s="40">
        <f t="shared" ref="V61:W61" si="27">+V8+V43</f>
        <v>6410000</v>
      </c>
      <c r="W61" s="41">
        <f t="shared" si="27"/>
        <v>3570000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53041000</v>
      </c>
      <c r="C65" s="48">
        <f t="shared" si="30"/>
        <v>16372000</v>
      </c>
      <c r="D65" s="48">
        <f t="shared" si="30"/>
        <v>0</v>
      </c>
      <c r="E65" s="48">
        <f t="shared" si="30"/>
        <v>69413000</v>
      </c>
      <c r="F65" s="49">
        <f t="shared" si="30"/>
        <v>64413000</v>
      </c>
      <c r="G65" s="50">
        <f t="shared" si="30"/>
        <v>69413000</v>
      </c>
      <c r="H65" s="49">
        <f t="shared" si="30"/>
        <v>13061000</v>
      </c>
      <c r="I65" s="50">
        <f t="shared" si="30"/>
        <v>10283256</v>
      </c>
      <c r="J65" s="49">
        <f t="shared" si="30"/>
        <v>18987000</v>
      </c>
      <c r="K65" s="50">
        <f t="shared" si="30"/>
        <v>22704309</v>
      </c>
      <c r="L65" s="49">
        <f t="shared" si="30"/>
        <v>3798000</v>
      </c>
      <c r="M65" s="51">
        <f t="shared" si="30"/>
        <v>2652509</v>
      </c>
      <c r="N65" s="49">
        <f t="shared" si="30"/>
        <v>0</v>
      </c>
      <c r="O65" s="50">
        <f t="shared" si="30"/>
        <v>0</v>
      </c>
      <c r="P65" s="49">
        <f t="shared" si="30"/>
        <v>35846000</v>
      </c>
      <c r="Q65" s="50">
        <f t="shared" si="30"/>
        <v>35640074</v>
      </c>
      <c r="R65" s="34">
        <f t="shared" si="16"/>
        <v>-79.996839943118985</v>
      </c>
      <c r="S65" s="35">
        <f t="shared" si="17"/>
        <v>-88.317156007698799</v>
      </c>
      <c r="T65" s="34">
        <f t="shared" si="18"/>
        <v>51.641623327042488</v>
      </c>
      <c r="U65" s="35">
        <f t="shared" si="19"/>
        <v>51.344955555875707</v>
      </c>
      <c r="V65" s="49">
        <f>+V61+V62</f>
        <v>6410000</v>
      </c>
      <c r="W65" s="50">
        <f>+W61+W62</f>
        <v>3570000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129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130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131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132</v>
      </c>
    </row>
    <row r="74" spans="1:23" x14ac:dyDescent="0.2">
      <c r="A74" t="s">
        <v>133</v>
      </c>
    </row>
    <row r="75" spans="1:23" x14ac:dyDescent="0.2">
      <c r="A75" t="s">
        <v>134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135</v>
      </c>
      <c r="G78" s="5" t="s">
        <v>136</v>
      </c>
      <c r="W78" s="5"/>
    </row>
    <row r="80" spans="1:23" x14ac:dyDescent="0.2">
      <c r="A80" t="s">
        <v>137</v>
      </c>
      <c r="G80" t="s">
        <v>137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63335B-CA3D-4B6D-800D-4B4BE08D13E0}"/>
</file>

<file path=customXml/itemProps2.xml><?xml version="1.0" encoding="utf-8"?>
<ds:datastoreItem xmlns:ds="http://schemas.openxmlformats.org/officeDocument/2006/customXml" ds:itemID="{0269DDA9-8989-4AC4-B0E3-D4EAD67C5ED4}"/>
</file>

<file path=customXml/itemProps3.xml><?xml version="1.0" encoding="utf-8"?>
<ds:datastoreItem xmlns:ds="http://schemas.openxmlformats.org/officeDocument/2006/customXml" ds:itemID="{F0D3E73E-948C-4E81-B6AE-CE0798547A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2025-05-15T12:51:20Z</dcterms:created>
  <dcterms:modified xsi:type="dcterms:W3CDTF">2025-05-19T06:32:06Z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