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7423568-2955-48CF-AAB4-63AF47D27E7E}" xr6:coauthVersionLast="47" xr6:coauthVersionMax="47" xr10:uidLastSave="{00000000-0000-0000-0000-000000000000}"/>
  <workbookProtection workbookAlgorithmName="SHA-512" workbookHashValue="Y9ib+RlfP0lB6APzPQxDeKMd58u5oRz90gZjWU8S9Y/RS83rZ+1ey1SZFietzTAAhhqFchCADWsR84/4RXpyxg==" workbookSaltValue="8yUj190feC93XEyZbNPNuA==" workbookSpinCount="100000" lockStructure="1"/>
  <bookViews>
    <workbookView xWindow="-120" yWindow="-120" windowWidth="29040" windowHeight="16440" xr2:uid="{00000000-000D-0000-FFFF-FFFF00000000}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'DC16'!$A$1:$X$78</definedName>
    <definedName name="_xlnm.Print_Area" localSheetId="2">'DC18'!$A$1:$X$78</definedName>
    <definedName name="_xlnm.Print_Area" localSheetId="3">'DC19'!$A$1:$X$78</definedName>
    <definedName name="_xlnm.Print_Area" localSheetId="4">'DC20'!$A$1:$X$78</definedName>
    <definedName name="_xlnm.Print_Area" localSheetId="5">'FS161'!$A$1:$X$78</definedName>
    <definedName name="_xlnm.Print_Area" localSheetId="6">'FS162'!$A$1:$X$78</definedName>
    <definedName name="_xlnm.Print_Area" localSheetId="7">'FS163'!$A$1:$X$78</definedName>
    <definedName name="_xlnm.Print_Area" localSheetId="8">'FS181'!$A$1:$X$78</definedName>
    <definedName name="_xlnm.Print_Area" localSheetId="9">'FS182'!$A$1:$X$78</definedName>
    <definedName name="_xlnm.Print_Area" localSheetId="10">'FS183'!$A$1:$X$78</definedName>
    <definedName name="_xlnm.Print_Area" localSheetId="11">'FS184'!$A$1:$X$78</definedName>
    <definedName name="_xlnm.Print_Area" localSheetId="12">'FS185'!$A$1:$X$78</definedName>
    <definedName name="_xlnm.Print_Area" localSheetId="13">'FS191'!$A$1:$X$78</definedName>
    <definedName name="_xlnm.Print_Area" localSheetId="14">'FS192'!$A$1:$X$78</definedName>
    <definedName name="_xlnm.Print_Area" localSheetId="15">'FS193'!$A$1:$X$78</definedName>
    <definedName name="_xlnm.Print_Area" localSheetId="16">'FS194'!$A$1:$X$78</definedName>
    <definedName name="_xlnm.Print_Area" localSheetId="17">'FS195'!$A$1:$X$78</definedName>
    <definedName name="_xlnm.Print_Area" localSheetId="18">'FS196'!$A$1:$X$78</definedName>
    <definedName name="_xlnm.Print_Area" localSheetId="19">'FS201'!$A$1:$X$78</definedName>
    <definedName name="_xlnm.Print_Area" localSheetId="20">'FS203'!$A$1:$X$78</definedName>
    <definedName name="_xlnm.Print_Area" localSheetId="21">'FS204'!$A$1:$X$78</definedName>
    <definedName name="_xlnm.Print_Area" localSheetId="22">'FS205'!$A$1:$X$78</definedName>
    <definedName name="_xlnm.Print_Area" localSheetId="23">MAN!$A$1:$X$78</definedName>
    <definedName name="_xlnm.Print_Area" localSheetId="0">Summary!$A$1:$X$78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R62" i="21" s="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J62" i="24"/>
  <c r="R62" i="24" s="1"/>
  <c r="I62" i="24"/>
  <c r="H62" i="24"/>
  <c r="G62" i="24"/>
  <c r="F62" i="24"/>
  <c r="D62" i="24"/>
  <c r="C62" i="24"/>
  <c r="B62" i="24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V43" i="8" s="1"/>
  <c r="W56" i="9"/>
  <c r="V56" i="9"/>
  <c r="W56" i="10"/>
  <c r="V56" i="10"/>
  <c r="W56" i="11"/>
  <c r="V56" i="11"/>
  <c r="W56" i="12"/>
  <c r="V56" i="12"/>
  <c r="V43" i="12" s="1"/>
  <c r="W56" i="13"/>
  <c r="V56" i="13"/>
  <c r="W56" i="14"/>
  <c r="V56" i="14"/>
  <c r="W56" i="15"/>
  <c r="V56" i="15"/>
  <c r="W56" i="16"/>
  <c r="V56" i="16"/>
  <c r="V43" i="16" s="1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23"/>
  <c r="V56" i="23"/>
  <c r="W56" i="24"/>
  <c r="V56" i="24"/>
  <c r="W56" i="1"/>
  <c r="V56" i="1"/>
  <c r="O56" i="2"/>
  <c r="N56" i="2"/>
  <c r="M56" i="2"/>
  <c r="L56" i="2"/>
  <c r="K56" i="2"/>
  <c r="S56" i="2" s="1"/>
  <c r="J56" i="2"/>
  <c r="R56" i="2" s="1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R56" i="3" s="1"/>
  <c r="I56" i="3"/>
  <c r="H56" i="3"/>
  <c r="G56" i="3"/>
  <c r="G43" i="3" s="1"/>
  <c r="F56" i="3"/>
  <c r="D56" i="3"/>
  <c r="C56" i="3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J56" i="5"/>
  <c r="R56" i="5" s="1"/>
  <c r="I56" i="5"/>
  <c r="H56" i="5"/>
  <c r="G56" i="5"/>
  <c r="F56" i="5"/>
  <c r="D56" i="5"/>
  <c r="C56" i="5"/>
  <c r="B56" i="5"/>
  <c r="O56" i="6"/>
  <c r="O43" i="6" s="1"/>
  <c r="N56" i="6"/>
  <c r="N43" i="6" s="1"/>
  <c r="M56" i="6"/>
  <c r="L56" i="6"/>
  <c r="K56" i="6"/>
  <c r="S56" i="6" s="1"/>
  <c r="J56" i="6"/>
  <c r="R56" i="6" s="1"/>
  <c r="I56" i="6"/>
  <c r="H56" i="6"/>
  <c r="G56" i="6"/>
  <c r="F56" i="6"/>
  <c r="D56" i="6"/>
  <c r="C56" i="6"/>
  <c r="B56" i="6"/>
  <c r="O56" i="7"/>
  <c r="N56" i="7"/>
  <c r="M56" i="7"/>
  <c r="L56" i="7"/>
  <c r="L43" i="7" s="1"/>
  <c r="K56" i="7"/>
  <c r="J56" i="7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I56" i="8"/>
  <c r="H56" i="8"/>
  <c r="G56" i="8"/>
  <c r="F56" i="8"/>
  <c r="D56" i="8"/>
  <c r="C56" i="8"/>
  <c r="B56" i="8"/>
  <c r="O56" i="9"/>
  <c r="N56" i="9"/>
  <c r="M56" i="9"/>
  <c r="L56" i="9"/>
  <c r="K56" i="9"/>
  <c r="S56" i="9" s="1"/>
  <c r="J56" i="9"/>
  <c r="R56" i="9" s="1"/>
  <c r="I56" i="9"/>
  <c r="H56" i="9"/>
  <c r="G56" i="9"/>
  <c r="F56" i="9"/>
  <c r="D56" i="9"/>
  <c r="C56" i="9"/>
  <c r="B56" i="9"/>
  <c r="O56" i="10"/>
  <c r="N56" i="10"/>
  <c r="M56" i="10"/>
  <c r="L56" i="10"/>
  <c r="K56" i="10"/>
  <c r="S56" i="10" s="1"/>
  <c r="J56" i="10"/>
  <c r="R56" i="10" s="1"/>
  <c r="I56" i="10"/>
  <c r="H56" i="10"/>
  <c r="G56" i="10"/>
  <c r="F56" i="10"/>
  <c r="D56" i="10"/>
  <c r="C56" i="10"/>
  <c r="B56" i="10"/>
  <c r="B43" i="10" s="1"/>
  <c r="O56" i="11"/>
  <c r="N56" i="11"/>
  <c r="M56" i="11"/>
  <c r="L56" i="11"/>
  <c r="K56" i="11"/>
  <c r="J56" i="11"/>
  <c r="R56" i="11" s="1"/>
  <c r="I56" i="11"/>
  <c r="H56" i="11"/>
  <c r="G56" i="11"/>
  <c r="F56" i="11"/>
  <c r="D56" i="11"/>
  <c r="C56" i="11"/>
  <c r="B56" i="11"/>
  <c r="O56" i="12"/>
  <c r="N56" i="12"/>
  <c r="M56" i="12"/>
  <c r="L56" i="12"/>
  <c r="L43" i="12" s="1"/>
  <c r="K56" i="12"/>
  <c r="S56" i="12" s="1"/>
  <c r="J56" i="12"/>
  <c r="R56" i="12" s="1"/>
  <c r="I56" i="12"/>
  <c r="H56" i="12"/>
  <c r="G56" i="12"/>
  <c r="F56" i="12"/>
  <c r="D56" i="12"/>
  <c r="C56" i="12"/>
  <c r="B56" i="12"/>
  <c r="O56" i="13"/>
  <c r="N56" i="13"/>
  <c r="M56" i="13"/>
  <c r="L56" i="13"/>
  <c r="K56" i="13"/>
  <c r="J56" i="13"/>
  <c r="I56" i="13"/>
  <c r="H56" i="13"/>
  <c r="G56" i="13"/>
  <c r="F56" i="13"/>
  <c r="D56" i="13"/>
  <c r="C56" i="13"/>
  <c r="B56" i="13"/>
  <c r="O56" i="14"/>
  <c r="N56" i="14"/>
  <c r="M56" i="14"/>
  <c r="L56" i="14"/>
  <c r="K56" i="14"/>
  <c r="J56" i="14"/>
  <c r="I56" i="14"/>
  <c r="H56" i="14"/>
  <c r="G56" i="14"/>
  <c r="F56" i="14"/>
  <c r="D56" i="14"/>
  <c r="C56" i="14"/>
  <c r="B56" i="14"/>
  <c r="O56" i="15"/>
  <c r="N56" i="15"/>
  <c r="M56" i="15"/>
  <c r="L56" i="15"/>
  <c r="K56" i="15"/>
  <c r="S56" i="15" s="1"/>
  <c r="J56" i="15"/>
  <c r="R56" i="15" s="1"/>
  <c r="I56" i="15"/>
  <c r="H56" i="15"/>
  <c r="G56" i="15"/>
  <c r="F56" i="15"/>
  <c r="D56" i="15"/>
  <c r="C56" i="15"/>
  <c r="B56" i="15"/>
  <c r="O56" i="16"/>
  <c r="N56" i="16"/>
  <c r="M56" i="16"/>
  <c r="L56" i="16"/>
  <c r="K56" i="16"/>
  <c r="S56" i="16" s="1"/>
  <c r="J56" i="16"/>
  <c r="R56" i="16" s="1"/>
  <c r="I56" i="16"/>
  <c r="H56" i="16"/>
  <c r="G56" i="16"/>
  <c r="F56" i="16"/>
  <c r="D56" i="16"/>
  <c r="C56" i="16"/>
  <c r="B56" i="16"/>
  <c r="O56" i="17"/>
  <c r="N56" i="17"/>
  <c r="M56" i="17"/>
  <c r="L56" i="17"/>
  <c r="K56" i="17"/>
  <c r="S56" i="17" s="1"/>
  <c r="J56" i="17"/>
  <c r="R56" i="17" s="1"/>
  <c r="I56" i="17"/>
  <c r="H56" i="17"/>
  <c r="G56" i="17"/>
  <c r="F56" i="17"/>
  <c r="D56" i="17"/>
  <c r="D43" i="17" s="1"/>
  <c r="C56" i="17"/>
  <c r="B56" i="17"/>
  <c r="O56" i="18"/>
  <c r="N56" i="18"/>
  <c r="M56" i="18"/>
  <c r="L56" i="18"/>
  <c r="K56" i="18"/>
  <c r="S56" i="18" s="1"/>
  <c r="J56" i="18"/>
  <c r="R56" i="18" s="1"/>
  <c r="I56" i="18"/>
  <c r="H56" i="18"/>
  <c r="G56" i="18"/>
  <c r="F56" i="18"/>
  <c r="D56" i="18"/>
  <c r="C56" i="18"/>
  <c r="B56" i="18"/>
  <c r="O56" i="19"/>
  <c r="N56" i="19"/>
  <c r="M56" i="19"/>
  <c r="L56" i="19"/>
  <c r="K56" i="19"/>
  <c r="J56" i="19"/>
  <c r="R56" i="19" s="1"/>
  <c r="I56" i="19"/>
  <c r="H56" i="19"/>
  <c r="G56" i="19"/>
  <c r="F56" i="19"/>
  <c r="D56" i="19"/>
  <c r="C56" i="19"/>
  <c r="B56" i="19"/>
  <c r="O56" i="20"/>
  <c r="N56" i="20"/>
  <c r="M56" i="20"/>
  <c r="L56" i="20"/>
  <c r="K56" i="20"/>
  <c r="S56" i="20" s="1"/>
  <c r="J56" i="20"/>
  <c r="R56" i="20" s="1"/>
  <c r="I56" i="20"/>
  <c r="H56" i="20"/>
  <c r="G56" i="20"/>
  <c r="F56" i="20"/>
  <c r="D56" i="20"/>
  <c r="D43" i="20" s="1"/>
  <c r="C56" i="20"/>
  <c r="B56" i="20"/>
  <c r="O56" i="21"/>
  <c r="N56" i="21"/>
  <c r="M56" i="21"/>
  <c r="L56" i="21"/>
  <c r="K56" i="21"/>
  <c r="S56" i="21" s="1"/>
  <c r="J56" i="21"/>
  <c r="R56" i="21" s="1"/>
  <c r="I56" i="21"/>
  <c r="H56" i="21"/>
  <c r="G56" i="21"/>
  <c r="F56" i="21"/>
  <c r="D56" i="21"/>
  <c r="C56" i="21"/>
  <c r="B56" i="21"/>
  <c r="O56" i="22"/>
  <c r="N56" i="22"/>
  <c r="M56" i="22"/>
  <c r="L56" i="22"/>
  <c r="K56" i="22"/>
  <c r="S56" i="22" s="1"/>
  <c r="J56" i="22"/>
  <c r="R56" i="22" s="1"/>
  <c r="I56" i="22"/>
  <c r="H56" i="22"/>
  <c r="G56" i="22"/>
  <c r="F56" i="22"/>
  <c r="D56" i="22"/>
  <c r="C56" i="22"/>
  <c r="B56" i="22"/>
  <c r="O56" i="23"/>
  <c r="N56" i="23"/>
  <c r="M56" i="23"/>
  <c r="L56" i="23"/>
  <c r="K56" i="23"/>
  <c r="J56" i="23"/>
  <c r="R56" i="23" s="1"/>
  <c r="I56" i="23"/>
  <c r="H56" i="23"/>
  <c r="G56" i="23"/>
  <c r="F56" i="23"/>
  <c r="D56" i="23"/>
  <c r="C56" i="23"/>
  <c r="B56" i="23"/>
  <c r="O56" i="24"/>
  <c r="N56" i="24"/>
  <c r="M56" i="24"/>
  <c r="L56" i="24"/>
  <c r="K56" i="24"/>
  <c r="S56" i="24" s="1"/>
  <c r="J56" i="24"/>
  <c r="R56" i="24" s="1"/>
  <c r="I56" i="24"/>
  <c r="H56" i="24"/>
  <c r="G56" i="24"/>
  <c r="F56" i="24"/>
  <c r="D56" i="24"/>
  <c r="C56" i="24"/>
  <c r="B56" i="24"/>
  <c r="O56" i="1"/>
  <c r="N56" i="1"/>
  <c r="M56" i="1"/>
  <c r="L56" i="1"/>
  <c r="K56" i="1"/>
  <c r="S56" i="1" s="1"/>
  <c r="J56" i="1"/>
  <c r="R56" i="1" s="1"/>
  <c r="I56" i="1"/>
  <c r="H56" i="1"/>
  <c r="G56" i="1"/>
  <c r="F56" i="1"/>
  <c r="F43" i="1" s="1"/>
  <c r="D56" i="1"/>
  <c r="C56" i="1"/>
  <c r="B56" i="1"/>
  <c r="W44" i="2"/>
  <c r="W43" i="2" s="1"/>
  <c r="V44" i="2"/>
  <c r="V43" i="2" s="1"/>
  <c r="W44" i="3"/>
  <c r="V44" i="3"/>
  <c r="W43" i="3"/>
  <c r="V43" i="3"/>
  <c r="W44" i="4"/>
  <c r="V44" i="4"/>
  <c r="W44" i="5"/>
  <c r="V44" i="5"/>
  <c r="W44" i="6"/>
  <c r="V44" i="6"/>
  <c r="V43" i="6" s="1"/>
  <c r="W43" i="6"/>
  <c r="W44" i="7"/>
  <c r="W43" i="7" s="1"/>
  <c r="V44" i="7"/>
  <c r="V43" i="7"/>
  <c r="W44" i="8"/>
  <c r="V44" i="8"/>
  <c r="W44" i="9"/>
  <c r="V44" i="9"/>
  <c r="W44" i="10"/>
  <c r="W43" i="10" s="1"/>
  <c r="V44" i="10"/>
  <c r="V43" i="10" s="1"/>
  <c r="W44" i="11"/>
  <c r="V44" i="11"/>
  <c r="W44" i="12"/>
  <c r="V44" i="12"/>
  <c r="W44" i="13"/>
  <c r="V44" i="13"/>
  <c r="W44" i="14"/>
  <c r="W43" i="14" s="1"/>
  <c r="V44" i="14"/>
  <c r="V43" i="14" s="1"/>
  <c r="W44" i="15"/>
  <c r="V44" i="15"/>
  <c r="W44" i="16"/>
  <c r="V44" i="16"/>
  <c r="W44" i="17"/>
  <c r="V44" i="17"/>
  <c r="W44" i="18"/>
  <c r="W43" i="18" s="1"/>
  <c r="V44" i="18"/>
  <c r="V43" i="18" s="1"/>
  <c r="W44" i="19"/>
  <c r="V44" i="19"/>
  <c r="W44" i="20"/>
  <c r="V44" i="20"/>
  <c r="W44" i="21"/>
  <c r="V44" i="21"/>
  <c r="W44" i="22"/>
  <c r="W43" i="22" s="1"/>
  <c r="V44" i="22"/>
  <c r="V43" i="22" s="1"/>
  <c r="W44" i="23"/>
  <c r="W43" i="23" s="1"/>
  <c r="V44" i="23"/>
  <c r="W44" i="24"/>
  <c r="V44" i="24"/>
  <c r="V43" i="24"/>
  <c r="W44" i="1"/>
  <c r="V44" i="1"/>
  <c r="V43" i="1" s="1"/>
  <c r="O44" i="2"/>
  <c r="N44" i="2"/>
  <c r="N43" i="2" s="1"/>
  <c r="M44" i="2"/>
  <c r="L44" i="2"/>
  <c r="L43" i="2" s="1"/>
  <c r="K44" i="2"/>
  <c r="J44" i="2"/>
  <c r="R44" i="2" s="1"/>
  <c r="I44" i="2"/>
  <c r="I43" i="2" s="1"/>
  <c r="H44" i="2"/>
  <c r="H43" i="2" s="1"/>
  <c r="G44" i="2"/>
  <c r="G43" i="2" s="1"/>
  <c r="F44" i="2"/>
  <c r="F43" i="2" s="1"/>
  <c r="D44" i="2"/>
  <c r="D43" i="2" s="1"/>
  <c r="C44" i="2"/>
  <c r="C43" i="2" s="1"/>
  <c r="B44" i="2"/>
  <c r="O43" i="2"/>
  <c r="M43" i="2"/>
  <c r="O44" i="3"/>
  <c r="N44" i="3"/>
  <c r="N43" i="3" s="1"/>
  <c r="M44" i="3"/>
  <c r="L44" i="3"/>
  <c r="L43" i="3" s="1"/>
  <c r="K44" i="3"/>
  <c r="S44" i="3" s="1"/>
  <c r="J44" i="3"/>
  <c r="R44" i="3" s="1"/>
  <c r="I44" i="3"/>
  <c r="I43" i="3" s="1"/>
  <c r="H44" i="3"/>
  <c r="G44" i="3"/>
  <c r="F44" i="3"/>
  <c r="D44" i="3"/>
  <c r="C44" i="3"/>
  <c r="B44" i="3"/>
  <c r="O43" i="3"/>
  <c r="M43" i="3"/>
  <c r="O44" i="4"/>
  <c r="N44" i="4"/>
  <c r="M44" i="4"/>
  <c r="M43" i="4" s="1"/>
  <c r="L44" i="4"/>
  <c r="K44" i="4"/>
  <c r="S44" i="4" s="1"/>
  <c r="J44" i="4"/>
  <c r="R44" i="4" s="1"/>
  <c r="I44" i="4"/>
  <c r="H44" i="4"/>
  <c r="H43" i="4" s="1"/>
  <c r="G44" i="4"/>
  <c r="G43" i="4" s="1"/>
  <c r="F44" i="4"/>
  <c r="D44" i="4"/>
  <c r="C44" i="4"/>
  <c r="B44" i="4"/>
  <c r="O43" i="4"/>
  <c r="I43" i="4"/>
  <c r="O44" i="5"/>
  <c r="O43" i="5" s="1"/>
  <c r="N44" i="5"/>
  <c r="M44" i="5"/>
  <c r="L44" i="5"/>
  <c r="K44" i="5"/>
  <c r="S44" i="5" s="1"/>
  <c r="J44" i="5"/>
  <c r="R44" i="5" s="1"/>
  <c r="I44" i="5"/>
  <c r="H44" i="5"/>
  <c r="H43" i="5" s="1"/>
  <c r="G44" i="5"/>
  <c r="G43" i="5" s="1"/>
  <c r="F44" i="5"/>
  <c r="D44" i="5"/>
  <c r="D43" i="5" s="1"/>
  <c r="C44" i="5"/>
  <c r="B44" i="5"/>
  <c r="N43" i="5"/>
  <c r="M43" i="5"/>
  <c r="L43" i="5"/>
  <c r="F43" i="5"/>
  <c r="O44" i="6"/>
  <c r="N44" i="6"/>
  <c r="M44" i="6"/>
  <c r="L44" i="6"/>
  <c r="K44" i="6"/>
  <c r="S44" i="6" s="1"/>
  <c r="J44" i="6"/>
  <c r="R44" i="6" s="1"/>
  <c r="I44" i="6"/>
  <c r="I43" i="6" s="1"/>
  <c r="H44" i="6"/>
  <c r="H43" i="6" s="1"/>
  <c r="G44" i="6"/>
  <c r="F44" i="6"/>
  <c r="D44" i="6"/>
  <c r="C44" i="6"/>
  <c r="B44" i="6"/>
  <c r="M43" i="6"/>
  <c r="O44" i="7"/>
  <c r="O43" i="7" s="1"/>
  <c r="N44" i="7"/>
  <c r="M44" i="7"/>
  <c r="M43" i="7" s="1"/>
  <c r="L44" i="7"/>
  <c r="K44" i="7"/>
  <c r="S44" i="7" s="1"/>
  <c r="J44" i="7"/>
  <c r="R44" i="7" s="1"/>
  <c r="I44" i="7"/>
  <c r="H44" i="7"/>
  <c r="H43" i="7" s="1"/>
  <c r="G44" i="7"/>
  <c r="G43" i="7" s="1"/>
  <c r="F44" i="7"/>
  <c r="D44" i="7"/>
  <c r="C44" i="7"/>
  <c r="B44" i="7"/>
  <c r="N43" i="7"/>
  <c r="D43" i="7"/>
  <c r="O44" i="8"/>
  <c r="N44" i="8"/>
  <c r="M44" i="8"/>
  <c r="M43" i="8" s="1"/>
  <c r="L44" i="8"/>
  <c r="L43" i="8" s="1"/>
  <c r="K44" i="8"/>
  <c r="S44" i="8" s="1"/>
  <c r="J44" i="8"/>
  <c r="R44" i="8" s="1"/>
  <c r="I44" i="8"/>
  <c r="H44" i="8"/>
  <c r="G44" i="8"/>
  <c r="F44" i="8"/>
  <c r="D44" i="8"/>
  <c r="C44" i="8"/>
  <c r="B44" i="8"/>
  <c r="O44" i="9"/>
  <c r="O43" i="9" s="1"/>
  <c r="N44" i="9"/>
  <c r="M44" i="9"/>
  <c r="L44" i="9"/>
  <c r="K44" i="9"/>
  <c r="J44" i="9"/>
  <c r="I44" i="9"/>
  <c r="I43" i="9" s="1"/>
  <c r="H44" i="9"/>
  <c r="H43" i="9" s="1"/>
  <c r="G44" i="9"/>
  <c r="G43" i="9" s="1"/>
  <c r="F44" i="9"/>
  <c r="D44" i="9"/>
  <c r="C44" i="9"/>
  <c r="B44" i="9"/>
  <c r="M43" i="9"/>
  <c r="O44" i="10"/>
  <c r="O43" i="10" s="1"/>
  <c r="N44" i="10"/>
  <c r="N43" i="10" s="1"/>
  <c r="M44" i="10"/>
  <c r="M43" i="10" s="1"/>
  <c r="L44" i="10"/>
  <c r="L43" i="10" s="1"/>
  <c r="K44" i="10"/>
  <c r="S44" i="10" s="1"/>
  <c r="J44" i="10"/>
  <c r="R44" i="10" s="1"/>
  <c r="I44" i="10"/>
  <c r="H44" i="10"/>
  <c r="G44" i="10"/>
  <c r="G43" i="10" s="1"/>
  <c r="F44" i="10"/>
  <c r="F43" i="10" s="1"/>
  <c r="D44" i="10"/>
  <c r="C44" i="10"/>
  <c r="B44" i="10"/>
  <c r="D43" i="10"/>
  <c r="O44" i="11"/>
  <c r="N44" i="11"/>
  <c r="M44" i="11"/>
  <c r="M43" i="11" s="1"/>
  <c r="L44" i="11"/>
  <c r="L43" i="11" s="1"/>
  <c r="K44" i="11"/>
  <c r="S44" i="11" s="1"/>
  <c r="J44" i="11"/>
  <c r="R44" i="11" s="1"/>
  <c r="I44" i="11"/>
  <c r="H44" i="11"/>
  <c r="G44" i="11"/>
  <c r="F44" i="11"/>
  <c r="D44" i="11"/>
  <c r="C44" i="11"/>
  <c r="B44" i="11"/>
  <c r="O44" i="12"/>
  <c r="N44" i="12"/>
  <c r="M44" i="12"/>
  <c r="M43" i="12" s="1"/>
  <c r="L44" i="12"/>
  <c r="K44" i="12"/>
  <c r="S44" i="12" s="1"/>
  <c r="J44" i="12"/>
  <c r="R44" i="12" s="1"/>
  <c r="I44" i="12"/>
  <c r="I43" i="12" s="1"/>
  <c r="H44" i="12"/>
  <c r="H43" i="12" s="1"/>
  <c r="G44" i="12"/>
  <c r="F44" i="12"/>
  <c r="D44" i="12"/>
  <c r="C44" i="12"/>
  <c r="B44" i="12"/>
  <c r="O43" i="12"/>
  <c r="O44" i="13"/>
  <c r="N44" i="13"/>
  <c r="N43" i="13" s="1"/>
  <c r="M44" i="13"/>
  <c r="M43" i="13" s="1"/>
  <c r="L44" i="13"/>
  <c r="K44" i="13"/>
  <c r="S44" i="13" s="1"/>
  <c r="J44" i="13"/>
  <c r="R44" i="13" s="1"/>
  <c r="I44" i="13"/>
  <c r="H44" i="13"/>
  <c r="G44" i="13"/>
  <c r="F44" i="13"/>
  <c r="F43" i="13" s="1"/>
  <c r="D44" i="13"/>
  <c r="D43" i="13" s="1"/>
  <c r="C44" i="13"/>
  <c r="B44" i="13"/>
  <c r="L43" i="13"/>
  <c r="H43" i="13"/>
  <c r="O44" i="14"/>
  <c r="O43" i="14" s="1"/>
  <c r="N44" i="14"/>
  <c r="M44" i="14"/>
  <c r="M43" i="14" s="1"/>
  <c r="L44" i="14"/>
  <c r="K44" i="14"/>
  <c r="K43" i="14" s="1"/>
  <c r="S43" i="14" s="1"/>
  <c r="J44" i="14"/>
  <c r="I44" i="14"/>
  <c r="H44" i="14"/>
  <c r="H43" i="14" s="1"/>
  <c r="G44" i="14"/>
  <c r="G43" i="14" s="1"/>
  <c r="F44" i="14"/>
  <c r="F43" i="14" s="1"/>
  <c r="D44" i="14"/>
  <c r="D43" i="14" s="1"/>
  <c r="C44" i="14"/>
  <c r="B44" i="14"/>
  <c r="I43" i="14"/>
  <c r="O44" i="15"/>
  <c r="N44" i="15"/>
  <c r="N43" i="15" s="1"/>
  <c r="M44" i="15"/>
  <c r="M43" i="15" s="1"/>
  <c r="L44" i="15"/>
  <c r="L43" i="15" s="1"/>
  <c r="K44" i="15"/>
  <c r="S44" i="15" s="1"/>
  <c r="J44" i="15"/>
  <c r="R44" i="15" s="1"/>
  <c r="I44" i="15"/>
  <c r="H44" i="15"/>
  <c r="G44" i="15"/>
  <c r="G43" i="15" s="1"/>
  <c r="F44" i="15"/>
  <c r="F43" i="15" s="1"/>
  <c r="D44" i="15"/>
  <c r="D43" i="15" s="1"/>
  <c r="C44" i="15"/>
  <c r="B44" i="15"/>
  <c r="O43" i="15"/>
  <c r="H43" i="15"/>
  <c r="O44" i="16"/>
  <c r="N44" i="16"/>
  <c r="M44" i="16"/>
  <c r="M43" i="16" s="1"/>
  <c r="L44" i="16"/>
  <c r="L43" i="16" s="1"/>
  <c r="K44" i="16"/>
  <c r="S44" i="16" s="1"/>
  <c r="J44" i="16"/>
  <c r="R44" i="16" s="1"/>
  <c r="I44" i="16"/>
  <c r="H44" i="16"/>
  <c r="G44" i="16"/>
  <c r="F44" i="16"/>
  <c r="D44" i="16"/>
  <c r="C44" i="16"/>
  <c r="B44" i="16"/>
  <c r="D43" i="16"/>
  <c r="O44" i="17"/>
  <c r="O43" i="17" s="1"/>
  <c r="N44" i="17"/>
  <c r="M44" i="17"/>
  <c r="L44" i="17"/>
  <c r="K44" i="17"/>
  <c r="J44" i="17"/>
  <c r="I44" i="17"/>
  <c r="H44" i="17"/>
  <c r="H43" i="17" s="1"/>
  <c r="G44" i="17"/>
  <c r="G43" i="17" s="1"/>
  <c r="F44" i="17"/>
  <c r="D44" i="17"/>
  <c r="C44" i="17"/>
  <c r="B44" i="17"/>
  <c r="M43" i="17"/>
  <c r="O44" i="18"/>
  <c r="N44" i="18"/>
  <c r="N43" i="18" s="1"/>
  <c r="M44" i="18"/>
  <c r="L44" i="18"/>
  <c r="L43" i="18" s="1"/>
  <c r="K44" i="18"/>
  <c r="J44" i="18"/>
  <c r="R44" i="18" s="1"/>
  <c r="I44" i="18"/>
  <c r="H44" i="18"/>
  <c r="G44" i="18"/>
  <c r="F44" i="18"/>
  <c r="F43" i="18" s="1"/>
  <c r="D44" i="18"/>
  <c r="C44" i="18"/>
  <c r="B44" i="18"/>
  <c r="M43" i="18"/>
  <c r="D43" i="18"/>
  <c r="O44" i="19"/>
  <c r="N44" i="19"/>
  <c r="N43" i="19" s="1"/>
  <c r="M44" i="19"/>
  <c r="M43" i="19" s="1"/>
  <c r="L44" i="19"/>
  <c r="K44" i="19"/>
  <c r="S44" i="19" s="1"/>
  <c r="J44" i="19"/>
  <c r="R44" i="19" s="1"/>
  <c r="I44" i="19"/>
  <c r="I43" i="19" s="1"/>
  <c r="H44" i="19"/>
  <c r="H43" i="19" s="1"/>
  <c r="G44" i="19"/>
  <c r="F44" i="19"/>
  <c r="D44" i="19"/>
  <c r="D43" i="19" s="1"/>
  <c r="C44" i="19"/>
  <c r="B44" i="19"/>
  <c r="L43" i="19"/>
  <c r="O44" i="20"/>
  <c r="N44" i="20"/>
  <c r="N43" i="20" s="1"/>
  <c r="M44" i="20"/>
  <c r="L44" i="20"/>
  <c r="K44" i="20"/>
  <c r="S44" i="20" s="1"/>
  <c r="J44" i="20"/>
  <c r="R44" i="20" s="1"/>
  <c r="I44" i="20"/>
  <c r="I43" i="20" s="1"/>
  <c r="H44" i="20"/>
  <c r="G44" i="20"/>
  <c r="F44" i="20"/>
  <c r="F43" i="20" s="1"/>
  <c r="D44" i="20"/>
  <c r="C44" i="20"/>
  <c r="B44" i="20"/>
  <c r="H43" i="20"/>
  <c r="O44" i="21"/>
  <c r="N44" i="21"/>
  <c r="M44" i="21"/>
  <c r="M43" i="21" s="1"/>
  <c r="L44" i="21"/>
  <c r="L43" i="21" s="1"/>
  <c r="K44" i="21"/>
  <c r="S44" i="21" s="1"/>
  <c r="J44" i="21"/>
  <c r="R44" i="21" s="1"/>
  <c r="I44" i="21"/>
  <c r="H44" i="21"/>
  <c r="G44" i="21"/>
  <c r="F44" i="21"/>
  <c r="F43" i="21" s="1"/>
  <c r="D44" i="21"/>
  <c r="D43" i="21" s="1"/>
  <c r="C44" i="21"/>
  <c r="B44" i="21"/>
  <c r="N43" i="21"/>
  <c r="O44" i="22"/>
  <c r="N44" i="22"/>
  <c r="N43" i="22" s="1"/>
  <c r="M44" i="22"/>
  <c r="L44" i="22"/>
  <c r="L43" i="22" s="1"/>
  <c r="K44" i="22"/>
  <c r="S44" i="22" s="1"/>
  <c r="J44" i="22"/>
  <c r="I44" i="22"/>
  <c r="H44" i="22"/>
  <c r="H43" i="22" s="1"/>
  <c r="G44" i="22"/>
  <c r="F44" i="22"/>
  <c r="F43" i="22" s="1"/>
  <c r="D44" i="22"/>
  <c r="C44" i="22"/>
  <c r="B44" i="22"/>
  <c r="O44" i="23"/>
  <c r="N44" i="23"/>
  <c r="M44" i="23"/>
  <c r="L44" i="23"/>
  <c r="K44" i="23"/>
  <c r="S44" i="23" s="1"/>
  <c r="J44" i="23"/>
  <c r="I44" i="23"/>
  <c r="H44" i="23"/>
  <c r="G44" i="23"/>
  <c r="F44" i="23"/>
  <c r="D44" i="23"/>
  <c r="D43" i="23" s="1"/>
  <c r="C44" i="23"/>
  <c r="B44" i="23"/>
  <c r="N43" i="23"/>
  <c r="M43" i="23"/>
  <c r="H43" i="23"/>
  <c r="O44" i="24"/>
  <c r="N44" i="24"/>
  <c r="M44" i="24"/>
  <c r="L44" i="24"/>
  <c r="L43" i="24" s="1"/>
  <c r="K44" i="24"/>
  <c r="K43" i="24" s="1"/>
  <c r="S43" i="24" s="1"/>
  <c r="J44" i="24"/>
  <c r="J43" i="24" s="1"/>
  <c r="R43" i="24" s="1"/>
  <c r="I44" i="24"/>
  <c r="H44" i="24"/>
  <c r="G44" i="24"/>
  <c r="F44" i="24"/>
  <c r="D44" i="24"/>
  <c r="D43" i="24" s="1"/>
  <c r="C44" i="24"/>
  <c r="C43" i="24" s="1"/>
  <c r="B44" i="24"/>
  <c r="M43" i="24"/>
  <c r="O44" i="1"/>
  <c r="N44" i="1"/>
  <c r="M44" i="1"/>
  <c r="L44" i="1"/>
  <c r="L43" i="1" s="1"/>
  <c r="K44" i="1"/>
  <c r="S44" i="1" s="1"/>
  <c r="J44" i="1"/>
  <c r="R44" i="1" s="1"/>
  <c r="I44" i="1"/>
  <c r="H44" i="1"/>
  <c r="G44" i="1"/>
  <c r="G43" i="1" s="1"/>
  <c r="F44" i="1"/>
  <c r="D44" i="1"/>
  <c r="C44" i="1"/>
  <c r="B44" i="1"/>
  <c r="N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W8" i="18" s="1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1"/>
  <c r="V28" i="1"/>
  <c r="O28" i="2"/>
  <c r="N28" i="2"/>
  <c r="M28" i="2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S28" i="3" s="1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S28" i="4" s="1"/>
  <c r="J28" i="4"/>
  <c r="J8" i="4" s="1"/>
  <c r="I28" i="4"/>
  <c r="H28" i="4"/>
  <c r="G28" i="4"/>
  <c r="F28" i="4"/>
  <c r="D28" i="4"/>
  <c r="C28" i="4"/>
  <c r="B28" i="4"/>
  <c r="O28" i="5"/>
  <c r="N28" i="5"/>
  <c r="N8" i="5" s="1"/>
  <c r="N61" i="5" s="1"/>
  <c r="N65" i="5" s="1"/>
  <c r="M28" i="5"/>
  <c r="L28" i="5"/>
  <c r="K28" i="5"/>
  <c r="J28" i="5"/>
  <c r="I28" i="5"/>
  <c r="H28" i="5"/>
  <c r="G28" i="5"/>
  <c r="F28" i="5"/>
  <c r="F8" i="5" s="1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R28" i="7" s="1"/>
  <c r="I28" i="7"/>
  <c r="H28" i="7"/>
  <c r="H8" i="7" s="1"/>
  <c r="G28" i="7"/>
  <c r="F28" i="7"/>
  <c r="D28" i="7"/>
  <c r="C28" i="7"/>
  <c r="B28" i="7"/>
  <c r="O28" i="8"/>
  <c r="N28" i="8"/>
  <c r="N8" i="8" s="1"/>
  <c r="M28" i="8"/>
  <c r="M8" i="8" s="1"/>
  <c r="L28" i="8"/>
  <c r="K28" i="8"/>
  <c r="J28" i="8"/>
  <c r="R28" i="8" s="1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R28" i="9" s="1"/>
  <c r="I28" i="9"/>
  <c r="H28" i="9"/>
  <c r="G28" i="9"/>
  <c r="F28" i="9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M8" i="11" s="1"/>
  <c r="L28" i="1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R28" i="12" s="1"/>
  <c r="I28" i="12"/>
  <c r="H28" i="12"/>
  <c r="G28" i="12"/>
  <c r="F28" i="12"/>
  <c r="D28" i="12"/>
  <c r="C28" i="12"/>
  <c r="B28" i="12"/>
  <c r="O28" i="13"/>
  <c r="N28" i="13"/>
  <c r="M28" i="13"/>
  <c r="L28" i="13"/>
  <c r="K28" i="13"/>
  <c r="S28" i="13" s="1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S28" i="15" s="1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R28" i="16" s="1"/>
  <c r="I28" i="16"/>
  <c r="H28" i="16"/>
  <c r="G28" i="16"/>
  <c r="F28" i="16"/>
  <c r="D28" i="16"/>
  <c r="C28" i="16"/>
  <c r="B28" i="16"/>
  <c r="O28" i="17"/>
  <c r="N28" i="17"/>
  <c r="M28" i="17"/>
  <c r="L28" i="17"/>
  <c r="K28" i="17"/>
  <c r="S28" i="17" s="1"/>
  <c r="J28" i="17"/>
  <c r="R28" i="17" s="1"/>
  <c r="I28" i="17"/>
  <c r="H28" i="17"/>
  <c r="G28" i="17"/>
  <c r="F28" i="17"/>
  <c r="D28" i="17"/>
  <c r="C28" i="17"/>
  <c r="B28" i="17"/>
  <c r="O28" i="18"/>
  <c r="N28" i="18"/>
  <c r="M28" i="18"/>
  <c r="L28" i="18"/>
  <c r="K28" i="18"/>
  <c r="J28" i="18"/>
  <c r="I28" i="18"/>
  <c r="H28" i="18"/>
  <c r="G28" i="18"/>
  <c r="F28" i="18"/>
  <c r="D28" i="18"/>
  <c r="C28" i="18"/>
  <c r="B28" i="18"/>
  <c r="O28" i="19"/>
  <c r="N28" i="19"/>
  <c r="M28" i="19"/>
  <c r="M8" i="19" s="1"/>
  <c r="L28" i="19"/>
  <c r="L8" i="19" s="1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N28" i="21"/>
  <c r="M28" i="21"/>
  <c r="L28" i="21"/>
  <c r="K28" i="21"/>
  <c r="J28" i="21"/>
  <c r="I28" i="21"/>
  <c r="H28" i="21"/>
  <c r="G28" i="21"/>
  <c r="F28" i="21"/>
  <c r="D28" i="21"/>
  <c r="C28" i="21"/>
  <c r="B28" i="21"/>
  <c r="O28" i="22"/>
  <c r="N28" i="22"/>
  <c r="M28" i="22"/>
  <c r="L28" i="22"/>
  <c r="K28" i="22"/>
  <c r="S28" i="22" s="1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J28" i="23"/>
  <c r="R28" i="23" s="1"/>
  <c r="I28" i="23"/>
  <c r="H28" i="23"/>
  <c r="G28" i="23"/>
  <c r="F28" i="23"/>
  <c r="D28" i="23"/>
  <c r="C28" i="23"/>
  <c r="B28" i="23"/>
  <c r="O28" i="24"/>
  <c r="N28" i="24"/>
  <c r="M28" i="24"/>
  <c r="S28" i="24" s="1"/>
  <c r="L28" i="24"/>
  <c r="K28" i="24"/>
  <c r="J28" i="24"/>
  <c r="I28" i="24"/>
  <c r="H28" i="24"/>
  <c r="G28" i="24"/>
  <c r="F28" i="24"/>
  <c r="D28" i="24"/>
  <c r="C28" i="24"/>
  <c r="B28" i="24"/>
  <c r="O28" i="1"/>
  <c r="N28" i="1"/>
  <c r="M28" i="1"/>
  <c r="L28" i="1"/>
  <c r="K28" i="1"/>
  <c r="J28" i="1"/>
  <c r="I28" i="1"/>
  <c r="H28" i="1"/>
  <c r="G28" i="1"/>
  <c r="F28" i="1"/>
  <c r="D28" i="1"/>
  <c r="C28" i="1"/>
  <c r="B28" i="1"/>
  <c r="W9" i="2"/>
  <c r="W8" i="2" s="1"/>
  <c r="W61" i="2" s="1"/>
  <c r="W65" i="2" s="1"/>
  <c r="V9" i="2"/>
  <c r="W9" i="3"/>
  <c r="V9" i="3"/>
  <c r="V8" i="3" s="1"/>
  <c r="W9" i="4"/>
  <c r="W8" i="4" s="1"/>
  <c r="V9" i="4"/>
  <c r="V8" i="4" s="1"/>
  <c r="W9" i="5"/>
  <c r="V9" i="5"/>
  <c r="V8" i="5" s="1"/>
  <c r="W9" i="6"/>
  <c r="V9" i="6"/>
  <c r="W9" i="7"/>
  <c r="V9" i="7"/>
  <c r="W9" i="8"/>
  <c r="V9" i="8"/>
  <c r="V8" i="8" s="1"/>
  <c r="W9" i="9"/>
  <c r="W8" i="9" s="1"/>
  <c r="V9" i="9"/>
  <c r="V8" i="9" s="1"/>
  <c r="W9" i="10"/>
  <c r="W8" i="10" s="1"/>
  <c r="V9" i="10"/>
  <c r="V8" i="10" s="1"/>
  <c r="W9" i="11"/>
  <c r="V9" i="11"/>
  <c r="W9" i="12"/>
  <c r="V9" i="12"/>
  <c r="V8" i="12" s="1"/>
  <c r="W8" i="12"/>
  <c r="W9" i="13"/>
  <c r="V9" i="13"/>
  <c r="V8" i="13" s="1"/>
  <c r="W9" i="14"/>
  <c r="V9" i="14"/>
  <c r="V8" i="14" s="1"/>
  <c r="W9" i="15"/>
  <c r="V9" i="15"/>
  <c r="V8" i="15" s="1"/>
  <c r="W9" i="16"/>
  <c r="V9" i="16"/>
  <c r="V8" i="16" s="1"/>
  <c r="W9" i="17"/>
  <c r="W8" i="17" s="1"/>
  <c r="V9" i="17"/>
  <c r="W9" i="18"/>
  <c r="V9" i="18"/>
  <c r="V8" i="18" s="1"/>
  <c r="W9" i="19"/>
  <c r="V9" i="19"/>
  <c r="V8" i="19" s="1"/>
  <c r="W8" i="19"/>
  <c r="W9" i="20"/>
  <c r="V9" i="20"/>
  <c r="V8" i="20" s="1"/>
  <c r="W9" i="21"/>
  <c r="V9" i="21"/>
  <c r="W9" i="22"/>
  <c r="V9" i="22"/>
  <c r="W9" i="23"/>
  <c r="V9" i="23"/>
  <c r="W9" i="24"/>
  <c r="W8" i="24" s="1"/>
  <c r="V9" i="24"/>
  <c r="V8" i="24" s="1"/>
  <c r="W9" i="1"/>
  <c r="V9" i="1"/>
  <c r="O9" i="2"/>
  <c r="N9" i="2"/>
  <c r="M9" i="2"/>
  <c r="L9" i="2"/>
  <c r="K9" i="2"/>
  <c r="J9" i="2"/>
  <c r="I9" i="2"/>
  <c r="H9" i="2"/>
  <c r="G9" i="2"/>
  <c r="F9" i="2"/>
  <c r="D9" i="2"/>
  <c r="D8" i="2" s="1"/>
  <c r="D61" i="2" s="1"/>
  <c r="D65" i="2" s="1"/>
  <c r="C9" i="2"/>
  <c r="B9" i="2"/>
  <c r="J8" i="2"/>
  <c r="O9" i="3"/>
  <c r="O8" i="3" s="1"/>
  <c r="N9" i="3"/>
  <c r="N8" i="3" s="1"/>
  <c r="M9" i="3"/>
  <c r="L9" i="3"/>
  <c r="K9" i="3"/>
  <c r="K8" i="3" s="1"/>
  <c r="J9" i="3"/>
  <c r="J8" i="3" s="1"/>
  <c r="I9" i="3"/>
  <c r="H9" i="3"/>
  <c r="H8" i="3" s="1"/>
  <c r="G9" i="3"/>
  <c r="G8" i="3" s="1"/>
  <c r="F9" i="3"/>
  <c r="F8" i="3" s="1"/>
  <c r="D9" i="3"/>
  <c r="C9" i="3"/>
  <c r="B9" i="3"/>
  <c r="B8" i="3" s="1"/>
  <c r="I8" i="3"/>
  <c r="O9" i="4"/>
  <c r="N9" i="4"/>
  <c r="N8" i="4" s="1"/>
  <c r="M9" i="4"/>
  <c r="L9" i="4"/>
  <c r="L8" i="4" s="1"/>
  <c r="K9" i="4"/>
  <c r="K8" i="4" s="1"/>
  <c r="S8" i="4" s="1"/>
  <c r="J9" i="4"/>
  <c r="I9" i="4"/>
  <c r="H9" i="4"/>
  <c r="H8" i="4" s="1"/>
  <c r="G9" i="4"/>
  <c r="F9" i="4"/>
  <c r="F8" i="4" s="1"/>
  <c r="D9" i="4"/>
  <c r="D8" i="4" s="1"/>
  <c r="C9" i="4"/>
  <c r="C8" i="4" s="1"/>
  <c r="B9" i="4"/>
  <c r="B8" i="4" s="1"/>
  <c r="I8" i="4"/>
  <c r="O9" i="5"/>
  <c r="N9" i="5"/>
  <c r="M9" i="5"/>
  <c r="L9" i="5"/>
  <c r="L8" i="5" s="1"/>
  <c r="K9" i="5"/>
  <c r="K8" i="5" s="1"/>
  <c r="J9" i="5"/>
  <c r="I9" i="5"/>
  <c r="H9" i="5"/>
  <c r="H8" i="5" s="1"/>
  <c r="H61" i="5" s="1"/>
  <c r="H65" i="5" s="1"/>
  <c r="G9" i="5"/>
  <c r="F9" i="5"/>
  <c r="D9" i="5"/>
  <c r="C9" i="5"/>
  <c r="C8" i="5" s="1"/>
  <c r="B9" i="5"/>
  <c r="O9" i="6"/>
  <c r="N9" i="6"/>
  <c r="N8" i="6" s="1"/>
  <c r="M9" i="6"/>
  <c r="M8" i="6" s="1"/>
  <c r="L9" i="6"/>
  <c r="L8" i="6" s="1"/>
  <c r="K9" i="6"/>
  <c r="J9" i="6"/>
  <c r="I9" i="6"/>
  <c r="I8" i="6" s="1"/>
  <c r="H9" i="6"/>
  <c r="G9" i="6"/>
  <c r="F9" i="6"/>
  <c r="F8" i="6" s="1"/>
  <c r="D9" i="6"/>
  <c r="D8" i="6" s="1"/>
  <c r="C9" i="6"/>
  <c r="C8" i="6" s="1"/>
  <c r="B9" i="6"/>
  <c r="H8" i="6"/>
  <c r="O9" i="7"/>
  <c r="O8" i="7" s="1"/>
  <c r="N9" i="7"/>
  <c r="M9" i="7"/>
  <c r="L9" i="7"/>
  <c r="K9" i="7"/>
  <c r="J9" i="7"/>
  <c r="I9" i="7"/>
  <c r="H9" i="7"/>
  <c r="G9" i="7"/>
  <c r="G8" i="7" s="1"/>
  <c r="F9" i="7"/>
  <c r="D9" i="7"/>
  <c r="D8" i="7" s="1"/>
  <c r="C9" i="7"/>
  <c r="B9" i="7"/>
  <c r="O9" i="8"/>
  <c r="N9" i="8"/>
  <c r="M9" i="8"/>
  <c r="L9" i="8"/>
  <c r="K9" i="8"/>
  <c r="K8" i="8" s="1"/>
  <c r="J9" i="8"/>
  <c r="I9" i="8"/>
  <c r="I8" i="8" s="1"/>
  <c r="H9" i="8"/>
  <c r="H8" i="8" s="1"/>
  <c r="G9" i="8"/>
  <c r="F9" i="8"/>
  <c r="D9" i="8"/>
  <c r="C9" i="8"/>
  <c r="C8" i="8" s="1"/>
  <c r="B9" i="8"/>
  <c r="L8" i="8"/>
  <c r="O9" i="9"/>
  <c r="N9" i="9"/>
  <c r="M9" i="9"/>
  <c r="L9" i="9"/>
  <c r="K9" i="9"/>
  <c r="K8" i="9" s="1"/>
  <c r="J9" i="9"/>
  <c r="R9" i="9" s="1"/>
  <c r="I9" i="9"/>
  <c r="I8" i="9" s="1"/>
  <c r="H9" i="9"/>
  <c r="H8" i="9" s="1"/>
  <c r="G9" i="9"/>
  <c r="F9" i="9"/>
  <c r="D9" i="9"/>
  <c r="C9" i="9"/>
  <c r="C8" i="9" s="1"/>
  <c r="B9" i="9"/>
  <c r="L8" i="9"/>
  <c r="O9" i="10"/>
  <c r="N9" i="10"/>
  <c r="N8" i="10" s="1"/>
  <c r="M9" i="10"/>
  <c r="L9" i="10"/>
  <c r="L8" i="10" s="1"/>
  <c r="K9" i="10"/>
  <c r="K8" i="10" s="1"/>
  <c r="J9" i="10"/>
  <c r="I9" i="10"/>
  <c r="H9" i="10"/>
  <c r="G9" i="10"/>
  <c r="F9" i="10"/>
  <c r="D9" i="10"/>
  <c r="C9" i="10"/>
  <c r="C8" i="10" s="1"/>
  <c r="B9" i="10"/>
  <c r="O9" i="11"/>
  <c r="N9" i="11"/>
  <c r="M9" i="11"/>
  <c r="L9" i="11"/>
  <c r="L8" i="11" s="1"/>
  <c r="K9" i="11"/>
  <c r="K8" i="11" s="1"/>
  <c r="S8" i="11" s="1"/>
  <c r="J9" i="11"/>
  <c r="I9" i="11"/>
  <c r="H9" i="11"/>
  <c r="G9" i="11"/>
  <c r="F9" i="11"/>
  <c r="D9" i="11"/>
  <c r="C9" i="11"/>
  <c r="C8" i="11" s="1"/>
  <c r="B9" i="11"/>
  <c r="O9" i="12"/>
  <c r="O8" i="12" s="1"/>
  <c r="N9" i="12"/>
  <c r="N8" i="12" s="1"/>
  <c r="M9" i="12"/>
  <c r="L9" i="12"/>
  <c r="K9" i="12"/>
  <c r="J9" i="12"/>
  <c r="I9" i="12"/>
  <c r="H9" i="12"/>
  <c r="G9" i="12"/>
  <c r="G8" i="12" s="1"/>
  <c r="F9" i="12"/>
  <c r="F8" i="12" s="1"/>
  <c r="D9" i="12"/>
  <c r="C9" i="12"/>
  <c r="B9" i="12"/>
  <c r="L8" i="12"/>
  <c r="K8" i="12"/>
  <c r="D8" i="12"/>
  <c r="O9" i="13"/>
  <c r="N9" i="13"/>
  <c r="M9" i="13"/>
  <c r="M8" i="13" s="1"/>
  <c r="L9" i="13"/>
  <c r="L8" i="13" s="1"/>
  <c r="K9" i="13"/>
  <c r="K8" i="13" s="1"/>
  <c r="J9" i="13"/>
  <c r="I9" i="13"/>
  <c r="I8" i="13" s="1"/>
  <c r="H9" i="13"/>
  <c r="G9" i="13"/>
  <c r="F9" i="13"/>
  <c r="D9" i="13"/>
  <c r="D8" i="13" s="1"/>
  <c r="C9" i="13"/>
  <c r="C8" i="13" s="1"/>
  <c r="B9" i="13"/>
  <c r="O9" i="14"/>
  <c r="N9" i="14"/>
  <c r="N8" i="14" s="1"/>
  <c r="M9" i="14"/>
  <c r="L9" i="14"/>
  <c r="K9" i="14"/>
  <c r="J9" i="14"/>
  <c r="I9" i="14"/>
  <c r="H9" i="14"/>
  <c r="G9" i="14"/>
  <c r="F9" i="14"/>
  <c r="F8" i="14" s="1"/>
  <c r="D9" i="14"/>
  <c r="C9" i="14"/>
  <c r="B9" i="14"/>
  <c r="O9" i="15"/>
  <c r="N9" i="15"/>
  <c r="M9" i="15"/>
  <c r="L9" i="15"/>
  <c r="K9" i="15"/>
  <c r="J9" i="15"/>
  <c r="I9" i="15"/>
  <c r="H9" i="15"/>
  <c r="G9" i="15"/>
  <c r="F9" i="15"/>
  <c r="D9" i="15"/>
  <c r="C9" i="15"/>
  <c r="B9" i="15"/>
  <c r="O9" i="16"/>
  <c r="O8" i="16" s="1"/>
  <c r="N9" i="16"/>
  <c r="M9" i="16"/>
  <c r="L9" i="16"/>
  <c r="K9" i="16"/>
  <c r="J9" i="16"/>
  <c r="I9" i="16"/>
  <c r="I8" i="16" s="1"/>
  <c r="H9" i="16"/>
  <c r="H8" i="16" s="1"/>
  <c r="G9" i="16"/>
  <c r="G8" i="16" s="1"/>
  <c r="F9" i="16"/>
  <c r="D9" i="16"/>
  <c r="C9" i="16"/>
  <c r="B9" i="16"/>
  <c r="O9" i="17"/>
  <c r="N9" i="17"/>
  <c r="N8" i="17" s="1"/>
  <c r="M9" i="17"/>
  <c r="L9" i="17"/>
  <c r="K9" i="17"/>
  <c r="J9" i="17"/>
  <c r="I9" i="17"/>
  <c r="I8" i="17" s="1"/>
  <c r="H9" i="17"/>
  <c r="H8" i="17" s="1"/>
  <c r="G9" i="17"/>
  <c r="F9" i="17"/>
  <c r="F8" i="17" s="1"/>
  <c r="D9" i="17"/>
  <c r="D8" i="17" s="1"/>
  <c r="C9" i="17"/>
  <c r="B9" i="17"/>
  <c r="O9" i="18"/>
  <c r="N9" i="18"/>
  <c r="N8" i="18" s="1"/>
  <c r="M9" i="18"/>
  <c r="M8" i="18" s="1"/>
  <c r="L9" i="18"/>
  <c r="K9" i="18"/>
  <c r="J9" i="18"/>
  <c r="I9" i="18"/>
  <c r="I8" i="18" s="1"/>
  <c r="H9" i="18"/>
  <c r="G9" i="18"/>
  <c r="F9" i="18"/>
  <c r="F8" i="18" s="1"/>
  <c r="D9" i="18"/>
  <c r="D8" i="18" s="1"/>
  <c r="D61" i="18" s="1"/>
  <c r="D65" i="18" s="1"/>
  <c r="C9" i="18"/>
  <c r="B9" i="18"/>
  <c r="O9" i="19"/>
  <c r="N9" i="19"/>
  <c r="N8" i="19" s="1"/>
  <c r="M9" i="19"/>
  <c r="L9" i="19"/>
  <c r="K9" i="19"/>
  <c r="J9" i="19"/>
  <c r="I9" i="19"/>
  <c r="H9" i="19"/>
  <c r="H8" i="19" s="1"/>
  <c r="G9" i="19"/>
  <c r="G8" i="19" s="1"/>
  <c r="F9" i="19"/>
  <c r="F8" i="19" s="1"/>
  <c r="D9" i="19"/>
  <c r="C9" i="19"/>
  <c r="B9" i="19"/>
  <c r="O9" i="20"/>
  <c r="O8" i="20" s="1"/>
  <c r="N9" i="20"/>
  <c r="M9" i="20"/>
  <c r="S9" i="20" s="1"/>
  <c r="L9" i="20"/>
  <c r="K9" i="20"/>
  <c r="J9" i="20"/>
  <c r="I9" i="20"/>
  <c r="H9" i="20"/>
  <c r="H8" i="20" s="1"/>
  <c r="G9" i="20"/>
  <c r="F9" i="20"/>
  <c r="D9" i="20"/>
  <c r="C9" i="20"/>
  <c r="C8" i="20" s="1"/>
  <c r="B9" i="20"/>
  <c r="L8" i="20"/>
  <c r="O9" i="21"/>
  <c r="N9" i="21"/>
  <c r="M9" i="21"/>
  <c r="L9" i="21"/>
  <c r="K9" i="21"/>
  <c r="K8" i="21" s="1"/>
  <c r="J9" i="21"/>
  <c r="I9" i="21"/>
  <c r="H9" i="21"/>
  <c r="G9" i="21"/>
  <c r="F9" i="21"/>
  <c r="D9" i="21"/>
  <c r="C9" i="21"/>
  <c r="B9" i="21"/>
  <c r="O9" i="22"/>
  <c r="N9" i="22"/>
  <c r="N8" i="22" s="1"/>
  <c r="M9" i="22"/>
  <c r="L9" i="22"/>
  <c r="K9" i="22"/>
  <c r="J9" i="22"/>
  <c r="I9" i="22"/>
  <c r="I8" i="22" s="1"/>
  <c r="H9" i="22"/>
  <c r="H8" i="22" s="1"/>
  <c r="G9" i="22"/>
  <c r="G8" i="22" s="1"/>
  <c r="F9" i="22"/>
  <c r="F8" i="22" s="1"/>
  <c r="D9" i="22"/>
  <c r="D8" i="22" s="1"/>
  <c r="C9" i="22"/>
  <c r="B9" i="22"/>
  <c r="O9" i="23"/>
  <c r="N9" i="23"/>
  <c r="M9" i="23"/>
  <c r="L9" i="23"/>
  <c r="K9" i="23"/>
  <c r="J9" i="23"/>
  <c r="I9" i="23"/>
  <c r="H9" i="23"/>
  <c r="G9" i="23"/>
  <c r="F9" i="23"/>
  <c r="D9" i="23"/>
  <c r="C9" i="23"/>
  <c r="B9" i="23"/>
  <c r="O9" i="24"/>
  <c r="N9" i="24"/>
  <c r="M9" i="24"/>
  <c r="L9" i="24"/>
  <c r="K9" i="24"/>
  <c r="J9" i="24"/>
  <c r="I9" i="24"/>
  <c r="I8" i="24" s="1"/>
  <c r="H9" i="24"/>
  <c r="G9" i="24"/>
  <c r="F9" i="24"/>
  <c r="D9" i="24"/>
  <c r="C9" i="24"/>
  <c r="B9" i="24"/>
  <c r="F8" i="24"/>
  <c r="O9" i="1"/>
  <c r="O8" i="1" s="1"/>
  <c r="N9" i="1"/>
  <c r="M9" i="1"/>
  <c r="M8" i="1" s="1"/>
  <c r="L9" i="1"/>
  <c r="K9" i="1"/>
  <c r="J9" i="1"/>
  <c r="I9" i="1"/>
  <c r="H9" i="1"/>
  <c r="H8" i="1" s="1"/>
  <c r="G9" i="1"/>
  <c r="G8" i="1" s="1"/>
  <c r="F9" i="1"/>
  <c r="D9" i="1"/>
  <c r="C9" i="1"/>
  <c r="B9" i="1"/>
  <c r="U64" i="24"/>
  <c r="T64" i="24"/>
  <c r="S64" i="24"/>
  <c r="R64" i="24"/>
  <c r="Q64" i="24"/>
  <c r="P64" i="24"/>
  <c r="E64" i="24"/>
  <c r="S63" i="24"/>
  <c r="R63" i="24"/>
  <c r="Q63" i="24"/>
  <c r="P63" i="24"/>
  <c r="E63" i="24"/>
  <c r="S62" i="24"/>
  <c r="S60" i="24"/>
  <c r="R60" i="24"/>
  <c r="Q60" i="24"/>
  <c r="P60" i="24"/>
  <c r="E60" i="24"/>
  <c r="U60" i="24" s="1"/>
  <c r="U59" i="24"/>
  <c r="S59" i="24"/>
  <c r="R59" i="24"/>
  <c r="Q59" i="24"/>
  <c r="P59" i="24"/>
  <c r="E59" i="24"/>
  <c r="S58" i="24"/>
  <c r="R58" i="24"/>
  <c r="Q58" i="24"/>
  <c r="P58" i="24"/>
  <c r="E58" i="24"/>
  <c r="U58" i="24" s="1"/>
  <c r="U57" i="24"/>
  <c r="S57" i="24"/>
  <c r="R57" i="24"/>
  <c r="Q57" i="24"/>
  <c r="P57" i="24"/>
  <c r="E57" i="24"/>
  <c r="T57" i="24" s="1"/>
  <c r="S55" i="24"/>
  <c r="R55" i="24"/>
  <c r="Q55" i="24"/>
  <c r="P55" i="24"/>
  <c r="E55" i="24"/>
  <c r="U55" i="24" s="1"/>
  <c r="U54" i="24"/>
  <c r="S54" i="24"/>
  <c r="R54" i="24"/>
  <c r="Q54" i="24"/>
  <c r="P54" i="24"/>
  <c r="E54" i="24"/>
  <c r="T54" i="24" s="1"/>
  <c r="U53" i="24"/>
  <c r="T53" i="24"/>
  <c r="S53" i="24"/>
  <c r="R53" i="24"/>
  <c r="Q53" i="24"/>
  <c r="P53" i="24"/>
  <c r="E53" i="24"/>
  <c r="S52" i="24"/>
  <c r="R52" i="24"/>
  <c r="Q52" i="24"/>
  <c r="P52" i="24"/>
  <c r="E52" i="24"/>
  <c r="S51" i="24"/>
  <c r="R51" i="24"/>
  <c r="Q51" i="24"/>
  <c r="P51" i="24"/>
  <c r="E51" i="24"/>
  <c r="U51" i="24" s="1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T48" i="24" s="1"/>
  <c r="T47" i="24"/>
  <c r="S47" i="24"/>
  <c r="R47" i="24"/>
  <c r="Q47" i="24"/>
  <c r="P47" i="24"/>
  <c r="E47" i="24"/>
  <c r="U47" i="24" s="1"/>
  <c r="S46" i="24"/>
  <c r="R46" i="24"/>
  <c r="Q46" i="24"/>
  <c r="P46" i="24"/>
  <c r="E46" i="24"/>
  <c r="T46" i="24" s="1"/>
  <c r="U45" i="24"/>
  <c r="T45" i="24"/>
  <c r="S45" i="24"/>
  <c r="R45" i="24"/>
  <c r="Q45" i="24"/>
  <c r="P45" i="24"/>
  <c r="E45" i="24"/>
  <c r="S42" i="24"/>
  <c r="R42" i="24"/>
  <c r="Q42" i="24"/>
  <c r="P42" i="24"/>
  <c r="E42" i="24"/>
  <c r="T42" i="24" s="1"/>
  <c r="S41" i="24"/>
  <c r="R41" i="24"/>
  <c r="Q41" i="24"/>
  <c r="P41" i="24"/>
  <c r="E41" i="24"/>
  <c r="U41" i="24" s="1"/>
  <c r="S40" i="24"/>
  <c r="R40" i="24"/>
  <c r="Q40" i="24"/>
  <c r="P40" i="24"/>
  <c r="E40" i="24"/>
  <c r="T40" i="24" s="1"/>
  <c r="S39" i="24"/>
  <c r="R39" i="24"/>
  <c r="Q39" i="24"/>
  <c r="P39" i="24"/>
  <c r="E39" i="24"/>
  <c r="S38" i="24"/>
  <c r="R38" i="24"/>
  <c r="Q38" i="24"/>
  <c r="P38" i="24"/>
  <c r="E38" i="24"/>
  <c r="T38" i="24" s="1"/>
  <c r="U37" i="24"/>
  <c r="S37" i="24"/>
  <c r="R37" i="24"/>
  <c r="Q37" i="24"/>
  <c r="P37" i="24"/>
  <c r="E37" i="24"/>
  <c r="T37" i="24" s="1"/>
  <c r="T36" i="24"/>
  <c r="S36" i="24"/>
  <c r="R36" i="24"/>
  <c r="Q36" i="24"/>
  <c r="P36" i="24"/>
  <c r="E36" i="24"/>
  <c r="U36" i="24" s="1"/>
  <c r="S35" i="24"/>
  <c r="R35" i="24"/>
  <c r="Q35" i="24"/>
  <c r="P35" i="24"/>
  <c r="E35" i="24"/>
  <c r="U35" i="24" s="1"/>
  <c r="S34" i="24"/>
  <c r="R34" i="24"/>
  <c r="Q34" i="24"/>
  <c r="P34" i="24"/>
  <c r="E34" i="24"/>
  <c r="S33" i="24"/>
  <c r="R33" i="24"/>
  <c r="Q33" i="24"/>
  <c r="P33" i="24"/>
  <c r="E33" i="24"/>
  <c r="U33" i="24" s="1"/>
  <c r="S32" i="24"/>
  <c r="R32" i="24"/>
  <c r="Q32" i="24"/>
  <c r="P32" i="24"/>
  <c r="E32" i="24"/>
  <c r="T32" i="24" s="1"/>
  <c r="S31" i="24"/>
  <c r="R31" i="24"/>
  <c r="Q31" i="24"/>
  <c r="P31" i="24"/>
  <c r="E31" i="24"/>
  <c r="U31" i="24" s="1"/>
  <c r="S30" i="24"/>
  <c r="R30" i="24"/>
  <c r="Q30" i="24"/>
  <c r="P30" i="24"/>
  <c r="E30" i="24"/>
  <c r="T30" i="24" s="1"/>
  <c r="U29" i="24"/>
  <c r="T29" i="24"/>
  <c r="S29" i="24"/>
  <c r="R29" i="24"/>
  <c r="Q29" i="24"/>
  <c r="P29" i="24"/>
  <c r="E29" i="24"/>
  <c r="S27" i="24"/>
  <c r="R27" i="24"/>
  <c r="Q27" i="24"/>
  <c r="P27" i="24"/>
  <c r="E27" i="24"/>
  <c r="U27" i="24" s="1"/>
  <c r="U26" i="24"/>
  <c r="S26" i="24"/>
  <c r="R26" i="24"/>
  <c r="Q26" i="24"/>
  <c r="P26" i="24"/>
  <c r="E26" i="24"/>
  <c r="S25" i="24"/>
  <c r="R25" i="24"/>
  <c r="Q25" i="24"/>
  <c r="P25" i="24"/>
  <c r="E25" i="24"/>
  <c r="T25" i="24" s="1"/>
  <c r="S24" i="24"/>
  <c r="R24" i="24"/>
  <c r="Q24" i="24"/>
  <c r="P24" i="24"/>
  <c r="E24" i="24"/>
  <c r="U24" i="24" s="1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U21" i="24" s="1"/>
  <c r="S20" i="24"/>
  <c r="R20" i="24"/>
  <c r="Q20" i="24"/>
  <c r="P20" i="24"/>
  <c r="E20" i="24"/>
  <c r="T20" i="24" s="1"/>
  <c r="S19" i="24"/>
  <c r="R19" i="24"/>
  <c r="Q19" i="24"/>
  <c r="P19" i="24"/>
  <c r="E19" i="24"/>
  <c r="U19" i="24" s="1"/>
  <c r="S18" i="24"/>
  <c r="R18" i="24"/>
  <c r="Q18" i="24"/>
  <c r="P18" i="24"/>
  <c r="E18" i="24"/>
  <c r="S17" i="24"/>
  <c r="R17" i="24"/>
  <c r="Q17" i="24"/>
  <c r="P17" i="24"/>
  <c r="E17" i="24"/>
  <c r="U17" i="24" s="1"/>
  <c r="U16" i="24"/>
  <c r="S16" i="24"/>
  <c r="R16" i="24"/>
  <c r="Q16" i="24"/>
  <c r="P16" i="24"/>
  <c r="E16" i="24"/>
  <c r="T16" i="24" s="1"/>
  <c r="S15" i="24"/>
  <c r="R15" i="24"/>
  <c r="Q15" i="24"/>
  <c r="P15" i="24"/>
  <c r="E15" i="24"/>
  <c r="T15" i="24" s="1"/>
  <c r="S14" i="24"/>
  <c r="R14" i="24"/>
  <c r="Q14" i="24"/>
  <c r="P14" i="24"/>
  <c r="E14" i="24"/>
  <c r="S13" i="24"/>
  <c r="R13" i="24"/>
  <c r="Q13" i="24"/>
  <c r="P13" i="24"/>
  <c r="E13" i="24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U10" i="24" s="1"/>
  <c r="S64" i="23"/>
  <c r="R64" i="23"/>
  <c r="Q64" i="23"/>
  <c r="P64" i="23"/>
  <c r="E64" i="23"/>
  <c r="U64" i="23" s="1"/>
  <c r="S63" i="23"/>
  <c r="R63" i="23"/>
  <c r="Q63" i="23"/>
  <c r="P63" i="23"/>
  <c r="E63" i="23"/>
  <c r="S60" i="23"/>
  <c r="R60" i="23"/>
  <c r="Q60" i="23"/>
  <c r="P60" i="23"/>
  <c r="E60" i="23"/>
  <c r="U59" i="23"/>
  <c r="S59" i="23"/>
  <c r="R59" i="23"/>
  <c r="Q59" i="23"/>
  <c r="P59" i="23"/>
  <c r="E59" i="23"/>
  <c r="T59" i="23" s="1"/>
  <c r="U58" i="23"/>
  <c r="S58" i="23"/>
  <c r="R58" i="23"/>
  <c r="Q58" i="23"/>
  <c r="P58" i="23"/>
  <c r="E58" i="23"/>
  <c r="T58" i="23" s="1"/>
  <c r="S57" i="23"/>
  <c r="R57" i="23"/>
  <c r="Q57" i="23"/>
  <c r="P57" i="23"/>
  <c r="E57" i="23"/>
  <c r="U57" i="23" s="1"/>
  <c r="S55" i="23"/>
  <c r="R55" i="23"/>
  <c r="Q55" i="23"/>
  <c r="P55" i="23"/>
  <c r="E55" i="23"/>
  <c r="T55" i="23" s="1"/>
  <c r="S54" i="23"/>
  <c r="R54" i="23"/>
  <c r="Q54" i="23"/>
  <c r="P54" i="23"/>
  <c r="E54" i="23"/>
  <c r="S53" i="23"/>
  <c r="R53" i="23"/>
  <c r="Q53" i="23"/>
  <c r="P53" i="23"/>
  <c r="E53" i="23"/>
  <c r="T52" i="23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U50" i="23" s="1"/>
  <c r="U49" i="23"/>
  <c r="S49" i="23"/>
  <c r="R49" i="23"/>
  <c r="Q49" i="23"/>
  <c r="P49" i="23"/>
  <c r="E49" i="23"/>
  <c r="T49" i="23" s="1"/>
  <c r="U48" i="23"/>
  <c r="T48" i="23"/>
  <c r="S48" i="23"/>
  <c r="R48" i="23"/>
  <c r="Q48" i="23"/>
  <c r="P48" i="23"/>
  <c r="E48" i="23"/>
  <c r="U47" i="23"/>
  <c r="S47" i="23"/>
  <c r="R47" i="23"/>
  <c r="Q47" i="23"/>
  <c r="P47" i="23"/>
  <c r="E47" i="23"/>
  <c r="T47" i="23" s="1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T45" i="23" s="1"/>
  <c r="U42" i="23"/>
  <c r="S42" i="23"/>
  <c r="R42" i="23"/>
  <c r="Q42" i="23"/>
  <c r="P42" i="23"/>
  <c r="E42" i="23"/>
  <c r="T42" i="23" s="1"/>
  <c r="U41" i="23"/>
  <c r="T41" i="23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S38" i="23"/>
  <c r="R38" i="23"/>
  <c r="Q38" i="23"/>
  <c r="P38" i="23"/>
  <c r="E38" i="23"/>
  <c r="U38" i="23" s="1"/>
  <c r="S37" i="23"/>
  <c r="R37" i="23"/>
  <c r="Q37" i="23"/>
  <c r="P37" i="23"/>
  <c r="E37" i="23"/>
  <c r="T37" i="23" s="1"/>
  <c r="T36" i="23"/>
  <c r="S36" i="23"/>
  <c r="R36" i="23"/>
  <c r="Q36" i="23"/>
  <c r="P36" i="23"/>
  <c r="E36" i="23"/>
  <c r="U36" i="23" s="1"/>
  <c r="S35" i="23"/>
  <c r="R35" i="23"/>
  <c r="Q35" i="23"/>
  <c r="P35" i="23"/>
  <c r="E35" i="23"/>
  <c r="T35" i="23" s="1"/>
  <c r="U34" i="23"/>
  <c r="S34" i="23"/>
  <c r="R34" i="23"/>
  <c r="Q34" i="23"/>
  <c r="P34" i="23"/>
  <c r="E34" i="23"/>
  <c r="T34" i="23" s="1"/>
  <c r="T33" i="23"/>
  <c r="S33" i="23"/>
  <c r="R33" i="23"/>
  <c r="Q33" i="23"/>
  <c r="U33" i="23" s="1"/>
  <c r="P33" i="23"/>
  <c r="E33" i="23"/>
  <c r="T32" i="23"/>
  <c r="S32" i="23"/>
  <c r="R32" i="23"/>
  <c r="Q32" i="23"/>
  <c r="P32" i="23"/>
  <c r="E32" i="23"/>
  <c r="U32" i="23" s="1"/>
  <c r="S31" i="23"/>
  <c r="R31" i="23"/>
  <c r="Q31" i="23"/>
  <c r="P31" i="23"/>
  <c r="E31" i="23"/>
  <c r="S30" i="23"/>
  <c r="R30" i="23"/>
  <c r="Q30" i="23"/>
  <c r="P30" i="23"/>
  <c r="E30" i="23"/>
  <c r="U30" i="23" s="1"/>
  <c r="S29" i="23"/>
  <c r="R29" i="23"/>
  <c r="Q29" i="23"/>
  <c r="P29" i="23"/>
  <c r="E29" i="23"/>
  <c r="U29" i="23" s="1"/>
  <c r="S27" i="23"/>
  <c r="R27" i="23"/>
  <c r="Q27" i="23"/>
  <c r="P27" i="23"/>
  <c r="E27" i="23"/>
  <c r="S26" i="23"/>
  <c r="R26" i="23"/>
  <c r="Q26" i="23"/>
  <c r="P26" i="23"/>
  <c r="E26" i="23"/>
  <c r="U26" i="23" s="1"/>
  <c r="S25" i="23"/>
  <c r="R25" i="23"/>
  <c r="Q25" i="23"/>
  <c r="P25" i="23"/>
  <c r="E25" i="23"/>
  <c r="T25" i="23" s="1"/>
  <c r="S24" i="23"/>
  <c r="R24" i="23"/>
  <c r="Q24" i="23"/>
  <c r="P24" i="23"/>
  <c r="E24" i="23"/>
  <c r="U23" i="23"/>
  <c r="S23" i="23"/>
  <c r="R23" i="23"/>
  <c r="Q23" i="23"/>
  <c r="P23" i="23"/>
  <c r="E23" i="23"/>
  <c r="T23" i="23" s="1"/>
  <c r="U22" i="23"/>
  <c r="T22" i="23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S18" i="23"/>
  <c r="R18" i="23"/>
  <c r="Q18" i="23"/>
  <c r="P18" i="23"/>
  <c r="E18" i="23"/>
  <c r="U18" i="23" s="1"/>
  <c r="S17" i="23"/>
  <c r="R17" i="23"/>
  <c r="Q17" i="23"/>
  <c r="P17" i="23"/>
  <c r="E17" i="23"/>
  <c r="T17" i="23" s="1"/>
  <c r="S16" i="23"/>
  <c r="R16" i="23"/>
  <c r="Q16" i="23"/>
  <c r="P16" i="23"/>
  <c r="E16" i="23"/>
  <c r="U15" i="23"/>
  <c r="S15" i="23"/>
  <c r="R15" i="23"/>
  <c r="Q15" i="23"/>
  <c r="P15" i="23"/>
  <c r="E15" i="23"/>
  <c r="T15" i="23" s="1"/>
  <c r="U14" i="23"/>
  <c r="T14" i="23"/>
  <c r="S14" i="23"/>
  <c r="R14" i="23"/>
  <c r="Q14" i="23"/>
  <c r="P14" i="23"/>
  <c r="E14" i="23"/>
  <c r="T13" i="23"/>
  <c r="S13" i="23"/>
  <c r="R13" i="23"/>
  <c r="Q13" i="23"/>
  <c r="U13" i="23" s="1"/>
  <c r="P13" i="23"/>
  <c r="E13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S64" i="22"/>
  <c r="R64" i="22"/>
  <c r="Q64" i="22"/>
  <c r="P64" i="22"/>
  <c r="E64" i="22"/>
  <c r="U64" i="22" s="1"/>
  <c r="U63" i="22"/>
  <c r="S63" i="22"/>
  <c r="R63" i="22"/>
  <c r="Q63" i="22"/>
  <c r="P63" i="22"/>
  <c r="E63" i="22"/>
  <c r="T63" i="22" s="1"/>
  <c r="S62" i="22"/>
  <c r="S60" i="22"/>
  <c r="R60" i="22"/>
  <c r="Q60" i="22"/>
  <c r="P60" i="22"/>
  <c r="E60" i="22"/>
  <c r="U60" i="22" s="1"/>
  <c r="U59" i="22"/>
  <c r="S59" i="22"/>
  <c r="R59" i="22"/>
  <c r="Q59" i="22"/>
  <c r="P59" i="22"/>
  <c r="E59" i="22"/>
  <c r="T59" i="22" s="1"/>
  <c r="S58" i="22"/>
  <c r="R58" i="22"/>
  <c r="Q58" i="22"/>
  <c r="P58" i="22"/>
  <c r="E58" i="22"/>
  <c r="S57" i="22"/>
  <c r="R57" i="22"/>
  <c r="Q57" i="22"/>
  <c r="P57" i="22"/>
  <c r="E57" i="22"/>
  <c r="T57" i="22" s="1"/>
  <c r="T55" i="22"/>
  <c r="S55" i="22"/>
  <c r="R55" i="22"/>
  <c r="Q55" i="22"/>
  <c r="P55" i="22"/>
  <c r="E55" i="22"/>
  <c r="U55" i="22" s="1"/>
  <c r="U54" i="22"/>
  <c r="S54" i="22"/>
  <c r="R54" i="22"/>
  <c r="Q54" i="22"/>
  <c r="P54" i="22"/>
  <c r="E54" i="22"/>
  <c r="T54" i="22" s="1"/>
  <c r="U53" i="22"/>
  <c r="S53" i="22"/>
  <c r="R53" i="22"/>
  <c r="Q53" i="22"/>
  <c r="P53" i="22"/>
  <c r="E53" i="22"/>
  <c r="T53" i="22" s="1"/>
  <c r="S52" i="22"/>
  <c r="R52" i="22"/>
  <c r="Q52" i="22"/>
  <c r="P52" i="22"/>
  <c r="E52" i="22"/>
  <c r="T51" i="22"/>
  <c r="S51" i="22"/>
  <c r="R51" i="22"/>
  <c r="Q51" i="22"/>
  <c r="P51" i="22"/>
  <c r="E51" i="22"/>
  <c r="U51" i="22" s="1"/>
  <c r="S50" i="22"/>
  <c r="R50" i="22"/>
  <c r="Q50" i="22"/>
  <c r="P50" i="22"/>
  <c r="E50" i="22"/>
  <c r="S49" i="22"/>
  <c r="R49" i="22"/>
  <c r="Q49" i="22"/>
  <c r="P49" i="22"/>
  <c r="E49" i="22"/>
  <c r="U49" i="22" s="1"/>
  <c r="U48" i="22"/>
  <c r="S48" i="22"/>
  <c r="R48" i="22"/>
  <c r="Q48" i="22"/>
  <c r="P48" i="22"/>
  <c r="E48" i="22"/>
  <c r="T48" i="22" s="1"/>
  <c r="S47" i="22"/>
  <c r="R47" i="22"/>
  <c r="Q47" i="22"/>
  <c r="P47" i="22"/>
  <c r="E47" i="22"/>
  <c r="U47" i="22" s="1"/>
  <c r="S46" i="22"/>
  <c r="R46" i="22"/>
  <c r="Q46" i="22"/>
  <c r="P46" i="22"/>
  <c r="E46" i="22"/>
  <c r="T46" i="22" s="1"/>
  <c r="S45" i="22"/>
  <c r="R45" i="22"/>
  <c r="Q45" i="22"/>
  <c r="P45" i="22"/>
  <c r="E45" i="22"/>
  <c r="S42" i="22"/>
  <c r="R42" i="22"/>
  <c r="Q42" i="22"/>
  <c r="P42" i="22"/>
  <c r="E42" i="22"/>
  <c r="T42" i="22" s="1"/>
  <c r="T41" i="22"/>
  <c r="S41" i="22"/>
  <c r="R41" i="22"/>
  <c r="Q41" i="22"/>
  <c r="P41" i="22"/>
  <c r="E41" i="22"/>
  <c r="U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T37" i="22"/>
  <c r="S37" i="22"/>
  <c r="R37" i="22"/>
  <c r="Q37" i="22"/>
  <c r="P37" i="22"/>
  <c r="E37" i="22"/>
  <c r="U37" i="22" s="1"/>
  <c r="S36" i="22"/>
  <c r="R36" i="22"/>
  <c r="Q36" i="22"/>
  <c r="P36" i="22"/>
  <c r="E36" i="22"/>
  <c r="S35" i="22"/>
  <c r="R35" i="22"/>
  <c r="Q35" i="22"/>
  <c r="P35" i="22"/>
  <c r="E35" i="22"/>
  <c r="U35" i="22" s="1"/>
  <c r="U34" i="22"/>
  <c r="S34" i="22"/>
  <c r="R34" i="22"/>
  <c r="Q34" i="22"/>
  <c r="P34" i="22"/>
  <c r="E34" i="22"/>
  <c r="T34" i="22" s="1"/>
  <c r="S33" i="22"/>
  <c r="R33" i="22"/>
  <c r="Q33" i="22"/>
  <c r="P33" i="22"/>
  <c r="E33" i="22"/>
  <c r="S32" i="22"/>
  <c r="R32" i="22"/>
  <c r="Q32" i="22"/>
  <c r="P32" i="22"/>
  <c r="E32" i="22"/>
  <c r="T32" i="22" s="1"/>
  <c r="U31" i="22"/>
  <c r="T31" i="22"/>
  <c r="S31" i="22"/>
  <c r="R31" i="22"/>
  <c r="Q31" i="22"/>
  <c r="P31" i="22"/>
  <c r="E31" i="22"/>
  <c r="U30" i="22"/>
  <c r="T30" i="22"/>
  <c r="S30" i="22"/>
  <c r="R30" i="22"/>
  <c r="Q30" i="22"/>
  <c r="P30" i="22"/>
  <c r="E30" i="22"/>
  <c r="T29" i="22"/>
  <c r="S29" i="22"/>
  <c r="R29" i="22"/>
  <c r="Q29" i="22"/>
  <c r="P29" i="22"/>
  <c r="E29" i="22"/>
  <c r="U29" i="22" s="1"/>
  <c r="U27" i="22"/>
  <c r="S27" i="22"/>
  <c r="R27" i="22"/>
  <c r="Q27" i="22"/>
  <c r="P27" i="22"/>
  <c r="E27" i="22"/>
  <c r="T27" i="22" s="1"/>
  <c r="S26" i="22"/>
  <c r="R26" i="22"/>
  <c r="Q26" i="22"/>
  <c r="P26" i="22"/>
  <c r="E26" i="22"/>
  <c r="S25" i="22"/>
  <c r="R25" i="22"/>
  <c r="Q25" i="22"/>
  <c r="P25" i="22"/>
  <c r="E25" i="22"/>
  <c r="U25" i="22" s="1"/>
  <c r="S24" i="22"/>
  <c r="R24" i="22"/>
  <c r="Q24" i="22"/>
  <c r="P24" i="22"/>
  <c r="E24" i="22"/>
  <c r="S23" i="22"/>
  <c r="R23" i="22"/>
  <c r="Q23" i="22"/>
  <c r="P23" i="22"/>
  <c r="E23" i="22"/>
  <c r="U23" i="22" s="1"/>
  <c r="S22" i="22"/>
  <c r="R22" i="22"/>
  <c r="Q22" i="22"/>
  <c r="P22" i="22"/>
  <c r="E22" i="22"/>
  <c r="T22" i="22" s="1"/>
  <c r="T21" i="22"/>
  <c r="S21" i="22"/>
  <c r="R21" i="22"/>
  <c r="Q21" i="22"/>
  <c r="P21" i="22"/>
  <c r="E21" i="22"/>
  <c r="U21" i="22" s="1"/>
  <c r="S20" i="22"/>
  <c r="R20" i="22"/>
  <c r="Q20" i="22"/>
  <c r="U20" i="22" s="1"/>
  <c r="P20" i="22"/>
  <c r="E20" i="22"/>
  <c r="T20" i="22" s="1"/>
  <c r="S19" i="22"/>
  <c r="R19" i="22"/>
  <c r="Q19" i="22"/>
  <c r="P19" i="22"/>
  <c r="E19" i="22"/>
  <c r="U19" i="22" s="1"/>
  <c r="U18" i="22"/>
  <c r="S18" i="22"/>
  <c r="R18" i="22"/>
  <c r="Q18" i="22"/>
  <c r="P18" i="22"/>
  <c r="E18" i="22"/>
  <c r="T18" i="22" s="1"/>
  <c r="S17" i="22"/>
  <c r="R17" i="22"/>
  <c r="Q17" i="22"/>
  <c r="P17" i="22"/>
  <c r="E17" i="22"/>
  <c r="U17" i="22" s="1"/>
  <c r="S16" i="22"/>
  <c r="R16" i="22"/>
  <c r="Q16" i="22"/>
  <c r="P16" i="22"/>
  <c r="E16" i="22"/>
  <c r="S15" i="22"/>
  <c r="R15" i="22"/>
  <c r="Q15" i="22"/>
  <c r="P15" i="22"/>
  <c r="E15" i="22"/>
  <c r="U15" i="22" s="1"/>
  <c r="S14" i="22"/>
  <c r="R14" i="22"/>
  <c r="Q14" i="22"/>
  <c r="P14" i="22"/>
  <c r="E14" i="22"/>
  <c r="T14" i="22" s="1"/>
  <c r="S13" i="22"/>
  <c r="R13" i="22"/>
  <c r="Q13" i="22"/>
  <c r="P13" i="22"/>
  <c r="E13" i="22"/>
  <c r="S12" i="22"/>
  <c r="R12" i="22"/>
  <c r="Q12" i="22"/>
  <c r="P12" i="22"/>
  <c r="E12" i="22"/>
  <c r="T12" i="22" s="1"/>
  <c r="T11" i="22"/>
  <c r="S11" i="22"/>
  <c r="R11" i="22"/>
  <c r="Q11" i="22"/>
  <c r="P11" i="22"/>
  <c r="E11" i="22"/>
  <c r="U11" i="22" s="1"/>
  <c r="T10" i="22"/>
  <c r="S10" i="22"/>
  <c r="R10" i="22"/>
  <c r="Q10" i="22"/>
  <c r="P10" i="22"/>
  <c r="E10" i="22"/>
  <c r="S64" i="21"/>
  <c r="R64" i="21"/>
  <c r="Q64" i="21"/>
  <c r="P64" i="21"/>
  <c r="E64" i="21"/>
  <c r="U64" i="21" s="1"/>
  <c r="U63" i="21"/>
  <c r="S63" i="21"/>
  <c r="R63" i="21"/>
  <c r="Q63" i="21"/>
  <c r="P63" i="21"/>
  <c r="E63" i="21"/>
  <c r="S62" i="21"/>
  <c r="T60" i="21"/>
  <c r="S60" i="21"/>
  <c r="R60" i="21"/>
  <c r="Q60" i="21"/>
  <c r="P60" i="21"/>
  <c r="E60" i="21"/>
  <c r="U60" i="21" s="1"/>
  <c r="S59" i="21"/>
  <c r="R59" i="21"/>
  <c r="Q59" i="21"/>
  <c r="P59" i="21"/>
  <c r="E59" i="21"/>
  <c r="S58" i="21"/>
  <c r="R58" i="21"/>
  <c r="Q58" i="21"/>
  <c r="P58" i="21"/>
  <c r="E58" i="21"/>
  <c r="U58" i="21" s="1"/>
  <c r="U57" i="21"/>
  <c r="S57" i="21"/>
  <c r="R57" i="21"/>
  <c r="Q57" i="21"/>
  <c r="P57" i="21"/>
  <c r="E57" i="21"/>
  <c r="S55" i="21"/>
  <c r="R55" i="21"/>
  <c r="Q55" i="21"/>
  <c r="P55" i="21"/>
  <c r="E55" i="21"/>
  <c r="U55" i="21" s="1"/>
  <c r="S54" i="21"/>
  <c r="R54" i="21"/>
  <c r="Q54" i="21"/>
  <c r="P54" i="21"/>
  <c r="E54" i="21"/>
  <c r="T54" i="21" s="1"/>
  <c r="T53" i="21"/>
  <c r="S53" i="21"/>
  <c r="R53" i="21"/>
  <c r="Q53" i="21"/>
  <c r="P53" i="21"/>
  <c r="E53" i="21"/>
  <c r="U53" i="21" s="1"/>
  <c r="U52" i="21"/>
  <c r="S52" i="21"/>
  <c r="R52" i="21"/>
  <c r="Q52" i="21"/>
  <c r="P52" i="21"/>
  <c r="E52" i="21"/>
  <c r="T52" i="21" s="1"/>
  <c r="U51" i="21"/>
  <c r="T51" i="21"/>
  <c r="S51" i="21"/>
  <c r="R51" i="21"/>
  <c r="Q51" i="21"/>
  <c r="P51" i="2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T46" i="21" s="1"/>
  <c r="S45" i="21"/>
  <c r="R45" i="21"/>
  <c r="Q45" i="21"/>
  <c r="P45" i="21"/>
  <c r="E45" i="21"/>
  <c r="S42" i="21"/>
  <c r="R42" i="21"/>
  <c r="Q42" i="21"/>
  <c r="P42" i="21"/>
  <c r="E42" i="21"/>
  <c r="U42" i="21" s="1"/>
  <c r="S41" i="21"/>
  <c r="R41" i="21"/>
  <c r="Q41" i="21"/>
  <c r="P41" i="21"/>
  <c r="E41" i="2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S37" i="21"/>
  <c r="R37" i="21"/>
  <c r="Q37" i="21"/>
  <c r="P37" i="21"/>
  <c r="E37" i="21"/>
  <c r="U36" i="21"/>
  <c r="S36" i="21"/>
  <c r="R36" i="21"/>
  <c r="Q36" i="21"/>
  <c r="P36" i="21"/>
  <c r="E36" i="21"/>
  <c r="T36" i="21" s="1"/>
  <c r="U35" i="21"/>
  <c r="T35" i="21"/>
  <c r="S35" i="21"/>
  <c r="R35" i="21"/>
  <c r="Q35" i="21"/>
  <c r="P35" i="21"/>
  <c r="E35" i="21"/>
  <c r="S34" i="21"/>
  <c r="R34" i="21"/>
  <c r="Q34" i="21"/>
  <c r="P34" i="21"/>
  <c r="E34" i="21"/>
  <c r="U34" i="21" s="1"/>
  <c r="S33" i="21"/>
  <c r="R33" i="21"/>
  <c r="Q33" i="21"/>
  <c r="P33" i="21"/>
  <c r="E33" i="21"/>
  <c r="S32" i="21"/>
  <c r="R32" i="21"/>
  <c r="Q32" i="21"/>
  <c r="P32" i="21"/>
  <c r="E32" i="21"/>
  <c r="T32" i="21" s="1"/>
  <c r="S31" i="21"/>
  <c r="R31" i="21"/>
  <c r="Q31" i="21"/>
  <c r="P31" i="21"/>
  <c r="E31" i="21"/>
  <c r="T30" i="2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S27" i="21"/>
  <c r="R27" i="21"/>
  <c r="Q27" i="21"/>
  <c r="P27" i="21"/>
  <c r="E27" i="21"/>
  <c r="T27" i="21" s="1"/>
  <c r="T26" i="21"/>
  <c r="S26" i="21"/>
  <c r="R26" i="21"/>
  <c r="Q26" i="21"/>
  <c r="P26" i="21"/>
  <c r="E26" i="21"/>
  <c r="U26" i="21" s="1"/>
  <c r="S25" i="21"/>
  <c r="R25" i="21"/>
  <c r="Q25" i="21"/>
  <c r="P25" i="21"/>
  <c r="E25" i="21"/>
  <c r="U24" i="21"/>
  <c r="T24" i="21"/>
  <c r="S24" i="21"/>
  <c r="R24" i="21"/>
  <c r="Q24" i="21"/>
  <c r="P24" i="21"/>
  <c r="E24" i="21"/>
  <c r="U23" i="21"/>
  <c r="T23" i="21"/>
  <c r="S23" i="21"/>
  <c r="R23" i="21"/>
  <c r="Q23" i="21"/>
  <c r="P23" i="21"/>
  <c r="E23" i="21"/>
  <c r="T22" i="21"/>
  <c r="S22" i="21"/>
  <c r="R22" i="21"/>
  <c r="Q22" i="21"/>
  <c r="P22" i="21"/>
  <c r="E22" i="21"/>
  <c r="S21" i="21"/>
  <c r="R21" i="21"/>
  <c r="Q21" i="21"/>
  <c r="P21" i="21"/>
  <c r="E21" i="21"/>
  <c r="U20" i="21"/>
  <c r="S20" i="21"/>
  <c r="R20" i="21"/>
  <c r="Q20" i="21"/>
  <c r="P20" i="21"/>
  <c r="E20" i="21"/>
  <c r="T20" i="21" s="1"/>
  <c r="S19" i="21"/>
  <c r="R19" i="21"/>
  <c r="Q19" i="21"/>
  <c r="P19" i="21"/>
  <c r="E19" i="21"/>
  <c r="T19" i="21" s="1"/>
  <c r="S18" i="21"/>
  <c r="R18" i="21"/>
  <c r="Q18" i="21"/>
  <c r="P18" i="21"/>
  <c r="E18" i="21"/>
  <c r="U18" i="21" s="1"/>
  <c r="S17" i="21"/>
  <c r="R17" i="21"/>
  <c r="Q17" i="21"/>
  <c r="P17" i="21"/>
  <c r="E17" i="21"/>
  <c r="T17" i="21" s="1"/>
  <c r="U16" i="21"/>
  <c r="T16" i="21"/>
  <c r="S16" i="21"/>
  <c r="R16" i="21"/>
  <c r="Q16" i="21"/>
  <c r="P16" i="21"/>
  <c r="E16" i="21"/>
  <c r="S15" i="21"/>
  <c r="R15" i="21"/>
  <c r="Q15" i="21"/>
  <c r="P15" i="21"/>
  <c r="E15" i="21"/>
  <c r="U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S11" i="21"/>
  <c r="R11" i="21"/>
  <c r="Q11" i="21"/>
  <c r="P11" i="21"/>
  <c r="E11" i="21"/>
  <c r="T11" i="21" s="1"/>
  <c r="S10" i="21"/>
  <c r="R10" i="21"/>
  <c r="Q10" i="21"/>
  <c r="P10" i="21"/>
  <c r="E10" i="21"/>
  <c r="T10" i="21" s="1"/>
  <c r="U64" i="20"/>
  <c r="T64" i="20"/>
  <c r="S64" i="20"/>
  <c r="R64" i="20"/>
  <c r="Q64" i="20"/>
  <c r="P64" i="20"/>
  <c r="E64" i="20"/>
  <c r="S63" i="20"/>
  <c r="R63" i="20"/>
  <c r="Q63" i="20"/>
  <c r="P63" i="20"/>
  <c r="E63" i="20"/>
  <c r="T63" i="20" s="1"/>
  <c r="U60" i="20"/>
  <c r="S60" i="20"/>
  <c r="R60" i="20"/>
  <c r="Q60" i="20"/>
  <c r="P60" i="20"/>
  <c r="E60" i="20"/>
  <c r="T60" i="20" s="1"/>
  <c r="S59" i="20"/>
  <c r="R59" i="20"/>
  <c r="Q59" i="20"/>
  <c r="P59" i="20"/>
  <c r="E59" i="20"/>
  <c r="S58" i="20"/>
  <c r="R58" i="20"/>
  <c r="Q58" i="20"/>
  <c r="P58" i="20"/>
  <c r="E58" i="20"/>
  <c r="U58" i="20" s="1"/>
  <c r="S57" i="20"/>
  <c r="R57" i="20"/>
  <c r="Q57" i="20"/>
  <c r="P57" i="20"/>
  <c r="E57" i="20"/>
  <c r="S55" i="20"/>
  <c r="R55" i="20"/>
  <c r="Q55" i="20"/>
  <c r="P55" i="20"/>
  <c r="E55" i="20"/>
  <c r="U55" i="20" s="1"/>
  <c r="U54" i="20"/>
  <c r="S54" i="20"/>
  <c r="R54" i="20"/>
  <c r="Q54" i="20"/>
  <c r="P54" i="20"/>
  <c r="E54" i="20"/>
  <c r="T54" i="20" s="1"/>
  <c r="S53" i="20"/>
  <c r="R53" i="20"/>
  <c r="Q53" i="20"/>
  <c r="P53" i="20"/>
  <c r="E53" i="20"/>
  <c r="U53" i="20" s="1"/>
  <c r="T52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T46" i="20" s="1"/>
  <c r="S45" i="20"/>
  <c r="R45" i="20"/>
  <c r="Q45" i="20"/>
  <c r="U45" i="20" s="1"/>
  <c r="P45" i="20"/>
  <c r="E45" i="20"/>
  <c r="T45" i="20" s="1"/>
  <c r="S42" i="20"/>
  <c r="R42" i="20"/>
  <c r="Q42" i="20"/>
  <c r="P42" i="20"/>
  <c r="E42" i="20"/>
  <c r="S41" i="20"/>
  <c r="R41" i="20"/>
  <c r="Q41" i="20"/>
  <c r="P41" i="20"/>
  <c r="E41" i="20"/>
  <c r="U41" i="20" s="1"/>
  <c r="S40" i="20"/>
  <c r="R40" i="20"/>
  <c r="Q40" i="20"/>
  <c r="P40" i="20"/>
  <c r="E40" i="20"/>
  <c r="T40" i="20" s="1"/>
  <c r="S39" i="20"/>
  <c r="R39" i="20"/>
  <c r="Q39" i="20"/>
  <c r="P39" i="20"/>
  <c r="E39" i="20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P35" i="20"/>
  <c r="E35" i="20"/>
  <c r="T35" i="20" s="1"/>
  <c r="S34" i="20"/>
  <c r="R34" i="20"/>
  <c r="Q34" i="20"/>
  <c r="P34" i="20"/>
  <c r="E34" i="20"/>
  <c r="T34" i="20" s="1"/>
  <c r="U33" i="20"/>
  <c r="T33" i="20"/>
  <c r="S33" i="20"/>
  <c r="R33" i="20"/>
  <c r="Q33" i="20"/>
  <c r="P33" i="20"/>
  <c r="E33" i="20"/>
  <c r="U32" i="20"/>
  <c r="T32" i="20"/>
  <c r="S32" i="20"/>
  <c r="R32" i="20"/>
  <c r="Q32" i="20"/>
  <c r="P32" i="20"/>
  <c r="E32" i="20"/>
  <c r="S31" i="20"/>
  <c r="R31" i="20"/>
  <c r="Q31" i="20"/>
  <c r="U31" i="20" s="1"/>
  <c r="P31" i="20"/>
  <c r="E31" i="20"/>
  <c r="T31" i="20" s="1"/>
  <c r="U30" i="20"/>
  <c r="T30" i="20"/>
  <c r="S30" i="20"/>
  <c r="R30" i="20"/>
  <c r="Q30" i="20"/>
  <c r="P30" i="20"/>
  <c r="E30" i="20"/>
  <c r="S29" i="20"/>
  <c r="R29" i="20"/>
  <c r="Q29" i="20"/>
  <c r="P29" i="20"/>
  <c r="E29" i="20"/>
  <c r="S27" i="20"/>
  <c r="R27" i="20"/>
  <c r="Q27" i="20"/>
  <c r="P27" i="20"/>
  <c r="E27" i="20"/>
  <c r="U26" i="20"/>
  <c r="S26" i="20"/>
  <c r="R26" i="20"/>
  <c r="Q26" i="20"/>
  <c r="P26" i="20"/>
  <c r="E26" i="20"/>
  <c r="T26" i="20" s="1"/>
  <c r="S25" i="20"/>
  <c r="R25" i="20"/>
  <c r="Q25" i="20"/>
  <c r="P25" i="20"/>
  <c r="E25" i="20"/>
  <c r="S24" i="20"/>
  <c r="R24" i="20"/>
  <c r="Q24" i="20"/>
  <c r="P24" i="20"/>
  <c r="E24" i="20"/>
  <c r="U24" i="20" s="1"/>
  <c r="S23" i="20"/>
  <c r="R23" i="20"/>
  <c r="Q23" i="20"/>
  <c r="U23" i="20" s="1"/>
  <c r="P23" i="20"/>
  <c r="E23" i="20"/>
  <c r="T23" i="20" s="1"/>
  <c r="U22" i="20"/>
  <c r="T22" i="20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U20" i="20" s="1"/>
  <c r="U19" i="20"/>
  <c r="S19" i="20"/>
  <c r="R19" i="20"/>
  <c r="Q19" i="20"/>
  <c r="P19" i="20"/>
  <c r="E19" i="20"/>
  <c r="T19" i="20" s="1"/>
  <c r="S18" i="20"/>
  <c r="R18" i="20"/>
  <c r="Q18" i="20"/>
  <c r="P18" i="20"/>
  <c r="E18" i="20"/>
  <c r="U18" i="20" s="1"/>
  <c r="U17" i="20"/>
  <c r="S17" i="20"/>
  <c r="R17" i="20"/>
  <c r="Q17" i="20"/>
  <c r="P17" i="20"/>
  <c r="E17" i="20"/>
  <c r="T17" i="20" s="1"/>
  <c r="S16" i="20"/>
  <c r="R16" i="20"/>
  <c r="Q16" i="20"/>
  <c r="P16" i="20"/>
  <c r="E16" i="20"/>
  <c r="U16" i="20" s="1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U11" i="20" s="1"/>
  <c r="U10" i="20"/>
  <c r="T10" i="20"/>
  <c r="S10" i="20"/>
  <c r="R10" i="20"/>
  <c r="Q10" i="20"/>
  <c r="P10" i="20"/>
  <c r="E10" i="20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S62" i="19"/>
  <c r="S60" i="19"/>
  <c r="R60" i="19"/>
  <c r="Q60" i="19"/>
  <c r="P60" i="19"/>
  <c r="E60" i="19"/>
  <c r="T60" i="19" s="1"/>
  <c r="U59" i="19"/>
  <c r="T59" i="19"/>
  <c r="S59" i="19"/>
  <c r="R59" i="19"/>
  <c r="Q59" i="19"/>
  <c r="P59" i="19"/>
  <c r="E59" i="19"/>
  <c r="S58" i="19"/>
  <c r="R58" i="19"/>
  <c r="Q58" i="19"/>
  <c r="P58" i="19"/>
  <c r="E58" i="19"/>
  <c r="S57" i="19"/>
  <c r="R57" i="19"/>
  <c r="Q57" i="19"/>
  <c r="P57" i="19"/>
  <c r="E57" i="19"/>
  <c r="S56" i="19"/>
  <c r="S55" i="19"/>
  <c r="R55" i="19"/>
  <c r="Q55" i="19"/>
  <c r="P55" i="19"/>
  <c r="E55" i="19"/>
  <c r="U54" i="19"/>
  <c r="S54" i="19"/>
  <c r="R54" i="19"/>
  <c r="Q54" i="19"/>
  <c r="P54" i="19"/>
  <c r="E54" i="19"/>
  <c r="T54" i="19" s="1"/>
  <c r="S53" i="19"/>
  <c r="R53" i="19"/>
  <c r="Q53" i="19"/>
  <c r="P53" i="19"/>
  <c r="E53" i="19"/>
  <c r="U53" i="19" s="1"/>
  <c r="S52" i="19"/>
  <c r="R52" i="19"/>
  <c r="Q52" i="19"/>
  <c r="P52" i="19"/>
  <c r="E52" i="19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U47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T45" i="19" s="1"/>
  <c r="E45" i="19"/>
  <c r="S42" i="19"/>
  <c r="R42" i="19"/>
  <c r="Q42" i="19"/>
  <c r="P42" i="19"/>
  <c r="E42" i="19"/>
  <c r="S41" i="19"/>
  <c r="R41" i="19"/>
  <c r="Q41" i="19"/>
  <c r="P41" i="19"/>
  <c r="E41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U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S32" i="19"/>
  <c r="R32" i="19"/>
  <c r="Q32" i="19"/>
  <c r="P32" i="19"/>
  <c r="E32" i="19"/>
  <c r="T32" i="19" s="1"/>
  <c r="U31" i="19"/>
  <c r="S31" i="19"/>
  <c r="R31" i="19"/>
  <c r="Q31" i="19"/>
  <c r="P31" i="19"/>
  <c r="E31" i="19"/>
  <c r="T31" i="19" s="1"/>
  <c r="U30" i="19"/>
  <c r="T30" i="19"/>
  <c r="S30" i="19"/>
  <c r="R30" i="19"/>
  <c r="Q30" i="19"/>
  <c r="P30" i="19"/>
  <c r="E30" i="19"/>
  <c r="S29" i="19"/>
  <c r="R29" i="19"/>
  <c r="Q29" i="19"/>
  <c r="P29" i="19"/>
  <c r="E29" i="19"/>
  <c r="T29" i="19" s="1"/>
  <c r="U27" i="19"/>
  <c r="S27" i="19"/>
  <c r="R27" i="19"/>
  <c r="Q27" i="19"/>
  <c r="P27" i="19"/>
  <c r="E27" i="19"/>
  <c r="T27" i="19" s="1"/>
  <c r="U26" i="19"/>
  <c r="T26" i="19"/>
  <c r="S26" i="19"/>
  <c r="R26" i="19"/>
  <c r="Q26" i="19"/>
  <c r="P26" i="19"/>
  <c r="E26" i="19"/>
  <c r="S25" i="19"/>
  <c r="R25" i="19"/>
  <c r="Q25" i="19"/>
  <c r="P25" i="19"/>
  <c r="E25" i="19"/>
  <c r="S24" i="19"/>
  <c r="R24" i="19"/>
  <c r="Q24" i="19"/>
  <c r="P24" i="19"/>
  <c r="E24" i="19"/>
  <c r="S23" i="19"/>
  <c r="R23" i="19"/>
  <c r="Q23" i="19"/>
  <c r="U23" i="19" s="1"/>
  <c r="P23" i="19"/>
  <c r="E23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U20" i="19" s="1"/>
  <c r="P20" i="19"/>
  <c r="E20" i="19"/>
  <c r="T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S17" i="19"/>
  <c r="R17" i="19"/>
  <c r="Q17" i="19"/>
  <c r="P17" i="19"/>
  <c r="E17" i="19"/>
  <c r="U17" i="19" s="1"/>
  <c r="U16" i="19"/>
  <c r="S16" i="19"/>
  <c r="R16" i="19"/>
  <c r="Q16" i="19"/>
  <c r="P16" i="19"/>
  <c r="E16" i="19"/>
  <c r="T16" i="19" s="1"/>
  <c r="S15" i="19"/>
  <c r="R15" i="19"/>
  <c r="Q15" i="19"/>
  <c r="P15" i="19"/>
  <c r="E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U64" i="18"/>
  <c r="T64" i="18"/>
  <c r="S64" i="18"/>
  <c r="R64" i="18"/>
  <c r="Q64" i="18"/>
  <c r="P64" i="18"/>
  <c r="E64" i="18"/>
  <c r="S63" i="18"/>
  <c r="R63" i="18"/>
  <c r="Q63" i="18"/>
  <c r="P63" i="18"/>
  <c r="E63" i="18"/>
  <c r="S60" i="18"/>
  <c r="R60" i="18"/>
  <c r="Q60" i="18"/>
  <c r="P60" i="18"/>
  <c r="E60" i="18"/>
  <c r="S59" i="18"/>
  <c r="R59" i="18"/>
  <c r="Q59" i="18"/>
  <c r="P59" i="18"/>
  <c r="E59" i="18"/>
  <c r="S58" i="18"/>
  <c r="R58" i="18"/>
  <c r="Q58" i="18"/>
  <c r="P58" i="18"/>
  <c r="E58" i="18"/>
  <c r="U58" i="18" s="1"/>
  <c r="U57" i="18"/>
  <c r="T57" i="18"/>
  <c r="S57" i="18"/>
  <c r="R57" i="18"/>
  <c r="Q57" i="18"/>
  <c r="P57" i="18"/>
  <c r="E57" i="18"/>
  <c r="S55" i="18"/>
  <c r="R55" i="18"/>
  <c r="Q55" i="18"/>
  <c r="P55" i="18"/>
  <c r="E55" i="18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U45" i="18"/>
  <c r="S45" i="18"/>
  <c r="R45" i="18"/>
  <c r="Q45" i="18"/>
  <c r="P45" i="18"/>
  <c r="E45" i="18"/>
  <c r="T45" i="18" s="1"/>
  <c r="S42" i="18"/>
  <c r="R42" i="18"/>
  <c r="Q42" i="18"/>
  <c r="P42" i="18"/>
  <c r="E42" i="18"/>
  <c r="U42" i="18" s="1"/>
  <c r="S41" i="18"/>
  <c r="R41" i="18"/>
  <c r="Q41" i="18"/>
  <c r="P41" i="18"/>
  <c r="E41" i="18"/>
  <c r="U41" i="18" s="1"/>
  <c r="S40" i="18"/>
  <c r="R40" i="18"/>
  <c r="Q40" i="18"/>
  <c r="P40" i="18"/>
  <c r="E40" i="18"/>
  <c r="S39" i="18"/>
  <c r="R39" i="18"/>
  <c r="Q39" i="18"/>
  <c r="P39" i="18"/>
  <c r="E39" i="18"/>
  <c r="S38" i="18"/>
  <c r="R38" i="18"/>
  <c r="Q38" i="18"/>
  <c r="P38" i="18"/>
  <c r="E38" i="18"/>
  <c r="T38" i="18" s="1"/>
  <c r="S37" i="18"/>
  <c r="R37" i="18"/>
  <c r="Q37" i="18"/>
  <c r="P37" i="18"/>
  <c r="E37" i="18"/>
  <c r="S36" i="18"/>
  <c r="R36" i="18"/>
  <c r="Q36" i="18"/>
  <c r="P36" i="18"/>
  <c r="E36" i="18"/>
  <c r="T36" i="18" s="1"/>
  <c r="S35" i="18"/>
  <c r="R35" i="18"/>
  <c r="Q35" i="18"/>
  <c r="P35" i="18"/>
  <c r="E35" i="18"/>
  <c r="T35" i="18" s="1"/>
  <c r="S34" i="18"/>
  <c r="R34" i="18"/>
  <c r="Q34" i="18"/>
  <c r="P34" i="18"/>
  <c r="E34" i="18"/>
  <c r="S33" i="18"/>
  <c r="R33" i="18"/>
  <c r="Q33" i="18"/>
  <c r="P33" i="18"/>
  <c r="E33" i="18"/>
  <c r="S32" i="18"/>
  <c r="R32" i="18"/>
  <c r="Q32" i="18"/>
  <c r="P32" i="18"/>
  <c r="E32" i="18"/>
  <c r="T32" i="18" s="1"/>
  <c r="S31" i="18"/>
  <c r="R31" i="18"/>
  <c r="Q31" i="18"/>
  <c r="P31" i="18"/>
  <c r="E31" i="18"/>
  <c r="T31" i="18" s="1"/>
  <c r="U30" i="18"/>
  <c r="S30" i="18"/>
  <c r="R30" i="18"/>
  <c r="Q30" i="18"/>
  <c r="P30" i="18"/>
  <c r="E30" i="18"/>
  <c r="T30" i="18" s="1"/>
  <c r="S29" i="18"/>
  <c r="R29" i="18"/>
  <c r="Q29" i="18"/>
  <c r="P29" i="18"/>
  <c r="E29" i="18"/>
  <c r="T29" i="18" s="1"/>
  <c r="S27" i="18"/>
  <c r="R27" i="18"/>
  <c r="Q27" i="18"/>
  <c r="P27" i="18"/>
  <c r="E27" i="18"/>
  <c r="U26" i="18"/>
  <c r="S26" i="18"/>
  <c r="R26" i="18"/>
  <c r="Q26" i="18"/>
  <c r="P26" i="18"/>
  <c r="E26" i="18"/>
  <c r="T26" i="18" s="1"/>
  <c r="T25" i="18"/>
  <c r="S25" i="18"/>
  <c r="R25" i="18"/>
  <c r="Q25" i="18"/>
  <c r="P25" i="18"/>
  <c r="E25" i="18"/>
  <c r="U25" i="18" s="1"/>
  <c r="S24" i="18"/>
  <c r="R24" i="18"/>
  <c r="Q24" i="18"/>
  <c r="P24" i="18"/>
  <c r="E24" i="18"/>
  <c r="S23" i="18"/>
  <c r="R23" i="18"/>
  <c r="Q23" i="18"/>
  <c r="P23" i="18"/>
  <c r="E23" i="18"/>
  <c r="U23" i="18" s="1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S17" i="18"/>
  <c r="R17" i="18"/>
  <c r="Q17" i="18"/>
  <c r="P17" i="18"/>
  <c r="E17" i="18"/>
  <c r="S16" i="18"/>
  <c r="R16" i="18"/>
  <c r="Q16" i="18"/>
  <c r="P16" i="18"/>
  <c r="E16" i="18"/>
  <c r="S15" i="18"/>
  <c r="R15" i="18"/>
  <c r="Q15" i="18"/>
  <c r="P15" i="18"/>
  <c r="E15" i="18"/>
  <c r="U15" i="18" s="1"/>
  <c r="U14" i="18"/>
  <c r="T14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S64" i="17"/>
  <c r="R64" i="17"/>
  <c r="Q64" i="17"/>
  <c r="P64" i="17"/>
  <c r="E64" i="17"/>
  <c r="S63" i="17"/>
  <c r="R63" i="17"/>
  <c r="Q63" i="17"/>
  <c r="P63" i="17"/>
  <c r="E63" i="17"/>
  <c r="U60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T55" i="17"/>
  <c r="S55" i="17"/>
  <c r="R55" i="17"/>
  <c r="Q55" i="17"/>
  <c r="P55" i="17"/>
  <c r="E55" i="17"/>
  <c r="U55" i="17" s="1"/>
  <c r="S54" i="17"/>
  <c r="R54" i="17"/>
  <c r="Q54" i="17"/>
  <c r="P54" i="17"/>
  <c r="E54" i="17"/>
  <c r="S53" i="17"/>
  <c r="R53" i="17"/>
  <c r="Q53" i="17"/>
  <c r="P53" i="17"/>
  <c r="E53" i="17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U45" i="17"/>
  <c r="S45" i="17"/>
  <c r="R45" i="17"/>
  <c r="Q45" i="17"/>
  <c r="P45" i="17"/>
  <c r="E45" i="17"/>
  <c r="T45" i="17" s="1"/>
  <c r="S44" i="17"/>
  <c r="R44" i="17"/>
  <c r="S42" i="17"/>
  <c r="R42" i="17"/>
  <c r="Q42" i="17"/>
  <c r="P42" i="17"/>
  <c r="E42" i="17"/>
  <c r="U42" i="17" s="1"/>
  <c r="S41" i="17"/>
  <c r="R41" i="17"/>
  <c r="Q41" i="17"/>
  <c r="P41" i="17"/>
  <c r="E41" i="17"/>
  <c r="U41" i="17" s="1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U37" i="17"/>
  <c r="T37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S34" i="17"/>
  <c r="R34" i="17"/>
  <c r="Q34" i="17"/>
  <c r="P34" i="17"/>
  <c r="E34" i="17"/>
  <c r="T34" i="17" s="1"/>
  <c r="S33" i="17"/>
  <c r="R33" i="17"/>
  <c r="Q33" i="17"/>
  <c r="U33" i="17" s="1"/>
  <c r="P33" i="17"/>
  <c r="T33" i="17" s="1"/>
  <c r="E33" i="17"/>
  <c r="S32" i="17"/>
  <c r="R32" i="17"/>
  <c r="Q32" i="17"/>
  <c r="P32" i="17"/>
  <c r="E32" i="17"/>
  <c r="U32" i="17" s="1"/>
  <c r="T31" i="17"/>
  <c r="S31" i="17"/>
  <c r="R31" i="17"/>
  <c r="Q31" i="17"/>
  <c r="P31" i="17"/>
  <c r="E31" i="17"/>
  <c r="S30" i="17"/>
  <c r="R30" i="17"/>
  <c r="Q30" i="17"/>
  <c r="P30" i="17"/>
  <c r="E30" i="17"/>
  <c r="T30" i="17" s="1"/>
  <c r="S29" i="17"/>
  <c r="R29" i="17"/>
  <c r="Q29" i="17"/>
  <c r="P29" i="17"/>
  <c r="E29" i="17"/>
  <c r="U27" i="17"/>
  <c r="S27" i="17"/>
  <c r="R27" i="17"/>
  <c r="Q27" i="17"/>
  <c r="P27" i="17"/>
  <c r="E27" i="17"/>
  <c r="T27" i="17" s="1"/>
  <c r="S26" i="17"/>
  <c r="R26" i="17"/>
  <c r="Q26" i="17"/>
  <c r="P26" i="17"/>
  <c r="E26" i="17"/>
  <c r="U26" i="17" s="1"/>
  <c r="S25" i="17"/>
  <c r="R25" i="17"/>
  <c r="Q25" i="17"/>
  <c r="P25" i="17"/>
  <c r="E25" i="17"/>
  <c r="S24" i="17"/>
  <c r="R24" i="17"/>
  <c r="Q24" i="17"/>
  <c r="P24" i="17"/>
  <c r="E24" i="17"/>
  <c r="S23" i="17"/>
  <c r="R23" i="17"/>
  <c r="Q23" i="17"/>
  <c r="P23" i="17"/>
  <c r="E23" i="17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T19" i="17"/>
  <c r="S19" i="17"/>
  <c r="R19" i="17"/>
  <c r="Q19" i="17"/>
  <c r="P19" i="17"/>
  <c r="E19" i="17"/>
  <c r="U19" i="17" s="1"/>
  <c r="S18" i="17"/>
  <c r="R18" i="17"/>
  <c r="Q18" i="17"/>
  <c r="P18" i="17"/>
  <c r="E18" i="17"/>
  <c r="S17" i="17"/>
  <c r="R17" i="17"/>
  <c r="Q17" i="17"/>
  <c r="P17" i="17"/>
  <c r="E17" i="17"/>
  <c r="T17" i="17" s="1"/>
  <c r="S16" i="17"/>
  <c r="R16" i="17"/>
  <c r="Q16" i="17"/>
  <c r="P16" i="17"/>
  <c r="E16" i="17"/>
  <c r="T16" i="17" s="1"/>
  <c r="T15" i="17"/>
  <c r="S15" i="17"/>
  <c r="R15" i="17"/>
  <c r="Q15" i="17"/>
  <c r="P15" i="17"/>
  <c r="E15" i="17"/>
  <c r="U15" i="17" s="1"/>
  <c r="S14" i="17"/>
  <c r="R14" i="17"/>
  <c r="Q14" i="17"/>
  <c r="P14" i="17"/>
  <c r="E14" i="17"/>
  <c r="U14" i="17" s="1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S60" i="16"/>
  <c r="R60" i="16"/>
  <c r="Q60" i="16"/>
  <c r="P60" i="16"/>
  <c r="E60" i="16"/>
  <c r="U60" i="16" s="1"/>
  <c r="T59" i="16"/>
  <c r="S59" i="16"/>
  <c r="R59" i="16"/>
  <c r="Q59" i="16"/>
  <c r="P59" i="16"/>
  <c r="E59" i="16"/>
  <c r="U59" i="16" s="1"/>
  <c r="S58" i="16"/>
  <c r="R58" i="16"/>
  <c r="Q58" i="16"/>
  <c r="P58" i="16"/>
  <c r="E58" i="16"/>
  <c r="S57" i="16"/>
  <c r="R57" i="16"/>
  <c r="Q57" i="16"/>
  <c r="P57" i="16"/>
  <c r="E57" i="16"/>
  <c r="S55" i="16"/>
  <c r="R55" i="16"/>
  <c r="Q55" i="16"/>
  <c r="P55" i="16"/>
  <c r="E55" i="16"/>
  <c r="U54" i="16"/>
  <c r="S54" i="16"/>
  <c r="R54" i="16"/>
  <c r="Q54" i="16"/>
  <c r="P54" i="16"/>
  <c r="E54" i="16"/>
  <c r="T54" i="16" s="1"/>
  <c r="S53" i="16"/>
  <c r="R53" i="16"/>
  <c r="Q53" i="16"/>
  <c r="P53" i="16"/>
  <c r="E53" i="16"/>
  <c r="U53" i="16" s="1"/>
  <c r="S52" i="16"/>
  <c r="R52" i="16"/>
  <c r="Q52" i="16"/>
  <c r="P52" i="16"/>
  <c r="E52" i="16"/>
  <c r="U52" i="16" s="1"/>
  <c r="U51" i="16"/>
  <c r="T51" i="16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T45" i="16"/>
  <c r="S45" i="16"/>
  <c r="R45" i="16"/>
  <c r="Q45" i="16"/>
  <c r="P45" i="16"/>
  <c r="E45" i="16"/>
  <c r="S42" i="16"/>
  <c r="R42" i="16"/>
  <c r="Q42" i="16"/>
  <c r="P42" i="16"/>
  <c r="E42" i="16"/>
  <c r="S41" i="16"/>
  <c r="R41" i="16"/>
  <c r="Q41" i="16"/>
  <c r="P41" i="16"/>
  <c r="E41" i="16"/>
  <c r="U41" i="16" s="1"/>
  <c r="U40" i="16"/>
  <c r="T40" i="16"/>
  <c r="S40" i="16"/>
  <c r="R40" i="16"/>
  <c r="Q40" i="16"/>
  <c r="P40" i="16"/>
  <c r="E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U37" i="16"/>
  <c r="S37" i="16"/>
  <c r="R37" i="16"/>
  <c r="Q37" i="16"/>
  <c r="P37" i="16"/>
  <c r="E37" i="16"/>
  <c r="T37" i="16" s="1"/>
  <c r="S36" i="16"/>
  <c r="R36" i="16"/>
  <c r="Q36" i="16"/>
  <c r="P36" i="16"/>
  <c r="E36" i="16"/>
  <c r="U36" i="16" s="1"/>
  <c r="U35" i="16"/>
  <c r="S35" i="16"/>
  <c r="R35" i="16"/>
  <c r="Q35" i="16"/>
  <c r="P35" i="16"/>
  <c r="E35" i="16"/>
  <c r="T35" i="16" s="1"/>
  <c r="S34" i="16"/>
  <c r="R34" i="16"/>
  <c r="Q34" i="16"/>
  <c r="P34" i="16"/>
  <c r="E34" i="16"/>
  <c r="U34" i="16" s="1"/>
  <c r="S33" i="16"/>
  <c r="R33" i="16"/>
  <c r="Q33" i="16"/>
  <c r="P33" i="16"/>
  <c r="T33" i="16" s="1"/>
  <c r="E33" i="16"/>
  <c r="S32" i="16"/>
  <c r="R32" i="16"/>
  <c r="Q32" i="16"/>
  <c r="P32" i="16"/>
  <c r="E32" i="16"/>
  <c r="S31" i="16"/>
  <c r="R31" i="16"/>
  <c r="Q31" i="16"/>
  <c r="U31" i="16" s="1"/>
  <c r="P31" i="16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U29" i="16" s="1"/>
  <c r="U27" i="16"/>
  <c r="S27" i="16"/>
  <c r="R27" i="16"/>
  <c r="Q27" i="16"/>
  <c r="P27" i="16"/>
  <c r="E27" i="16"/>
  <c r="T27" i="16" s="1"/>
  <c r="U26" i="16"/>
  <c r="T26" i="16"/>
  <c r="S26" i="16"/>
  <c r="R26" i="16"/>
  <c r="Q26" i="16"/>
  <c r="P26" i="16"/>
  <c r="E26" i="16"/>
  <c r="T25" i="16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U18" i="16"/>
  <c r="T18" i="16"/>
  <c r="S18" i="16"/>
  <c r="R18" i="16"/>
  <c r="Q18" i="16"/>
  <c r="P18" i="16"/>
  <c r="E18" i="16"/>
  <c r="U17" i="16"/>
  <c r="T17" i="16"/>
  <c r="S17" i="16"/>
  <c r="R17" i="16"/>
  <c r="Q17" i="16"/>
  <c r="P17" i="16"/>
  <c r="E17" i="16"/>
  <c r="S16" i="16"/>
  <c r="R16" i="16"/>
  <c r="Q16" i="16"/>
  <c r="P16" i="16"/>
  <c r="E16" i="16"/>
  <c r="U16" i="16" s="1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U10" i="16" s="1"/>
  <c r="P10" i="16"/>
  <c r="T10" i="16" s="1"/>
  <c r="E10" i="16"/>
  <c r="S64" i="15"/>
  <c r="R64" i="15"/>
  <c r="Q64" i="15"/>
  <c r="P64" i="15"/>
  <c r="E64" i="15"/>
  <c r="S63" i="15"/>
  <c r="R63" i="15"/>
  <c r="Q63" i="15"/>
  <c r="P63" i="15"/>
  <c r="E63" i="15"/>
  <c r="S62" i="15"/>
  <c r="T60" i="15"/>
  <c r="S60" i="15"/>
  <c r="R60" i="15"/>
  <c r="Q60" i="15"/>
  <c r="P60" i="15"/>
  <c r="E60" i="15"/>
  <c r="U60" i="15" s="1"/>
  <c r="T59" i="15"/>
  <c r="S59" i="15"/>
  <c r="R59" i="15"/>
  <c r="Q59" i="15"/>
  <c r="P59" i="15"/>
  <c r="E59" i="15"/>
  <c r="U59" i="15" s="1"/>
  <c r="S58" i="15"/>
  <c r="R58" i="15"/>
  <c r="Q58" i="15"/>
  <c r="P58" i="15"/>
  <c r="E58" i="15"/>
  <c r="S57" i="15"/>
  <c r="R57" i="15"/>
  <c r="Q57" i="15"/>
  <c r="P57" i="15"/>
  <c r="E57" i="15"/>
  <c r="S55" i="15"/>
  <c r="R55" i="15"/>
  <c r="Q55" i="15"/>
  <c r="U55" i="15" s="1"/>
  <c r="P55" i="15"/>
  <c r="E55" i="15"/>
  <c r="S54" i="15"/>
  <c r="R54" i="15"/>
  <c r="Q54" i="15"/>
  <c r="P54" i="15"/>
  <c r="E54" i="15"/>
  <c r="U54" i="15" s="1"/>
  <c r="S53" i="15"/>
  <c r="R53" i="15"/>
  <c r="Q53" i="15"/>
  <c r="P53" i="15"/>
  <c r="E53" i="15"/>
  <c r="T53" i="15" s="1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T49" i="15"/>
  <c r="S49" i="15"/>
  <c r="R49" i="15"/>
  <c r="Q49" i="15"/>
  <c r="P49" i="15"/>
  <c r="E49" i="15"/>
  <c r="U49" i="15" s="1"/>
  <c r="U48" i="15"/>
  <c r="T48" i="15"/>
  <c r="S48" i="15"/>
  <c r="R48" i="15"/>
  <c r="Q48" i="15"/>
  <c r="P48" i="15"/>
  <c r="E48" i="15"/>
  <c r="U47" i="15"/>
  <c r="T47" i="15"/>
  <c r="S47" i="15"/>
  <c r="R47" i="15"/>
  <c r="Q47" i="15"/>
  <c r="P47" i="15"/>
  <c r="E47" i="15"/>
  <c r="S46" i="15"/>
  <c r="R46" i="15"/>
  <c r="Q46" i="15"/>
  <c r="P46" i="15"/>
  <c r="E46" i="15"/>
  <c r="S45" i="15"/>
  <c r="R45" i="15"/>
  <c r="Q45" i="15"/>
  <c r="P45" i="15"/>
  <c r="E45" i="15"/>
  <c r="S42" i="15"/>
  <c r="R42" i="15"/>
  <c r="Q42" i="15"/>
  <c r="P42" i="15"/>
  <c r="E42" i="15"/>
  <c r="T42" i="15" s="1"/>
  <c r="S41" i="15"/>
  <c r="R41" i="15"/>
  <c r="Q41" i="15"/>
  <c r="P41" i="15"/>
  <c r="E41" i="15"/>
  <c r="U41" i="15" s="1"/>
  <c r="S40" i="15"/>
  <c r="R40" i="15"/>
  <c r="Q40" i="15"/>
  <c r="P40" i="15"/>
  <c r="E40" i="15"/>
  <c r="T40" i="15" s="1"/>
  <c r="U39" i="15"/>
  <c r="T39" i="15"/>
  <c r="S39" i="15"/>
  <c r="R39" i="15"/>
  <c r="Q39" i="15"/>
  <c r="P39" i="15"/>
  <c r="E39" i="15"/>
  <c r="T38" i="15"/>
  <c r="S38" i="15"/>
  <c r="R38" i="15"/>
  <c r="Q38" i="15"/>
  <c r="P38" i="15"/>
  <c r="E38" i="15"/>
  <c r="U38" i="15" s="1"/>
  <c r="S37" i="15"/>
  <c r="R37" i="15"/>
  <c r="Q37" i="15"/>
  <c r="P37" i="15"/>
  <c r="E37" i="15"/>
  <c r="U37" i="15" s="1"/>
  <c r="U36" i="15"/>
  <c r="S36" i="15"/>
  <c r="R36" i="15"/>
  <c r="Q36" i="15"/>
  <c r="P36" i="15"/>
  <c r="E36" i="15"/>
  <c r="T36" i="15" s="1"/>
  <c r="U35" i="15"/>
  <c r="T35" i="15"/>
  <c r="S35" i="15"/>
  <c r="R35" i="15"/>
  <c r="Q35" i="15"/>
  <c r="P35" i="15"/>
  <c r="E35" i="15"/>
  <c r="S34" i="15"/>
  <c r="R34" i="15"/>
  <c r="Q34" i="15"/>
  <c r="P34" i="15"/>
  <c r="E34" i="15"/>
  <c r="U34" i="15" s="1"/>
  <c r="S33" i="15"/>
  <c r="R33" i="15"/>
  <c r="Q33" i="15"/>
  <c r="P33" i="15"/>
  <c r="T33" i="15" s="1"/>
  <c r="E33" i="15"/>
  <c r="S32" i="15"/>
  <c r="R32" i="15"/>
  <c r="Q32" i="15"/>
  <c r="P32" i="15"/>
  <c r="E32" i="15"/>
  <c r="T32" i="15" s="1"/>
  <c r="S31" i="15"/>
  <c r="R31" i="15"/>
  <c r="Q31" i="15"/>
  <c r="P31" i="15"/>
  <c r="T31" i="15" s="1"/>
  <c r="E31" i="15"/>
  <c r="S30" i="15"/>
  <c r="R30" i="15"/>
  <c r="Q30" i="15"/>
  <c r="P30" i="15"/>
  <c r="E30" i="15"/>
  <c r="T30" i="15" s="1"/>
  <c r="S29" i="15"/>
  <c r="R29" i="15"/>
  <c r="Q29" i="15"/>
  <c r="P29" i="15"/>
  <c r="E29" i="15"/>
  <c r="U29" i="15" s="1"/>
  <c r="S27" i="15"/>
  <c r="R27" i="15"/>
  <c r="Q27" i="15"/>
  <c r="P27" i="15"/>
  <c r="E27" i="15"/>
  <c r="U27" i="15" s="1"/>
  <c r="U26" i="15"/>
  <c r="S26" i="15"/>
  <c r="R26" i="15"/>
  <c r="Q26" i="15"/>
  <c r="P26" i="15"/>
  <c r="E26" i="15"/>
  <c r="T26" i="15" s="1"/>
  <c r="S25" i="15"/>
  <c r="R25" i="15"/>
  <c r="Q25" i="15"/>
  <c r="P25" i="15"/>
  <c r="E25" i="15"/>
  <c r="S24" i="15"/>
  <c r="R24" i="15"/>
  <c r="Q24" i="15"/>
  <c r="P24" i="15"/>
  <c r="E24" i="15"/>
  <c r="U24" i="15" s="1"/>
  <c r="S23" i="15"/>
  <c r="R23" i="15"/>
  <c r="Q23" i="15"/>
  <c r="U23" i="15" s="1"/>
  <c r="P23" i="15"/>
  <c r="T23" i="15" s="1"/>
  <c r="E23" i="15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S17" i="15"/>
  <c r="R17" i="15"/>
  <c r="Q17" i="15"/>
  <c r="P17" i="15"/>
  <c r="E17" i="15"/>
  <c r="U17" i="15" s="1"/>
  <c r="S16" i="15"/>
  <c r="R16" i="15"/>
  <c r="Q16" i="15"/>
  <c r="P16" i="15"/>
  <c r="E16" i="15"/>
  <c r="T16" i="15" s="1"/>
  <c r="T15" i="15"/>
  <c r="S15" i="15"/>
  <c r="R15" i="15"/>
  <c r="Q15" i="15"/>
  <c r="P15" i="15"/>
  <c r="E15" i="15"/>
  <c r="U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T12" i="15" s="1"/>
  <c r="S11" i="15"/>
  <c r="R11" i="15"/>
  <c r="Q11" i="15"/>
  <c r="P11" i="15"/>
  <c r="E11" i="15"/>
  <c r="T11" i="15" s="1"/>
  <c r="S10" i="15"/>
  <c r="R10" i="15"/>
  <c r="Q10" i="15"/>
  <c r="P10" i="15"/>
  <c r="E10" i="15"/>
  <c r="U10" i="15" s="1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S60" i="14"/>
  <c r="R60" i="14"/>
  <c r="Q60" i="14"/>
  <c r="P60" i="14"/>
  <c r="E60" i="14"/>
  <c r="U60" i="14" s="1"/>
  <c r="T59" i="14"/>
  <c r="S59" i="14"/>
  <c r="R59" i="14"/>
  <c r="Q59" i="14"/>
  <c r="P59" i="14"/>
  <c r="E59" i="14"/>
  <c r="U59" i="14" s="1"/>
  <c r="S58" i="14"/>
  <c r="R58" i="14"/>
  <c r="Q58" i="14"/>
  <c r="P58" i="14"/>
  <c r="E58" i="14"/>
  <c r="U58" i="14" s="1"/>
  <c r="U57" i="14"/>
  <c r="S57" i="14"/>
  <c r="R57" i="14"/>
  <c r="Q57" i="14"/>
  <c r="P57" i="14"/>
  <c r="E57" i="14"/>
  <c r="T57" i="14" s="1"/>
  <c r="S56" i="14"/>
  <c r="R56" i="14"/>
  <c r="S55" i="14"/>
  <c r="R55" i="14"/>
  <c r="Q55" i="14"/>
  <c r="P55" i="14"/>
  <c r="E55" i="14"/>
  <c r="U55" i="14" s="1"/>
  <c r="U54" i="14"/>
  <c r="T54" i="14"/>
  <c r="S54" i="14"/>
  <c r="R54" i="14"/>
  <c r="Q54" i="14"/>
  <c r="P54" i="14"/>
  <c r="E54" i="14"/>
  <c r="T53" i="14"/>
  <c r="S53" i="14"/>
  <c r="R53" i="14"/>
  <c r="Q53" i="14"/>
  <c r="U53" i="14" s="1"/>
  <c r="P53" i="14"/>
  <c r="E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T48" i="14" s="1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U42" i="14"/>
  <c r="S42" i="14"/>
  <c r="R42" i="14"/>
  <c r="Q42" i="14"/>
  <c r="P42" i="14"/>
  <c r="E42" i="14"/>
  <c r="T42" i="14" s="1"/>
  <c r="U41" i="14"/>
  <c r="T41" i="14"/>
  <c r="S41" i="14"/>
  <c r="R41" i="14"/>
  <c r="Q41" i="14"/>
  <c r="P41" i="14"/>
  <c r="E41" i="14"/>
  <c r="S40" i="14"/>
  <c r="R40" i="14"/>
  <c r="Q40" i="14"/>
  <c r="P40" i="14"/>
  <c r="E40" i="14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S36" i="14"/>
  <c r="R36" i="14"/>
  <c r="Q36" i="14"/>
  <c r="P36" i="14"/>
  <c r="E36" i="14"/>
  <c r="U36" i="14" s="1"/>
  <c r="S35" i="14"/>
  <c r="R35" i="14"/>
  <c r="Q35" i="14"/>
  <c r="P35" i="14"/>
  <c r="E35" i="14"/>
  <c r="T35" i="14" s="1"/>
  <c r="S34" i="14"/>
  <c r="R34" i="14"/>
  <c r="Q34" i="14"/>
  <c r="P34" i="14"/>
  <c r="E34" i="14"/>
  <c r="S33" i="14"/>
  <c r="R33" i="14"/>
  <c r="Q33" i="14"/>
  <c r="P33" i="14"/>
  <c r="E33" i="14"/>
  <c r="U32" i="14"/>
  <c r="S32" i="14"/>
  <c r="R32" i="14"/>
  <c r="Q32" i="14"/>
  <c r="P32" i="14"/>
  <c r="E32" i="14"/>
  <c r="T32" i="14" s="1"/>
  <c r="T31" i="14"/>
  <c r="S31" i="14"/>
  <c r="R31" i="14"/>
  <c r="Q31" i="14"/>
  <c r="U31" i="14" s="1"/>
  <c r="P31" i="14"/>
  <c r="E31" i="14"/>
  <c r="T30" i="14"/>
  <c r="S30" i="14"/>
  <c r="R30" i="14"/>
  <c r="Q30" i="14"/>
  <c r="P30" i="14"/>
  <c r="E30" i="14"/>
  <c r="U30" i="14" s="1"/>
  <c r="S29" i="14"/>
  <c r="R29" i="14"/>
  <c r="Q29" i="14"/>
  <c r="P29" i="14"/>
  <c r="E29" i="14"/>
  <c r="U29" i="14" s="1"/>
  <c r="S28" i="14"/>
  <c r="S27" i="14"/>
  <c r="R27" i="14"/>
  <c r="Q27" i="14"/>
  <c r="P27" i="14"/>
  <c r="E27" i="14"/>
  <c r="U27" i="14" s="1"/>
  <c r="U26" i="14"/>
  <c r="T26" i="14"/>
  <c r="S26" i="14"/>
  <c r="R26" i="14"/>
  <c r="Q26" i="14"/>
  <c r="P26" i="14"/>
  <c r="E26" i="14"/>
  <c r="U25" i="14"/>
  <c r="T25" i="14"/>
  <c r="S25" i="14"/>
  <c r="R25" i="14"/>
  <c r="Q25" i="14"/>
  <c r="P25" i="14"/>
  <c r="E25" i="14"/>
  <c r="S24" i="14"/>
  <c r="R24" i="14"/>
  <c r="Q24" i="14"/>
  <c r="P24" i="14"/>
  <c r="E24" i="14"/>
  <c r="S23" i="14"/>
  <c r="R23" i="14"/>
  <c r="Q23" i="14"/>
  <c r="P23" i="14"/>
  <c r="E23" i="14"/>
  <c r="T23" i="14" s="1"/>
  <c r="T22" i="14"/>
  <c r="S22" i="14"/>
  <c r="R22" i="14"/>
  <c r="Q22" i="14"/>
  <c r="U22" i="14" s="1"/>
  <c r="P22" i="14"/>
  <c r="E22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U18" i="14" s="1"/>
  <c r="S17" i="14"/>
  <c r="R17" i="14"/>
  <c r="Q17" i="14"/>
  <c r="P17" i="14"/>
  <c r="E17" i="14"/>
  <c r="S16" i="14"/>
  <c r="R16" i="14"/>
  <c r="Q16" i="14"/>
  <c r="P16" i="14"/>
  <c r="E16" i="14"/>
  <c r="U16" i="14" s="1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S64" i="13"/>
  <c r="R64" i="13"/>
  <c r="Q64" i="13"/>
  <c r="P64" i="13"/>
  <c r="E64" i="13"/>
  <c r="U64" i="13" s="1"/>
  <c r="S63" i="13"/>
  <c r="R63" i="13"/>
  <c r="Q63" i="13"/>
  <c r="P63" i="13"/>
  <c r="E63" i="13"/>
  <c r="E62" i="13" s="1"/>
  <c r="U62" i="13" s="1"/>
  <c r="S62" i="13"/>
  <c r="S60" i="13"/>
  <c r="R60" i="13"/>
  <c r="Q60" i="13"/>
  <c r="P60" i="13"/>
  <c r="E60" i="13"/>
  <c r="T60" i="13" s="1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5" i="13"/>
  <c r="R55" i="13"/>
  <c r="Q55" i="13"/>
  <c r="P55" i="13"/>
  <c r="E55" i="13"/>
  <c r="U55" i="13" s="1"/>
  <c r="S54" i="13"/>
  <c r="R54" i="13"/>
  <c r="Q54" i="13"/>
  <c r="P54" i="13"/>
  <c r="E54" i="13"/>
  <c r="T54" i="13" s="1"/>
  <c r="S53" i="13"/>
  <c r="R53" i="13"/>
  <c r="Q53" i="13"/>
  <c r="P53" i="13"/>
  <c r="E53" i="13"/>
  <c r="U53" i="13" s="1"/>
  <c r="U52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U48" i="13"/>
  <c r="S48" i="13"/>
  <c r="R48" i="13"/>
  <c r="Q48" i="13"/>
  <c r="P48" i="13"/>
  <c r="E48" i="13"/>
  <c r="T48" i="13" s="1"/>
  <c r="U47" i="13"/>
  <c r="T47" i="13"/>
  <c r="S47" i="13"/>
  <c r="R47" i="13"/>
  <c r="Q47" i="13"/>
  <c r="P47" i="13"/>
  <c r="E47" i="13"/>
  <c r="S46" i="13"/>
  <c r="R46" i="13"/>
  <c r="Q46" i="13"/>
  <c r="P46" i="13"/>
  <c r="E46" i="13"/>
  <c r="U46" i="13" s="1"/>
  <c r="S45" i="13"/>
  <c r="R45" i="13"/>
  <c r="Q45" i="13"/>
  <c r="P45" i="13"/>
  <c r="E45" i="13"/>
  <c r="S42" i="13"/>
  <c r="R42" i="13"/>
  <c r="Q42" i="13"/>
  <c r="P42" i="13"/>
  <c r="E42" i="13"/>
  <c r="U42" i="13" s="1"/>
  <c r="S41" i="13"/>
  <c r="R41" i="13"/>
  <c r="Q41" i="13"/>
  <c r="P41" i="13"/>
  <c r="E41" i="13"/>
  <c r="U41" i="13" s="1"/>
  <c r="T40" i="13"/>
  <c r="S40" i="13"/>
  <c r="R40" i="13"/>
  <c r="Q40" i="13"/>
  <c r="P40" i="13"/>
  <c r="E40" i="13"/>
  <c r="U40" i="13" s="1"/>
  <c r="U39" i="13"/>
  <c r="T39" i="13"/>
  <c r="S39" i="13"/>
  <c r="R39" i="13"/>
  <c r="Q39" i="13"/>
  <c r="P39" i="13"/>
  <c r="E39" i="13"/>
  <c r="S38" i="13"/>
  <c r="R38" i="13"/>
  <c r="Q38" i="13"/>
  <c r="P38" i="13"/>
  <c r="E38" i="13"/>
  <c r="U38" i="13" s="1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U35" i="13" s="1"/>
  <c r="S34" i="13"/>
  <c r="R34" i="13"/>
  <c r="Q34" i="13"/>
  <c r="P34" i="13"/>
  <c r="E34" i="13"/>
  <c r="U34" i="13" s="1"/>
  <c r="U33" i="13"/>
  <c r="S33" i="13"/>
  <c r="R33" i="13"/>
  <c r="Q33" i="13"/>
  <c r="P33" i="13"/>
  <c r="E33" i="13"/>
  <c r="T33" i="13" s="1"/>
  <c r="U32" i="13"/>
  <c r="S32" i="13"/>
  <c r="R32" i="13"/>
  <c r="Q32" i="13"/>
  <c r="P32" i="13"/>
  <c r="E32" i="13"/>
  <c r="T32" i="13" s="1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U26" i="13" s="1"/>
  <c r="S25" i="13"/>
  <c r="R25" i="13"/>
  <c r="Q25" i="13"/>
  <c r="P25" i="13"/>
  <c r="E25" i="13"/>
  <c r="T25" i="13" s="1"/>
  <c r="S24" i="13"/>
  <c r="R24" i="13"/>
  <c r="Q24" i="13"/>
  <c r="P24" i="13"/>
  <c r="E24" i="13"/>
  <c r="S23" i="13"/>
  <c r="R23" i="13"/>
  <c r="Q23" i="13"/>
  <c r="P23" i="13"/>
  <c r="E23" i="13"/>
  <c r="S22" i="13"/>
  <c r="R22" i="13"/>
  <c r="Q22" i="13"/>
  <c r="P22" i="13"/>
  <c r="E22" i="13"/>
  <c r="T22" i="13" s="1"/>
  <c r="U21" i="13"/>
  <c r="S21" i="13"/>
  <c r="R21" i="13"/>
  <c r="Q21" i="13"/>
  <c r="P21" i="13"/>
  <c r="E21" i="13"/>
  <c r="T21" i="13" s="1"/>
  <c r="U20" i="13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T17" i="13" s="1"/>
  <c r="U16" i="13"/>
  <c r="S16" i="13"/>
  <c r="R16" i="13"/>
  <c r="Q16" i="13"/>
  <c r="P16" i="13"/>
  <c r="E16" i="13"/>
  <c r="T16" i="13" s="1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U14" i="13" s="1"/>
  <c r="S13" i="13"/>
  <c r="R13" i="13"/>
  <c r="Q13" i="13"/>
  <c r="P13" i="13"/>
  <c r="E13" i="13"/>
  <c r="U13" i="13" s="1"/>
  <c r="U12" i="13"/>
  <c r="T12" i="13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0" i="12"/>
  <c r="R60" i="12"/>
  <c r="Q60" i="12"/>
  <c r="P60" i="12"/>
  <c r="E60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5" i="12"/>
  <c r="R55" i="12"/>
  <c r="Q55" i="12"/>
  <c r="P55" i="12"/>
  <c r="E55" i="12"/>
  <c r="T55" i="12" s="1"/>
  <c r="T54" i="12"/>
  <c r="S54" i="12"/>
  <c r="R54" i="12"/>
  <c r="Q54" i="12"/>
  <c r="P54" i="12"/>
  <c r="E54" i="12"/>
  <c r="U54" i="12" s="1"/>
  <c r="S53" i="12"/>
  <c r="R53" i="12"/>
  <c r="Q53" i="12"/>
  <c r="P53" i="12"/>
  <c r="E53" i="12"/>
  <c r="U53" i="12" s="1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T49" i="12" s="1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T45" i="12" s="1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T39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U33" i="12" s="1"/>
  <c r="U32" i="12"/>
  <c r="S32" i="12"/>
  <c r="R32" i="12"/>
  <c r="Q32" i="12"/>
  <c r="P32" i="12"/>
  <c r="E32" i="12"/>
  <c r="T32" i="12" s="1"/>
  <c r="S31" i="12"/>
  <c r="R31" i="12"/>
  <c r="Q31" i="12"/>
  <c r="P31" i="12"/>
  <c r="E31" i="12"/>
  <c r="T30" i="12"/>
  <c r="S30" i="12"/>
  <c r="R30" i="12"/>
  <c r="Q30" i="12"/>
  <c r="P30" i="12"/>
  <c r="E30" i="12"/>
  <c r="U30" i="12" s="1"/>
  <c r="S29" i="12"/>
  <c r="R29" i="12"/>
  <c r="Q29" i="12"/>
  <c r="P29" i="12"/>
  <c r="E29" i="12"/>
  <c r="U29" i="12" s="1"/>
  <c r="S28" i="12"/>
  <c r="U27" i="12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S17" i="12"/>
  <c r="R17" i="12"/>
  <c r="Q17" i="12"/>
  <c r="P17" i="12"/>
  <c r="E17" i="12"/>
  <c r="T17" i="12" s="1"/>
  <c r="U16" i="12"/>
  <c r="S16" i="12"/>
  <c r="R16" i="12"/>
  <c r="Q16" i="12"/>
  <c r="P16" i="12"/>
  <c r="E16" i="12"/>
  <c r="T16" i="12" s="1"/>
  <c r="T15" i="12"/>
  <c r="S15" i="12"/>
  <c r="R15" i="12"/>
  <c r="Q15" i="12"/>
  <c r="P15" i="12"/>
  <c r="E15" i="12"/>
  <c r="U15" i="12" s="1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U60" i="11"/>
  <c r="S60" i="11"/>
  <c r="R60" i="11"/>
  <c r="Q60" i="11"/>
  <c r="P60" i="11"/>
  <c r="E60" i="11"/>
  <c r="T60" i="11" s="1"/>
  <c r="S59" i="11"/>
  <c r="R59" i="11"/>
  <c r="Q59" i="11"/>
  <c r="P59" i="11"/>
  <c r="E59" i="11"/>
  <c r="S58" i="11"/>
  <c r="R58" i="11"/>
  <c r="Q58" i="11"/>
  <c r="P58" i="11"/>
  <c r="E58" i="11"/>
  <c r="U58" i="11" s="1"/>
  <c r="U57" i="11"/>
  <c r="T57" i="11"/>
  <c r="S57" i="11"/>
  <c r="R57" i="11"/>
  <c r="Q57" i="11"/>
  <c r="P57" i="11"/>
  <c r="E57" i="11"/>
  <c r="S55" i="11"/>
  <c r="R55" i="11"/>
  <c r="Q55" i="11"/>
  <c r="P55" i="11"/>
  <c r="E55" i="11"/>
  <c r="U55" i="11" s="1"/>
  <c r="U54" i="11"/>
  <c r="T54" i="11"/>
  <c r="S54" i="11"/>
  <c r="R54" i="11"/>
  <c r="Q54" i="11"/>
  <c r="P54" i="11"/>
  <c r="E54" i="11"/>
  <c r="U53" i="11"/>
  <c r="S53" i="11"/>
  <c r="R53" i="11"/>
  <c r="Q53" i="11"/>
  <c r="P53" i="11"/>
  <c r="E53" i="11"/>
  <c r="T53" i="11" s="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U47" i="11"/>
  <c r="S47" i="11"/>
  <c r="R47" i="11"/>
  <c r="Q47" i="11"/>
  <c r="P47" i="11"/>
  <c r="E47" i="11"/>
  <c r="T47" i="11" s="1"/>
  <c r="S46" i="11"/>
  <c r="R46" i="11"/>
  <c r="Q46" i="11"/>
  <c r="P46" i="11"/>
  <c r="T46" i="11" s="1"/>
  <c r="E46" i="11"/>
  <c r="U46" i="11" s="1"/>
  <c r="S45" i="11"/>
  <c r="R45" i="11"/>
  <c r="Q45" i="11"/>
  <c r="P45" i="11"/>
  <c r="E45" i="11"/>
  <c r="S42" i="11"/>
  <c r="R42" i="11"/>
  <c r="Q42" i="11"/>
  <c r="P42" i="11"/>
  <c r="E42" i="11"/>
  <c r="T42" i="11" s="1"/>
  <c r="S41" i="11"/>
  <c r="R41" i="11"/>
  <c r="Q41" i="11"/>
  <c r="P41" i="11"/>
  <c r="E41" i="11"/>
  <c r="U41" i="11" s="1"/>
  <c r="U40" i="11"/>
  <c r="T40" i="11"/>
  <c r="S40" i="11"/>
  <c r="R40" i="11"/>
  <c r="Q40" i="11"/>
  <c r="P40" i="11"/>
  <c r="E40" i="1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U36" i="11"/>
  <c r="T36" i="11"/>
  <c r="S36" i="11"/>
  <c r="R36" i="11"/>
  <c r="Q36" i="11"/>
  <c r="P36" i="11"/>
  <c r="E36" i="11"/>
  <c r="S35" i="11"/>
  <c r="R35" i="11"/>
  <c r="Q35" i="11"/>
  <c r="P35" i="11"/>
  <c r="E35" i="11"/>
  <c r="U35" i="11" s="1"/>
  <c r="S34" i="11"/>
  <c r="R34" i="11"/>
  <c r="Q34" i="11"/>
  <c r="P34" i="11"/>
  <c r="E34" i="11"/>
  <c r="T33" i="11"/>
  <c r="S33" i="11"/>
  <c r="R33" i="11"/>
  <c r="Q33" i="11"/>
  <c r="U33" i="11" s="1"/>
  <c r="P33" i="11"/>
  <c r="E33" i="11"/>
  <c r="T32" i="11"/>
  <c r="S32" i="11"/>
  <c r="R32" i="11"/>
  <c r="Q32" i="11"/>
  <c r="P32" i="11"/>
  <c r="E32" i="11"/>
  <c r="U32" i="11" s="1"/>
  <c r="S31" i="11"/>
  <c r="R31" i="11"/>
  <c r="Q31" i="11"/>
  <c r="P31" i="11"/>
  <c r="E31" i="11"/>
  <c r="U31" i="11" s="1"/>
  <c r="S30" i="11"/>
  <c r="R30" i="11"/>
  <c r="Q30" i="11"/>
  <c r="P30" i="11"/>
  <c r="E30" i="11"/>
  <c r="U30" i="11" s="1"/>
  <c r="S29" i="11"/>
  <c r="R29" i="11"/>
  <c r="Q29" i="11"/>
  <c r="P29" i="11"/>
  <c r="E29" i="11"/>
  <c r="U29" i="11" s="1"/>
  <c r="S28" i="1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S25" i="11"/>
  <c r="R25" i="11"/>
  <c r="Q25" i="11"/>
  <c r="P25" i="11"/>
  <c r="E25" i="11"/>
  <c r="T25" i="11" s="1"/>
  <c r="U24" i="11"/>
  <c r="T24" i="11"/>
  <c r="S24" i="11"/>
  <c r="R24" i="11"/>
  <c r="Q24" i="11"/>
  <c r="P24" i="11"/>
  <c r="E24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U20" i="11"/>
  <c r="T20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S17" i="11"/>
  <c r="R17" i="11"/>
  <c r="Q17" i="11"/>
  <c r="P17" i="11"/>
  <c r="E17" i="11"/>
  <c r="T17" i="11" s="1"/>
  <c r="S16" i="11"/>
  <c r="R16" i="11"/>
  <c r="Q16" i="11"/>
  <c r="P16" i="11"/>
  <c r="E16" i="11"/>
  <c r="U16" i="11" s="1"/>
  <c r="S15" i="11"/>
  <c r="R15" i="11"/>
  <c r="Q15" i="11"/>
  <c r="P15" i="11"/>
  <c r="E15" i="11"/>
  <c r="T15" i="11" s="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S10" i="11"/>
  <c r="R10" i="11"/>
  <c r="Q10" i="11"/>
  <c r="P10" i="11"/>
  <c r="E10" i="11"/>
  <c r="S64" i="10"/>
  <c r="R64" i="10"/>
  <c r="Q64" i="10"/>
  <c r="P64" i="10"/>
  <c r="E64" i="10"/>
  <c r="T64" i="10" s="1"/>
  <c r="S63" i="10"/>
  <c r="R63" i="10"/>
  <c r="Q63" i="10"/>
  <c r="P63" i="10"/>
  <c r="E63" i="10"/>
  <c r="S62" i="10"/>
  <c r="R62" i="10"/>
  <c r="U60" i="10"/>
  <c r="S60" i="10"/>
  <c r="R60" i="10"/>
  <c r="Q60" i="10"/>
  <c r="P60" i="10"/>
  <c r="E60" i="10"/>
  <c r="T60" i="10" s="1"/>
  <c r="U59" i="10"/>
  <c r="S59" i="10"/>
  <c r="R59" i="10"/>
  <c r="Q59" i="10"/>
  <c r="P59" i="10"/>
  <c r="E59" i="10"/>
  <c r="T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T55" i="10"/>
  <c r="S55" i="10"/>
  <c r="R55" i="10"/>
  <c r="Q55" i="10"/>
  <c r="P55" i="10"/>
  <c r="E55" i="10"/>
  <c r="U55" i="10" s="1"/>
  <c r="S54" i="10"/>
  <c r="R54" i="10"/>
  <c r="Q54" i="10"/>
  <c r="P54" i="10"/>
  <c r="E54" i="10"/>
  <c r="T54" i="10" s="1"/>
  <c r="S53" i="10"/>
  <c r="R53" i="10"/>
  <c r="Q53" i="10"/>
  <c r="P53" i="10"/>
  <c r="E53" i="10"/>
  <c r="U52" i="10"/>
  <c r="S52" i="10"/>
  <c r="R52" i="10"/>
  <c r="Q52" i="10"/>
  <c r="P52" i="10"/>
  <c r="E52" i="10"/>
  <c r="T52" i="10" s="1"/>
  <c r="T51" i="10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T45" i="10"/>
  <c r="S45" i="10"/>
  <c r="R45" i="10"/>
  <c r="Q45" i="10"/>
  <c r="P45" i="10"/>
  <c r="E45" i="10"/>
  <c r="U42" i="10"/>
  <c r="S42" i="10"/>
  <c r="R42" i="10"/>
  <c r="Q42" i="10"/>
  <c r="P42" i="10"/>
  <c r="E42" i="10"/>
  <c r="T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U38" i="10"/>
  <c r="T38" i="10"/>
  <c r="S38" i="10"/>
  <c r="R38" i="10"/>
  <c r="Q38" i="10"/>
  <c r="P38" i="10"/>
  <c r="E38" i="10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U35" i="10"/>
  <c r="S35" i="10"/>
  <c r="R35" i="10"/>
  <c r="Q35" i="10"/>
  <c r="P35" i="10"/>
  <c r="E35" i="10"/>
  <c r="T35" i="10" s="1"/>
  <c r="T34" i="10"/>
  <c r="S34" i="10"/>
  <c r="R34" i="10"/>
  <c r="Q34" i="10"/>
  <c r="P34" i="10"/>
  <c r="E34" i="10"/>
  <c r="U34" i="10" s="1"/>
  <c r="S33" i="10"/>
  <c r="R33" i="10"/>
  <c r="Q33" i="10"/>
  <c r="P33" i="10"/>
  <c r="E33" i="10"/>
  <c r="S32" i="10"/>
  <c r="R32" i="10"/>
  <c r="Q32" i="10"/>
  <c r="P32" i="10"/>
  <c r="E32" i="10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U29" i="10" s="1"/>
  <c r="S28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U25" i="10"/>
  <c r="S25" i="10"/>
  <c r="R25" i="10"/>
  <c r="Q25" i="10"/>
  <c r="P25" i="10"/>
  <c r="E25" i="10"/>
  <c r="T25" i="10" s="1"/>
  <c r="S24" i="10"/>
  <c r="R24" i="10"/>
  <c r="Q24" i="10"/>
  <c r="P24" i="10"/>
  <c r="E24" i="10"/>
  <c r="U24" i="10" s="1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T20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S17" i="10"/>
  <c r="R17" i="10"/>
  <c r="Q17" i="10"/>
  <c r="P17" i="10"/>
  <c r="E17" i="10"/>
  <c r="S16" i="10"/>
  <c r="R16" i="10"/>
  <c r="Q16" i="10"/>
  <c r="P16" i="10"/>
  <c r="E16" i="10"/>
  <c r="T16" i="10" s="1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U10" i="10" s="1"/>
  <c r="T64" i="9"/>
  <c r="S64" i="9"/>
  <c r="R64" i="9"/>
  <c r="Q64" i="9"/>
  <c r="P64" i="9"/>
  <c r="E64" i="9"/>
  <c r="U64" i="9" s="1"/>
  <c r="T63" i="9"/>
  <c r="S63" i="9"/>
  <c r="R63" i="9"/>
  <c r="Q63" i="9"/>
  <c r="P63" i="9"/>
  <c r="E63" i="9"/>
  <c r="S62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T57" i="9"/>
  <c r="S57" i="9"/>
  <c r="R57" i="9"/>
  <c r="Q57" i="9"/>
  <c r="P57" i="9"/>
  <c r="E57" i="9"/>
  <c r="T55" i="9"/>
  <c r="S55" i="9"/>
  <c r="R55" i="9"/>
  <c r="Q55" i="9"/>
  <c r="P55" i="9"/>
  <c r="E55" i="9"/>
  <c r="U55" i="9" s="1"/>
  <c r="S54" i="9"/>
  <c r="R54" i="9"/>
  <c r="Q54" i="9"/>
  <c r="P54" i="9"/>
  <c r="E54" i="9"/>
  <c r="U54" i="9" s="1"/>
  <c r="U53" i="9"/>
  <c r="S53" i="9"/>
  <c r="R53" i="9"/>
  <c r="Q53" i="9"/>
  <c r="P53" i="9"/>
  <c r="E53" i="9"/>
  <c r="T53" i="9" s="1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T47" i="9"/>
  <c r="S47" i="9"/>
  <c r="R47" i="9"/>
  <c r="Q47" i="9"/>
  <c r="P47" i="9"/>
  <c r="E47" i="9"/>
  <c r="U47" i="9" s="1"/>
  <c r="T46" i="9"/>
  <c r="S46" i="9"/>
  <c r="R46" i="9"/>
  <c r="Q46" i="9"/>
  <c r="U46" i="9" s="1"/>
  <c r="P46" i="9"/>
  <c r="E46" i="9"/>
  <c r="S45" i="9"/>
  <c r="R45" i="9"/>
  <c r="Q45" i="9"/>
  <c r="P45" i="9"/>
  <c r="E45" i="9"/>
  <c r="S44" i="9"/>
  <c r="R44" i="9"/>
  <c r="S42" i="9"/>
  <c r="R42" i="9"/>
  <c r="Q42" i="9"/>
  <c r="P42" i="9"/>
  <c r="E42" i="9"/>
  <c r="T42" i="9" s="1"/>
  <c r="T41" i="9"/>
  <c r="S41" i="9"/>
  <c r="R41" i="9"/>
  <c r="Q41" i="9"/>
  <c r="P41" i="9"/>
  <c r="E41" i="9"/>
  <c r="U41" i="9" s="1"/>
  <c r="U40" i="9"/>
  <c r="T40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T37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U34" i="9"/>
  <c r="S34" i="9"/>
  <c r="R34" i="9"/>
  <c r="Q34" i="9"/>
  <c r="P34" i="9"/>
  <c r="E34" i="9"/>
  <c r="T34" i="9" s="1"/>
  <c r="U33" i="9"/>
  <c r="S33" i="9"/>
  <c r="R33" i="9"/>
  <c r="Q33" i="9"/>
  <c r="P33" i="9"/>
  <c r="T33" i="9" s="1"/>
  <c r="E33" i="9"/>
  <c r="S32" i="9"/>
  <c r="R32" i="9"/>
  <c r="Q32" i="9"/>
  <c r="P32" i="9"/>
  <c r="E32" i="9"/>
  <c r="U32" i="9" s="1"/>
  <c r="S31" i="9"/>
  <c r="R31" i="9"/>
  <c r="Q31" i="9"/>
  <c r="P31" i="9"/>
  <c r="T31" i="9" s="1"/>
  <c r="E31" i="9"/>
  <c r="U30" i="9"/>
  <c r="S30" i="9"/>
  <c r="R30" i="9"/>
  <c r="Q30" i="9"/>
  <c r="P30" i="9"/>
  <c r="E30" i="9"/>
  <c r="T30" i="9" s="1"/>
  <c r="S29" i="9"/>
  <c r="R29" i="9"/>
  <c r="Q29" i="9"/>
  <c r="P29" i="9"/>
  <c r="E29" i="9"/>
  <c r="U29" i="9" s="1"/>
  <c r="S28" i="9"/>
  <c r="T27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S25" i="9"/>
  <c r="R25" i="9"/>
  <c r="Q25" i="9"/>
  <c r="P25" i="9"/>
  <c r="E25" i="9"/>
  <c r="U25" i="9" s="1"/>
  <c r="S24" i="9"/>
  <c r="R24" i="9"/>
  <c r="Q24" i="9"/>
  <c r="P24" i="9"/>
  <c r="E24" i="9"/>
  <c r="U24" i="9" s="1"/>
  <c r="S23" i="9"/>
  <c r="R23" i="9"/>
  <c r="Q23" i="9"/>
  <c r="P23" i="9"/>
  <c r="E23" i="9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U20" i="9"/>
  <c r="S20" i="9"/>
  <c r="R20" i="9"/>
  <c r="Q20" i="9"/>
  <c r="P20" i="9"/>
  <c r="E20" i="9"/>
  <c r="T20" i="9" s="1"/>
  <c r="S19" i="9"/>
  <c r="R19" i="9"/>
  <c r="Q19" i="9"/>
  <c r="P19" i="9"/>
  <c r="E19" i="9"/>
  <c r="U19" i="9" s="1"/>
  <c r="S18" i="9"/>
  <c r="R18" i="9"/>
  <c r="Q18" i="9"/>
  <c r="P18" i="9"/>
  <c r="E18" i="9"/>
  <c r="U18" i="9" s="1"/>
  <c r="U17" i="9"/>
  <c r="S17" i="9"/>
  <c r="R17" i="9"/>
  <c r="Q17" i="9"/>
  <c r="P17" i="9"/>
  <c r="E17" i="9"/>
  <c r="T17" i="9" s="1"/>
  <c r="S16" i="9"/>
  <c r="R16" i="9"/>
  <c r="Q16" i="9"/>
  <c r="P16" i="9"/>
  <c r="E16" i="9"/>
  <c r="U16" i="9" s="1"/>
  <c r="S15" i="9"/>
  <c r="R15" i="9"/>
  <c r="Q15" i="9"/>
  <c r="P15" i="9"/>
  <c r="E15" i="9"/>
  <c r="S14" i="9"/>
  <c r="R14" i="9"/>
  <c r="Q14" i="9"/>
  <c r="P14" i="9"/>
  <c r="E14" i="9"/>
  <c r="T14" i="9" s="1"/>
  <c r="S13" i="9"/>
  <c r="R13" i="9"/>
  <c r="Q13" i="9"/>
  <c r="U13" i="9" s="1"/>
  <c r="P13" i="9"/>
  <c r="E13" i="9"/>
  <c r="T13" i="9" s="1"/>
  <c r="T12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U10" i="9" s="1"/>
  <c r="P10" i="9"/>
  <c r="E10" i="9"/>
  <c r="T10" i="9" s="1"/>
  <c r="S9" i="9"/>
  <c r="U64" i="8"/>
  <c r="S64" i="8"/>
  <c r="R64" i="8"/>
  <c r="Q64" i="8"/>
  <c r="P64" i="8"/>
  <c r="E64" i="8"/>
  <c r="T64" i="8" s="1"/>
  <c r="T63" i="8"/>
  <c r="S63" i="8"/>
  <c r="R63" i="8"/>
  <c r="Q63" i="8"/>
  <c r="P63" i="8"/>
  <c r="E63" i="8"/>
  <c r="S62" i="8"/>
  <c r="T60" i="8"/>
  <c r="S60" i="8"/>
  <c r="R60" i="8"/>
  <c r="Q60" i="8"/>
  <c r="P60" i="8"/>
  <c r="E60" i="8"/>
  <c r="U60" i="8" s="1"/>
  <c r="U59" i="8"/>
  <c r="S59" i="8"/>
  <c r="R59" i="8"/>
  <c r="Q59" i="8"/>
  <c r="P59" i="8"/>
  <c r="E59" i="8"/>
  <c r="T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S55" i="8"/>
  <c r="R55" i="8"/>
  <c r="Q55" i="8"/>
  <c r="P55" i="8"/>
  <c r="E55" i="8"/>
  <c r="U55" i="8" s="1"/>
  <c r="T54" i="8"/>
  <c r="S54" i="8"/>
  <c r="R54" i="8"/>
  <c r="Q54" i="8"/>
  <c r="P54" i="8"/>
  <c r="E54" i="8"/>
  <c r="U54" i="8" s="1"/>
  <c r="U53" i="8"/>
  <c r="S53" i="8"/>
  <c r="R53" i="8"/>
  <c r="Q53" i="8"/>
  <c r="P53" i="8"/>
  <c r="E53" i="8"/>
  <c r="T53" i="8" s="1"/>
  <c r="U52" i="8"/>
  <c r="T52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U45" i="8"/>
  <c r="T45" i="8"/>
  <c r="S45" i="8"/>
  <c r="R45" i="8"/>
  <c r="Q45" i="8"/>
  <c r="P45" i="8"/>
  <c r="E45" i="8"/>
  <c r="T42" i="8"/>
  <c r="S42" i="8"/>
  <c r="R42" i="8"/>
  <c r="Q42" i="8"/>
  <c r="P42" i="8"/>
  <c r="E42" i="8"/>
  <c r="U42" i="8" s="1"/>
  <c r="S41" i="8"/>
  <c r="R41" i="8"/>
  <c r="Q41" i="8"/>
  <c r="P41" i="8"/>
  <c r="E41" i="8"/>
  <c r="U41" i="8" s="1"/>
  <c r="S40" i="8"/>
  <c r="R40" i="8"/>
  <c r="Q40" i="8"/>
  <c r="P40" i="8"/>
  <c r="E40" i="8"/>
  <c r="U40" i="8" s="1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T35" i="8" s="1"/>
  <c r="U34" i="8"/>
  <c r="S34" i="8"/>
  <c r="R34" i="8"/>
  <c r="Q34" i="8"/>
  <c r="P34" i="8"/>
  <c r="E34" i="8"/>
  <c r="T34" i="8" s="1"/>
  <c r="S33" i="8"/>
  <c r="R33" i="8"/>
  <c r="Q33" i="8"/>
  <c r="P33" i="8"/>
  <c r="E33" i="8"/>
  <c r="U33" i="8" s="1"/>
  <c r="T32" i="8"/>
  <c r="S32" i="8"/>
  <c r="R32" i="8"/>
  <c r="Q32" i="8"/>
  <c r="P32" i="8"/>
  <c r="E32" i="8"/>
  <c r="U32" i="8" s="1"/>
  <c r="S31" i="8"/>
  <c r="R31" i="8"/>
  <c r="Q31" i="8"/>
  <c r="P31" i="8"/>
  <c r="E31" i="8"/>
  <c r="T31" i="8" s="1"/>
  <c r="U30" i="8"/>
  <c r="S30" i="8"/>
  <c r="R30" i="8"/>
  <c r="Q30" i="8"/>
  <c r="P30" i="8"/>
  <c r="E30" i="8"/>
  <c r="T30" i="8" s="1"/>
  <c r="S29" i="8"/>
  <c r="R29" i="8"/>
  <c r="Q29" i="8"/>
  <c r="P29" i="8"/>
  <c r="E29" i="8"/>
  <c r="U27" i="8"/>
  <c r="T27" i="8"/>
  <c r="S27" i="8"/>
  <c r="R27" i="8"/>
  <c r="Q27" i="8"/>
  <c r="P27" i="8"/>
  <c r="E27" i="8"/>
  <c r="T26" i="8"/>
  <c r="S26" i="8"/>
  <c r="R26" i="8"/>
  <c r="Q26" i="8"/>
  <c r="P26" i="8"/>
  <c r="E26" i="8"/>
  <c r="U26" i="8" s="1"/>
  <c r="S25" i="8"/>
  <c r="R25" i="8"/>
  <c r="Q25" i="8"/>
  <c r="P25" i="8"/>
  <c r="E25" i="8"/>
  <c r="U25" i="8" s="1"/>
  <c r="S24" i="8"/>
  <c r="R24" i="8"/>
  <c r="Q24" i="8"/>
  <c r="P24" i="8"/>
  <c r="E24" i="8"/>
  <c r="S23" i="8"/>
  <c r="R23" i="8"/>
  <c r="Q23" i="8"/>
  <c r="P23" i="8"/>
  <c r="E23" i="8"/>
  <c r="S22" i="8"/>
  <c r="R22" i="8"/>
  <c r="Q22" i="8"/>
  <c r="P22" i="8"/>
  <c r="T22" i="8" s="1"/>
  <c r="E22" i="8"/>
  <c r="U22" i="8" s="1"/>
  <c r="T21" i="8"/>
  <c r="S21" i="8"/>
  <c r="R21" i="8"/>
  <c r="Q21" i="8"/>
  <c r="P21" i="8"/>
  <c r="E21" i="8"/>
  <c r="U21" i="8" s="1"/>
  <c r="T20" i="8"/>
  <c r="S20" i="8"/>
  <c r="R20" i="8"/>
  <c r="Q20" i="8"/>
  <c r="P20" i="8"/>
  <c r="E20" i="8"/>
  <c r="U20" i="8" s="1"/>
  <c r="S19" i="8"/>
  <c r="R19" i="8"/>
  <c r="Q19" i="8"/>
  <c r="P19" i="8"/>
  <c r="E19" i="8"/>
  <c r="U19" i="8" s="1"/>
  <c r="S18" i="8"/>
  <c r="R18" i="8"/>
  <c r="Q18" i="8"/>
  <c r="P18" i="8"/>
  <c r="E18" i="8"/>
  <c r="T18" i="8" s="1"/>
  <c r="S17" i="8"/>
  <c r="R17" i="8"/>
  <c r="Q17" i="8"/>
  <c r="P17" i="8"/>
  <c r="E17" i="8"/>
  <c r="U17" i="8" s="1"/>
  <c r="S16" i="8"/>
  <c r="R16" i="8"/>
  <c r="Q16" i="8"/>
  <c r="P16" i="8"/>
  <c r="E16" i="8"/>
  <c r="S15" i="8"/>
  <c r="R15" i="8"/>
  <c r="Q15" i="8"/>
  <c r="P15" i="8"/>
  <c r="E15" i="8"/>
  <c r="T15" i="8" s="1"/>
  <c r="U14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T10" i="8" s="1"/>
  <c r="E10" i="8"/>
  <c r="U10" i="8" s="1"/>
  <c r="S9" i="8"/>
  <c r="S64" i="7"/>
  <c r="R64" i="7"/>
  <c r="Q64" i="7"/>
  <c r="P64" i="7"/>
  <c r="E64" i="7"/>
  <c r="U64" i="7" s="1"/>
  <c r="S63" i="7"/>
  <c r="R63" i="7"/>
  <c r="Q63" i="7"/>
  <c r="P63" i="7"/>
  <c r="P62" i="7" s="1"/>
  <c r="E63" i="7"/>
  <c r="S62" i="7"/>
  <c r="R62" i="7"/>
  <c r="S60" i="7"/>
  <c r="R60" i="7"/>
  <c r="Q60" i="7"/>
  <c r="P60" i="7"/>
  <c r="E60" i="7"/>
  <c r="T60" i="7" s="1"/>
  <c r="S59" i="7"/>
  <c r="R59" i="7"/>
  <c r="Q59" i="7"/>
  <c r="P59" i="7"/>
  <c r="E59" i="7"/>
  <c r="U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U55" i="7"/>
  <c r="S55" i="7"/>
  <c r="R55" i="7"/>
  <c r="Q55" i="7"/>
  <c r="P55" i="7"/>
  <c r="E55" i="7"/>
  <c r="T55" i="7" s="1"/>
  <c r="S54" i="7"/>
  <c r="R54" i="7"/>
  <c r="Q54" i="7"/>
  <c r="P54" i="7"/>
  <c r="E54" i="7"/>
  <c r="U54" i="7" s="1"/>
  <c r="U53" i="7"/>
  <c r="S53" i="7"/>
  <c r="R53" i="7"/>
  <c r="Q53" i="7"/>
  <c r="P53" i="7"/>
  <c r="E53" i="7"/>
  <c r="T53" i="7" s="1"/>
  <c r="U52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T42" i="7"/>
  <c r="S42" i="7"/>
  <c r="R42" i="7"/>
  <c r="Q42" i="7"/>
  <c r="P42" i="7"/>
  <c r="E42" i="7"/>
  <c r="U42" i="7" s="1"/>
  <c r="T41" i="7"/>
  <c r="S41" i="7"/>
  <c r="R41" i="7"/>
  <c r="Q41" i="7"/>
  <c r="P41" i="7"/>
  <c r="E41" i="7"/>
  <c r="U41" i="7" s="1"/>
  <c r="S40" i="7"/>
  <c r="R40" i="7"/>
  <c r="Q40" i="7"/>
  <c r="P40" i="7"/>
  <c r="E40" i="7"/>
  <c r="U40" i="7" s="1"/>
  <c r="S39" i="7"/>
  <c r="R39" i="7"/>
  <c r="Q39" i="7"/>
  <c r="P39" i="7"/>
  <c r="E39" i="7"/>
  <c r="U39" i="7" s="1"/>
  <c r="T38" i="7"/>
  <c r="S38" i="7"/>
  <c r="R38" i="7"/>
  <c r="Q38" i="7"/>
  <c r="P38" i="7"/>
  <c r="E38" i="7"/>
  <c r="U38" i="7" s="1"/>
  <c r="S37" i="7"/>
  <c r="R37" i="7"/>
  <c r="Q37" i="7"/>
  <c r="P37" i="7"/>
  <c r="E37" i="7"/>
  <c r="S36" i="7"/>
  <c r="R36" i="7"/>
  <c r="Q36" i="7"/>
  <c r="P36" i="7"/>
  <c r="E36" i="7"/>
  <c r="T36" i="7" s="1"/>
  <c r="S35" i="7"/>
  <c r="R35" i="7"/>
  <c r="Q35" i="7"/>
  <c r="P35" i="7"/>
  <c r="E35" i="7"/>
  <c r="U35" i="7" s="1"/>
  <c r="S34" i="7"/>
  <c r="R34" i="7"/>
  <c r="Q34" i="7"/>
  <c r="P34" i="7"/>
  <c r="E34" i="7"/>
  <c r="T34" i="7" s="1"/>
  <c r="S33" i="7"/>
  <c r="R33" i="7"/>
  <c r="Q33" i="7"/>
  <c r="P33" i="7"/>
  <c r="E33" i="7"/>
  <c r="U33" i="7" s="1"/>
  <c r="T32" i="7"/>
  <c r="S32" i="7"/>
  <c r="R32" i="7"/>
  <c r="Q32" i="7"/>
  <c r="P32" i="7"/>
  <c r="E32" i="7"/>
  <c r="U32" i="7" s="1"/>
  <c r="U31" i="7"/>
  <c r="S31" i="7"/>
  <c r="R31" i="7"/>
  <c r="Q31" i="7"/>
  <c r="P31" i="7"/>
  <c r="E31" i="7"/>
  <c r="T31" i="7" s="1"/>
  <c r="T30" i="7"/>
  <c r="S30" i="7"/>
  <c r="R30" i="7"/>
  <c r="Q30" i="7"/>
  <c r="P30" i="7"/>
  <c r="E30" i="7"/>
  <c r="U30" i="7" s="1"/>
  <c r="S29" i="7"/>
  <c r="R29" i="7"/>
  <c r="Q29" i="7"/>
  <c r="P29" i="7"/>
  <c r="E29" i="7"/>
  <c r="S28" i="7"/>
  <c r="U27" i="7"/>
  <c r="S27" i="7"/>
  <c r="R27" i="7"/>
  <c r="Q27" i="7"/>
  <c r="P27" i="7"/>
  <c r="E27" i="7"/>
  <c r="T27" i="7" s="1"/>
  <c r="T26" i="7"/>
  <c r="S26" i="7"/>
  <c r="R26" i="7"/>
  <c r="Q26" i="7"/>
  <c r="P26" i="7"/>
  <c r="E26" i="7"/>
  <c r="U26" i="7" s="1"/>
  <c r="S25" i="7"/>
  <c r="R25" i="7"/>
  <c r="Q25" i="7"/>
  <c r="P25" i="7"/>
  <c r="E25" i="7"/>
  <c r="S24" i="7"/>
  <c r="R24" i="7"/>
  <c r="Q24" i="7"/>
  <c r="P24" i="7"/>
  <c r="E24" i="7"/>
  <c r="T24" i="7" s="1"/>
  <c r="S23" i="7"/>
  <c r="R23" i="7"/>
  <c r="Q23" i="7"/>
  <c r="P23" i="7"/>
  <c r="T23" i="7" s="1"/>
  <c r="E23" i="7"/>
  <c r="U23" i="7" s="1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U19" i="7"/>
  <c r="S19" i="7"/>
  <c r="R19" i="7"/>
  <c r="Q19" i="7"/>
  <c r="P19" i="7"/>
  <c r="E19" i="7"/>
  <c r="T19" i="7" s="1"/>
  <c r="S18" i="7"/>
  <c r="R18" i="7"/>
  <c r="Q18" i="7"/>
  <c r="P18" i="7"/>
  <c r="E18" i="7"/>
  <c r="U18" i="7" s="1"/>
  <c r="S17" i="7"/>
  <c r="R17" i="7"/>
  <c r="Q17" i="7"/>
  <c r="P17" i="7"/>
  <c r="E17" i="7"/>
  <c r="S16" i="7"/>
  <c r="R16" i="7"/>
  <c r="Q16" i="7"/>
  <c r="P16" i="7"/>
  <c r="E16" i="7"/>
  <c r="T16" i="7" s="1"/>
  <c r="S15" i="7"/>
  <c r="R15" i="7"/>
  <c r="Q15" i="7"/>
  <c r="P15" i="7"/>
  <c r="E15" i="7"/>
  <c r="U15" i="7" s="1"/>
  <c r="U14" i="7"/>
  <c r="T14" i="7"/>
  <c r="S14" i="7"/>
  <c r="R14" i="7"/>
  <c r="Q14" i="7"/>
  <c r="P14" i="7"/>
  <c r="E14" i="7"/>
  <c r="S13" i="7"/>
  <c r="R13" i="7"/>
  <c r="Q13" i="7"/>
  <c r="P13" i="7"/>
  <c r="E13" i="7"/>
  <c r="U13" i="7" s="1"/>
  <c r="U12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T10" i="7" s="1"/>
  <c r="E10" i="7"/>
  <c r="S9" i="7"/>
  <c r="S64" i="6"/>
  <c r="R64" i="6"/>
  <c r="Q64" i="6"/>
  <c r="P64" i="6"/>
  <c r="E64" i="6"/>
  <c r="S63" i="6"/>
  <c r="R63" i="6"/>
  <c r="Q63" i="6"/>
  <c r="P63" i="6"/>
  <c r="E63" i="6"/>
  <c r="S62" i="6"/>
  <c r="R62" i="6"/>
  <c r="S60" i="6"/>
  <c r="R60" i="6"/>
  <c r="Q60" i="6"/>
  <c r="P60" i="6"/>
  <c r="E60" i="6"/>
  <c r="U60" i="6" s="1"/>
  <c r="U59" i="6"/>
  <c r="T59" i="6"/>
  <c r="S59" i="6"/>
  <c r="R59" i="6"/>
  <c r="Q59" i="6"/>
  <c r="P59" i="6"/>
  <c r="E59" i="6"/>
  <c r="S58" i="6"/>
  <c r="R58" i="6"/>
  <c r="Q58" i="6"/>
  <c r="P58" i="6"/>
  <c r="E58" i="6"/>
  <c r="U58" i="6" s="1"/>
  <c r="U57" i="6"/>
  <c r="S57" i="6"/>
  <c r="R57" i="6"/>
  <c r="Q57" i="6"/>
  <c r="P57" i="6"/>
  <c r="P56" i="6" s="1"/>
  <c r="E57" i="6"/>
  <c r="T57" i="6" s="1"/>
  <c r="U55" i="6"/>
  <c r="S55" i="6"/>
  <c r="R55" i="6"/>
  <c r="Q55" i="6"/>
  <c r="P55" i="6"/>
  <c r="E55" i="6"/>
  <c r="T55" i="6" s="1"/>
  <c r="T54" i="6"/>
  <c r="S54" i="6"/>
  <c r="R54" i="6"/>
  <c r="Q54" i="6"/>
  <c r="P54" i="6"/>
  <c r="E54" i="6"/>
  <c r="U54" i="6" s="1"/>
  <c r="S53" i="6"/>
  <c r="R53" i="6"/>
  <c r="Q53" i="6"/>
  <c r="P53" i="6"/>
  <c r="E53" i="6"/>
  <c r="U53" i="6" s="1"/>
  <c r="S52" i="6"/>
  <c r="R52" i="6"/>
  <c r="Q52" i="6"/>
  <c r="P52" i="6"/>
  <c r="E52" i="6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U47" i="6"/>
  <c r="T47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U42" i="6"/>
  <c r="S42" i="6"/>
  <c r="R42" i="6"/>
  <c r="Q42" i="6"/>
  <c r="P42" i="6"/>
  <c r="E42" i="6"/>
  <c r="T42" i="6" s="1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U35" i="6" s="1"/>
  <c r="S34" i="6"/>
  <c r="R34" i="6"/>
  <c r="Q34" i="6"/>
  <c r="P34" i="6"/>
  <c r="E34" i="6"/>
  <c r="U34" i="6" s="1"/>
  <c r="S33" i="6"/>
  <c r="R33" i="6"/>
  <c r="Q33" i="6"/>
  <c r="P33" i="6"/>
  <c r="E33" i="6"/>
  <c r="T33" i="6" s="1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U25" i="6"/>
  <c r="S25" i="6"/>
  <c r="R25" i="6"/>
  <c r="Q25" i="6"/>
  <c r="P25" i="6"/>
  <c r="E25" i="6"/>
  <c r="T25" i="6" s="1"/>
  <c r="U24" i="6"/>
  <c r="S24" i="6"/>
  <c r="R24" i="6"/>
  <c r="Q24" i="6"/>
  <c r="P24" i="6"/>
  <c r="E24" i="6"/>
  <c r="T24" i="6" s="1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19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S17" i="6"/>
  <c r="R17" i="6"/>
  <c r="Q17" i="6"/>
  <c r="P17" i="6"/>
  <c r="E17" i="6"/>
  <c r="U17" i="6" s="1"/>
  <c r="U16" i="6"/>
  <c r="S16" i="6"/>
  <c r="R16" i="6"/>
  <c r="Q16" i="6"/>
  <c r="P16" i="6"/>
  <c r="E16" i="6"/>
  <c r="T16" i="6" s="1"/>
  <c r="T15" i="6"/>
  <c r="S15" i="6"/>
  <c r="R15" i="6"/>
  <c r="Q15" i="6"/>
  <c r="P15" i="6"/>
  <c r="E15" i="6"/>
  <c r="U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U64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U60" i="5"/>
  <c r="S60" i="5"/>
  <c r="R60" i="5"/>
  <c r="Q60" i="5"/>
  <c r="P60" i="5"/>
  <c r="E60" i="5"/>
  <c r="T60" i="5" s="1"/>
  <c r="S59" i="5"/>
  <c r="R59" i="5"/>
  <c r="Q59" i="5"/>
  <c r="P59" i="5"/>
  <c r="T59" i="5" s="1"/>
  <c r="E59" i="5"/>
  <c r="S58" i="5"/>
  <c r="R58" i="5"/>
  <c r="Q58" i="5"/>
  <c r="P58" i="5"/>
  <c r="E58" i="5"/>
  <c r="U57" i="5"/>
  <c r="S57" i="5"/>
  <c r="R57" i="5"/>
  <c r="Q57" i="5"/>
  <c r="P57" i="5"/>
  <c r="E57" i="5"/>
  <c r="S55" i="5"/>
  <c r="R55" i="5"/>
  <c r="Q55" i="5"/>
  <c r="P55" i="5"/>
  <c r="E55" i="5"/>
  <c r="S54" i="5"/>
  <c r="R54" i="5"/>
  <c r="Q54" i="5"/>
  <c r="P54" i="5"/>
  <c r="E54" i="5"/>
  <c r="T54" i="5" s="1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T46" i="5" s="1"/>
  <c r="T45" i="5"/>
  <c r="S45" i="5"/>
  <c r="R45" i="5"/>
  <c r="Q45" i="5"/>
  <c r="P45" i="5"/>
  <c r="E45" i="5"/>
  <c r="U45" i="5" s="1"/>
  <c r="S42" i="5"/>
  <c r="R42" i="5"/>
  <c r="Q42" i="5"/>
  <c r="P42" i="5"/>
  <c r="E42" i="5"/>
  <c r="U42" i="5" s="1"/>
  <c r="S41" i="5"/>
  <c r="R41" i="5"/>
  <c r="Q41" i="5"/>
  <c r="P41" i="5"/>
  <c r="E41" i="5"/>
  <c r="U40" i="5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S37" i="5"/>
  <c r="R37" i="5"/>
  <c r="Q37" i="5"/>
  <c r="P37" i="5"/>
  <c r="E37" i="5"/>
  <c r="T37" i="5" s="1"/>
  <c r="S36" i="5"/>
  <c r="R36" i="5"/>
  <c r="Q36" i="5"/>
  <c r="P36" i="5"/>
  <c r="E36" i="5"/>
  <c r="U36" i="5" s="1"/>
  <c r="S35" i="5"/>
  <c r="R35" i="5"/>
  <c r="Q35" i="5"/>
  <c r="P35" i="5"/>
  <c r="E35" i="5"/>
  <c r="U35" i="5" s="1"/>
  <c r="S34" i="5"/>
  <c r="R34" i="5"/>
  <c r="Q34" i="5"/>
  <c r="P34" i="5"/>
  <c r="E34" i="5"/>
  <c r="U34" i="5" s="1"/>
  <c r="S33" i="5"/>
  <c r="R33" i="5"/>
  <c r="Q33" i="5"/>
  <c r="P33" i="5"/>
  <c r="E33" i="5"/>
  <c r="S32" i="5"/>
  <c r="R32" i="5"/>
  <c r="Q32" i="5"/>
  <c r="P32" i="5"/>
  <c r="E32" i="5"/>
  <c r="T32" i="5" s="1"/>
  <c r="S31" i="5"/>
  <c r="R31" i="5"/>
  <c r="Q31" i="5"/>
  <c r="P31" i="5"/>
  <c r="E31" i="5"/>
  <c r="U31" i="5" s="1"/>
  <c r="T30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S27" i="5"/>
  <c r="R27" i="5"/>
  <c r="Q27" i="5"/>
  <c r="P27" i="5"/>
  <c r="E27" i="5"/>
  <c r="U27" i="5" s="1"/>
  <c r="U26" i="5"/>
  <c r="S26" i="5"/>
  <c r="R26" i="5"/>
  <c r="Q26" i="5"/>
  <c r="P26" i="5"/>
  <c r="E26" i="5"/>
  <c r="T26" i="5" s="1"/>
  <c r="U25" i="5"/>
  <c r="S25" i="5"/>
  <c r="R25" i="5"/>
  <c r="Q25" i="5"/>
  <c r="P25" i="5"/>
  <c r="E25" i="5"/>
  <c r="T25" i="5" s="1"/>
  <c r="T24" i="5"/>
  <c r="S24" i="5"/>
  <c r="R24" i="5"/>
  <c r="Q24" i="5"/>
  <c r="P24" i="5"/>
  <c r="E24" i="5"/>
  <c r="U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T16" i="5"/>
  <c r="S16" i="5"/>
  <c r="R16" i="5"/>
  <c r="Q16" i="5"/>
  <c r="U16" i="5" s="1"/>
  <c r="P16" i="5"/>
  <c r="E16" i="5"/>
  <c r="T15" i="5"/>
  <c r="S15" i="5"/>
  <c r="R15" i="5"/>
  <c r="Q15" i="5"/>
  <c r="P15" i="5"/>
  <c r="E15" i="5"/>
  <c r="U15" i="5" s="1"/>
  <c r="S14" i="5"/>
  <c r="R14" i="5"/>
  <c r="Q14" i="5"/>
  <c r="P14" i="5"/>
  <c r="E14" i="5"/>
  <c r="U14" i="5" s="1"/>
  <c r="S13" i="5"/>
  <c r="R13" i="5"/>
  <c r="Q13" i="5"/>
  <c r="P13" i="5"/>
  <c r="E13" i="5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U10" i="5"/>
  <c r="S10" i="5"/>
  <c r="R10" i="5"/>
  <c r="Q10" i="5"/>
  <c r="P10" i="5"/>
  <c r="T10" i="5" s="1"/>
  <c r="E10" i="5"/>
  <c r="U64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U60" i="4"/>
  <c r="T60" i="4"/>
  <c r="S60" i="4"/>
  <c r="R60" i="4"/>
  <c r="Q60" i="4"/>
  <c r="P60" i="4"/>
  <c r="E60" i="4"/>
  <c r="S59" i="4"/>
  <c r="R59" i="4"/>
  <c r="Q59" i="4"/>
  <c r="P59" i="4"/>
  <c r="E59" i="4"/>
  <c r="T59" i="4" s="1"/>
  <c r="S58" i="4"/>
  <c r="R58" i="4"/>
  <c r="Q58" i="4"/>
  <c r="P58" i="4"/>
  <c r="E58" i="4"/>
  <c r="S57" i="4"/>
  <c r="R57" i="4"/>
  <c r="Q57" i="4"/>
  <c r="P57" i="4"/>
  <c r="E57" i="4"/>
  <c r="S55" i="4"/>
  <c r="R55" i="4"/>
  <c r="Q55" i="4"/>
  <c r="P55" i="4"/>
  <c r="E55" i="4"/>
  <c r="S54" i="4"/>
  <c r="R54" i="4"/>
  <c r="Q54" i="4"/>
  <c r="P54" i="4"/>
  <c r="E54" i="4"/>
  <c r="T54" i="4" s="1"/>
  <c r="T53" i="4"/>
  <c r="S53" i="4"/>
  <c r="R53" i="4"/>
  <c r="Q53" i="4"/>
  <c r="P53" i="4"/>
  <c r="E53" i="4"/>
  <c r="U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U48" i="4" s="1"/>
  <c r="S47" i="4"/>
  <c r="R47" i="4"/>
  <c r="Q47" i="4"/>
  <c r="P47" i="4"/>
  <c r="E47" i="4"/>
  <c r="U46" i="4"/>
  <c r="S46" i="4"/>
  <c r="R46" i="4"/>
  <c r="Q46" i="4"/>
  <c r="P46" i="4"/>
  <c r="E46" i="4"/>
  <c r="T46" i="4" s="1"/>
  <c r="S45" i="4"/>
  <c r="R45" i="4"/>
  <c r="Q45" i="4"/>
  <c r="P45" i="4"/>
  <c r="E45" i="4"/>
  <c r="U45" i="4" s="1"/>
  <c r="S42" i="4"/>
  <c r="R42" i="4"/>
  <c r="Q42" i="4"/>
  <c r="P42" i="4"/>
  <c r="E42" i="4"/>
  <c r="U42" i="4" s="1"/>
  <c r="S41" i="4"/>
  <c r="R41" i="4"/>
  <c r="Q41" i="4"/>
  <c r="P41" i="4"/>
  <c r="E41" i="4"/>
  <c r="U40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U35" i="4" s="1"/>
  <c r="T34" i="4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T32" i="4" s="1"/>
  <c r="T31" i="4"/>
  <c r="S31" i="4"/>
  <c r="R31" i="4"/>
  <c r="Q31" i="4"/>
  <c r="P31" i="4"/>
  <c r="E31" i="4"/>
  <c r="U31" i="4" s="1"/>
  <c r="S30" i="4"/>
  <c r="R30" i="4"/>
  <c r="Q30" i="4"/>
  <c r="P30" i="4"/>
  <c r="E30" i="4"/>
  <c r="U30" i="4" s="1"/>
  <c r="S29" i="4"/>
  <c r="R29" i="4"/>
  <c r="Q29" i="4"/>
  <c r="P29" i="4"/>
  <c r="E29" i="4"/>
  <c r="T29" i="4" s="1"/>
  <c r="S27" i="4"/>
  <c r="R27" i="4"/>
  <c r="Q27" i="4"/>
  <c r="P27" i="4"/>
  <c r="E27" i="4"/>
  <c r="U27" i="4" s="1"/>
  <c r="S26" i="4"/>
  <c r="R26" i="4"/>
  <c r="Q26" i="4"/>
  <c r="P26" i="4"/>
  <c r="E26" i="4"/>
  <c r="U26" i="4" s="1"/>
  <c r="T25" i="4"/>
  <c r="S25" i="4"/>
  <c r="R25" i="4"/>
  <c r="Q25" i="4"/>
  <c r="P25" i="4"/>
  <c r="E25" i="4"/>
  <c r="U25" i="4" s="1"/>
  <c r="S24" i="4"/>
  <c r="R24" i="4"/>
  <c r="Q24" i="4"/>
  <c r="P24" i="4"/>
  <c r="E24" i="4"/>
  <c r="U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T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S16" i="4"/>
  <c r="R16" i="4"/>
  <c r="Q16" i="4"/>
  <c r="U16" i="4" s="1"/>
  <c r="P16" i="4"/>
  <c r="E16" i="4"/>
  <c r="T16" i="4" s="1"/>
  <c r="S15" i="4"/>
  <c r="R15" i="4"/>
  <c r="Q15" i="4"/>
  <c r="P15" i="4"/>
  <c r="E15" i="4"/>
  <c r="U15" i="4" s="1"/>
  <c r="T14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S62" i="3"/>
  <c r="R62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S56" i="3"/>
  <c r="S55" i="3"/>
  <c r="R55" i="3"/>
  <c r="Q55" i="3"/>
  <c r="P55" i="3"/>
  <c r="E55" i="3"/>
  <c r="U55" i="3" s="1"/>
  <c r="S54" i="3"/>
  <c r="R54" i="3"/>
  <c r="Q54" i="3"/>
  <c r="P54" i="3"/>
  <c r="E54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S42" i="3"/>
  <c r="R42" i="3"/>
  <c r="Q42" i="3"/>
  <c r="P42" i="3"/>
  <c r="E42" i="3"/>
  <c r="S41" i="3"/>
  <c r="R41" i="3"/>
  <c r="Q41" i="3"/>
  <c r="P41" i="3"/>
  <c r="E41" i="3"/>
  <c r="T41" i="3" s="1"/>
  <c r="T40" i="3"/>
  <c r="S40" i="3"/>
  <c r="R40" i="3"/>
  <c r="Q40" i="3"/>
  <c r="P40" i="3"/>
  <c r="E40" i="3"/>
  <c r="U40" i="3" s="1"/>
  <c r="U39" i="3"/>
  <c r="T39" i="3"/>
  <c r="S39" i="3"/>
  <c r="R39" i="3"/>
  <c r="Q39" i="3"/>
  <c r="P39" i="3"/>
  <c r="E39" i="3"/>
  <c r="T38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S34" i="3"/>
  <c r="R34" i="3"/>
  <c r="Q34" i="3"/>
  <c r="P34" i="3"/>
  <c r="E34" i="3"/>
  <c r="S33" i="3"/>
  <c r="R33" i="3"/>
  <c r="Q33" i="3"/>
  <c r="P33" i="3"/>
  <c r="E33" i="3"/>
  <c r="T33" i="3" s="1"/>
  <c r="S32" i="3"/>
  <c r="R32" i="3"/>
  <c r="Q32" i="3"/>
  <c r="P32" i="3"/>
  <c r="E32" i="3"/>
  <c r="U32" i="3" s="1"/>
  <c r="U31" i="3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S21" i="3"/>
  <c r="R21" i="3"/>
  <c r="Q21" i="3"/>
  <c r="P21" i="3"/>
  <c r="E21" i="3"/>
  <c r="T21" i="3" s="1"/>
  <c r="U20" i="3"/>
  <c r="S20" i="3"/>
  <c r="R20" i="3"/>
  <c r="Q20" i="3"/>
  <c r="P20" i="3"/>
  <c r="E20" i="3"/>
  <c r="T20" i="3" s="1"/>
  <c r="U19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T17" i="3"/>
  <c r="S17" i="3"/>
  <c r="R17" i="3"/>
  <c r="Q17" i="3"/>
  <c r="P17" i="3"/>
  <c r="E17" i="3"/>
  <c r="U17" i="3" s="1"/>
  <c r="S16" i="3"/>
  <c r="R16" i="3"/>
  <c r="Q16" i="3"/>
  <c r="U16" i="3" s="1"/>
  <c r="P16" i="3"/>
  <c r="T16" i="3" s="1"/>
  <c r="E16" i="3"/>
  <c r="T15" i="3"/>
  <c r="S15" i="3"/>
  <c r="R15" i="3"/>
  <c r="Q15" i="3"/>
  <c r="P15" i="3"/>
  <c r="E15" i="3"/>
  <c r="U15" i="3" s="1"/>
  <c r="S14" i="3"/>
  <c r="R14" i="3"/>
  <c r="Q14" i="3"/>
  <c r="P14" i="3"/>
  <c r="E14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S64" i="2"/>
  <c r="R64" i="2"/>
  <c r="Q64" i="2"/>
  <c r="P64" i="2"/>
  <c r="E64" i="2"/>
  <c r="U64" i="2" s="1"/>
  <c r="U63" i="2"/>
  <c r="T63" i="2"/>
  <c r="S63" i="2"/>
  <c r="R63" i="2"/>
  <c r="Q63" i="2"/>
  <c r="P63" i="2"/>
  <c r="E63" i="2"/>
  <c r="S62" i="2"/>
  <c r="S60" i="2"/>
  <c r="R60" i="2"/>
  <c r="Q60" i="2"/>
  <c r="P60" i="2"/>
  <c r="E60" i="2"/>
  <c r="U60" i="2" s="1"/>
  <c r="S59" i="2"/>
  <c r="R59" i="2"/>
  <c r="Q59" i="2"/>
  <c r="P59" i="2"/>
  <c r="E59" i="2"/>
  <c r="S58" i="2"/>
  <c r="R58" i="2"/>
  <c r="Q58" i="2"/>
  <c r="P58" i="2"/>
  <c r="E58" i="2"/>
  <c r="T58" i="2" s="1"/>
  <c r="T57" i="2"/>
  <c r="S57" i="2"/>
  <c r="R57" i="2"/>
  <c r="Q57" i="2"/>
  <c r="P57" i="2"/>
  <c r="E57" i="2"/>
  <c r="U57" i="2" s="1"/>
  <c r="S55" i="2"/>
  <c r="R55" i="2"/>
  <c r="Q55" i="2"/>
  <c r="P55" i="2"/>
  <c r="E55" i="2"/>
  <c r="T55" i="2" s="1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S42" i="2"/>
  <c r="R42" i="2"/>
  <c r="Q42" i="2"/>
  <c r="P42" i="2"/>
  <c r="E42" i="2"/>
  <c r="U42" i="2" s="1"/>
  <c r="U41" i="2"/>
  <c r="S41" i="2"/>
  <c r="R41" i="2"/>
  <c r="Q41" i="2"/>
  <c r="P41" i="2"/>
  <c r="E41" i="2"/>
  <c r="T41" i="2" s="1"/>
  <c r="S40" i="2"/>
  <c r="R40" i="2"/>
  <c r="Q40" i="2"/>
  <c r="P40" i="2"/>
  <c r="E40" i="2"/>
  <c r="U40" i="2" s="1"/>
  <c r="U39" i="2"/>
  <c r="S39" i="2"/>
  <c r="R39" i="2"/>
  <c r="Q39" i="2"/>
  <c r="P39" i="2"/>
  <c r="E39" i="2"/>
  <c r="T39" i="2" s="1"/>
  <c r="U38" i="2"/>
  <c r="S38" i="2"/>
  <c r="R38" i="2"/>
  <c r="Q38" i="2"/>
  <c r="P38" i="2"/>
  <c r="E38" i="2"/>
  <c r="T38" i="2" s="1"/>
  <c r="T37" i="2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S34" i="2"/>
  <c r="R34" i="2"/>
  <c r="Q34" i="2"/>
  <c r="P34" i="2"/>
  <c r="E34" i="2"/>
  <c r="U34" i="2" s="1"/>
  <c r="S33" i="2"/>
  <c r="R33" i="2"/>
  <c r="Q33" i="2"/>
  <c r="U33" i="2" s="1"/>
  <c r="P33" i="2"/>
  <c r="E33" i="2"/>
  <c r="S32" i="2"/>
  <c r="R32" i="2"/>
  <c r="Q32" i="2"/>
  <c r="P32" i="2"/>
  <c r="E32" i="2"/>
  <c r="U32" i="2" s="1"/>
  <c r="S31" i="2"/>
  <c r="R31" i="2"/>
  <c r="Q31" i="2"/>
  <c r="P31" i="2"/>
  <c r="E31" i="2"/>
  <c r="U31" i="2" s="1"/>
  <c r="S30" i="2"/>
  <c r="R30" i="2"/>
  <c r="Q30" i="2"/>
  <c r="P30" i="2"/>
  <c r="E30" i="2"/>
  <c r="U30" i="2" s="1"/>
  <c r="S29" i="2"/>
  <c r="R29" i="2"/>
  <c r="Q29" i="2"/>
  <c r="P29" i="2"/>
  <c r="E29" i="2"/>
  <c r="S28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U16" i="2"/>
  <c r="S16" i="2"/>
  <c r="R16" i="2"/>
  <c r="Q16" i="2"/>
  <c r="P16" i="2"/>
  <c r="E16" i="2"/>
  <c r="T16" i="2" s="1"/>
  <c r="U15" i="2"/>
  <c r="S15" i="2"/>
  <c r="R15" i="2"/>
  <c r="Q15" i="2"/>
  <c r="P15" i="2"/>
  <c r="E15" i="2"/>
  <c r="T15" i="2" s="1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T12" i="2" s="1"/>
  <c r="T11" i="2"/>
  <c r="S11" i="2"/>
  <c r="R11" i="2"/>
  <c r="Q11" i="2"/>
  <c r="P11" i="2"/>
  <c r="E11" i="2"/>
  <c r="U11" i="2" s="1"/>
  <c r="S10" i="2"/>
  <c r="R10" i="2"/>
  <c r="Q10" i="2"/>
  <c r="P10" i="2"/>
  <c r="E10" i="2"/>
  <c r="S9" i="2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S62" i="1"/>
  <c r="S60" i="1"/>
  <c r="R60" i="1"/>
  <c r="Q60" i="1"/>
  <c r="P60" i="1"/>
  <c r="E60" i="1"/>
  <c r="U60" i="1" s="1"/>
  <c r="U59" i="1"/>
  <c r="S59" i="1"/>
  <c r="R59" i="1"/>
  <c r="Q59" i="1"/>
  <c r="P59" i="1"/>
  <c r="E59" i="1"/>
  <c r="T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S55" i="1"/>
  <c r="R55" i="1"/>
  <c r="Q55" i="1"/>
  <c r="P55" i="1"/>
  <c r="E55" i="1"/>
  <c r="U55" i="1" s="1"/>
  <c r="U54" i="1"/>
  <c r="T54" i="1"/>
  <c r="S54" i="1"/>
  <c r="R54" i="1"/>
  <c r="Q54" i="1"/>
  <c r="P54" i="1"/>
  <c r="E54" i="1"/>
  <c r="S53" i="1"/>
  <c r="R53" i="1"/>
  <c r="Q53" i="1"/>
  <c r="P53" i="1"/>
  <c r="T53" i="1" s="1"/>
  <c r="E53" i="1"/>
  <c r="U53" i="1" s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T47" i="1"/>
  <c r="S47" i="1"/>
  <c r="R47" i="1"/>
  <c r="Q47" i="1"/>
  <c r="P47" i="1"/>
  <c r="E47" i="1"/>
  <c r="U47" i="1" s="1"/>
  <c r="S46" i="1"/>
  <c r="R46" i="1"/>
  <c r="Q46" i="1"/>
  <c r="P46" i="1"/>
  <c r="T46" i="1" s="1"/>
  <c r="E46" i="1"/>
  <c r="S45" i="1"/>
  <c r="R45" i="1"/>
  <c r="Q45" i="1"/>
  <c r="P45" i="1"/>
  <c r="E45" i="1"/>
  <c r="U42" i="1"/>
  <c r="S42" i="1"/>
  <c r="R42" i="1"/>
  <c r="Q42" i="1"/>
  <c r="P42" i="1"/>
  <c r="E42" i="1"/>
  <c r="T42" i="1" s="1"/>
  <c r="T41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U38" i="1"/>
  <c r="S38" i="1"/>
  <c r="R38" i="1"/>
  <c r="Q38" i="1"/>
  <c r="P38" i="1"/>
  <c r="E38" i="1"/>
  <c r="T38" i="1" s="1"/>
  <c r="S37" i="1"/>
  <c r="R37" i="1"/>
  <c r="Q37" i="1"/>
  <c r="P37" i="1"/>
  <c r="T37" i="1" s="1"/>
  <c r="E37" i="1"/>
  <c r="S36" i="1"/>
  <c r="R36" i="1"/>
  <c r="Q36" i="1"/>
  <c r="P36" i="1"/>
  <c r="E36" i="1"/>
  <c r="T36" i="1" s="1"/>
  <c r="S35" i="1"/>
  <c r="R35" i="1"/>
  <c r="Q35" i="1"/>
  <c r="P35" i="1"/>
  <c r="E35" i="1"/>
  <c r="T35" i="1" s="1"/>
  <c r="S34" i="1"/>
  <c r="R34" i="1"/>
  <c r="Q34" i="1"/>
  <c r="P34" i="1"/>
  <c r="E34" i="1"/>
  <c r="U34" i="1" s="1"/>
  <c r="S33" i="1"/>
  <c r="R33" i="1"/>
  <c r="Q33" i="1"/>
  <c r="P33" i="1"/>
  <c r="E33" i="1"/>
  <c r="U32" i="1"/>
  <c r="S32" i="1"/>
  <c r="R32" i="1"/>
  <c r="Q32" i="1"/>
  <c r="P32" i="1"/>
  <c r="E32" i="1"/>
  <c r="T32" i="1" s="1"/>
  <c r="T31" i="1"/>
  <c r="S31" i="1"/>
  <c r="R31" i="1"/>
  <c r="Q31" i="1"/>
  <c r="P31" i="1"/>
  <c r="E31" i="1"/>
  <c r="T30" i="1"/>
  <c r="S30" i="1"/>
  <c r="R30" i="1"/>
  <c r="Q30" i="1"/>
  <c r="P30" i="1"/>
  <c r="E30" i="1"/>
  <c r="U30" i="1" s="1"/>
  <c r="S29" i="1"/>
  <c r="R29" i="1"/>
  <c r="Q29" i="1"/>
  <c r="P29" i="1"/>
  <c r="E29" i="1"/>
  <c r="U29" i="1" s="1"/>
  <c r="S28" i="1"/>
  <c r="S27" i="1"/>
  <c r="R27" i="1"/>
  <c r="Q27" i="1"/>
  <c r="P27" i="1"/>
  <c r="E27" i="1"/>
  <c r="T27" i="1" s="1"/>
  <c r="T26" i="1"/>
  <c r="S26" i="1"/>
  <c r="R26" i="1"/>
  <c r="Q26" i="1"/>
  <c r="P26" i="1"/>
  <c r="E26" i="1"/>
  <c r="U26" i="1" s="1"/>
  <c r="U25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S15" i="1"/>
  <c r="R15" i="1"/>
  <c r="Q15" i="1"/>
  <c r="P15" i="1"/>
  <c r="E15" i="1"/>
  <c r="T15" i="1" s="1"/>
  <c r="T14" i="1"/>
  <c r="S14" i="1"/>
  <c r="R14" i="1"/>
  <c r="Q14" i="1"/>
  <c r="U14" i="1" s="1"/>
  <c r="P14" i="1"/>
  <c r="E14" i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53" i="17" l="1"/>
  <c r="T53" i="17"/>
  <c r="T48" i="19"/>
  <c r="U48" i="19"/>
  <c r="U48" i="20"/>
  <c r="T48" i="20"/>
  <c r="T23" i="24"/>
  <c r="U23" i="24"/>
  <c r="U13" i="1"/>
  <c r="U16" i="1"/>
  <c r="T22" i="1"/>
  <c r="U33" i="1"/>
  <c r="T14" i="2"/>
  <c r="T34" i="2"/>
  <c r="U58" i="2"/>
  <c r="U10" i="3"/>
  <c r="T63" i="4"/>
  <c r="U17" i="5"/>
  <c r="U20" i="5"/>
  <c r="U49" i="5"/>
  <c r="T63" i="5"/>
  <c r="T18" i="7"/>
  <c r="U46" i="7"/>
  <c r="T57" i="7"/>
  <c r="T33" i="8"/>
  <c r="T46" i="8"/>
  <c r="U31" i="9"/>
  <c r="U33" i="10"/>
  <c r="U17" i="11"/>
  <c r="U21" i="11"/>
  <c r="U25" i="11"/>
  <c r="U33" i="14"/>
  <c r="T46" i="15"/>
  <c r="T10" i="17"/>
  <c r="U16" i="17"/>
  <c r="T22" i="17"/>
  <c r="U22" i="17"/>
  <c r="U40" i="17"/>
  <c r="U13" i="22"/>
  <c r="T13" i="22"/>
  <c r="U31" i="8"/>
  <c r="U27" i="18"/>
  <c r="T27" i="18"/>
  <c r="T39" i="18"/>
  <c r="U39" i="18"/>
  <c r="U38" i="20"/>
  <c r="T38" i="20"/>
  <c r="Q62" i="1"/>
  <c r="T31" i="2"/>
  <c r="U49" i="17"/>
  <c r="T49" i="17"/>
  <c r="T64" i="17"/>
  <c r="U64" i="17"/>
  <c r="U60" i="18"/>
  <c r="T60" i="18"/>
  <c r="T25" i="19"/>
  <c r="U25" i="19"/>
  <c r="T42" i="19"/>
  <c r="U42" i="19"/>
  <c r="U45" i="21"/>
  <c r="T45" i="21"/>
  <c r="T52" i="22"/>
  <c r="U52" i="22"/>
  <c r="T16" i="18"/>
  <c r="U16" i="18"/>
  <c r="U51" i="20"/>
  <c r="T51" i="20"/>
  <c r="U33" i="22"/>
  <c r="T33" i="22"/>
  <c r="T12" i="1"/>
  <c r="T20" i="1"/>
  <c r="T49" i="1"/>
  <c r="T32" i="2"/>
  <c r="T36" i="2"/>
  <c r="U46" i="2"/>
  <c r="T25" i="3"/>
  <c r="T30" i="3"/>
  <c r="T37" i="3"/>
  <c r="U53" i="3"/>
  <c r="U20" i="4"/>
  <c r="T24" i="4"/>
  <c r="T36" i="4"/>
  <c r="U32" i="5"/>
  <c r="T36" i="5"/>
  <c r="T14" i="6"/>
  <c r="T34" i="6"/>
  <c r="T46" i="6"/>
  <c r="T47" i="7"/>
  <c r="T41" i="8"/>
  <c r="T48" i="8"/>
  <c r="T26" i="9"/>
  <c r="T32" i="9"/>
  <c r="T15" i="10"/>
  <c r="U64" i="10"/>
  <c r="T12" i="11"/>
  <c r="T23" i="11"/>
  <c r="U27" i="11"/>
  <c r="T21" i="12"/>
  <c r="U23" i="12"/>
  <c r="U31" i="12"/>
  <c r="T34" i="12"/>
  <c r="T58" i="12"/>
  <c r="T18" i="13"/>
  <c r="T30" i="13"/>
  <c r="U36" i="13"/>
  <c r="U54" i="13"/>
  <c r="T64" i="13"/>
  <c r="T12" i="14"/>
  <c r="T21" i="16"/>
  <c r="T30" i="16"/>
  <c r="T34" i="16"/>
  <c r="T14" i="17"/>
  <c r="T46" i="17"/>
  <c r="U46" i="17"/>
  <c r="T22" i="19"/>
  <c r="U22" i="19"/>
  <c r="T39" i="19"/>
  <c r="U39" i="19"/>
  <c r="T52" i="19"/>
  <c r="U52" i="19"/>
  <c r="U55" i="19"/>
  <c r="T55" i="19"/>
  <c r="T25" i="20"/>
  <c r="U25" i="20"/>
  <c r="T26" i="22"/>
  <c r="U26" i="22"/>
  <c r="T54" i="23"/>
  <c r="U54" i="23"/>
  <c r="E62" i="18"/>
  <c r="U62" i="18" s="1"/>
  <c r="T63" i="18"/>
  <c r="U63" i="18"/>
  <c r="T19" i="1"/>
  <c r="U31" i="1"/>
  <c r="T17" i="2"/>
  <c r="T24" i="2"/>
  <c r="U52" i="2"/>
  <c r="U55" i="2"/>
  <c r="T24" i="3"/>
  <c r="T31" i="3"/>
  <c r="T36" i="3"/>
  <c r="T49" i="3"/>
  <c r="T23" i="4"/>
  <c r="U29" i="4"/>
  <c r="T14" i="5"/>
  <c r="T35" i="5"/>
  <c r="U54" i="5"/>
  <c r="P62" i="5"/>
  <c r="Q62" i="6"/>
  <c r="T13" i="7"/>
  <c r="T21" i="7"/>
  <c r="U34" i="7"/>
  <c r="T54" i="7"/>
  <c r="T57" i="8"/>
  <c r="Q62" i="8"/>
  <c r="T11" i="9"/>
  <c r="T25" i="9"/>
  <c r="T59" i="9"/>
  <c r="E62" i="9"/>
  <c r="U62" i="9" s="1"/>
  <c r="T14" i="10"/>
  <c r="T22" i="10"/>
  <c r="T26" i="10"/>
  <c r="T50" i="10"/>
  <c r="U54" i="10"/>
  <c r="T31" i="11"/>
  <c r="T20" i="12"/>
  <c r="T33" i="12"/>
  <c r="T46" i="12"/>
  <c r="T57" i="12"/>
  <c r="U22" i="13"/>
  <c r="U25" i="13"/>
  <c r="U31" i="13"/>
  <c r="T34" i="13"/>
  <c r="T53" i="13"/>
  <c r="T63" i="13"/>
  <c r="T64" i="14"/>
  <c r="T17" i="15"/>
  <c r="T54" i="15"/>
  <c r="P62" i="15"/>
  <c r="T20" i="16"/>
  <c r="T24" i="16"/>
  <c r="T41" i="16"/>
  <c r="T50" i="17"/>
  <c r="T20" i="18"/>
  <c r="U20" i="18"/>
  <c r="U55" i="18"/>
  <c r="T55" i="18"/>
  <c r="T39" i="20"/>
  <c r="U39" i="20"/>
  <c r="T59" i="20"/>
  <c r="U59" i="20"/>
  <c r="T37" i="21"/>
  <c r="U37" i="21"/>
  <c r="U12" i="23"/>
  <c r="T12" i="23"/>
  <c r="U16" i="23"/>
  <c r="T16" i="23"/>
  <c r="U13" i="24"/>
  <c r="T13" i="24"/>
  <c r="U19" i="18"/>
  <c r="T19" i="18"/>
  <c r="U24" i="23"/>
  <c r="T24" i="23"/>
  <c r="U37" i="1"/>
  <c r="U46" i="1"/>
  <c r="U10" i="2"/>
  <c r="U12" i="2"/>
  <c r="T27" i="2"/>
  <c r="T45" i="2"/>
  <c r="T10" i="3"/>
  <c r="T35" i="4"/>
  <c r="T42" i="4"/>
  <c r="T13" i="6"/>
  <c r="U23" i="6"/>
  <c r="T30" i="6"/>
  <c r="T46" i="7"/>
  <c r="T55" i="8"/>
  <c r="U36" i="9"/>
  <c r="T48" i="9"/>
  <c r="E56" i="10"/>
  <c r="U13" i="11"/>
  <c r="U42" i="11"/>
  <c r="U23" i="13"/>
  <c r="U37" i="13"/>
  <c r="U63" i="13"/>
  <c r="U12" i="15"/>
  <c r="T55" i="15"/>
  <c r="T31" i="16"/>
  <c r="U23" i="17"/>
  <c r="U36" i="17"/>
  <c r="T36" i="17"/>
  <c r="U63" i="17"/>
  <c r="T63" i="17"/>
  <c r="T15" i="19"/>
  <c r="U15" i="19"/>
  <c r="T45" i="22"/>
  <c r="U45" i="22"/>
  <c r="U27" i="1"/>
  <c r="T23" i="2"/>
  <c r="T48" i="2"/>
  <c r="T51" i="2"/>
  <c r="T23" i="3"/>
  <c r="T35" i="3"/>
  <c r="T48" i="3"/>
  <c r="T22" i="4"/>
  <c r="T27" i="4"/>
  <c r="U54" i="4"/>
  <c r="T34" i="5"/>
  <c r="T50" i="5"/>
  <c r="T53" i="5"/>
  <c r="U39" i="6"/>
  <c r="T33" i="7"/>
  <c r="U18" i="8"/>
  <c r="T23" i="8"/>
  <c r="U14" i="9"/>
  <c r="T24" i="9"/>
  <c r="P56" i="10"/>
  <c r="T18" i="11"/>
  <c r="T64" i="11"/>
  <c r="T40" i="12"/>
  <c r="U55" i="12"/>
  <c r="U48" i="14"/>
  <c r="U16" i="15"/>
  <c r="U50" i="15"/>
  <c r="U53" i="15"/>
  <c r="U15" i="16"/>
  <c r="U17" i="17"/>
  <c r="T48" i="18"/>
  <c r="U48" i="18"/>
  <c r="U51" i="19"/>
  <c r="T51" i="19"/>
  <c r="U12" i="20"/>
  <c r="T12" i="20"/>
  <c r="U58" i="22"/>
  <c r="T58" i="22"/>
  <c r="U53" i="23"/>
  <c r="T53" i="23"/>
  <c r="T60" i="23"/>
  <c r="U60" i="23"/>
  <c r="U10" i="18"/>
  <c r="P62" i="20"/>
  <c r="U22" i="21"/>
  <c r="T33" i="24"/>
  <c r="U38" i="24"/>
  <c r="T41" i="24"/>
  <c r="U48" i="24"/>
  <c r="T55" i="24"/>
  <c r="H8" i="15"/>
  <c r="K8" i="14"/>
  <c r="K61" i="14" s="1"/>
  <c r="F8" i="13"/>
  <c r="N8" i="13"/>
  <c r="N61" i="13" s="1"/>
  <c r="N65" i="13" s="1"/>
  <c r="I8" i="7"/>
  <c r="L8" i="21"/>
  <c r="N8" i="15"/>
  <c r="R28" i="11"/>
  <c r="R28" i="3"/>
  <c r="H43" i="24"/>
  <c r="I43" i="16"/>
  <c r="I43" i="8"/>
  <c r="H43" i="3"/>
  <c r="V43" i="4"/>
  <c r="O43" i="21"/>
  <c r="H43" i="18"/>
  <c r="N43" i="16"/>
  <c r="L43" i="14"/>
  <c r="B43" i="9"/>
  <c r="N43" i="8"/>
  <c r="D43" i="3"/>
  <c r="V43" i="21"/>
  <c r="V43" i="13"/>
  <c r="U31" i="18"/>
  <c r="U35" i="18"/>
  <c r="U38" i="18"/>
  <c r="P44" i="18"/>
  <c r="T23" i="19"/>
  <c r="U60" i="19"/>
  <c r="U34" i="20"/>
  <c r="T47" i="20"/>
  <c r="U17" i="21"/>
  <c r="U32" i="21"/>
  <c r="U12" i="22"/>
  <c r="U22" i="22"/>
  <c r="T25" i="22"/>
  <c r="U32" i="22"/>
  <c r="U42" i="22"/>
  <c r="U57" i="22"/>
  <c r="T14" i="24"/>
  <c r="U30" i="24"/>
  <c r="T31" i="24"/>
  <c r="F8" i="16"/>
  <c r="N8" i="16"/>
  <c r="N61" i="16" s="1"/>
  <c r="N65" i="16" s="1"/>
  <c r="I8" i="15"/>
  <c r="V61" i="24"/>
  <c r="V65" i="24" s="1"/>
  <c r="W8" i="14"/>
  <c r="R28" i="22"/>
  <c r="D8" i="21"/>
  <c r="M8" i="21"/>
  <c r="L8" i="16"/>
  <c r="L61" i="16" s="1"/>
  <c r="L65" i="16" s="1"/>
  <c r="O8" i="15"/>
  <c r="H8" i="12"/>
  <c r="R28" i="6"/>
  <c r="I43" i="5"/>
  <c r="O43" i="24"/>
  <c r="D43" i="22"/>
  <c r="M43" i="22"/>
  <c r="H43" i="21"/>
  <c r="F43" i="19"/>
  <c r="I43" i="18"/>
  <c r="L43" i="17"/>
  <c r="O43" i="16"/>
  <c r="F43" i="11"/>
  <c r="N43" i="11"/>
  <c r="I43" i="10"/>
  <c r="L43" i="9"/>
  <c r="O43" i="8"/>
  <c r="F43" i="3"/>
  <c r="W43" i="9"/>
  <c r="N43" i="14"/>
  <c r="H43" i="11"/>
  <c r="T13" i="18"/>
  <c r="T23" i="18"/>
  <c r="U36" i="18"/>
  <c r="T13" i="19"/>
  <c r="U29" i="19"/>
  <c r="T36" i="19"/>
  <c r="T53" i="20"/>
  <c r="T15" i="21"/>
  <c r="U19" i="21"/>
  <c r="T34" i="21"/>
  <c r="T17" i="22"/>
  <c r="T47" i="22"/>
  <c r="T21" i="23"/>
  <c r="U37" i="23"/>
  <c r="T40" i="23"/>
  <c r="T57" i="23"/>
  <c r="U15" i="24"/>
  <c r="T21" i="24"/>
  <c r="U25" i="24"/>
  <c r="U46" i="24"/>
  <c r="T58" i="24"/>
  <c r="H61" i="9"/>
  <c r="H65" i="9" s="1"/>
  <c r="C8" i="3"/>
  <c r="L8" i="3"/>
  <c r="K8" i="20"/>
  <c r="L43" i="23"/>
  <c r="V43" i="15"/>
  <c r="V61" i="15" s="1"/>
  <c r="V65" i="15" s="1"/>
  <c r="U34" i="17"/>
  <c r="Q62" i="17"/>
  <c r="T58" i="18"/>
  <c r="U13" i="20"/>
  <c r="T16" i="20"/>
  <c r="T59" i="24"/>
  <c r="K8" i="22"/>
  <c r="F8" i="21"/>
  <c r="F61" i="21" s="1"/>
  <c r="F65" i="21" s="1"/>
  <c r="N8" i="21"/>
  <c r="H61" i="20"/>
  <c r="H65" i="20" s="1"/>
  <c r="R9" i="16"/>
  <c r="S8" i="13"/>
  <c r="D8" i="3"/>
  <c r="D8" i="1"/>
  <c r="H8" i="24"/>
  <c r="R28" i="10"/>
  <c r="L43" i="20"/>
  <c r="H43" i="1"/>
  <c r="F43" i="23"/>
  <c r="U46" i="22"/>
  <c r="U17" i="23"/>
  <c r="T20" i="23"/>
  <c r="U25" i="23"/>
  <c r="U55" i="23"/>
  <c r="U14" i="24"/>
  <c r="T24" i="24"/>
  <c r="R44" i="24"/>
  <c r="C8" i="22"/>
  <c r="L8" i="22"/>
  <c r="G8" i="21"/>
  <c r="O8" i="21"/>
  <c r="O61" i="21" s="1"/>
  <c r="O65" i="21" s="1"/>
  <c r="I8" i="20"/>
  <c r="M8" i="20"/>
  <c r="S28" i="18"/>
  <c r="L8" i="15"/>
  <c r="R28" i="13"/>
  <c r="M8" i="12"/>
  <c r="F8" i="9"/>
  <c r="N8" i="9"/>
  <c r="W8" i="20"/>
  <c r="W61" i="20" s="1"/>
  <c r="W65" i="20" s="1"/>
  <c r="M43" i="20"/>
  <c r="F43" i="17"/>
  <c r="N43" i="17"/>
  <c r="I43" i="13"/>
  <c r="I61" i="13" s="1"/>
  <c r="I65" i="13" s="1"/>
  <c r="F43" i="9"/>
  <c r="N43" i="9"/>
  <c r="C43" i="8"/>
  <c r="S44" i="24"/>
  <c r="G8" i="18"/>
  <c r="O8" i="18"/>
  <c r="D61" i="13"/>
  <c r="D65" i="13" s="1"/>
  <c r="O61" i="3"/>
  <c r="O65" i="3" s="1"/>
  <c r="V8" i="1"/>
  <c r="F8" i="20"/>
  <c r="L8" i="18"/>
  <c r="L61" i="18" s="1"/>
  <c r="L65" i="18" s="1"/>
  <c r="L8" i="2"/>
  <c r="O43" i="19"/>
  <c r="H43" i="16"/>
  <c r="H43" i="8"/>
  <c r="Q62" i="24"/>
  <c r="T60" i="24"/>
  <c r="Q56" i="24"/>
  <c r="W43" i="24"/>
  <c r="W61" i="24" s="1"/>
  <c r="W65" i="24" s="1"/>
  <c r="F43" i="24"/>
  <c r="N43" i="24"/>
  <c r="G43" i="24"/>
  <c r="I43" i="24"/>
  <c r="I61" i="24" s="1"/>
  <c r="I65" i="24" s="1"/>
  <c r="T51" i="24"/>
  <c r="U50" i="24"/>
  <c r="P28" i="24"/>
  <c r="U40" i="24"/>
  <c r="D8" i="24"/>
  <c r="D61" i="24" s="1"/>
  <c r="D65" i="24" s="1"/>
  <c r="N8" i="24"/>
  <c r="K8" i="24"/>
  <c r="K61" i="24" s="1"/>
  <c r="K65" i="24" s="1"/>
  <c r="T35" i="24"/>
  <c r="C8" i="24"/>
  <c r="C61" i="24" s="1"/>
  <c r="C65" i="24" s="1"/>
  <c r="L8" i="24"/>
  <c r="L61" i="24" s="1"/>
  <c r="L65" i="24" s="1"/>
  <c r="G8" i="24"/>
  <c r="O8" i="24"/>
  <c r="O61" i="24" s="1"/>
  <c r="O65" i="24" s="1"/>
  <c r="R28" i="24"/>
  <c r="T19" i="24"/>
  <c r="S9" i="24"/>
  <c r="M8" i="24"/>
  <c r="S8" i="24" s="1"/>
  <c r="R9" i="24"/>
  <c r="Q62" i="23"/>
  <c r="T64" i="23"/>
  <c r="V43" i="23"/>
  <c r="I43" i="23"/>
  <c r="G43" i="23"/>
  <c r="O43" i="23"/>
  <c r="Q28" i="23"/>
  <c r="S28" i="23"/>
  <c r="I8" i="23"/>
  <c r="I61" i="23" s="1"/>
  <c r="I65" i="23" s="1"/>
  <c r="D8" i="23"/>
  <c r="D61" i="23" s="1"/>
  <c r="D65" i="23" s="1"/>
  <c r="M8" i="23"/>
  <c r="M61" i="23" s="1"/>
  <c r="M65" i="23" s="1"/>
  <c r="U35" i="23"/>
  <c r="K8" i="23"/>
  <c r="C8" i="23"/>
  <c r="L8" i="23"/>
  <c r="F8" i="23"/>
  <c r="N8" i="23"/>
  <c r="N61" i="23" s="1"/>
  <c r="N65" i="23" s="1"/>
  <c r="G8" i="23"/>
  <c r="G61" i="23" s="1"/>
  <c r="G65" i="23" s="1"/>
  <c r="H8" i="23"/>
  <c r="H61" i="23" s="1"/>
  <c r="H65" i="23" s="1"/>
  <c r="V8" i="23"/>
  <c r="O8" i="23"/>
  <c r="Q62" i="22"/>
  <c r="T64" i="22"/>
  <c r="P62" i="22"/>
  <c r="D61" i="22"/>
  <c r="D65" i="22" s="1"/>
  <c r="O43" i="22"/>
  <c r="F61" i="22"/>
  <c r="F65" i="22" s="1"/>
  <c r="N61" i="22"/>
  <c r="N65" i="22" s="1"/>
  <c r="I43" i="22"/>
  <c r="I61" i="22" s="1"/>
  <c r="I65" i="22" s="1"/>
  <c r="H61" i="22"/>
  <c r="H65" i="22" s="1"/>
  <c r="T39" i="22"/>
  <c r="T38" i="22"/>
  <c r="P28" i="22"/>
  <c r="V8" i="22"/>
  <c r="V61" i="22" s="1"/>
  <c r="V65" i="22" s="1"/>
  <c r="W8" i="22"/>
  <c r="W61" i="22" s="1"/>
  <c r="W65" i="22" s="1"/>
  <c r="T19" i="22"/>
  <c r="O8" i="22"/>
  <c r="E62" i="21"/>
  <c r="T64" i="21"/>
  <c r="B43" i="21"/>
  <c r="N61" i="21"/>
  <c r="N65" i="21" s="1"/>
  <c r="G43" i="21"/>
  <c r="G61" i="21" s="1"/>
  <c r="G65" i="21" s="1"/>
  <c r="K43" i="21"/>
  <c r="S43" i="21" s="1"/>
  <c r="D61" i="21"/>
  <c r="D65" i="21" s="1"/>
  <c r="L61" i="21"/>
  <c r="L65" i="21" s="1"/>
  <c r="T50" i="21"/>
  <c r="T49" i="21"/>
  <c r="T42" i="21"/>
  <c r="I8" i="21"/>
  <c r="S28" i="21"/>
  <c r="H8" i="21"/>
  <c r="C8" i="21"/>
  <c r="V8" i="21"/>
  <c r="V61" i="21" s="1"/>
  <c r="V65" i="21" s="1"/>
  <c r="R28" i="21"/>
  <c r="T18" i="21"/>
  <c r="R9" i="21"/>
  <c r="S9" i="21"/>
  <c r="E62" i="20"/>
  <c r="U62" i="20" s="1"/>
  <c r="W43" i="20"/>
  <c r="G43" i="20"/>
  <c r="V43" i="20"/>
  <c r="T58" i="20"/>
  <c r="V61" i="20"/>
  <c r="V65" i="20" s="1"/>
  <c r="I61" i="20"/>
  <c r="I65" i="20" s="1"/>
  <c r="L61" i="20"/>
  <c r="L65" i="20" s="1"/>
  <c r="Q44" i="20"/>
  <c r="O43" i="20"/>
  <c r="O61" i="20" s="1"/>
  <c r="O65" i="20" s="1"/>
  <c r="U35" i="20"/>
  <c r="S28" i="20"/>
  <c r="R28" i="20"/>
  <c r="D8" i="20"/>
  <c r="D61" i="20" s="1"/>
  <c r="D65" i="20" s="1"/>
  <c r="N8" i="20"/>
  <c r="N61" i="20" s="1"/>
  <c r="N65" i="20" s="1"/>
  <c r="T18" i="20"/>
  <c r="S8" i="20"/>
  <c r="Q9" i="20"/>
  <c r="R9" i="20"/>
  <c r="E62" i="19"/>
  <c r="Q62" i="19"/>
  <c r="F61" i="19"/>
  <c r="F65" i="19" s="1"/>
  <c r="V43" i="19"/>
  <c r="W43" i="19"/>
  <c r="W61" i="19" s="1"/>
  <c r="W65" i="19" s="1"/>
  <c r="Q44" i="19"/>
  <c r="H61" i="19"/>
  <c r="H65" i="19" s="1"/>
  <c r="N61" i="19"/>
  <c r="L61" i="19"/>
  <c r="L65" i="19" s="1"/>
  <c r="I8" i="19"/>
  <c r="K8" i="19"/>
  <c r="T35" i="19"/>
  <c r="P28" i="19"/>
  <c r="C8" i="19"/>
  <c r="S28" i="19"/>
  <c r="D8" i="19"/>
  <c r="D61" i="19" s="1"/>
  <c r="D65" i="19" s="1"/>
  <c r="O8" i="19"/>
  <c r="O61" i="19" s="1"/>
  <c r="O65" i="19" s="1"/>
  <c r="P62" i="18"/>
  <c r="T62" i="18"/>
  <c r="Q56" i="18"/>
  <c r="K43" i="18"/>
  <c r="S43" i="18" s="1"/>
  <c r="F61" i="18"/>
  <c r="F65" i="18" s="1"/>
  <c r="V61" i="18"/>
  <c r="V65" i="18" s="1"/>
  <c r="W61" i="18"/>
  <c r="W65" i="18" s="1"/>
  <c r="N61" i="18"/>
  <c r="N65" i="18" s="1"/>
  <c r="I61" i="18"/>
  <c r="I65" i="18" s="1"/>
  <c r="T49" i="18"/>
  <c r="O43" i="18"/>
  <c r="T42" i="18"/>
  <c r="T41" i="18"/>
  <c r="K8" i="18"/>
  <c r="K61" i="18" s="1"/>
  <c r="K65" i="18" s="1"/>
  <c r="C8" i="18"/>
  <c r="T11" i="18"/>
  <c r="H8" i="18"/>
  <c r="H61" i="18" s="1"/>
  <c r="H65" i="18" s="1"/>
  <c r="P62" i="17"/>
  <c r="V43" i="17"/>
  <c r="D61" i="17"/>
  <c r="D65" i="17" s="1"/>
  <c r="F61" i="17"/>
  <c r="F65" i="17" s="1"/>
  <c r="N61" i="17"/>
  <c r="N65" i="17" s="1"/>
  <c r="H61" i="17"/>
  <c r="H65" i="17" s="1"/>
  <c r="G8" i="17"/>
  <c r="G61" i="17" s="1"/>
  <c r="G65" i="17" s="1"/>
  <c r="O8" i="17"/>
  <c r="O61" i="17" s="1"/>
  <c r="O65" i="17" s="1"/>
  <c r="T41" i="17"/>
  <c r="U38" i="17"/>
  <c r="K8" i="17"/>
  <c r="C8" i="17"/>
  <c r="L8" i="17"/>
  <c r="L61" i="17" s="1"/>
  <c r="L65" i="17" s="1"/>
  <c r="V8" i="17"/>
  <c r="V61" i="17" s="1"/>
  <c r="V65" i="17" s="1"/>
  <c r="R9" i="17"/>
  <c r="U11" i="17"/>
  <c r="S9" i="17"/>
  <c r="T64" i="16"/>
  <c r="T60" i="16"/>
  <c r="P56" i="16"/>
  <c r="O61" i="16"/>
  <c r="O65" i="16" s="1"/>
  <c r="V61" i="16"/>
  <c r="V65" i="16" s="1"/>
  <c r="F43" i="16"/>
  <c r="F61" i="16" s="1"/>
  <c r="F65" i="16" s="1"/>
  <c r="G43" i="16"/>
  <c r="G61" i="16" s="1"/>
  <c r="G65" i="16" s="1"/>
  <c r="H61" i="16"/>
  <c r="H65" i="16" s="1"/>
  <c r="T52" i="16"/>
  <c r="S28" i="16"/>
  <c r="T38" i="16"/>
  <c r="K8" i="16"/>
  <c r="C8" i="16"/>
  <c r="D8" i="16"/>
  <c r="D61" i="16" s="1"/>
  <c r="D65" i="16" s="1"/>
  <c r="S9" i="16"/>
  <c r="T11" i="16"/>
  <c r="M8" i="16"/>
  <c r="W8" i="16"/>
  <c r="H61" i="15"/>
  <c r="H65" i="15" s="1"/>
  <c r="I43" i="15"/>
  <c r="I61" i="15" s="1"/>
  <c r="I65" i="15" s="1"/>
  <c r="W43" i="15"/>
  <c r="L61" i="15"/>
  <c r="L65" i="15" s="1"/>
  <c r="N61" i="15"/>
  <c r="N65" i="15" s="1"/>
  <c r="T41" i="15"/>
  <c r="D8" i="15"/>
  <c r="D61" i="15" s="1"/>
  <c r="D65" i="15" s="1"/>
  <c r="W8" i="15"/>
  <c r="K8" i="15"/>
  <c r="C8" i="15"/>
  <c r="T29" i="15"/>
  <c r="F8" i="15"/>
  <c r="F61" i="15" s="1"/>
  <c r="F65" i="15" s="1"/>
  <c r="G8" i="15"/>
  <c r="G61" i="15" s="1"/>
  <c r="G65" i="15" s="1"/>
  <c r="R28" i="15"/>
  <c r="U18" i="15"/>
  <c r="S9" i="15"/>
  <c r="M8" i="15"/>
  <c r="M61" i="15" s="1"/>
  <c r="M65" i="15" s="1"/>
  <c r="U11" i="15"/>
  <c r="Q56" i="14"/>
  <c r="P56" i="14"/>
  <c r="T58" i="14"/>
  <c r="F61" i="14"/>
  <c r="F65" i="14" s="1"/>
  <c r="N61" i="14"/>
  <c r="N65" i="14" s="1"/>
  <c r="V61" i="14"/>
  <c r="V65" i="14" s="1"/>
  <c r="W61" i="14"/>
  <c r="W65" i="14" s="1"/>
  <c r="T52" i="14"/>
  <c r="B43" i="14"/>
  <c r="I8" i="14"/>
  <c r="I61" i="14" s="1"/>
  <c r="I65" i="14" s="1"/>
  <c r="U35" i="14"/>
  <c r="C8" i="14"/>
  <c r="L8" i="14"/>
  <c r="L61" i="14" s="1"/>
  <c r="L65" i="14" s="1"/>
  <c r="D8" i="14"/>
  <c r="D61" i="14" s="1"/>
  <c r="D65" i="14" s="1"/>
  <c r="M8" i="14"/>
  <c r="M61" i="14" s="1"/>
  <c r="M65" i="14" s="1"/>
  <c r="H8" i="14"/>
  <c r="H61" i="14" s="1"/>
  <c r="H65" i="14" s="1"/>
  <c r="R28" i="14"/>
  <c r="T19" i="14"/>
  <c r="T18" i="14"/>
  <c r="O8" i="14"/>
  <c r="O61" i="14" s="1"/>
  <c r="O65" i="14" s="1"/>
  <c r="S9" i="14"/>
  <c r="P62" i="13"/>
  <c r="Q62" i="13"/>
  <c r="T62" i="13"/>
  <c r="G43" i="13"/>
  <c r="O43" i="13"/>
  <c r="U60" i="13"/>
  <c r="L61" i="13"/>
  <c r="L65" i="13" s="1"/>
  <c r="M61" i="13"/>
  <c r="M65" i="13" s="1"/>
  <c r="F61" i="13"/>
  <c r="F65" i="13" s="1"/>
  <c r="V61" i="13"/>
  <c r="V65" i="13" s="1"/>
  <c r="J43" i="13"/>
  <c r="R43" i="13" s="1"/>
  <c r="E44" i="13"/>
  <c r="T50" i="13"/>
  <c r="H8" i="13"/>
  <c r="H61" i="13" s="1"/>
  <c r="H65" i="13" s="1"/>
  <c r="S9" i="13"/>
  <c r="T11" i="13"/>
  <c r="R9" i="13"/>
  <c r="P56" i="12"/>
  <c r="D43" i="12"/>
  <c r="D61" i="12" s="1"/>
  <c r="D65" i="12" s="1"/>
  <c r="Q56" i="12"/>
  <c r="O61" i="12"/>
  <c r="O65" i="12" s="1"/>
  <c r="V61" i="12"/>
  <c r="V65" i="12" s="1"/>
  <c r="H61" i="12"/>
  <c r="H65" i="12" s="1"/>
  <c r="G43" i="12"/>
  <c r="G61" i="12" s="1"/>
  <c r="G65" i="12" s="1"/>
  <c r="L61" i="12"/>
  <c r="L65" i="12" s="1"/>
  <c r="N43" i="12"/>
  <c r="N61" i="12" s="1"/>
  <c r="N65" i="12" s="1"/>
  <c r="U49" i="12"/>
  <c r="T52" i="12"/>
  <c r="S8" i="12"/>
  <c r="I8" i="12"/>
  <c r="I61" i="12" s="1"/>
  <c r="I65" i="12" s="1"/>
  <c r="C8" i="12"/>
  <c r="T18" i="12"/>
  <c r="R9" i="12"/>
  <c r="M61" i="11"/>
  <c r="M65" i="11" s="1"/>
  <c r="Q56" i="11"/>
  <c r="D43" i="11"/>
  <c r="G43" i="11"/>
  <c r="O43" i="11"/>
  <c r="V43" i="11"/>
  <c r="I43" i="11"/>
  <c r="W43" i="11"/>
  <c r="L61" i="11"/>
  <c r="L65" i="11" s="1"/>
  <c r="U48" i="11"/>
  <c r="U51" i="11"/>
  <c r="G8" i="11"/>
  <c r="G61" i="11" s="1"/>
  <c r="G65" i="11" s="1"/>
  <c r="O8" i="11"/>
  <c r="F8" i="11"/>
  <c r="F61" i="11" s="1"/>
  <c r="F65" i="11" s="1"/>
  <c r="N8" i="11"/>
  <c r="N61" i="11" s="1"/>
  <c r="N65" i="11" s="1"/>
  <c r="V8" i="11"/>
  <c r="I8" i="11"/>
  <c r="D8" i="11"/>
  <c r="H8" i="11"/>
  <c r="H61" i="11" s="1"/>
  <c r="H65" i="11" s="1"/>
  <c r="U15" i="11"/>
  <c r="S9" i="11"/>
  <c r="T11" i="11"/>
  <c r="W8" i="11"/>
  <c r="E62" i="10"/>
  <c r="U62" i="10" s="1"/>
  <c r="P62" i="10"/>
  <c r="V61" i="10"/>
  <c r="V65" i="10" s="1"/>
  <c r="H43" i="10"/>
  <c r="W61" i="10"/>
  <c r="W65" i="10" s="1"/>
  <c r="N61" i="10"/>
  <c r="N65" i="10" s="1"/>
  <c r="L61" i="10"/>
  <c r="L65" i="10" s="1"/>
  <c r="Q44" i="10"/>
  <c r="Q28" i="10"/>
  <c r="G8" i="10"/>
  <c r="I8" i="10"/>
  <c r="I61" i="10" s="1"/>
  <c r="I65" i="10" s="1"/>
  <c r="D8" i="10"/>
  <c r="D61" i="10" s="1"/>
  <c r="D65" i="10" s="1"/>
  <c r="M8" i="10"/>
  <c r="M61" i="10" s="1"/>
  <c r="M65" i="10" s="1"/>
  <c r="F8" i="10"/>
  <c r="F61" i="10" s="1"/>
  <c r="F65" i="10" s="1"/>
  <c r="T29" i="10"/>
  <c r="H8" i="10"/>
  <c r="S9" i="10"/>
  <c r="T18" i="10"/>
  <c r="O8" i="10"/>
  <c r="O61" i="10" s="1"/>
  <c r="O65" i="10" s="1"/>
  <c r="T60" i="9"/>
  <c r="I61" i="9"/>
  <c r="I65" i="9" s="1"/>
  <c r="V43" i="9"/>
  <c r="V61" i="9" s="1"/>
  <c r="V65" i="9" s="1"/>
  <c r="K43" i="9"/>
  <c r="S43" i="9" s="1"/>
  <c r="Q56" i="9"/>
  <c r="D43" i="9"/>
  <c r="N61" i="9"/>
  <c r="N65" i="9" s="1"/>
  <c r="F61" i="9"/>
  <c r="F65" i="9" s="1"/>
  <c r="L61" i="9"/>
  <c r="L65" i="9" s="1"/>
  <c r="P44" i="9"/>
  <c r="U50" i="9"/>
  <c r="T49" i="9"/>
  <c r="T38" i="9"/>
  <c r="T29" i="9"/>
  <c r="D8" i="9"/>
  <c r="M8" i="9"/>
  <c r="M61" i="9" s="1"/>
  <c r="M65" i="9" s="1"/>
  <c r="G8" i="9"/>
  <c r="G61" i="9" s="1"/>
  <c r="G65" i="9" s="1"/>
  <c r="O8" i="9"/>
  <c r="O61" i="9" s="1"/>
  <c r="O65" i="9" s="1"/>
  <c r="T18" i="9"/>
  <c r="S8" i="9"/>
  <c r="P62" i="8"/>
  <c r="D43" i="8"/>
  <c r="Q56" i="8"/>
  <c r="M61" i="8"/>
  <c r="M65" i="8" s="1"/>
  <c r="V61" i="8"/>
  <c r="V65" i="8" s="1"/>
  <c r="F43" i="8"/>
  <c r="G43" i="8"/>
  <c r="I61" i="8"/>
  <c r="I65" i="8" s="1"/>
  <c r="N61" i="8"/>
  <c r="N65" i="8" s="1"/>
  <c r="T51" i="8"/>
  <c r="L61" i="8"/>
  <c r="L65" i="8" s="1"/>
  <c r="H61" i="8"/>
  <c r="H65" i="8" s="1"/>
  <c r="C61" i="8"/>
  <c r="C65" i="8" s="1"/>
  <c r="W8" i="8"/>
  <c r="T39" i="8"/>
  <c r="T38" i="8"/>
  <c r="U35" i="8"/>
  <c r="S28" i="8"/>
  <c r="D8" i="8"/>
  <c r="F8" i="8"/>
  <c r="G8" i="8"/>
  <c r="O8" i="8"/>
  <c r="O61" i="8" s="1"/>
  <c r="O65" i="8" s="1"/>
  <c r="S8" i="8"/>
  <c r="T19" i="8"/>
  <c r="U15" i="8"/>
  <c r="R9" i="8"/>
  <c r="T11" i="8"/>
  <c r="Q62" i="7"/>
  <c r="T64" i="7"/>
  <c r="D61" i="7"/>
  <c r="D65" i="7" s="1"/>
  <c r="I43" i="7"/>
  <c r="U58" i="7"/>
  <c r="I61" i="7"/>
  <c r="I65" i="7" s="1"/>
  <c r="F43" i="7"/>
  <c r="G61" i="7"/>
  <c r="G65" i="7" s="1"/>
  <c r="O61" i="7"/>
  <c r="O65" i="7" s="1"/>
  <c r="T48" i="7"/>
  <c r="T51" i="7"/>
  <c r="H61" i="7"/>
  <c r="H65" i="7" s="1"/>
  <c r="F8" i="7"/>
  <c r="N8" i="7"/>
  <c r="T40" i="7"/>
  <c r="T39" i="7"/>
  <c r="V8" i="7"/>
  <c r="V61" i="7" s="1"/>
  <c r="V65" i="7" s="1"/>
  <c r="K8" i="7"/>
  <c r="S8" i="7" s="1"/>
  <c r="C8" i="7"/>
  <c r="L8" i="7"/>
  <c r="L61" i="7" s="1"/>
  <c r="L65" i="7" s="1"/>
  <c r="T15" i="7"/>
  <c r="M8" i="7"/>
  <c r="M61" i="7" s="1"/>
  <c r="M65" i="7" s="1"/>
  <c r="W8" i="7"/>
  <c r="W61" i="7" s="1"/>
  <c r="W65" i="7" s="1"/>
  <c r="T11" i="7"/>
  <c r="P62" i="6"/>
  <c r="L43" i="6"/>
  <c r="T58" i="6"/>
  <c r="D43" i="6"/>
  <c r="D61" i="6"/>
  <c r="D65" i="6" s="1"/>
  <c r="F43" i="6"/>
  <c r="G43" i="6"/>
  <c r="H61" i="6"/>
  <c r="H65" i="6" s="1"/>
  <c r="I61" i="6"/>
  <c r="I65" i="6" s="1"/>
  <c r="M61" i="6"/>
  <c r="M65" i="6" s="1"/>
  <c r="N61" i="6"/>
  <c r="N65" i="6" s="1"/>
  <c r="U48" i="6"/>
  <c r="U51" i="6"/>
  <c r="Q44" i="6"/>
  <c r="K8" i="6"/>
  <c r="S8" i="6" s="1"/>
  <c r="W8" i="6"/>
  <c r="W61" i="6" s="1"/>
  <c r="W65" i="6" s="1"/>
  <c r="T38" i="6"/>
  <c r="V8" i="6"/>
  <c r="V61" i="6" s="1"/>
  <c r="V65" i="6" s="1"/>
  <c r="T35" i="6"/>
  <c r="G8" i="6"/>
  <c r="U11" i="6"/>
  <c r="O8" i="6"/>
  <c r="O61" i="6" s="1"/>
  <c r="O65" i="6" s="1"/>
  <c r="F61" i="5"/>
  <c r="F65" i="5" s="1"/>
  <c r="V43" i="5"/>
  <c r="V61" i="5" s="1"/>
  <c r="V65" i="5" s="1"/>
  <c r="P56" i="5"/>
  <c r="W43" i="5"/>
  <c r="L61" i="5"/>
  <c r="L65" i="5" s="1"/>
  <c r="I8" i="5"/>
  <c r="I61" i="5" s="1"/>
  <c r="I65" i="5" s="1"/>
  <c r="R28" i="5"/>
  <c r="D8" i="5"/>
  <c r="D61" i="5" s="1"/>
  <c r="D65" i="5" s="1"/>
  <c r="M8" i="5"/>
  <c r="M61" i="5" s="1"/>
  <c r="M65" i="5" s="1"/>
  <c r="T29" i="5"/>
  <c r="G8" i="5"/>
  <c r="G61" i="5" s="1"/>
  <c r="G65" i="5" s="1"/>
  <c r="O8" i="5"/>
  <c r="O61" i="5" s="1"/>
  <c r="O65" i="5" s="1"/>
  <c r="R9" i="5"/>
  <c r="S9" i="5"/>
  <c r="P56" i="4"/>
  <c r="Q56" i="4"/>
  <c r="L43" i="4"/>
  <c r="D43" i="4"/>
  <c r="D61" i="4" s="1"/>
  <c r="D65" i="4" s="1"/>
  <c r="F43" i="4"/>
  <c r="F61" i="4" s="1"/>
  <c r="F65" i="4" s="1"/>
  <c r="N43" i="4"/>
  <c r="N61" i="4" s="1"/>
  <c r="N65" i="4" s="1"/>
  <c r="H61" i="4"/>
  <c r="H65" i="4" s="1"/>
  <c r="T50" i="4"/>
  <c r="I61" i="4"/>
  <c r="I65" i="4" s="1"/>
  <c r="T39" i="4"/>
  <c r="R28" i="4"/>
  <c r="T19" i="4"/>
  <c r="S9" i="4"/>
  <c r="T15" i="4"/>
  <c r="M8" i="4"/>
  <c r="M61" i="4" s="1"/>
  <c r="M65" i="4" s="1"/>
  <c r="T11" i="4"/>
  <c r="G8" i="4"/>
  <c r="G61" i="4" s="1"/>
  <c r="G65" i="4" s="1"/>
  <c r="O8" i="4"/>
  <c r="O61" i="4" s="1"/>
  <c r="O65" i="4" s="1"/>
  <c r="E62" i="3"/>
  <c r="T64" i="3"/>
  <c r="Q56" i="3"/>
  <c r="T60" i="3"/>
  <c r="D61" i="3"/>
  <c r="D65" i="3" s="1"/>
  <c r="F61" i="3"/>
  <c r="F65" i="3" s="1"/>
  <c r="G61" i="3"/>
  <c r="G65" i="3" s="1"/>
  <c r="T52" i="3"/>
  <c r="L61" i="3"/>
  <c r="L65" i="3" s="1"/>
  <c r="N61" i="3"/>
  <c r="N65" i="3" s="1"/>
  <c r="H61" i="3"/>
  <c r="H65" i="3" s="1"/>
  <c r="V61" i="3"/>
  <c r="V65" i="3" s="1"/>
  <c r="T29" i="3"/>
  <c r="T18" i="3"/>
  <c r="S9" i="3"/>
  <c r="M8" i="3"/>
  <c r="M61" i="3" s="1"/>
  <c r="M65" i="3" s="1"/>
  <c r="U11" i="3"/>
  <c r="Q62" i="2"/>
  <c r="P56" i="2"/>
  <c r="L61" i="2"/>
  <c r="L65" i="2" s="1"/>
  <c r="T50" i="2"/>
  <c r="T49" i="2"/>
  <c r="I8" i="2"/>
  <c r="R28" i="2"/>
  <c r="C8" i="2"/>
  <c r="C61" i="2" s="1"/>
  <c r="C65" i="2" s="1"/>
  <c r="H8" i="2"/>
  <c r="H61" i="2" s="1"/>
  <c r="H65" i="2" s="1"/>
  <c r="B8" i="2"/>
  <c r="K8" i="2"/>
  <c r="V8" i="2"/>
  <c r="V61" i="2" s="1"/>
  <c r="V65" i="2" s="1"/>
  <c r="F8" i="2"/>
  <c r="F61" i="2" s="1"/>
  <c r="F65" i="2" s="1"/>
  <c r="N8" i="2"/>
  <c r="N61" i="2" s="1"/>
  <c r="N65" i="2" s="1"/>
  <c r="M8" i="2"/>
  <c r="M61" i="2" s="1"/>
  <c r="M65" i="2" s="1"/>
  <c r="G8" i="2"/>
  <c r="G61" i="2" s="1"/>
  <c r="G65" i="2" s="1"/>
  <c r="O8" i="2"/>
  <c r="O61" i="2" s="1"/>
  <c r="O65" i="2" s="1"/>
  <c r="D43" i="1"/>
  <c r="D61" i="1" s="1"/>
  <c r="D65" i="1" s="1"/>
  <c r="M43" i="1"/>
  <c r="M61" i="1" s="1"/>
  <c r="M65" i="1" s="1"/>
  <c r="H61" i="1"/>
  <c r="H65" i="1" s="1"/>
  <c r="E44" i="1"/>
  <c r="W43" i="1"/>
  <c r="G61" i="1"/>
  <c r="G65" i="1" s="1"/>
  <c r="O43" i="1"/>
  <c r="O61" i="1" s="1"/>
  <c r="O65" i="1" s="1"/>
  <c r="I43" i="1"/>
  <c r="U48" i="1"/>
  <c r="T52" i="1"/>
  <c r="F8" i="1"/>
  <c r="F61" i="1" s="1"/>
  <c r="F65" i="1" s="1"/>
  <c r="N8" i="1"/>
  <c r="N61" i="1" s="1"/>
  <c r="N65" i="1" s="1"/>
  <c r="U35" i="1"/>
  <c r="C8" i="1"/>
  <c r="L8" i="1"/>
  <c r="L61" i="1" s="1"/>
  <c r="L65" i="1" s="1"/>
  <c r="T29" i="1"/>
  <c r="R28" i="1"/>
  <c r="T18" i="1"/>
  <c r="S9" i="1"/>
  <c r="K8" i="1"/>
  <c r="S8" i="1" s="1"/>
  <c r="R9" i="1"/>
  <c r="U47" i="5"/>
  <c r="T47" i="5"/>
  <c r="E9" i="11"/>
  <c r="U10" i="11"/>
  <c r="U17" i="14"/>
  <c r="T17" i="14"/>
  <c r="U24" i="14"/>
  <c r="T24" i="14"/>
  <c r="U42" i="16"/>
  <c r="T42" i="16"/>
  <c r="U22" i="18"/>
  <c r="T22" i="18"/>
  <c r="U59" i="21"/>
  <c r="T59" i="21"/>
  <c r="U15" i="1"/>
  <c r="P44" i="1"/>
  <c r="T55" i="1"/>
  <c r="T58" i="1"/>
  <c r="T64" i="1"/>
  <c r="T10" i="2"/>
  <c r="E28" i="2"/>
  <c r="T40" i="2"/>
  <c r="Q56" i="2"/>
  <c r="T64" i="2"/>
  <c r="U21" i="3"/>
  <c r="U41" i="3"/>
  <c r="E44" i="3"/>
  <c r="T45" i="3"/>
  <c r="T47" i="3"/>
  <c r="E56" i="3"/>
  <c r="T57" i="3"/>
  <c r="T59" i="3"/>
  <c r="T10" i="4"/>
  <c r="T26" i="4"/>
  <c r="T30" i="4"/>
  <c r="T48" i="4"/>
  <c r="T11" i="5"/>
  <c r="U13" i="5"/>
  <c r="T13" i="5"/>
  <c r="T27" i="5"/>
  <c r="T31" i="5"/>
  <c r="U33" i="5"/>
  <c r="T33" i="5"/>
  <c r="U58" i="5"/>
  <c r="T58" i="5"/>
  <c r="T10" i="6"/>
  <c r="U12" i="6"/>
  <c r="T12" i="6"/>
  <c r="T26" i="6"/>
  <c r="T29" i="6"/>
  <c r="Q56" i="6"/>
  <c r="T60" i="6"/>
  <c r="U16" i="7"/>
  <c r="U49" i="7"/>
  <c r="T25" i="8"/>
  <c r="E28" i="8"/>
  <c r="U29" i="8"/>
  <c r="T37" i="8"/>
  <c r="Q44" i="8"/>
  <c r="Q43" i="8" s="1"/>
  <c r="T47" i="8"/>
  <c r="T19" i="9"/>
  <c r="Q28" i="9"/>
  <c r="T36" i="9"/>
  <c r="U42" i="9"/>
  <c r="Q44" i="9"/>
  <c r="T52" i="9"/>
  <c r="U63" i="9"/>
  <c r="Q9" i="10"/>
  <c r="Q8" i="10" s="1"/>
  <c r="U16" i="10"/>
  <c r="T24" i="10"/>
  <c r="T36" i="10"/>
  <c r="T40" i="10"/>
  <c r="E44" i="11"/>
  <c r="U45" i="11"/>
  <c r="T45" i="11"/>
  <c r="Q44" i="12"/>
  <c r="U45" i="12"/>
  <c r="U40" i="14"/>
  <c r="T40" i="14"/>
  <c r="U25" i="15"/>
  <c r="T25" i="15"/>
  <c r="U19" i="16"/>
  <c r="T19" i="16"/>
  <c r="T59" i="18"/>
  <c r="U59" i="18"/>
  <c r="P9" i="1"/>
  <c r="T23" i="1"/>
  <c r="U22" i="3"/>
  <c r="T22" i="3"/>
  <c r="U42" i="3"/>
  <c r="T42" i="3"/>
  <c r="P44" i="3"/>
  <c r="P56" i="3"/>
  <c r="E44" i="4"/>
  <c r="E56" i="4"/>
  <c r="T57" i="4"/>
  <c r="T31" i="6"/>
  <c r="E62" i="6"/>
  <c r="T63" i="6"/>
  <c r="U17" i="7"/>
  <c r="T17" i="7"/>
  <c r="E28" i="7"/>
  <c r="U29" i="7"/>
  <c r="T29" i="7"/>
  <c r="Q44" i="7"/>
  <c r="U50" i="7"/>
  <c r="T50" i="7"/>
  <c r="E62" i="7"/>
  <c r="U63" i="7"/>
  <c r="P28" i="8"/>
  <c r="T62" i="9"/>
  <c r="U17" i="10"/>
  <c r="T17" i="10"/>
  <c r="U53" i="10"/>
  <c r="T53" i="10"/>
  <c r="U34" i="11"/>
  <c r="T34" i="11"/>
  <c r="U59" i="13"/>
  <c r="T59" i="13"/>
  <c r="U46" i="14"/>
  <c r="T46" i="14"/>
  <c r="U50" i="8"/>
  <c r="T50" i="8"/>
  <c r="P28" i="9"/>
  <c r="U46" i="10"/>
  <c r="T46" i="10"/>
  <c r="E44" i="2"/>
  <c r="E9" i="3"/>
  <c r="Q44" i="3"/>
  <c r="Q43" i="3" s="1"/>
  <c r="U54" i="3"/>
  <c r="T54" i="3"/>
  <c r="P44" i="4"/>
  <c r="P43" i="4" s="1"/>
  <c r="U55" i="4"/>
  <c r="T55" i="4"/>
  <c r="E44" i="5"/>
  <c r="E56" i="5"/>
  <c r="T57" i="5"/>
  <c r="E9" i="7"/>
  <c r="U10" i="7"/>
  <c r="P28" i="7"/>
  <c r="E56" i="7"/>
  <c r="Q28" i="8"/>
  <c r="U15" i="9"/>
  <c r="T15" i="9"/>
  <c r="U32" i="10"/>
  <c r="T32" i="10"/>
  <c r="T51" i="12"/>
  <c r="U51" i="12"/>
  <c r="U58" i="15"/>
  <c r="T58" i="15"/>
  <c r="U34" i="18"/>
  <c r="T34" i="18"/>
  <c r="U21" i="20"/>
  <c r="T21" i="20"/>
  <c r="U58" i="4"/>
  <c r="T58" i="4"/>
  <c r="E9" i="2"/>
  <c r="E9" i="4"/>
  <c r="U21" i="4"/>
  <c r="T21" i="4"/>
  <c r="U41" i="4"/>
  <c r="T41" i="4"/>
  <c r="Q44" i="4"/>
  <c r="Q43" i="4" s="1"/>
  <c r="P44" i="5"/>
  <c r="P43" i="5" s="1"/>
  <c r="U55" i="5"/>
  <c r="T55" i="5"/>
  <c r="E9" i="6"/>
  <c r="E28" i="6"/>
  <c r="U40" i="6"/>
  <c r="T40" i="6"/>
  <c r="P9" i="7"/>
  <c r="Q28" i="7"/>
  <c r="U16" i="8"/>
  <c r="T16" i="8"/>
  <c r="Q9" i="9"/>
  <c r="T45" i="9"/>
  <c r="U58" i="9"/>
  <c r="T58" i="9"/>
  <c r="P62" i="9"/>
  <c r="U60" i="12"/>
  <c r="T60" i="12"/>
  <c r="U24" i="13"/>
  <c r="T24" i="13"/>
  <c r="E62" i="14"/>
  <c r="U63" i="14"/>
  <c r="T63" i="14"/>
  <c r="T64" i="15"/>
  <c r="U64" i="15"/>
  <c r="U13" i="16"/>
  <c r="T13" i="16"/>
  <c r="U46" i="16"/>
  <c r="T46" i="16"/>
  <c r="T58" i="16"/>
  <c r="U58" i="16"/>
  <c r="U13" i="17"/>
  <c r="T13" i="17"/>
  <c r="U13" i="4"/>
  <c r="T13" i="4"/>
  <c r="U33" i="4"/>
  <c r="T33" i="4"/>
  <c r="U64" i="6"/>
  <c r="T64" i="6"/>
  <c r="Q28" i="2"/>
  <c r="P44" i="2"/>
  <c r="P43" i="2" s="1"/>
  <c r="U59" i="2"/>
  <c r="T59" i="2"/>
  <c r="T11" i="1"/>
  <c r="T17" i="1"/>
  <c r="T24" i="1"/>
  <c r="E28" i="1"/>
  <c r="T34" i="1"/>
  <c r="U36" i="1"/>
  <c r="T40" i="1"/>
  <c r="T45" i="1"/>
  <c r="E56" i="1"/>
  <c r="E43" i="1" s="1"/>
  <c r="E62" i="1"/>
  <c r="P9" i="2"/>
  <c r="T20" i="2"/>
  <c r="T26" i="2"/>
  <c r="T30" i="2"/>
  <c r="T33" i="2"/>
  <c r="Q44" i="2"/>
  <c r="T54" i="2"/>
  <c r="U13" i="3"/>
  <c r="U33" i="3"/>
  <c r="T50" i="3"/>
  <c r="T55" i="3"/>
  <c r="P9" i="4"/>
  <c r="T18" i="4"/>
  <c r="E28" i="4"/>
  <c r="T38" i="4"/>
  <c r="T51" i="4"/>
  <c r="U59" i="4"/>
  <c r="E9" i="5"/>
  <c r="T19" i="5"/>
  <c r="U21" i="5"/>
  <c r="T21" i="5"/>
  <c r="T39" i="5"/>
  <c r="U41" i="5"/>
  <c r="T41" i="5"/>
  <c r="Q44" i="5"/>
  <c r="T52" i="5"/>
  <c r="Q56" i="5"/>
  <c r="P9" i="6"/>
  <c r="T18" i="6"/>
  <c r="U20" i="6"/>
  <c r="T20" i="6"/>
  <c r="P28" i="6"/>
  <c r="U33" i="6"/>
  <c r="T37" i="6"/>
  <c r="T50" i="6"/>
  <c r="U52" i="6"/>
  <c r="T52" i="6"/>
  <c r="Q9" i="7"/>
  <c r="U24" i="7"/>
  <c r="U36" i="7"/>
  <c r="U60" i="7"/>
  <c r="P9" i="8"/>
  <c r="T13" i="8"/>
  <c r="T40" i="8"/>
  <c r="T58" i="8"/>
  <c r="T16" i="9"/>
  <c r="U22" i="9"/>
  <c r="T39" i="9"/>
  <c r="U45" i="9"/>
  <c r="T54" i="9"/>
  <c r="T11" i="10"/>
  <c r="U11" i="10"/>
  <c r="T13" i="10"/>
  <c r="U27" i="10"/>
  <c r="T30" i="10"/>
  <c r="T33" i="10"/>
  <c r="T10" i="11"/>
  <c r="T38" i="11"/>
  <c r="U24" i="12"/>
  <c r="T24" i="12"/>
  <c r="E9" i="19"/>
  <c r="T10" i="19"/>
  <c r="U10" i="19"/>
  <c r="Q9" i="1"/>
  <c r="T10" i="1"/>
  <c r="P28" i="1"/>
  <c r="T33" i="1"/>
  <c r="T39" i="1"/>
  <c r="U45" i="1"/>
  <c r="T50" i="1"/>
  <c r="P56" i="1"/>
  <c r="T60" i="1"/>
  <c r="U13" i="2"/>
  <c r="T19" i="2"/>
  <c r="T25" i="2"/>
  <c r="T29" i="2"/>
  <c r="T35" i="2"/>
  <c r="T42" i="2"/>
  <c r="U47" i="2"/>
  <c r="T53" i="2"/>
  <c r="T60" i="2"/>
  <c r="T12" i="3"/>
  <c r="U14" i="3"/>
  <c r="T14" i="3"/>
  <c r="Q28" i="3"/>
  <c r="T32" i="3"/>
  <c r="U34" i="3"/>
  <c r="T34" i="3"/>
  <c r="U45" i="3"/>
  <c r="U57" i="3"/>
  <c r="T17" i="4"/>
  <c r="P9" i="5"/>
  <c r="T18" i="5"/>
  <c r="E28" i="5"/>
  <c r="T38" i="5"/>
  <c r="T51" i="5"/>
  <c r="U59" i="5"/>
  <c r="Q9" i="6"/>
  <c r="T17" i="6"/>
  <c r="T36" i="6"/>
  <c r="T41" i="6"/>
  <c r="E44" i="6"/>
  <c r="U45" i="6"/>
  <c r="T49" i="6"/>
  <c r="U25" i="7"/>
  <c r="T25" i="7"/>
  <c r="T35" i="7"/>
  <c r="U37" i="7"/>
  <c r="T37" i="7"/>
  <c r="T59" i="7"/>
  <c r="Q9" i="8"/>
  <c r="T17" i="8"/>
  <c r="U23" i="8"/>
  <c r="T29" i="8"/>
  <c r="U23" i="9"/>
  <c r="T23" i="9"/>
  <c r="T31" i="10"/>
  <c r="U31" i="10"/>
  <c r="P28" i="11"/>
  <c r="U50" i="11"/>
  <c r="T50" i="11"/>
  <c r="U59" i="11"/>
  <c r="T59" i="11"/>
  <c r="U11" i="14"/>
  <c r="T11" i="14"/>
  <c r="U34" i="14"/>
  <c r="T34" i="14"/>
  <c r="T20" i="15"/>
  <c r="U20" i="15"/>
  <c r="U32" i="6"/>
  <c r="T32" i="6"/>
  <c r="U10" i="1"/>
  <c r="T16" i="1"/>
  <c r="U23" i="1"/>
  <c r="Q28" i="1"/>
  <c r="Q56" i="1"/>
  <c r="U29" i="2"/>
  <c r="E56" i="2"/>
  <c r="U46" i="3"/>
  <c r="T46" i="3"/>
  <c r="U58" i="3"/>
  <c r="T58" i="3"/>
  <c r="U12" i="4"/>
  <c r="U32" i="4"/>
  <c r="T45" i="4"/>
  <c r="U47" i="4"/>
  <c r="T47" i="4"/>
  <c r="U57" i="4"/>
  <c r="E62" i="4"/>
  <c r="T22" i="5"/>
  <c r="T42" i="5"/>
  <c r="U46" i="5"/>
  <c r="E62" i="5"/>
  <c r="T21" i="6"/>
  <c r="U31" i="6"/>
  <c r="P44" i="6"/>
  <c r="P43" i="6" s="1"/>
  <c r="T53" i="6"/>
  <c r="U63" i="6"/>
  <c r="T63" i="7"/>
  <c r="T12" i="8"/>
  <c r="U24" i="8"/>
  <c r="T24" i="8"/>
  <c r="U36" i="8"/>
  <c r="T36" i="8"/>
  <c r="U49" i="8"/>
  <c r="E62" i="8"/>
  <c r="U63" i="8"/>
  <c r="U35" i="9"/>
  <c r="T35" i="9"/>
  <c r="U51" i="9"/>
  <c r="T51" i="9"/>
  <c r="P56" i="9"/>
  <c r="P43" i="9" s="1"/>
  <c r="E9" i="10"/>
  <c r="T10" i="10"/>
  <c r="U37" i="10"/>
  <c r="T39" i="10"/>
  <c r="U39" i="10"/>
  <c r="T52" i="15"/>
  <c r="U52" i="15"/>
  <c r="U24" i="17"/>
  <c r="T24" i="17"/>
  <c r="T63" i="10"/>
  <c r="P9" i="11"/>
  <c r="T13" i="11"/>
  <c r="T19" i="11"/>
  <c r="T26" i="11"/>
  <c r="T35" i="11"/>
  <c r="T41" i="11"/>
  <c r="E9" i="12"/>
  <c r="U10" i="12"/>
  <c r="T14" i="12"/>
  <c r="T36" i="12"/>
  <c r="T42" i="12"/>
  <c r="T47" i="12"/>
  <c r="T53" i="12"/>
  <c r="E9" i="13"/>
  <c r="U10" i="13"/>
  <c r="T14" i="13"/>
  <c r="T36" i="13"/>
  <c r="T42" i="13"/>
  <c r="T46" i="13"/>
  <c r="U15" i="14"/>
  <c r="T21" i="14"/>
  <c r="T27" i="14"/>
  <c r="E44" i="14"/>
  <c r="P62" i="14"/>
  <c r="U13" i="15"/>
  <c r="T13" i="15"/>
  <c r="E44" i="15"/>
  <c r="T45" i="15"/>
  <c r="E62" i="15"/>
  <c r="T16" i="16"/>
  <c r="U32" i="16"/>
  <c r="T32" i="16"/>
  <c r="T39" i="16"/>
  <c r="E44" i="16"/>
  <c r="U18" i="17"/>
  <c r="T18" i="17"/>
  <c r="T26" i="17"/>
  <c r="U35" i="17"/>
  <c r="T35" i="17"/>
  <c r="T42" i="17"/>
  <c r="T52" i="17"/>
  <c r="U17" i="18"/>
  <c r="T17" i="18"/>
  <c r="U37" i="18"/>
  <c r="T37" i="18"/>
  <c r="U52" i="18"/>
  <c r="T52" i="18"/>
  <c r="U34" i="19"/>
  <c r="T34" i="19"/>
  <c r="T12" i="24"/>
  <c r="U12" i="24"/>
  <c r="T62" i="10"/>
  <c r="U63" i="10"/>
  <c r="Q9" i="11"/>
  <c r="T52" i="11"/>
  <c r="P9" i="12"/>
  <c r="T13" i="12"/>
  <c r="T19" i="12"/>
  <c r="T26" i="12"/>
  <c r="T35" i="12"/>
  <c r="T41" i="12"/>
  <c r="P9" i="13"/>
  <c r="T13" i="13"/>
  <c r="T19" i="13"/>
  <c r="T26" i="13"/>
  <c r="T35" i="13"/>
  <c r="T41" i="13"/>
  <c r="T45" i="13"/>
  <c r="T51" i="13"/>
  <c r="E56" i="13"/>
  <c r="P9" i="14"/>
  <c r="T14" i="14"/>
  <c r="T20" i="14"/>
  <c r="T29" i="14"/>
  <c r="T36" i="14"/>
  <c r="U49" i="14"/>
  <c r="T55" i="14"/>
  <c r="T60" i="14"/>
  <c r="T10" i="15"/>
  <c r="T21" i="15"/>
  <c r="T27" i="15"/>
  <c r="U30" i="15"/>
  <c r="T34" i="15"/>
  <c r="U40" i="15"/>
  <c r="P44" i="15"/>
  <c r="P43" i="15" s="1"/>
  <c r="E56" i="15"/>
  <c r="U57" i="15"/>
  <c r="U22" i="16"/>
  <c r="T29" i="16"/>
  <c r="T53" i="16"/>
  <c r="E56" i="16"/>
  <c r="T57" i="16"/>
  <c r="T32" i="17"/>
  <c r="T51" i="17"/>
  <c r="T54" i="17"/>
  <c r="U54" i="17"/>
  <c r="T15" i="18"/>
  <c r="U32" i="18"/>
  <c r="Q9" i="19"/>
  <c r="U42" i="20"/>
  <c r="T42" i="20"/>
  <c r="U31" i="23"/>
  <c r="T31" i="23"/>
  <c r="U39" i="23"/>
  <c r="T39" i="23"/>
  <c r="E56" i="9"/>
  <c r="U57" i="9"/>
  <c r="P9" i="10"/>
  <c r="Q56" i="10"/>
  <c r="Q43" i="10" s="1"/>
  <c r="P56" i="11"/>
  <c r="Q9" i="12"/>
  <c r="T37" i="12"/>
  <c r="E56" i="12"/>
  <c r="Q9" i="13"/>
  <c r="U45" i="13"/>
  <c r="P56" i="13"/>
  <c r="Q9" i="14"/>
  <c r="Q44" i="14"/>
  <c r="Q43" i="14" s="1"/>
  <c r="U31" i="15"/>
  <c r="Q44" i="15"/>
  <c r="P56" i="15"/>
  <c r="T23" i="16"/>
  <c r="U23" i="16"/>
  <c r="Q44" i="16"/>
  <c r="T55" i="16"/>
  <c r="U55" i="16"/>
  <c r="Q28" i="18"/>
  <c r="U33" i="18"/>
  <c r="T33" i="18"/>
  <c r="U40" i="18"/>
  <c r="T40" i="18"/>
  <c r="T12" i="19"/>
  <c r="U12" i="19"/>
  <c r="U27" i="20"/>
  <c r="T27" i="20"/>
  <c r="E28" i="11"/>
  <c r="T29" i="11"/>
  <c r="P9" i="16"/>
  <c r="Q56" i="16"/>
  <c r="E28" i="17"/>
  <c r="U29" i="17"/>
  <c r="T29" i="17"/>
  <c r="U47" i="17"/>
  <c r="T47" i="17"/>
  <c r="E9" i="18"/>
  <c r="T10" i="18"/>
  <c r="U51" i="18"/>
  <c r="T51" i="18"/>
  <c r="U41" i="19"/>
  <c r="T41" i="19"/>
  <c r="T25" i="21"/>
  <c r="U25" i="21"/>
  <c r="E62" i="11"/>
  <c r="T63" i="11"/>
  <c r="E28" i="12"/>
  <c r="T29" i="12"/>
  <c r="E62" i="12"/>
  <c r="T63" i="12"/>
  <c r="E28" i="13"/>
  <c r="T29" i="13"/>
  <c r="E43" i="13"/>
  <c r="E28" i="14"/>
  <c r="E9" i="15"/>
  <c r="Q9" i="16"/>
  <c r="E28" i="16"/>
  <c r="U48" i="16"/>
  <c r="T48" i="16"/>
  <c r="U10" i="17"/>
  <c r="E9" i="17"/>
  <c r="P28" i="17"/>
  <c r="E56" i="17"/>
  <c r="T57" i="17"/>
  <c r="P9" i="18"/>
  <c r="U50" i="19"/>
  <c r="T50" i="19"/>
  <c r="T15" i="20"/>
  <c r="U15" i="20"/>
  <c r="Q9" i="4"/>
  <c r="P28" i="4"/>
  <c r="P62" i="4"/>
  <c r="Q9" i="5"/>
  <c r="P28" i="5"/>
  <c r="Q62" i="5"/>
  <c r="Q28" i="6"/>
  <c r="E44" i="7"/>
  <c r="P56" i="7"/>
  <c r="E44" i="8"/>
  <c r="E56" i="8"/>
  <c r="E9" i="9"/>
  <c r="Q62" i="9"/>
  <c r="T23" i="10"/>
  <c r="E28" i="10"/>
  <c r="E44" i="10"/>
  <c r="U45" i="10"/>
  <c r="T49" i="10"/>
  <c r="T57" i="10"/>
  <c r="Q62" i="10"/>
  <c r="T16" i="11"/>
  <c r="T22" i="11"/>
  <c r="Q28" i="11"/>
  <c r="P44" i="11"/>
  <c r="T49" i="11"/>
  <c r="T55" i="11"/>
  <c r="T58" i="11"/>
  <c r="P62" i="11"/>
  <c r="T10" i="12"/>
  <c r="U17" i="12"/>
  <c r="T23" i="12"/>
  <c r="P28" i="12"/>
  <c r="T31" i="12"/>
  <c r="T38" i="12"/>
  <c r="E44" i="12"/>
  <c r="T50" i="12"/>
  <c r="T59" i="12"/>
  <c r="P62" i="12"/>
  <c r="T10" i="13"/>
  <c r="U17" i="13"/>
  <c r="T23" i="13"/>
  <c r="P28" i="13"/>
  <c r="T31" i="13"/>
  <c r="T38" i="13"/>
  <c r="U49" i="13"/>
  <c r="T55" i="13"/>
  <c r="T58" i="13"/>
  <c r="T10" i="14"/>
  <c r="P28" i="14"/>
  <c r="T33" i="14"/>
  <c r="T39" i="14"/>
  <c r="T45" i="14"/>
  <c r="T51" i="14"/>
  <c r="T19" i="15"/>
  <c r="T24" i="15"/>
  <c r="E28" i="15"/>
  <c r="U32" i="15"/>
  <c r="T37" i="15"/>
  <c r="U42" i="15"/>
  <c r="U45" i="15"/>
  <c r="T51" i="15"/>
  <c r="T63" i="15"/>
  <c r="T12" i="16"/>
  <c r="P28" i="16"/>
  <c r="U33" i="16"/>
  <c r="T36" i="16"/>
  <c r="E62" i="16"/>
  <c r="U63" i="16"/>
  <c r="T63" i="16"/>
  <c r="P9" i="17"/>
  <c r="T23" i="17"/>
  <c r="Q28" i="17"/>
  <c r="U30" i="17"/>
  <c r="T39" i="17"/>
  <c r="T48" i="17"/>
  <c r="P56" i="17"/>
  <c r="T59" i="17"/>
  <c r="Q9" i="18"/>
  <c r="T12" i="18"/>
  <c r="T24" i="18"/>
  <c r="U24" i="18"/>
  <c r="U46" i="18"/>
  <c r="T46" i="18"/>
  <c r="U18" i="19"/>
  <c r="T18" i="19"/>
  <c r="E62" i="2"/>
  <c r="P9" i="3"/>
  <c r="E28" i="3"/>
  <c r="P62" i="3"/>
  <c r="E9" i="1"/>
  <c r="Q44" i="1"/>
  <c r="U44" i="1" s="1"/>
  <c r="P62" i="1"/>
  <c r="Q9" i="2"/>
  <c r="P28" i="2"/>
  <c r="P62" i="2"/>
  <c r="Q9" i="3"/>
  <c r="Q8" i="3" s="1"/>
  <c r="Q61" i="3" s="1"/>
  <c r="P28" i="3"/>
  <c r="Q62" i="3"/>
  <c r="Q28" i="4"/>
  <c r="Q62" i="4"/>
  <c r="Q28" i="5"/>
  <c r="E56" i="6"/>
  <c r="P44" i="7"/>
  <c r="Q56" i="7"/>
  <c r="E9" i="8"/>
  <c r="P44" i="8"/>
  <c r="P56" i="8"/>
  <c r="P9" i="9"/>
  <c r="P8" i="9" s="1"/>
  <c r="E28" i="9"/>
  <c r="E44" i="9"/>
  <c r="P28" i="10"/>
  <c r="P44" i="10"/>
  <c r="P43" i="10" s="1"/>
  <c r="U57" i="10"/>
  <c r="T30" i="11"/>
  <c r="U37" i="11"/>
  <c r="Q44" i="11"/>
  <c r="Q43" i="11" s="1"/>
  <c r="Q62" i="11"/>
  <c r="Q28" i="12"/>
  <c r="P44" i="12"/>
  <c r="P43" i="12" s="1"/>
  <c r="Q62" i="12"/>
  <c r="Q28" i="13"/>
  <c r="Q44" i="13"/>
  <c r="T57" i="13"/>
  <c r="U10" i="14"/>
  <c r="T16" i="14"/>
  <c r="U23" i="14"/>
  <c r="Q28" i="14"/>
  <c r="U45" i="14"/>
  <c r="Q9" i="15"/>
  <c r="P28" i="15"/>
  <c r="U33" i="15"/>
  <c r="U46" i="15"/>
  <c r="T57" i="15"/>
  <c r="U63" i="15"/>
  <c r="U45" i="16"/>
  <c r="T49" i="16"/>
  <c r="U57" i="16"/>
  <c r="P62" i="16"/>
  <c r="T25" i="17"/>
  <c r="U25" i="17"/>
  <c r="E44" i="17"/>
  <c r="Q56" i="17"/>
  <c r="T21" i="18"/>
  <c r="T50" i="18"/>
  <c r="U50" i="18"/>
  <c r="U21" i="19"/>
  <c r="T21" i="19"/>
  <c r="U24" i="19"/>
  <c r="T24" i="19"/>
  <c r="U58" i="19"/>
  <c r="T58" i="19"/>
  <c r="Q62" i="18"/>
  <c r="U32" i="19"/>
  <c r="T38" i="19"/>
  <c r="T46" i="19"/>
  <c r="T53" i="19"/>
  <c r="T11" i="20"/>
  <c r="T24" i="20"/>
  <c r="E28" i="20"/>
  <c r="U40" i="20"/>
  <c r="E56" i="20"/>
  <c r="T57" i="20"/>
  <c r="U27" i="21"/>
  <c r="T31" i="21"/>
  <c r="T38" i="21"/>
  <c r="E9" i="22"/>
  <c r="U14" i="22"/>
  <c r="E62" i="23"/>
  <c r="U63" i="23"/>
  <c r="T63" i="23"/>
  <c r="U22" i="24"/>
  <c r="T22" i="24"/>
  <c r="U39" i="24"/>
  <c r="T39" i="24"/>
  <c r="K65" i="14"/>
  <c r="S65" i="14" s="1"/>
  <c r="S61" i="14"/>
  <c r="U33" i="19"/>
  <c r="E56" i="19"/>
  <c r="U57" i="19"/>
  <c r="P28" i="20"/>
  <c r="U50" i="20"/>
  <c r="T50" i="20"/>
  <c r="T34" i="24"/>
  <c r="U34" i="24"/>
  <c r="Q44" i="18"/>
  <c r="Q43" i="18" s="1"/>
  <c r="P9" i="19"/>
  <c r="P8" i="19" s="1"/>
  <c r="P56" i="19"/>
  <c r="P62" i="19"/>
  <c r="Q28" i="20"/>
  <c r="Q8" i="20" s="1"/>
  <c r="Q28" i="22"/>
  <c r="Q44" i="23"/>
  <c r="U45" i="23"/>
  <c r="T18" i="24"/>
  <c r="U18" i="24"/>
  <c r="Q56" i="19"/>
  <c r="Q43" i="19" s="1"/>
  <c r="E9" i="21"/>
  <c r="U10" i="21"/>
  <c r="P44" i="21"/>
  <c r="U48" i="21"/>
  <c r="T48" i="21"/>
  <c r="U36" i="22"/>
  <c r="T36" i="22"/>
  <c r="Q9" i="23"/>
  <c r="Q8" i="23" s="1"/>
  <c r="S8" i="15"/>
  <c r="P9" i="21"/>
  <c r="E28" i="21"/>
  <c r="T29" i="21"/>
  <c r="U33" i="21"/>
  <c r="T33" i="21"/>
  <c r="U41" i="21"/>
  <c r="T41" i="21"/>
  <c r="E56" i="21"/>
  <c r="T57" i="21"/>
  <c r="Q9" i="22"/>
  <c r="U10" i="22"/>
  <c r="U50" i="22"/>
  <c r="T50" i="22"/>
  <c r="Q28" i="16"/>
  <c r="Q9" i="17"/>
  <c r="U31" i="17"/>
  <c r="P44" i="17"/>
  <c r="E28" i="18"/>
  <c r="U29" i="18"/>
  <c r="E56" i="18"/>
  <c r="T11" i="19"/>
  <c r="T17" i="19"/>
  <c r="E44" i="19"/>
  <c r="U45" i="19"/>
  <c r="T49" i="19"/>
  <c r="U64" i="19"/>
  <c r="P9" i="20"/>
  <c r="T14" i="20"/>
  <c r="T20" i="20"/>
  <c r="T29" i="20"/>
  <c r="T36" i="20"/>
  <c r="U46" i="20"/>
  <c r="T55" i="20"/>
  <c r="U57" i="20"/>
  <c r="U13" i="21"/>
  <c r="T13" i="21"/>
  <c r="U31" i="21"/>
  <c r="U46" i="21"/>
  <c r="U54" i="21"/>
  <c r="U19" i="23"/>
  <c r="T19" i="23"/>
  <c r="U27" i="23"/>
  <c r="T27" i="23"/>
  <c r="U51" i="23"/>
  <c r="T51" i="23"/>
  <c r="U52" i="24"/>
  <c r="T52" i="24"/>
  <c r="E56" i="11"/>
  <c r="P44" i="13"/>
  <c r="Q56" i="13"/>
  <c r="E9" i="14"/>
  <c r="P44" i="14"/>
  <c r="P43" i="14" s="1"/>
  <c r="E56" i="14"/>
  <c r="P9" i="15"/>
  <c r="Q56" i="15"/>
  <c r="Q62" i="15"/>
  <c r="P44" i="16"/>
  <c r="P43" i="16" s="1"/>
  <c r="Q44" i="17"/>
  <c r="Q43" i="17" s="1"/>
  <c r="E62" i="17"/>
  <c r="P28" i="18"/>
  <c r="E28" i="19"/>
  <c r="T33" i="19"/>
  <c r="U40" i="19"/>
  <c r="P44" i="19"/>
  <c r="T57" i="19"/>
  <c r="T63" i="19"/>
  <c r="U29" i="20"/>
  <c r="T41" i="20"/>
  <c r="U11" i="21"/>
  <c r="U21" i="21"/>
  <c r="T21" i="21"/>
  <c r="Q28" i="21"/>
  <c r="U39" i="21"/>
  <c r="Q56" i="21"/>
  <c r="U16" i="22"/>
  <c r="T16" i="22"/>
  <c r="U24" i="22"/>
  <c r="T24" i="22"/>
  <c r="U11" i="23"/>
  <c r="T11" i="23"/>
  <c r="Q9" i="24"/>
  <c r="O8" i="13"/>
  <c r="O61" i="13" s="1"/>
  <c r="O65" i="13" s="1"/>
  <c r="Q62" i="20"/>
  <c r="T63" i="21"/>
  <c r="E9" i="23"/>
  <c r="P62" i="23"/>
  <c r="U20" i="24"/>
  <c r="E28" i="24"/>
  <c r="U32" i="24"/>
  <c r="S8" i="21"/>
  <c r="M61" i="21"/>
  <c r="S8" i="18"/>
  <c r="P9" i="23"/>
  <c r="E28" i="23"/>
  <c r="E9" i="24"/>
  <c r="S9" i="22"/>
  <c r="Q28" i="24"/>
  <c r="E44" i="21"/>
  <c r="P56" i="21"/>
  <c r="P28" i="23"/>
  <c r="P9" i="24"/>
  <c r="P8" i="24" s="1"/>
  <c r="T26" i="24"/>
  <c r="F61" i="20"/>
  <c r="F65" i="20" s="1"/>
  <c r="G8" i="13"/>
  <c r="G61" i="13" s="1"/>
  <c r="G65" i="13" s="1"/>
  <c r="E56" i="22"/>
  <c r="E62" i="24"/>
  <c r="U63" i="24"/>
  <c r="T63" i="24"/>
  <c r="G61" i="10"/>
  <c r="G65" i="10" s="1"/>
  <c r="E44" i="20"/>
  <c r="P56" i="20"/>
  <c r="T62" i="20"/>
  <c r="U63" i="20"/>
  <c r="Q9" i="21"/>
  <c r="P28" i="21"/>
  <c r="Q44" i="21"/>
  <c r="P62" i="21"/>
  <c r="E44" i="22"/>
  <c r="P56" i="22"/>
  <c r="E56" i="23"/>
  <c r="P44" i="24"/>
  <c r="M8" i="22"/>
  <c r="S44" i="2"/>
  <c r="K43" i="2"/>
  <c r="S43" i="2" s="1"/>
  <c r="Q62" i="14"/>
  <c r="Q28" i="15"/>
  <c r="E9" i="16"/>
  <c r="Q62" i="16"/>
  <c r="E44" i="18"/>
  <c r="P56" i="18"/>
  <c r="P43" i="18" s="1"/>
  <c r="Q28" i="19"/>
  <c r="E9" i="20"/>
  <c r="P44" i="20"/>
  <c r="Q56" i="20"/>
  <c r="Q43" i="20" s="1"/>
  <c r="T40" i="21"/>
  <c r="T47" i="21"/>
  <c r="T55" i="21"/>
  <c r="T58" i="21"/>
  <c r="Q62" i="21"/>
  <c r="T15" i="22"/>
  <c r="T23" i="22"/>
  <c r="T35" i="22"/>
  <c r="P44" i="22"/>
  <c r="T49" i="22"/>
  <c r="Q56" i="22"/>
  <c r="T60" i="22"/>
  <c r="E62" i="22"/>
  <c r="T10" i="23"/>
  <c r="T18" i="23"/>
  <c r="T26" i="23"/>
  <c r="T30" i="23"/>
  <c r="T38" i="23"/>
  <c r="E44" i="23"/>
  <c r="T50" i="23"/>
  <c r="P56" i="23"/>
  <c r="T11" i="24"/>
  <c r="T17" i="24"/>
  <c r="T27" i="24"/>
  <c r="I8" i="1"/>
  <c r="I61" i="1" s="1"/>
  <c r="I65" i="1" s="1"/>
  <c r="F61" i="24"/>
  <c r="F65" i="24" s="1"/>
  <c r="I61" i="19"/>
  <c r="I65" i="19" s="1"/>
  <c r="M8" i="17"/>
  <c r="I61" i="16"/>
  <c r="I65" i="16" s="1"/>
  <c r="G8" i="14"/>
  <c r="G61" i="14" s="1"/>
  <c r="G65" i="14" s="1"/>
  <c r="P9" i="22"/>
  <c r="P8" i="22" s="1"/>
  <c r="E28" i="22"/>
  <c r="Q44" i="22"/>
  <c r="U10" i="23"/>
  <c r="T29" i="23"/>
  <c r="P44" i="23"/>
  <c r="Q56" i="23"/>
  <c r="T10" i="24"/>
  <c r="U42" i="24"/>
  <c r="H61" i="24"/>
  <c r="H65" i="24" s="1"/>
  <c r="G8" i="20"/>
  <c r="G61" i="20" s="1"/>
  <c r="G65" i="20" s="1"/>
  <c r="S9" i="18"/>
  <c r="O61" i="23"/>
  <c r="O65" i="23" s="1"/>
  <c r="G43" i="19"/>
  <c r="G61" i="19" s="1"/>
  <c r="G65" i="19" s="1"/>
  <c r="M61" i="18"/>
  <c r="R9" i="23"/>
  <c r="L61" i="22"/>
  <c r="L65" i="22" s="1"/>
  <c r="R9" i="19"/>
  <c r="R9" i="15"/>
  <c r="R9" i="11"/>
  <c r="R9" i="7"/>
  <c r="L61" i="6"/>
  <c r="L65" i="6" s="1"/>
  <c r="I61" i="3"/>
  <c r="I65" i="3" s="1"/>
  <c r="I61" i="2"/>
  <c r="I65" i="2" s="1"/>
  <c r="V61" i="1"/>
  <c r="V65" i="1" s="1"/>
  <c r="W8" i="23"/>
  <c r="W61" i="23" s="1"/>
  <c r="W65" i="23" s="1"/>
  <c r="V61" i="4"/>
  <c r="V65" i="4" s="1"/>
  <c r="B8" i="1"/>
  <c r="B8" i="24"/>
  <c r="M61" i="24"/>
  <c r="E56" i="24"/>
  <c r="S9" i="23"/>
  <c r="S8" i="19"/>
  <c r="M61" i="19"/>
  <c r="M65" i="19" s="1"/>
  <c r="S9" i="19"/>
  <c r="O61" i="18"/>
  <c r="O65" i="18" s="1"/>
  <c r="K61" i="16"/>
  <c r="K61" i="12"/>
  <c r="F61" i="6"/>
  <c r="F65" i="6" s="1"/>
  <c r="R8" i="4"/>
  <c r="R9" i="4"/>
  <c r="R8" i="3"/>
  <c r="E44" i="24"/>
  <c r="P56" i="24"/>
  <c r="N65" i="19"/>
  <c r="N61" i="7"/>
  <c r="N65" i="7" s="1"/>
  <c r="G43" i="18"/>
  <c r="G61" i="18" s="1"/>
  <c r="G65" i="18" s="1"/>
  <c r="M61" i="20"/>
  <c r="M65" i="20" s="1"/>
  <c r="O61" i="15"/>
  <c r="O65" i="15" s="1"/>
  <c r="M61" i="12"/>
  <c r="M65" i="12" s="1"/>
  <c r="O61" i="11"/>
  <c r="O65" i="11" s="1"/>
  <c r="D61" i="8"/>
  <c r="D65" i="8" s="1"/>
  <c r="L61" i="4"/>
  <c r="L65" i="4" s="1"/>
  <c r="G43" i="22"/>
  <c r="G61" i="22" s="1"/>
  <c r="G65" i="22" s="1"/>
  <c r="I43" i="21"/>
  <c r="I61" i="21" s="1"/>
  <c r="I65" i="21" s="1"/>
  <c r="I43" i="17"/>
  <c r="I61" i="17" s="1"/>
  <c r="I65" i="17" s="1"/>
  <c r="F43" i="12"/>
  <c r="F61" i="12" s="1"/>
  <c r="F65" i="12" s="1"/>
  <c r="Q44" i="24"/>
  <c r="Q43" i="24" s="1"/>
  <c r="P62" i="24"/>
  <c r="N61" i="24"/>
  <c r="N65" i="24" s="1"/>
  <c r="R9" i="22"/>
  <c r="R9" i="18"/>
  <c r="R9" i="14"/>
  <c r="R9" i="10"/>
  <c r="R9" i="6"/>
  <c r="W8" i="3"/>
  <c r="W61" i="3" s="1"/>
  <c r="W65" i="3" s="1"/>
  <c r="R9" i="3"/>
  <c r="R8" i="2"/>
  <c r="R9" i="2"/>
  <c r="C43" i="13"/>
  <c r="C61" i="13" s="1"/>
  <c r="C65" i="13" s="1"/>
  <c r="K43" i="13"/>
  <c r="S43" i="13" s="1"/>
  <c r="C43" i="9"/>
  <c r="C61" i="9" s="1"/>
  <c r="C65" i="9" s="1"/>
  <c r="C43" i="5"/>
  <c r="C61" i="5" s="1"/>
  <c r="C65" i="5" s="1"/>
  <c r="K43" i="5"/>
  <c r="S43" i="5" s="1"/>
  <c r="W43" i="21"/>
  <c r="W43" i="17"/>
  <c r="W61" i="17" s="1"/>
  <c r="W65" i="17" s="1"/>
  <c r="W43" i="13"/>
  <c r="B43" i="1"/>
  <c r="B43" i="24"/>
  <c r="B43" i="17"/>
  <c r="B43" i="16"/>
  <c r="B43" i="15"/>
  <c r="C43" i="14"/>
  <c r="C61" i="14" s="1"/>
  <c r="C65" i="14" s="1"/>
  <c r="C43" i="6"/>
  <c r="C61" i="6" s="1"/>
  <c r="C65" i="6" s="1"/>
  <c r="W43" i="16"/>
  <c r="W43" i="12"/>
  <c r="W61" i="12" s="1"/>
  <c r="W65" i="12" s="1"/>
  <c r="W43" i="8"/>
  <c r="W61" i="8" s="1"/>
  <c r="W65" i="8" s="1"/>
  <c r="W43" i="4"/>
  <c r="W61" i="4" s="1"/>
  <c r="W65" i="4" s="1"/>
  <c r="C43" i="1"/>
  <c r="C61" i="1" s="1"/>
  <c r="C65" i="1" s="1"/>
  <c r="K43" i="23"/>
  <c r="S43" i="23" s="1"/>
  <c r="C43" i="22"/>
  <c r="C61" i="22" s="1"/>
  <c r="C65" i="22" s="1"/>
  <c r="C43" i="21"/>
  <c r="C61" i="21" s="1"/>
  <c r="C65" i="21" s="1"/>
  <c r="K43" i="19"/>
  <c r="S43" i="19" s="1"/>
  <c r="C43" i="18"/>
  <c r="C61" i="18" s="1"/>
  <c r="C65" i="18" s="1"/>
  <c r="C43" i="16"/>
  <c r="C61" i="16" s="1"/>
  <c r="C65" i="16" s="1"/>
  <c r="B43" i="7"/>
  <c r="J43" i="7"/>
  <c r="R43" i="7" s="1"/>
  <c r="B8" i="23"/>
  <c r="B8" i="22"/>
  <c r="B8" i="21"/>
  <c r="B61" i="21" s="1"/>
  <c r="B65" i="21" s="1"/>
  <c r="B8" i="20"/>
  <c r="B8" i="19"/>
  <c r="J8" i="19"/>
  <c r="B8" i="18"/>
  <c r="J8" i="18"/>
  <c r="B8" i="17"/>
  <c r="J8" i="17"/>
  <c r="B8" i="16"/>
  <c r="B8" i="15"/>
  <c r="B8" i="14"/>
  <c r="B8" i="13"/>
  <c r="B8" i="12"/>
  <c r="B8" i="11"/>
  <c r="B8" i="10"/>
  <c r="B61" i="10" s="1"/>
  <c r="B65" i="10" s="1"/>
  <c r="B8" i="9"/>
  <c r="B61" i="9" s="1"/>
  <c r="B65" i="9" s="1"/>
  <c r="B8" i="8"/>
  <c r="B8" i="7"/>
  <c r="B8" i="6"/>
  <c r="K43" i="11"/>
  <c r="S43" i="11" s="1"/>
  <c r="C43" i="7"/>
  <c r="C61" i="7" s="1"/>
  <c r="C65" i="7" s="1"/>
  <c r="K43" i="7"/>
  <c r="S43" i="7" s="1"/>
  <c r="W8" i="1"/>
  <c r="W61" i="1" s="1"/>
  <c r="W65" i="1" s="1"/>
  <c r="W8" i="21"/>
  <c r="W61" i="21" s="1"/>
  <c r="W65" i="21" s="1"/>
  <c r="W8" i="13"/>
  <c r="W8" i="5"/>
  <c r="B43" i="8"/>
  <c r="J43" i="8"/>
  <c r="R43" i="8" s="1"/>
  <c r="B43" i="4"/>
  <c r="B61" i="4" s="1"/>
  <c r="B65" i="4" s="1"/>
  <c r="J43" i="4"/>
  <c r="R43" i="4" s="1"/>
  <c r="V61" i="19"/>
  <c r="V65" i="19" s="1"/>
  <c r="W61" i="9"/>
  <c r="W65" i="9" s="1"/>
  <c r="K43" i="12"/>
  <c r="S43" i="12" s="1"/>
  <c r="C43" i="4"/>
  <c r="C61" i="4" s="1"/>
  <c r="C65" i="4" s="1"/>
  <c r="K43" i="4"/>
  <c r="S43" i="4" s="1"/>
  <c r="B43" i="3"/>
  <c r="B61" i="3" s="1"/>
  <c r="B65" i="3" s="1"/>
  <c r="B43" i="2"/>
  <c r="S56" i="5"/>
  <c r="R56" i="7"/>
  <c r="S56" i="11"/>
  <c r="K43" i="1"/>
  <c r="S43" i="1" s="1"/>
  <c r="B43" i="22"/>
  <c r="J43" i="22"/>
  <c r="R43" i="22" s="1"/>
  <c r="J43" i="19"/>
  <c r="R43" i="19" s="1"/>
  <c r="B43" i="19"/>
  <c r="K43" i="15"/>
  <c r="S43" i="15" s="1"/>
  <c r="C43" i="15"/>
  <c r="C61" i="15" s="1"/>
  <c r="C65" i="15" s="1"/>
  <c r="J43" i="11"/>
  <c r="R43" i="11" s="1"/>
  <c r="B43" i="11"/>
  <c r="K43" i="10"/>
  <c r="S43" i="10" s="1"/>
  <c r="C43" i="10"/>
  <c r="C61" i="10" s="1"/>
  <c r="C65" i="10" s="1"/>
  <c r="J43" i="15"/>
  <c r="R43" i="15" s="1"/>
  <c r="S56" i="7"/>
  <c r="R56" i="13"/>
  <c r="K43" i="22"/>
  <c r="S43" i="22" s="1"/>
  <c r="C43" i="19"/>
  <c r="C61" i="19" s="1"/>
  <c r="C65" i="19" s="1"/>
  <c r="C43" i="11"/>
  <c r="C61" i="11" s="1"/>
  <c r="C65" i="11" s="1"/>
  <c r="J43" i="3"/>
  <c r="R43" i="3" s="1"/>
  <c r="C43" i="3"/>
  <c r="C61" i="3" s="1"/>
  <c r="C65" i="3" s="1"/>
  <c r="J43" i="1"/>
  <c r="R43" i="1" s="1"/>
  <c r="J43" i="10"/>
  <c r="R43" i="10" s="1"/>
  <c r="R56" i="4"/>
  <c r="S56" i="13"/>
  <c r="S56" i="23"/>
  <c r="B43" i="23"/>
  <c r="J43" i="23"/>
  <c r="R43" i="23" s="1"/>
  <c r="B43" i="20"/>
  <c r="J43" i="17"/>
  <c r="R43" i="17" s="1"/>
  <c r="J43" i="12"/>
  <c r="R43" i="12" s="1"/>
  <c r="B43" i="12"/>
  <c r="J43" i="5"/>
  <c r="R43" i="5" s="1"/>
  <c r="B43" i="5"/>
  <c r="S56" i="4"/>
  <c r="C43" i="23"/>
  <c r="C43" i="20"/>
  <c r="C61" i="20" s="1"/>
  <c r="C65" i="20" s="1"/>
  <c r="C43" i="17"/>
  <c r="C61" i="17" s="1"/>
  <c r="C65" i="17" s="1"/>
  <c r="K43" i="17"/>
  <c r="S43" i="17" s="1"/>
  <c r="C43" i="12"/>
  <c r="C61" i="12" s="1"/>
  <c r="C65" i="12" s="1"/>
  <c r="J43" i="6"/>
  <c r="R43" i="6" s="1"/>
  <c r="B43" i="6"/>
  <c r="B43" i="13"/>
  <c r="K43" i="6"/>
  <c r="S43" i="6" s="1"/>
  <c r="R56" i="8"/>
  <c r="B43" i="18"/>
  <c r="J43" i="14"/>
  <c r="R43" i="14" s="1"/>
  <c r="J43" i="9"/>
  <c r="R43" i="9" s="1"/>
  <c r="R44" i="14"/>
  <c r="S44" i="18"/>
  <c r="R44" i="22"/>
  <c r="J43" i="21"/>
  <c r="R43" i="21" s="1"/>
  <c r="J43" i="20"/>
  <c r="R43" i="20" s="1"/>
  <c r="R44" i="23"/>
  <c r="K43" i="3"/>
  <c r="S43" i="3" s="1"/>
  <c r="S44" i="14"/>
  <c r="J43" i="18"/>
  <c r="R43" i="18" s="1"/>
  <c r="K43" i="20"/>
  <c r="S43" i="20" s="1"/>
  <c r="K43" i="16"/>
  <c r="S43" i="16" s="1"/>
  <c r="J43" i="16"/>
  <c r="R43" i="16" s="1"/>
  <c r="J43" i="2"/>
  <c r="K43" i="8"/>
  <c r="S43" i="8" s="1"/>
  <c r="R28" i="18"/>
  <c r="J8" i="5"/>
  <c r="B8" i="5"/>
  <c r="R28" i="19"/>
  <c r="J8" i="1"/>
  <c r="J8" i="24"/>
  <c r="J8" i="23"/>
  <c r="J8" i="22"/>
  <c r="J8" i="21"/>
  <c r="J8" i="20"/>
  <c r="J8" i="16"/>
  <c r="J8" i="15"/>
  <c r="J8" i="14"/>
  <c r="J8" i="13"/>
  <c r="J8" i="12"/>
  <c r="J8" i="11"/>
  <c r="J8" i="10"/>
  <c r="J8" i="9"/>
  <c r="J8" i="8"/>
  <c r="J8" i="7"/>
  <c r="J8" i="6"/>
  <c r="V61" i="11" l="1"/>
  <c r="V65" i="11" s="1"/>
  <c r="F61" i="23"/>
  <c r="F65" i="23" s="1"/>
  <c r="Q43" i="6"/>
  <c r="H61" i="10"/>
  <c r="H65" i="10" s="1"/>
  <c r="L61" i="23"/>
  <c r="L65" i="23" s="1"/>
  <c r="B61" i="17"/>
  <c r="B65" i="17" s="1"/>
  <c r="P43" i="17"/>
  <c r="S8" i="16"/>
  <c r="H61" i="21"/>
  <c r="H65" i="21" s="1"/>
  <c r="O61" i="22"/>
  <c r="O65" i="22" s="1"/>
  <c r="S8" i="23"/>
  <c r="Q43" i="12"/>
  <c r="V61" i="23"/>
  <c r="V65" i="23" s="1"/>
  <c r="U56" i="10"/>
  <c r="T56" i="10"/>
  <c r="G61" i="24"/>
  <c r="G65" i="24" s="1"/>
  <c r="Q8" i="24"/>
  <c r="Q61" i="24" s="1"/>
  <c r="Q65" i="24" s="1"/>
  <c r="B61" i="23"/>
  <c r="B65" i="23" s="1"/>
  <c r="P8" i="23"/>
  <c r="C61" i="23"/>
  <c r="C65" i="23" s="1"/>
  <c r="Q43" i="22"/>
  <c r="U62" i="21"/>
  <c r="T62" i="21"/>
  <c r="K61" i="21"/>
  <c r="K65" i="21" s="1"/>
  <c r="Q8" i="21"/>
  <c r="P8" i="20"/>
  <c r="P61" i="20" s="1"/>
  <c r="P65" i="20" s="1"/>
  <c r="U62" i="19"/>
  <c r="T62" i="19"/>
  <c r="K61" i="19"/>
  <c r="B61" i="18"/>
  <c r="B65" i="18" s="1"/>
  <c r="K61" i="17"/>
  <c r="P8" i="17"/>
  <c r="W61" i="16"/>
  <c r="W65" i="16" s="1"/>
  <c r="M61" i="16"/>
  <c r="M65" i="16" s="1"/>
  <c r="Q8" i="16"/>
  <c r="W61" i="15"/>
  <c r="W65" i="15" s="1"/>
  <c r="K61" i="15"/>
  <c r="B61" i="14"/>
  <c r="B65" i="14" s="1"/>
  <c r="S8" i="14"/>
  <c r="P8" i="14"/>
  <c r="Q8" i="14"/>
  <c r="Q61" i="14" s="1"/>
  <c r="Q65" i="14" s="1"/>
  <c r="P43" i="13"/>
  <c r="T43" i="13" s="1"/>
  <c r="B61" i="12"/>
  <c r="B65" i="12" s="1"/>
  <c r="P8" i="12"/>
  <c r="P61" i="12" s="1"/>
  <c r="P65" i="12" s="1"/>
  <c r="D61" i="11"/>
  <c r="D65" i="11" s="1"/>
  <c r="W61" i="11"/>
  <c r="W65" i="11" s="1"/>
  <c r="I61" i="11"/>
  <c r="I65" i="11" s="1"/>
  <c r="Q8" i="11"/>
  <c r="P8" i="10"/>
  <c r="P61" i="10" s="1"/>
  <c r="P65" i="10" s="1"/>
  <c r="S8" i="10"/>
  <c r="D61" i="9"/>
  <c r="D65" i="9" s="1"/>
  <c r="K61" i="9"/>
  <c r="Q43" i="9"/>
  <c r="G61" i="8"/>
  <c r="G65" i="8" s="1"/>
  <c r="P43" i="8"/>
  <c r="F61" i="8"/>
  <c r="F65" i="8" s="1"/>
  <c r="P8" i="8"/>
  <c r="P61" i="8" s="1"/>
  <c r="P65" i="8" s="1"/>
  <c r="F61" i="7"/>
  <c r="F65" i="7" s="1"/>
  <c r="P8" i="7"/>
  <c r="G61" i="6"/>
  <c r="G65" i="6" s="1"/>
  <c r="P8" i="6"/>
  <c r="P61" i="6" s="1"/>
  <c r="P65" i="6" s="1"/>
  <c r="Q8" i="6"/>
  <c r="Q61" i="6" s="1"/>
  <c r="Q65" i="6" s="1"/>
  <c r="W61" i="5"/>
  <c r="W65" i="5" s="1"/>
  <c r="Q43" i="5"/>
  <c r="B61" i="5"/>
  <c r="B65" i="5" s="1"/>
  <c r="S8" i="5"/>
  <c r="J61" i="4"/>
  <c r="P8" i="4"/>
  <c r="P61" i="4" s="1"/>
  <c r="P65" i="4" s="1"/>
  <c r="U62" i="3"/>
  <c r="T62" i="3"/>
  <c r="K61" i="3"/>
  <c r="S8" i="3"/>
  <c r="B61" i="2"/>
  <c r="B65" i="2" s="1"/>
  <c r="Q8" i="2"/>
  <c r="S8" i="2"/>
  <c r="P43" i="1"/>
  <c r="Q61" i="20"/>
  <c r="Q65" i="20" s="1"/>
  <c r="K65" i="16"/>
  <c r="R8" i="13"/>
  <c r="J61" i="13"/>
  <c r="R8" i="24"/>
  <c r="J61" i="24"/>
  <c r="B61" i="11"/>
  <c r="B65" i="11" s="1"/>
  <c r="R8" i="18"/>
  <c r="J61" i="18"/>
  <c r="K61" i="5"/>
  <c r="K61" i="1"/>
  <c r="U56" i="24"/>
  <c r="T56" i="24"/>
  <c r="P43" i="20"/>
  <c r="P43" i="24"/>
  <c r="P61" i="24" s="1"/>
  <c r="P65" i="24" s="1"/>
  <c r="U62" i="17"/>
  <c r="T62" i="17"/>
  <c r="E8" i="14"/>
  <c r="T9" i="14"/>
  <c r="U9" i="14"/>
  <c r="U56" i="18"/>
  <c r="T56" i="18"/>
  <c r="P61" i="9"/>
  <c r="P65" i="9" s="1"/>
  <c r="E8" i="9"/>
  <c r="T9" i="9"/>
  <c r="U9" i="9"/>
  <c r="Q8" i="5"/>
  <c r="Q61" i="5" s="1"/>
  <c r="Q65" i="5" s="1"/>
  <c r="P8" i="18"/>
  <c r="P61" i="18" s="1"/>
  <c r="P65" i="18" s="1"/>
  <c r="U28" i="16"/>
  <c r="T28" i="16"/>
  <c r="U62" i="12"/>
  <c r="T62" i="12"/>
  <c r="Q8" i="12"/>
  <c r="Q61" i="12" s="1"/>
  <c r="Q65" i="12" s="1"/>
  <c r="P8" i="11"/>
  <c r="E8" i="2"/>
  <c r="U9" i="2"/>
  <c r="T9" i="2"/>
  <c r="U56" i="7"/>
  <c r="T56" i="7"/>
  <c r="T28" i="7"/>
  <c r="U28" i="7"/>
  <c r="E43" i="4"/>
  <c r="T44" i="4"/>
  <c r="U44" i="4"/>
  <c r="P8" i="1"/>
  <c r="E43" i="21"/>
  <c r="T44" i="21"/>
  <c r="U44" i="21"/>
  <c r="E43" i="17"/>
  <c r="U44" i="17"/>
  <c r="T44" i="17"/>
  <c r="U28" i="8"/>
  <c r="T28" i="8"/>
  <c r="R8" i="1"/>
  <c r="J61" i="1"/>
  <c r="M65" i="24"/>
  <c r="S65" i="24" s="1"/>
  <c r="S61" i="24"/>
  <c r="M65" i="18"/>
  <c r="S65" i="18" s="1"/>
  <c r="S61" i="18"/>
  <c r="U28" i="22"/>
  <c r="T28" i="22"/>
  <c r="E8" i="20"/>
  <c r="U9" i="20"/>
  <c r="T9" i="20"/>
  <c r="U56" i="23"/>
  <c r="T56" i="23"/>
  <c r="K61" i="13"/>
  <c r="U28" i="24"/>
  <c r="T28" i="24"/>
  <c r="K61" i="23"/>
  <c r="K61" i="11"/>
  <c r="Q43" i="1"/>
  <c r="U43" i="1" s="1"/>
  <c r="T62" i="16"/>
  <c r="U62" i="16"/>
  <c r="E43" i="12"/>
  <c r="U44" i="12"/>
  <c r="T44" i="12"/>
  <c r="T56" i="8"/>
  <c r="U56" i="8"/>
  <c r="T28" i="17"/>
  <c r="U28" i="17"/>
  <c r="U62" i="8"/>
  <c r="T62" i="8"/>
  <c r="E8" i="5"/>
  <c r="U9" i="5"/>
  <c r="T9" i="5"/>
  <c r="U28" i="1"/>
  <c r="T28" i="1"/>
  <c r="T56" i="3"/>
  <c r="U56" i="3"/>
  <c r="E8" i="4"/>
  <c r="U9" i="4"/>
  <c r="T9" i="4"/>
  <c r="T56" i="4"/>
  <c r="U56" i="4"/>
  <c r="Q8" i="22"/>
  <c r="Q61" i="22" s="1"/>
  <c r="Q65" i="22" s="1"/>
  <c r="K61" i="10"/>
  <c r="Q43" i="13"/>
  <c r="E8" i="1"/>
  <c r="T9" i="1"/>
  <c r="U9" i="1"/>
  <c r="E43" i="8"/>
  <c r="U44" i="8"/>
  <c r="T44" i="8"/>
  <c r="U56" i="17"/>
  <c r="T56" i="17"/>
  <c r="E8" i="15"/>
  <c r="U9" i="15"/>
  <c r="T9" i="15"/>
  <c r="U28" i="12"/>
  <c r="T28" i="12"/>
  <c r="Q43" i="16"/>
  <c r="Q61" i="16" s="1"/>
  <c r="Q65" i="16" s="1"/>
  <c r="P61" i="14"/>
  <c r="P65" i="14" s="1"/>
  <c r="E43" i="14"/>
  <c r="T44" i="14"/>
  <c r="U44" i="14"/>
  <c r="E8" i="12"/>
  <c r="T9" i="12"/>
  <c r="U9" i="12"/>
  <c r="E8" i="10"/>
  <c r="U9" i="10"/>
  <c r="T9" i="10"/>
  <c r="U62" i="4"/>
  <c r="T62" i="4"/>
  <c r="Q8" i="8"/>
  <c r="Q61" i="8" s="1"/>
  <c r="Q65" i="8" s="1"/>
  <c r="Q8" i="1"/>
  <c r="P8" i="2"/>
  <c r="P61" i="2" s="1"/>
  <c r="P65" i="2" s="1"/>
  <c r="U62" i="7"/>
  <c r="T62" i="7"/>
  <c r="P43" i="3"/>
  <c r="T28" i="2"/>
  <c r="U28" i="2"/>
  <c r="R8" i="12"/>
  <c r="J61" i="12"/>
  <c r="U28" i="9"/>
  <c r="T28" i="9"/>
  <c r="R61" i="4"/>
  <c r="J65" i="4"/>
  <c r="R65" i="4" s="1"/>
  <c r="T28" i="18"/>
  <c r="U28" i="18"/>
  <c r="K61" i="2"/>
  <c r="B61" i="1"/>
  <c r="B65" i="1" s="1"/>
  <c r="S8" i="17"/>
  <c r="M61" i="17"/>
  <c r="M65" i="17" s="1"/>
  <c r="E43" i="22"/>
  <c r="U44" i="22"/>
  <c r="T44" i="22"/>
  <c r="E43" i="20"/>
  <c r="U44" i="20"/>
  <c r="T44" i="20"/>
  <c r="P43" i="19"/>
  <c r="U56" i="11"/>
  <c r="T56" i="11"/>
  <c r="P8" i="21"/>
  <c r="T56" i="20"/>
  <c r="U56" i="20"/>
  <c r="Q8" i="15"/>
  <c r="E8" i="8"/>
  <c r="U9" i="8"/>
  <c r="T9" i="8"/>
  <c r="Q8" i="4"/>
  <c r="Q61" i="4" s="1"/>
  <c r="Q65" i="4" s="1"/>
  <c r="U28" i="14"/>
  <c r="T28" i="14"/>
  <c r="P8" i="16"/>
  <c r="P61" i="16" s="1"/>
  <c r="P65" i="16" s="1"/>
  <c r="T56" i="15"/>
  <c r="U56" i="15"/>
  <c r="U56" i="13"/>
  <c r="T56" i="13"/>
  <c r="P8" i="13"/>
  <c r="Q61" i="11"/>
  <c r="Q65" i="11" s="1"/>
  <c r="E8" i="13"/>
  <c r="T9" i="13"/>
  <c r="U9" i="13"/>
  <c r="E43" i="6"/>
  <c r="U44" i="6"/>
  <c r="T44" i="6"/>
  <c r="U28" i="5"/>
  <c r="T28" i="5"/>
  <c r="T43" i="1"/>
  <c r="T62" i="1"/>
  <c r="U62" i="1"/>
  <c r="E8" i="7"/>
  <c r="U9" i="7"/>
  <c r="T9" i="7"/>
  <c r="Q61" i="10"/>
  <c r="Q65" i="10" s="1"/>
  <c r="R8" i="23"/>
  <c r="J61" i="23"/>
  <c r="K65" i="17"/>
  <c r="S8" i="22"/>
  <c r="M61" i="22"/>
  <c r="M65" i="22" s="1"/>
  <c r="U9" i="21"/>
  <c r="E8" i="21"/>
  <c r="T9" i="21"/>
  <c r="E43" i="16"/>
  <c r="T43" i="16" s="1"/>
  <c r="T44" i="16"/>
  <c r="U44" i="16"/>
  <c r="R8" i="14"/>
  <c r="J61" i="14"/>
  <c r="R8" i="19"/>
  <c r="J61" i="19"/>
  <c r="B61" i="24"/>
  <c r="B65" i="24" s="1"/>
  <c r="U62" i="22"/>
  <c r="T62" i="22"/>
  <c r="U28" i="21"/>
  <c r="T28" i="21"/>
  <c r="R8" i="16"/>
  <c r="J61" i="16"/>
  <c r="B61" i="19"/>
  <c r="B65" i="19" s="1"/>
  <c r="B61" i="15"/>
  <c r="B65" i="15" s="1"/>
  <c r="E43" i="23"/>
  <c r="U44" i="23"/>
  <c r="T44" i="23"/>
  <c r="E43" i="18"/>
  <c r="T44" i="18"/>
  <c r="U44" i="18"/>
  <c r="U62" i="24"/>
  <c r="T62" i="24"/>
  <c r="U9" i="23"/>
  <c r="E8" i="23"/>
  <c r="T9" i="23"/>
  <c r="K61" i="7"/>
  <c r="U56" i="21"/>
  <c r="T56" i="21"/>
  <c r="K61" i="22"/>
  <c r="U62" i="23"/>
  <c r="T62" i="23"/>
  <c r="Q65" i="3"/>
  <c r="U28" i="3"/>
  <c r="T28" i="3"/>
  <c r="U28" i="15"/>
  <c r="T28" i="15"/>
  <c r="P43" i="11"/>
  <c r="E43" i="10"/>
  <c r="T43" i="10" s="1"/>
  <c r="T44" i="10"/>
  <c r="U44" i="10"/>
  <c r="E43" i="7"/>
  <c r="U44" i="7"/>
  <c r="T44" i="7"/>
  <c r="E8" i="17"/>
  <c r="T9" i="17"/>
  <c r="U9" i="17"/>
  <c r="U43" i="13"/>
  <c r="U62" i="11"/>
  <c r="T62" i="11"/>
  <c r="E8" i="18"/>
  <c r="U9" i="18"/>
  <c r="T9" i="18"/>
  <c r="T44" i="13"/>
  <c r="T62" i="15"/>
  <c r="U62" i="15"/>
  <c r="U56" i="1"/>
  <c r="T56" i="1"/>
  <c r="U62" i="14"/>
  <c r="T62" i="14"/>
  <c r="U62" i="6"/>
  <c r="T62" i="6"/>
  <c r="E43" i="3"/>
  <c r="U43" i="3" s="1"/>
  <c r="T44" i="3"/>
  <c r="U44" i="3"/>
  <c r="E8" i="11"/>
  <c r="T9" i="11"/>
  <c r="U9" i="11"/>
  <c r="R43" i="2"/>
  <c r="J61" i="2"/>
  <c r="R8" i="7"/>
  <c r="J61" i="7"/>
  <c r="B61" i="13"/>
  <c r="B65" i="13" s="1"/>
  <c r="R8" i="8"/>
  <c r="J61" i="8"/>
  <c r="B61" i="6"/>
  <c r="B65" i="6" s="1"/>
  <c r="R8" i="9"/>
  <c r="J61" i="9"/>
  <c r="R8" i="20"/>
  <c r="J61" i="20"/>
  <c r="R8" i="5"/>
  <c r="J61" i="5"/>
  <c r="B61" i="7"/>
  <c r="B65" i="7" s="1"/>
  <c r="B61" i="20"/>
  <c r="B65" i="20" s="1"/>
  <c r="K65" i="3"/>
  <c r="S65" i="3" s="1"/>
  <c r="S61" i="3"/>
  <c r="U44" i="24"/>
  <c r="E43" i="24"/>
  <c r="T44" i="24"/>
  <c r="K61" i="20"/>
  <c r="R8" i="10"/>
  <c r="J61" i="10"/>
  <c r="R8" i="21"/>
  <c r="J61" i="21"/>
  <c r="W61" i="13"/>
  <c r="W65" i="13" s="1"/>
  <c r="B61" i="8"/>
  <c r="B65" i="8" s="1"/>
  <c r="B61" i="16"/>
  <c r="B65" i="16" s="1"/>
  <c r="J61" i="3"/>
  <c r="K61" i="8"/>
  <c r="P43" i="23"/>
  <c r="P61" i="23" s="1"/>
  <c r="P65" i="23" s="1"/>
  <c r="Q43" i="21"/>
  <c r="U56" i="22"/>
  <c r="T56" i="22"/>
  <c r="U9" i="24"/>
  <c r="E8" i="24"/>
  <c r="T9" i="24"/>
  <c r="P8" i="15"/>
  <c r="P61" i="15" s="1"/>
  <c r="P65" i="15" s="1"/>
  <c r="E43" i="19"/>
  <c r="U43" i="19" s="1"/>
  <c r="T44" i="19"/>
  <c r="U44" i="19"/>
  <c r="Q8" i="17"/>
  <c r="Q61" i="17" s="1"/>
  <c r="Q65" i="17" s="1"/>
  <c r="P43" i="21"/>
  <c r="U28" i="20"/>
  <c r="T28" i="20"/>
  <c r="P43" i="7"/>
  <c r="P61" i="7" s="1"/>
  <c r="P65" i="7" s="1"/>
  <c r="P8" i="3"/>
  <c r="T28" i="10"/>
  <c r="U28" i="10"/>
  <c r="U28" i="11"/>
  <c r="T28" i="11"/>
  <c r="Q8" i="13"/>
  <c r="T56" i="9"/>
  <c r="U56" i="9"/>
  <c r="U56" i="2"/>
  <c r="T56" i="2"/>
  <c r="U44" i="13"/>
  <c r="P8" i="5"/>
  <c r="P61" i="5" s="1"/>
  <c r="P65" i="5" s="1"/>
  <c r="T44" i="1"/>
  <c r="Q8" i="7"/>
  <c r="U28" i="4"/>
  <c r="T28" i="4"/>
  <c r="Q43" i="2"/>
  <c r="Q61" i="2" s="1"/>
  <c r="Q65" i="2" s="1"/>
  <c r="U28" i="6"/>
  <c r="T28" i="6"/>
  <c r="U56" i="5"/>
  <c r="T56" i="5"/>
  <c r="E8" i="3"/>
  <c r="U9" i="3"/>
  <c r="T9" i="3"/>
  <c r="Q43" i="7"/>
  <c r="K65" i="19"/>
  <c r="S65" i="19" s="1"/>
  <c r="S61" i="19"/>
  <c r="R8" i="6"/>
  <c r="J61" i="6"/>
  <c r="R8" i="15"/>
  <c r="J61" i="15"/>
  <c r="R8" i="11"/>
  <c r="J61" i="11"/>
  <c r="R8" i="22"/>
  <c r="J61" i="22"/>
  <c r="R8" i="17"/>
  <c r="J61" i="17"/>
  <c r="B61" i="22"/>
  <c r="B65" i="22" s="1"/>
  <c r="K61" i="4"/>
  <c r="K65" i="12"/>
  <c r="S65" i="12" s="1"/>
  <c r="S61" i="12"/>
  <c r="P43" i="22"/>
  <c r="P61" i="22" s="1"/>
  <c r="P65" i="22" s="1"/>
  <c r="E8" i="16"/>
  <c r="U9" i="16"/>
  <c r="T9" i="16"/>
  <c r="U28" i="23"/>
  <c r="T28" i="23"/>
  <c r="M65" i="21"/>
  <c r="S65" i="21" s="1"/>
  <c r="S61" i="21"/>
  <c r="U28" i="19"/>
  <c r="T28" i="19"/>
  <c r="U56" i="14"/>
  <c r="T56" i="14"/>
  <c r="K65" i="15"/>
  <c r="S65" i="15" s="1"/>
  <c r="S61" i="15"/>
  <c r="Q43" i="23"/>
  <c r="Q61" i="23" s="1"/>
  <c r="Q65" i="23" s="1"/>
  <c r="T56" i="19"/>
  <c r="U56" i="19"/>
  <c r="U9" i="22"/>
  <c r="E8" i="22"/>
  <c r="T9" i="22"/>
  <c r="E43" i="9"/>
  <c r="U44" i="9"/>
  <c r="T44" i="9"/>
  <c r="U56" i="6"/>
  <c r="T56" i="6"/>
  <c r="U62" i="2"/>
  <c r="T62" i="2"/>
  <c r="Q8" i="18"/>
  <c r="Q61" i="18" s="1"/>
  <c r="Q65" i="18" s="1"/>
  <c r="P61" i="17"/>
  <c r="P65" i="17" s="1"/>
  <c r="U28" i="13"/>
  <c r="T28" i="13"/>
  <c r="K61" i="6"/>
  <c r="Q43" i="15"/>
  <c r="U56" i="12"/>
  <c r="T56" i="12"/>
  <c r="Q8" i="19"/>
  <c r="Q61" i="19" s="1"/>
  <c r="Q65" i="19" s="1"/>
  <c r="U56" i="16"/>
  <c r="T56" i="16"/>
  <c r="E43" i="15"/>
  <c r="T43" i="15" s="1"/>
  <c r="T44" i="15"/>
  <c r="U44" i="15"/>
  <c r="U62" i="5"/>
  <c r="T62" i="5"/>
  <c r="E8" i="19"/>
  <c r="U9" i="19"/>
  <c r="T9" i="19"/>
  <c r="Q8" i="9"/>
  <c r="Q61" i="9" s="1"/>
  <c r="Q65" i="9" s="1"/>
  <c r="E8" i="6"/>
  <c r="U9" i="6"/>
  <c r="T9" i="6"/>
  <c r="E43" i="5"/>
  <c r="U44" i="5"/>
  <c r="T44" i="5"/>
  <c r="E43" i="2"/>
  <c r="U44" i="2"/>
  <c r="T44" i="2"/>
  <c r="E43" i="11"/>
  <c r="U43" i="11" s="1"/>
  <c r="U44" i="11"/>
  <c r="T44" i="11"/>
  <c r="U43" i="15" l="1"/>
  <c r="Q61" i="21"/>
  <c r="Q65" i="21" s="1"/>
  <c r="S61" i="16"/>
  <c r="S65" i="16"/>
  <c r="Q61" i="13"/>
  <c r="Q65" i="13" s="1"/>
  <c r="K65" i="9"/>
  <c r="S65" i="9" s="1"/>
  <c r="S61" i="9"/>
  <c r="Q61" i="7"/>
  <c r="Q65" i="7" s="1"/>
  <c r="T43" i="3"/>
  <c r="E61" i="19"/>
  <c r="U8" i="19"/>
  <c r="T8" i="19"/>
  <c r="E61" i="18"/>
  <c r="U8" i="18"/>
  <c r="T8" i="18"/>
  <c r="R61" i="14"/>
  <c r="J65" i="14"/>
  <c r="R65" i="14" s="1"/>
  <c r="K65" i="13"/>
  <c r="S65" i="13" s="1"/>
  <c r="S61" i="13"/>
  <c r="T43" i="5"/>
  <c r="U43" i="5"/>
  <c r="U8" i="22"/>
  <c r="E61" i="22"/>
  <c r="T8" i="22"/>
  <c r="R61" i="20"/>
  <c r="J65" i="20"/>
  <c r="R65" i="20" s="1"/>
  <c r="E61" i="16"/>
  <c r="U8" i="16"/>
  <c r="T8" i="16"/>
  <c r="R61" i="22"/>
  <c r="J65" i="22"/>
  <c r="R65" i="22" s="1"/>
  <c r="R61" i="7"/>
  <c r="J65" i="7"/>
  <c r="R65" i="7" s="1"/>
  <c r="U8" i="23"/>
  <c r="E61" i="23"/>
  <c r="T8" i="23"/>
  <c r="S61" i="17"/>
  <c r="E61" i="8"/>
  <c r="U8" i="8"/>
  <c r="T8" i="8"/>
  <c r="T43" i="19"/>
  <c r="U43" i="14"/>
  <c r="T43" i="14"/>
  <c r="T43" i="17"/>
  <c r="U43" i="17"/>
  <c r="K65" i="1"/>
  <c r="S65" i="1" s="1"/>
  <c r="S61" i="1"/>
  <c r="E61" i="3"/>
  <c r="U8" i="3"/>
  <c r="T8" i="3"/>
  <c r="U8" i="24"/>
  <c r="E61" i="24"/>
  <c r="T8" i="24"/>
  <c r="U43" i="6"/>
  <c r="T43" i="6"/>
  <c r="E61" i="15"/>
  <c r="U8" i="15"/>
  <c r="T8" i="15"/>
  <c r="E61" i="1"/>
  <c r="U8" i="1"/>
  <c r="T43" i="4"/>
  <c r="U43" i="4"/>
  <c r="R61" i="21"/>
  <c r="J65" i="21"/>
  <c r="R65" i="21" s="1"/>
  <c r="J65" i="9"/>
  <c r="R65" i="9" s="1"/>
  <c r="R61" i="9"/>
  <c r="S65" i="17"/>
  <c r="Q61" i="15"/>
  <c r="Q65" i="15" s="1"/>
  <c r="K65" i="10"/>
  <c r="S65" i="10" s="1"/>
  <c r="S61" i="10"/>
  <c r="E61" i="4"/>
  <c r="T8" i="4"/>
  <c r="U8" i="4"/>
  <c r="E61" i="5"/>
  <c r="T8" i="5"/>
  <c r="U8" i="5"/>
  <c r="K65" i="11"/>
  <c r="S65" i="11" s="1"/>
  <c r="S61" i="11"/>
  <c r="E61" i="9"/>
  <c r="U8" i="9"/>
  <c r="E61" i="14"/>
  <c r="U8" i="14"/>
  <c r="T8" i="14"/>
  <c r="K65" i="5"/>
  <c r="S65" i="5" s="1"/>
  <c r="S61" i="5"/>
  <c r="R61" i="17"/>
  <c r="J65" i="17"/>
  <c r="R65" i="17" s="1"/>
  <c r="T43" i="24"/>
  <c r="U43" i="24"/>
  <c r="U43" i="7"/>
  <c r="T43" i="7"/>
  <c r="U43" i="18"/>
  <c r="T43" i="18"/>
  <c r="E61" i="7"/>
  <c r="U8" i="7"/>
  <c r="T8" i="11"/>
  <c r="P61" i="11"/>
  <c r="P65" i="11" s="1"/>
  <c r="J65" i="11"/>
  <c r="R65" i="11" s="1"/>
  <c r="R61" i="11"/>
  <c r="J65" i="2"/>
  <c r="R65" i="2" s="1"/>
  <c r="R61" i="2"/>
  <c r="U43" i="23"/>
  <c r="T43" i="23"/>
  <c r="R61" i="23"/>
  <c r="J65" i="23"/>
  <c r="R65" i="23" s="1"/>
  <c r="E61" i="13"/>
  <c r="U8" i="13"/>
  <c r="K65" i="2"/>
  <c r="S65" i="2" s="1"/>
  <c r="S61" i="2"/>
  <c r="R61" i="12"/>
  <c r="J65" i="12"/>
  <c r="R65" i="12" s="1"/>
  <c r="T8" i="7"/>
  <c r="E61" i="10"/>
  <c r="U8" i="10"/>
  <c r="T8" i="10"/>
  <c r="U43" i="16"/>
  <c r="R61" i="1"/>
  <c r="J65" i="1"/>
  <c r="R65" i="1" s="1"/>
  <c r="R61" i="18"/>
  <c r="J65" i="18"/>
  <c r="R65" i="18" s="1"/>
  <c r="U43" i="22"/>
  <c r="T43" i="22"/>
  <c r="P61" i="3"/>
  <c r="P65" i="3" s="1"/>
  <c r="K65" i="22"/>
  <c r="S65" i="22" s="1"/>
  <c r="S61" i="22"/>
  <c r="T43" i="20"/>
  <c r="U43" i="20"/>
  <c r="K65" i="23"/>
  <c r="S65" i="23" s="1"/>
  <c r="S61" i="23"/>
  <c r="E61" i="20"/>
  <c r="U8" i="20"/>
  <c r="T8" i="20"/>
  <c r="T43" i="21"/>
  <c r="U43" i="21"/>
  <c r="T8" i="9"/>
  <c r="K65" i="8"/>
  <c r="S65" i="8" s="1"/>
  <c r="S61" i="8"/>
  <c r="E61" i="17"/>
  <c r="U8" i="17"/>
  <c r="T8" i="17"/>
  <c r="R61" i="19"/>
  <c r="J65" i="19"/>
  <c r="R65" i="19" s="1"/>
  <c r="T8" i="13"/>
  <c r="P61" i="13"/>
  <c r="P65" i="13" s="1"/>
  <c r="P61" i="19"/>
  <c r="P65" i="19" s="1"/>
  <c r="Q61" i="1"/>
  <c r="Q65" i="1" s="1"/>
  <c r="U43" i="8"/>
  <c r="T43" i="8"/>
  <c r="T8" i="1"/>
  <c r="P61" i="1"/>
  <c r="P65" i="1" s="1"/>
  <c r="U43" i="10"/>
  <c r="R61" i="6"/>
  <c r="J65" i="6"/>
  <c r="R65" i="6" s="1"/>
  <c r="E61" i="11"/>
  <c r="U8" i="11"/>
  <c r="K65" i="7"/>
  <c r="S65" i="7" s="1"/>
  <c r="S61" i="7"/>
  <c r="E61" i="2"/>
  <c r="T8" i="2"/>
  <c r="U8" i="2"/>
  <c r="J65" i="13"/>
  <c r="R65" i="13" s="1"/>
  <c r="R61" i="13"/>
  <c r="E61" i="6"/>
  <c r="U8" i="6"/>
  <c r="T8" i="6"/>
  <c r="K65" i="6"/>
  <c r="S65" i="6" s="1"/>
  <c r="S61" i="6"/>
  <c r="R61" i="10"/>
  <c r="J65" i="10"/>
  <c r="R65" i="10" s="1"/>
  <c r="T43" i="11"/>
  <c r="T43" i="2"/>
  <c r="U43" i="2"/>
  <c r="K65" i="4"/>
  <c r="S65" i="4" s="1"/>
  <c r="S61" i="4"/>
  <c r="R61" i="15"/>
  <c r="J65" i="15"/>
  <c r="R65" i="15" s="1"/>
  <c r="R61" i="8"/>
  <c r="J65" i="8"/>
  <c r="R65" i="8" s="1"/>
  <c r="E61" i="21"/>
  <c r="U8" i="21"/>
  <c r="T8" i="21"/>
  <c r="U43" i="9"/>
  <c r="T43" i="9"/>
  <c r="R61" i="3"/>
  <c r="J65" i="3"/>
  <c r="R65" i="3" s="1"/>
  <c r="K65" i="20"/>
  <c r="S65" i="20" s="1"/>
  <c r="S61" i="20"/>
  <c r="R61" i="5"/>
  <c r="J65" i="5"/>
  <c r="R65" i="5" s="1"/>
  <c r="R61" i="16"/>
  <c r="J65" i="16"/>
  <c r="R65" i="16" s="1"/>
  <c r="P61" i="21"/>
  <c r="P65" i="21" s="1"/>
  <c r="E61" i="12"/>
  <c r="U8" i="12"/>
  <c r="T8" i="12"/>
  <c r="U43" i="12"/>
  <c r="T43" i="12"/>
  <c r="R61" i="24"/>
  <c r="J65" i="24"/>
  <c r="R65" i="24" s="1"/>
  <c r="E65" i="3" l="1"/>
  <c r="T61" i="3"/>
  <c r="U61" i="3"/>
  <c r="E65" i="9"/>
  <c r="T61" i="9"/>
  <c r="U61" i="9"/>
  <c r="E65" i="4"/>
  <c r="T61" i="4"/>
  <c r="U61" i="4"/>
  <c r="E65" i="22"/>
  <c r="U61" i="22"/>
  <c r="T61" i="22"/>
  <c r="E65" i="10"/>
  <c r="U61" i="10"/>
  <c r="T61" i="10"/>
  <c r="E65" i="15"/>
  <c r="U61" i="15"/>
  <c r="T61" i="15"/>
  <c r="E65" i="7"/>
  <c r="U61" i="7"/>
  <c r="T61" i="7"/>
  <c r="E65" i="8"/>
  <c r="T61" i="8"/>
  <c r="U61" i="8"/>
  <c r="E65" i="18"/>
  <c r="T61" i="18"/>
  <c r="U61" i="18"/>
  <c r="E65" i="24"/>
  <c r="T61" i="24"/>
  <c r="U61" i="24"/>
  <c r="E65" i="12"/>
  <c r="U61" i="12"/>
  <c r="T61" i="12"/>
  <c r="E65" i="14"/>
  <c r="U61" i="14"/>
  <c r="T61" i="14"/>
  <c r="E65" i="2"/>
  <c r="U61" i="2"/>
  <c r="T61" i="2"/>
  <c r="E65" i="21"/>
  <c r="T61" i="21"/>
  <c r="U61" i="21"/>
  <c r="E65" i="6"/>
  <c r="U61" i="6"/>
  <c r="T61" i="6"/>
  <c r="E65" i="1"/>
  <c r="T61" i="1"/>
  <c r="U61" i="1"/>
  <c r="E65" i="23"/>
  <c r="U61" i="23"/>
  <c r="T61" i="23"/>
  <c r="E65" i="16"/>
  <c r="U61" i="16"/>
  <c r="T61" i="16"/>
  <c r="E65" i="11"/>
  <c r="U61" i="11"/>
  <c r="T61" i="11"/>
  <c r="E65" i="17"/>
  <c r="T61" i="17"/>
  <c r="U61" i="17"/>
  <c r="E65" i="20"/>
  <c r="T61" i="20"/>
  <c r="U61" i="20"/>
  <c r="E65" i="13"/>
  <c r="T61" i="13"/>
  <c r="U61" i="13"/>
  <c r="E65" i="5"/>
  <c r="T61" i="5"/>
  <c r="U61" i="5"/>
  <c r="E65" i="19"/>
  <c r="U61" i="19"/>
  <c r="T61" i="19"/>
  <c r="T65" i="13" l="1"/>
  <c r="U65" i="13"/>
  <c r="U65" i="1"/>
  <c r="T65" i="1"/>
  <c r="T65" i="8"/>
  <c r="U65" i="8"/>
  <c r="U65" i="21"/>
  <c r="T65" i="21"/>
  <c r="U65" i="16"/>
  <c r="T65" i="16"/>
  <c r="U65" i="24"/>
  <c r="T65" i="24"/>
  <c r="T65" i="9"/>
  <c r="U65" i="9"/>
  <c r="T65" i="15"/>
  <c r="U65" i="15"/>
  <c r="U65" i="11"/>
  <c r="T65" i="11"/>
  <c r="U65" i="12"/>
  <c r="T65" i="12"/>
  <c r="U65" i="19"/>
  <c r="T65" i="19"/>
  <c r="U65" i="10"/>
  <c r="T65" i="10"/>
  <c r="U65" i="6"/>
  <c r="T65" i="6"/>
  <c r="T65" i="7"/>
  <c r="U65" i="7"/>
  <c r="T65" i="20"/>
  <c r="U65" i="20"/>
  <c r="U65" i="22"/>
  <c r="T65" i="22"/>
  <c r="U65" i="4"/>
  <c r="T65" i="4"/>
  <c r="U65" i="2"/>
  <c r="T65" i="2"/>
  <c r="U65" i="5"/>
  <c r="T65" i="5"/>
  <c r="U65" i="17"/>
  <c r="T65" i="17"/>
  <c r="T65" i="14"/>
  <c r="U65" i="14"/>
  <c r="T65" i="23"/>
  <c r="U65" i="23"/>
  <c r="T65" i="18"/>
  <c r="U65" i="18"/>
  <c r="U65" i="3"/>
  <c r="T65" i="3"/>
</calcChain>
</file>

<file path=xl/sharedStrings.xml><?xml version="1.0" encoding="utf-8"?>
<sst xmlns="http://schemas.openxmlformats.org/spreadsheetml/2006/main" count="2640" uniqueCount="123">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</sst>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2277861000</v>
      </c>
      <c r="C8" s="36">
        <f t="shared" si="0"/>
        <v>-77323000</v>
      </c>
      <c r="D8" s="36">
        <f t="shared" si="0"/>
        <v>0</v>
      </c>
      <c r="E8" s="36">
        <f t="shared" si="0"/>
        <v>2200538000</v>
      </c>
      <c r="F8" s="37">
        <f t="shared" si="0"/>
        <v>2291596000</v>
      </c>
      <c r="G8" s="38">
        <f t="shared" si="0"/>
        <v>1971525000</v>
      </c>
      <c r="H8" s="37">
        <f t="shared" si="0"/>
        <v>279727000</v>
      </c>
      <c r="I8" s="38">
        <f t="shared" si="0"/>
        <v>191761671</v>
      </c>
      <c r="J8" s="37">
        <f t="shared" si="0"/>
        <v>590378000</v>
      </c>
      <c r="K8" s="38">
        <f t="shared" si="0"/>
        <v>446351699</v>
      </c>
      <c r="L8" s="37">
        <f t="shared" si="0"/>
        <v>480239000</v>
      </c>
      <c r="M8" s="38">
        <f t="shared" si="0"/>
        <v>328457931</v>
      </c>
      <c r="N8" s="37">
        <f t="shared" si="0"/>
        <v>0</v>
      </c>
      <c r="O8" s="38">
        <f t="shared" si="0"/>
        <v>0</v>
      </c>
      <c r="P8" s="37">
        <f t="shared" si="0"/>
        <v>1350344000</v>
      </c>
      <c r="Q8" s="38">
        <f t="shared" si="0"/>
        <v>966571301</v>
      </c>
      <c r="R8" s="16">
        <f>IF(($J8       =0),0,((($L8       -$J8       )/$J8       )*100))</f>
        <v>-18.65567483883207</v>
      </c>
      <c r="S8" s="17">
        <f>IF(($K8       =0),0,((($M8       -$K8       )/$K8       )*100))</f>
        <v>-26.412752155783775</v>
      </c>
      <c r="T8" s="16">
        <f>IF(($E8       =0),0,(($P8       /$E8       )*100))</f>
        <v>61.364266374859241</v>
      </c>
      <c r="U8" s="18">
        <f>IF(($E8       =0),0,(($Q8       /$E8       )*100))</f>
        <v>43.924317644139748</v>
      </c>
      <c r="V8" s="37">
        <f t="shared" ref="V8:W8" si="1">+V9+V28</f>
        <v>68619000</v>
      </c>
      <c r="W8" s="38">
        <f t="shared" si="1"/>
        <v>3777000</v>
      </c>
    </row>
    <row r="9" spans="1:23" x14ac:dyDescent="0.2">
      <c r="A9" s="19" t="s">
        <v>35</v>
      </c>
      <c r="B9" s="39">
        <f t="shared" ref="B9:Q9" si="2">SUM(B10:B27)</f>
        <v>2153977000</v>
      </c>
      <c r="C9" s="39">
        <f t="shared" si="2"/>
        <v>-81985000</v>
      </c>
      <c r="D9" s="39">
        <f t="shared" si="2"/>
        <v>0</v>
      </c>
      <c r="E9" s="39">
        <f t="shared" si="2"/>
        <v>2071992000</v>
      </c>
      <c r="F9" s="40">
        <f t="shared" si="2"/>
        <v>2163050000</v>
      </c>
      <c r="G9" s="41">
        <f t="shared" si="2"/>
        <v>1842979000</v>
      </c>
      <c r="H9" s="40">
        <f t="shared" si="2"/>
        <v>256042000</v>
      </c>
      <c r="I9" s="41">
        <f t="shared" si="2"/>
        <v>185731655</v>
      </c>
      <c r="J9" s="40">
        <f t="shared" si="2"/>
        <v>568774000</v>
      </c>
      <c r="K9" s="41">
        <f t="shared" si="2"/>
        <v>438578408</v>
      </c>
      <c r="L9" s="40">
        <f t="shared" si="2"/>
        <v>454959000</v>
      </c>
      <c r="M9" s="41">
        <f t="shared" si="2"/>
        <v>307176931</v>
      </c>
      <c r="N9" s="40">
        <f t="shared" si="2"/>
        <v>0</v>
      </c>
      <c r="O9" s="41">
        <f t="shared" si="2"/>
        <v>0</v>
      </c>
      <c r="P9" s="40">
        <f t="shared" si="2"/>
        <v>1279775000</v>
      </c>
      <c r="Q9" s="41">
        <f t="shared" si="2"/>
        <v>931486994</v>
      </c>
      <c r="R9" s="20">
        <f>IF(($J9       =0),0,((($L9       -$J9       )/$J9       )*100))</f>
        <v>-20.010584168755958</v>
      </c>
      <c r="S9" s="21">
        <f>IF(($K9       =0),0,((($M9       -$K9       )/$K9       )*100))</f>
        <v>-29.960772031440268</v>
      </c>
      <c r="T9" s="20">
        <f>IF(($E9       =0),0,(($P9       /$E9       )*100))</f>
        <v>61.765441179309576</v>
      </c>
      <c r="U9" s="22">
        <f>IF(($E9       =0),0,(($Q9       /$E9       )*100))</f>
        <v>44.956109579573663</v>
      </c>
      <c r="V9" s="40">
        <f t="shared" ref="V9:W9" si="3">SUM(V10:V27)</f>
        <v>30755000</v>
      </c>
      <c r="W9" s="41">
        <f t="shared" si="3"/>
        <v>3777000</v>
      </c>
    </row>
    <row r="10" spans="1:23" x14ac:dyDescent="0.2">
      <c r="A10" s="23" t="s">
        <v>36</v>
      </c>
      <c r="B10" s="42">
        <v>877529000</v>
      </c>
      <c r="C10" s="42">
        <v>-22798000</v>
      </c>
      <c r="D10" s="42"/>
      <c r="E10" s="42">
        <f t="shared" ref="E10:E41" si="4">$B10      +$C10      +$D10</f>
        <v>854731000</v>
      </c>
      <c r="F10" s="43">
        <v>854731000</v>
      </c>
      <c r="G10" s="44">
        <v>854731000</v>
      </c>
      <c r="H10" s="43">
        <v>120923000</v>
      </c>
      <c r="I10" s="44">
        <v>78896563</v>
      </c>
      <c r="J10" s="43">
        <v>300870000</v>
      </c>
      <c r="K10" s="44">
        <v>195585298</v>
      </c>
      <c r="L10" s="43">
        <v>349284000</v>
      </c>
      <c r="M10" s="44">
        <v>145297726</v>
      </c>
      <c r="N10" s="43"/>
      <c r="O10" s="44"/>
      <c r="P10" s="43">
        <f t="shared" ref="P10:P41" si="5">$H10      +$J10      +$L10      +$N10</f>
        <v>771077000</v>
      </c>
      <c r="Q10" s="44">
        <f t="shared" ref="Q10:Q41" si="6">$I10      +$K10      +$M10      +$O10</f>
        <v>419779587</v>
      </c>
      <c r="R10" s="24">
        <f t="shared" ref="R10:R41" si="7">IF(($J10      =0),0,((($L10      -$J10      )/$J10      )*100))</f>
        <v>16.091335128128428</v>
      </c>
      <c r="S10" s="25">
        <f t="shared" ref="S10:S41" si="8">IF(($K10      =0),0,((($M10      -$K10      )/$K10      )*100))</f>
        <v>-25.711325193778112</v>
      </c>
      <c r="T10" s="24">
        <f t="shared" ref="T10:T41" si="9">IF(($E10      =0),0,(($P10      /$E10      )*100))</f>
        <v>90.212827193584872</v>
      </c>
      <c r="U10" s="26">
        <f t="shared" ref="U10:U41" si="10">IF(($E10      =0),0,(($Q10      /$E10      )*100))</f>
        <v>49.112479481848673</v>
      </c>
      <c r="V10" s="43">
        <v>19192000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266686000</v>
      </c>
      <c r="C12" s="42"/>
      <c r="D12" s="42"/>
      <c r="E12" s="42">
        <f t="shared" si="4"/>
        <v>266686000</v>
      </c>
      <c r="F12" s="43">
        <v>266686000</v>
      </c>
      <c r="G12" s="44">
        <v>90673000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/>
      <c r="M12" s="44">
        <v>15636383</v>
      </c>
      <c r="N12" s="43"/>
      <c r="O12" s="44"/>
      <c r="P12" s="43">
        <f t="shared" si="5"/>
        <v>20926000</v>
      </c>
      <c r="Q12" s="44">
        <f t="shared" si="6"/>
        <v>52342811</v>
      </c>
      <c r="R12" s="24">
        <f t="shared" si="7"/>
        <v>-100</v>
      </c>
      <c r="S12" s="25">
        <f t="shared" si="8"/>
        <v>-27.960517101448424</v>
      </c>
      <c r="T12" s="24">
        <f t="shared" si="9"/>
        <v>7.8466811156191181</v>
      </c>
      <c r="U12" s="26">
        <f t="shared" si="10"/>
        <v>19.627131157991045</v>
      </c>
      <c r="V12" s="43"/>
      <c r="W12" s="44"/>
    </row>
    <row r="13" spans="1:23" x14ac:dyDescent="0.2">
      <c r="A13" s="23" t="s">
        <v>39</v>
      </c>
      <c r="B13" s="42">
        <v>104521000</v>
      </c>
      <c r="C13" s="42">
        <v>-14480000</v>
      </c>
      <c r="D13" s="42"/>
      <c r="E13" s="42">
        <f t="shared" si="4"/>
        <v>90041000</v>
      </c>
      <c r="F13" s="43">
        <v>90041000</v>
      </c>
      <c r="G13" s="44">
        <v>90041000</v>
      </c>
      <c r="H13" s="43">
        <v>8715000</v>
      </c>
      <c r="I13" s="44">
        <v>6559736</v>
      </c>
      <c r="J13" s="43">
        <v>30457000</v>
      </c>
      <c r="K13" s="44">
        <v>27011946</v>
      </c>
      <c r="L13" s="43">
        <v>10023000</v>
      </c>
      <c r="M13" s="44">
        <v>11935016</v>
      </c>
      <c r="N13" s="43"/>
      <c r="O13" s="44"/>
      <c r="P13" s="43">
        <f t="shared" si="5"/>
        <v>49195000</v>
      </c>
      <c r="Q13" s="44">
        <f t="shared" si="6"/>
        <v>45506698</v>
      </c>
      <c r="R13" s="24">
        <f t="shared" si="7"/>
        <v>-67.091309058672891</v>
      </c>
      <c r="S13" s="25">
        <f t="shared" si="8"/>
        <v>-55.815786097010559</v>
      </c>
      <c r="T13" s="24">
        <f t="shared" si="9"/>
        <v>54.636221276973821</v>
      </c>
      <c r="U13" s="26">
        <f t="shared" si="10"/>
        <v>50.53997401183905</v>
      </c>
      <c r="V13" s="43">
        <v>1617000</v>
      </c>
      <c r="W13" s="44">
        <v>1617000</v>
      </c>
    </row>
    <row r="14" spans="1:23" x14ac:dyDescent="0.2">
      <c r="A14" s="23" t="s">
        <v>40</v>
      </c>
      <c r="B14" s="42">
        <v>42042000</v>
      </c>
      <c r="C14" s="42">
        <v>-2000000</v>
      </c>
      <c r="D14" s="42"/>
      <c r="E14" s="42">
        <f t="shared" si="4"/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/>
      <c r="O14" s="44"/>
      <c r="P14" s="43">
        <f t="shared" si="5"/>
        <v>24948000</v>
      </c>
      <c r="Q14" s="44">
        <f t="shared" si="6"/>
        <v>18355137</v>
      </c>
      <c r="R14" s="24">
        <f t="shared" si="7"/>
        <v>22.972670250896059</v>
      </c>
      <c r="S14" s="25">
        <f t="shared" si="8"/>
        <v>42.697681816746453</v>
      </c>
      <c r="T14" s="24">
        <f t="shared" si="9"/>
        <v>62.304580190799662</v>
      </c>
      <c r="U14" s="26">
        <f t="shared" si="10"/>
        <v>45.83971080365616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10126000</v>
      </c>
      <c r="C16" s="42">
        <v>295000</v>
      </c>
      <c r="D16" s="42"/>
      <c r="E16" s="42">
        <f t="shared" si="4"/>
        <v>10421000</v>
      </c>
      <c r="F16" s="43">
        <v>10421000</v>
      </c>
      <c r="G16" s="44">
        <v>10421000</v>
      </c>
      <c r="H16" s="43">
        <v>2177000</v>
      </c>
      <c r="I16" s="44">
        <v>1119503</v>
      </c>
      <c r="J16" s="43">
        <v>2764000</v>
      </c>
      <c r="K16" s="44">
        <v>903392</v>
      </c>
      <c r="L16" s="43">
        <v>2243000</v>
      </c>
      <c r="M16" s="44">
        <v>1385059</v>
      </c>
      <c r="N16" s="43"/>
      <c r="O16" s="44"/>
      <c r="P16" s="43">
        <f t="shared" si="5"/>
        <v>7184000</v>
      </c>
      <c r="Q16" s="44">
        <f t="shared" si="6"/>
        <v>3407954</v>
      </c>
      <c r="R16" s="24">
        <f t="shared" si="7"/>
        <v>-18.849493487698986</v>
      </c>
      <c r="S16" s="25">
        <f t="shared" si="8"/>
        <v>53.317607417378056</v>
      </c>
      <c r="T16" s="24">
        <f t="shared" si="9"/>
        <v>68.937721907686395</v>
      </c>
      <c r="U16" s="26">
        <f t="shared" si="10"/>
        <v>32.702754054313402</v>
      </c>
      <c r="V16" s="43">
        <v>843000</v>
      </c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48056000</v>
      </c>
      <c r="D20" s="42"/>
      <c r="E20" s="42">
        <f t="shared" si="4"/>
        <v>48056000</v>
      </c>
      <c r="F20" s="43">
        <v>48056000</v>
      </c>
      <c r="G20" s="44">
        <v>48056000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220112000</v>
      </c>
      <c r="C22" s="42">
        <v>-20000000</v>
      </c>
      <c r="D22" s="42"/>
      <c r="E22" s="42">
        <f t="shared" si="4"/>
        <v>200112000</v>
      </c>
      <c r="F22" s="43">
        <v>220112000</v>
      </c>
      <c r="G22" s="44">
        <v>147112000</v>
      </c>
      <c r="H22" s="43">
        <v>55777000</v>
      </c>
      <c r="I22" s="44">
        <v>31900968</v>
      </c>
      <c r="J22" s="43">
        <v>65165000</v>
      </c>
      <c r="K22" s="44">
        <v>74743471</v>
      </c>
      <c r="L22" s="43">
        <v>48980000</v>
      </c>
      <c r="M22" s="44">
        <v>32949912</v>
      </c>
      <c r="N22" s="43"/>
      <c r="O22" s="44"/>
      <c r="P22" s="43">
        <f t="shared" si="5"/>
        <v>169922000</v>
      </c>
      <c r="Q22" s="44">
        <f t="shared" si="6"/>
        <v>139594351</v>
      </c>
      <c r="R22" s="24">
        <f t="shared" si="7"/>
        <v>-24.836952351722548</v>
      </c>
      <c r="S22" s="25">
        <f t="shared" si="8"/>
        <v>-55.915999673068441</v>
      </c>
      <c r="T22" s="24">
        <f t="shared" si="9"/>
        <v>84.913448468857439</v>
      </c>
      <c r="U22" s="26">
        <f t="shared" si="10"/>
        <v>69.758110957863593</v>
      </c>
      <c r="V22" s="43"/>
      <c r="W22" s="44"/>
    </row>
    <row r="23" spans="1:23" x14ac:dyDescent="0.2">
      <c r="A23" s="23" t="s">
        <v>49</v>
      </c>
      <c r="B23" s="42">
        <v>330959000</v>
      </c>
      <c r="C23" s="42">
        <v>-2000000</v>
      </c>
      <c r="D23" s="42"/>
      <c r="E23" s="42">
        <f t="shared" si="4"/>
        <v>328959000</v>
      </c>
      <c r="F23" s="43">
        <v>330959000</v>
      </c>
      <c r="G23" s="44">
        <v>328959000</v>
      </c>
      <c r="H23" s="43">
        <v>48498000</v>
      </c>
      <c r="I23" s="44">
        <v>32114406</v>
      </c>
      <c r="J23" s="43">
        <v>87732000</v>
      </c>
      <c r="K23" s="44">
        <v>63287465</v>
      </c>
      <c r="L23" s="43">
        <v>11955000</v>
      </c>
      <c r="M23" s="44">
        <v>50260582</v>
      </c>
      <c r="N23" s="43"/>
      <c r="O23" s="44"/>
      <c r="P23" s="43">
        <f t="shared" si="5"/>
        <v>148185000</v>
      </c>
      <c r="Q23" s="44">
        <f t="shared" si="6"/>
        <v>145662453</v>
      </c>
      <c r="R23" s="24">
        <f t="shared" si="7"/>
        <v>-86.373273150047865</v>
      </c>
      <c r="S23" s="25">
        <f t="shared" si="8"/>
        <v>-20.583670083799372</v>
      </c>
      <c r="T23" s="24">
        <f t="shared" si="9"/>
        <v>45.046647150556758</v>
      </c>
      <c r="U23" s="26">
        <f t="shared" si="10"/>
        <v>44.279819977565595</v>
      </c>
      <c r="V23" s="43">
        <v>9103000</v>
      </c>
      <c r="W23" s="44">
        <v>2160000</v>
      </c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302002000</v>
      </c>
      <c r="C26" s="42">
        <v>-69058000</v>
      </c>
      <c r="D26" s="42"/>
      <c r="E26" s="42">
        <f t="shared" si="4"/>
        <v>232944000</v>
      </c>
      <c r="F26" s="43">
        <v>302002000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/>
      <c r="O26" s="44"/>
      <c r="P26" s="43">
        <f t="shared" si="5"/>
        <v>88338000</v>
      </c>
      <c r="Q26" s="44">
        <f t="shared" si="6"/>
        <v>106838003</v>
      </c>
      <c r="R26" s="24">
        <f t="shared" si="7"/>
        <v>-66.046408769962255</v>
      </c>
      <c r="S26" s="25">
        <f t="shared" si="8"/>
        <v>-17.628140128700732</v>
      </c>
      <c r="T26" s="24">
        <f t="shared" si="9"/>
        <v>37.922419122192458</v>
      </c>
      <c r="U26" s="26">
        <f t="shared" si="10"/>
        <v>45.864243337454496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123884000</v>
      </c>
      <c r="C28" s="39">
        <f t="shared" si="11"/>
        <v>4662000</v>
      </c>
      <c r="D28" s="39">
        <f t="shared" si="11"/>
        <v>0</v>
      </c>
      <c r="E28" s="39">
        <f t="shared" si="11"/>
        <v>128546000</v>
      </c>
      <c r="F28" s="40">
        <f t="shared" si="11"/>
        <v>128546000</v>
      </c>
      <c r="G28" s="41">
        <f t="shared" si="11"/>
        <v>128546000</v>
      </c>
      <c r="H28" s="40">
        <f t="shared" si="11"/>
        <v>23685000</v>
      </c>
      <c r="I28" s="41">
        <f t="shared" si="11"/>
        <v>6030016</v>
      </c>
      <c r="J28" s="40">
        <f t="shared" si="11"/>
        <v>21604000</v>
      </c>
      <c r="K28" s="41">
        <f t="shared" si="11"/>
        <v>7773291</v>
      </c>
      <c r="L28" s="40">
        <f t="shared" si="11"/>
        <v>25280000</v>
      </c>
      <c r="M28" s="41">
        <f t="shared" si="11"/>
        <v>21281000</v>
      </c>
      <c r="N28" s="40">
        <f t="shared" si="11"/>
        <v>0</v>
      </c>
      <c r="O28" s="41">
        <f t="shared" si="11"/>
        <v>0</v>
      </c>
      <c r="P28" s="40">
        <f t="shared" si="11"/>
        <v>70569000</v>
      </c>
      <c r="Q28" s="41">
        <f t="shared" si="11"/>
        <v>35084307</v>
      </c>
      <c r="R28" s="20">
        <f t="shared" si="7"/>
        <v>17.015367524532493</v>
      </c>
      <c r="S28" s="21">
        <f t="shared" si="8"/>
        <v>173.77078768825197</v>
      </c>
      <c r="T28" s="20">
        <f t="shared" si="9"/>
        <v>54.897857576276202</v>
      </c>
      <c r="U28" s="22">
        <f t="shared" si="10"/>
        <v>27.293192320258896</v>
      </c>
      <c r="V28" s="40">
        <f t="shared" ref="V28:W28" si="12">SUM(V29:V42)</f>
        <v>37864000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10000000</v>
      </c>
      <c r="C30" s="42"/>
      <c r="D30" s="42"/>
      <c r="E30" s="42">
        <f t="shared" si="4"/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/>
      <c r="O30" s="44"/>
      <c r="P30" s="43">
        <f t="shared" si="5"/>
        <v>3092000</v>
      </c>
      <c r="Q30" s="44">
        <f t="shared" si="6"/>
        <v>1366225</v>
      </c>
      <c r="R30" s="24">
        <f t="shared" si="7"/>
        <v>0</v>
      </c>
      <c r="S30" s="25">
        <f t="shared" si="8"/>
        <v>0</v>
      </c>
      <c r="T30" s="24">
        <f t="shared" si="9"/>
        <v>30.919999999999998</v>
      </c>
      <c r="U30" s="26">
        <f t="shared" si="10"/>
        <v>13.66225</v>
      </c>
      <c r="V30" s="43"/>
      <c r="W30" s="44"/>
    </row>
    <row r="31" spans="1:23" x14ac:dyDescent="0.2">
      <c r="A31" s="23" t="s">
        <v>57</v>
      </c>
      <c r="B31" s="42">
        <v>57800000</v>
      </c>
      <c r="C31" s="42"/>
      <c r="D31" s="42"/>
      <c r="E31" s="42">
        <f t="shared" si="4"/>
        <v>57800000</v>
      </c>
      <c r="F31" s="43">
        <v>57800000</v>
      </c>
      <c r="G31" s="44">
        <v>57800000</v>
      </c>
      <c r="H31" s="43">
        <v>19689000</v>
      </c>
      <c r="I31" s="44">
        <v>982607</v>
      </c>
      <c r="J31" s="43">
        <v>7776000</v>
      </c>
      <c r="K31" s="44">
        <v>1314952</v>
      </c>
      <c r="L31" s="43">
        <v>7997000</v>
      </c>
      <c r="M31" s="44">
        <v>9063453</v>
      </c>
      <c r="N31" s="43"/>
      <c r="O31" s="44"/>
      <c r="P31" s="43">
        <f t="shared" si="5"/>
        <v>35462000</v>
      </c>
      <c r="Q31" s="44">
        <f t="shared" si="6"/>
        <v>11361012</v>
      </c>
      <c r="R31" s="24">
        <f t="shared" si="7"/>
        <v>2.8420781893004112</v>
      </c>
      <c r="S31" s="25">
        <f t="shared" si="8"/>
        <v>589.26112892333708</v>
      </c>
      <c r="T31" s="24">
        <f t="shared" si="9"/>
        <v>61.352941176470587</v>
      </c>
      <c r="U31" s="26">
        <f t="shared" si="10"/>
        <v>19.655730103806228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33584000</v>
      </c>
      <c r="C33" s="42">
        <v>-1338000</v>
      </c>
      <c r="D33" s="42"/>
      <c r="E33" s="42">
        <f t="shared" si="4"/>
        <v>32246000</v>
      </c>
      <c r="F33" s="43">
        <v>32246000</v>
      </c>
      <c r="G33" s="44">
        <v>32246000</v>
      </c>
      <c r="H33" s="43">
        <v>3996000</v>
      </c>
      <c r="I33" s="44">
        <v>4350415</v>
      </c>
      <c r="J33" s="43">
        <v>8382000</v>
      </c>
      <c r="K33" s="44">
        <v>5361632</v>
      </c>
      <c r="L33" s="43">
        <v>7431000</v>
      </c>
      <c r="M33" s="44">
        <v>9754615</v>
      </c>
      <c r="N33" s="43"/>
      <c r="O33" s="44"/>
      <c r="P33" s="43">
        <f t="shared" si="5"/>
        <v>19809000</v>
      </c>
      <c r="Q33" s="44">
        <f t="shared" si="6"/>
        <v>19466662</v>
      </c>
      <c r="R33" s="24">
        <f t="shared" si="7"/>
        <v>-11.345740873299928</v>
      </c>
      <c r="S33" s="25">
        <f t="shared" si="8"/>
        <v>81.933691085102438</v>
      </c>
      <c r="T33" s="24">
        <f t="shared" si="9"/>
        <v>61.430875147305095</v>
      </c>
      <c r="U33" s="26">
        <f t="shared" si="10"/>
        <v>60.369230292129259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22500000</v>
      </c>
      <c r="C36" s="42">
        <v>-4000000</v>
      </c>
      <c r="D36" s="42"/>
      <c r="E36" s="42">
        <f t="shared" si="4"/>
        <v>18500000</v>
      </c>
      <c r="F36" s="43">
        <v>18500000</v>
      </c>
      <c r="G36" s="44">
        <v>18500000</v>
      </c>
      <c r="H36" s="43"/>
      <c r="I36" s="44">
        <v>696994</v>
      </c>
      <c r="J36" s="43">
        <v>5446000</v>
      </c>
      <c r="K36" s="44">
        <v>1096707</v>
      </c>
      <c r="L36" s="43">
        <v>6760000</v>
      </c>
      <c r="M36" s="44">
        <v>1096707</v>
      </c>
      <c r="N36" s="43"/>
      <c r="O36" s="44"/>
      <c r="P36" s="43">
        <f t="shared" si="5"/>
        <v>12206000</v>
      </c>
      <c r="Q36" s="44">
        <f t="shared" si="6"/>
        <v>2890408</v>
      </c>
      <c r="R36" s="24">
        <f t="shared" si="7"/>
        <v>24.127800220345208</v>
      </c>
      <c r="S36" s="25">
        <f t="shared" si="8"/>
        <v>0</v>
      </c>
      <c r="T36" s="24">
        <f t="shared" si="9"/>
        <v>65.97837837837838</v>
      </c>
      <c r="U36" s="26">
        <f t="shared" si="10"/>
        <v>15.623827027027026</v>
      </c>
      <c r="V36" s="43"/>
      <c r="W36" s="44"/>
    </row>
    <row r="37" spans="1:23" x14ac:dyDescent="0.2">
      <c r="A37" s="23" t="s">
        <v>63</v>
      </c>
      <c r="B37" s="42"/>
      <c r="C37" s="42">
        <v>10000000</v>
      </c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37864000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767710000</v>
      </c>
      <c r="C43" s="45">
        <f t="shared" si="20"/>
        <v>15016000</v>
      </c>
      <c r="D43" s="45">
        <f t="shared" si="20"/>
        <v>0</v>
      </c>
      <c r="E43" s="45">
        <f t="shared" si="20"/>
        <v>782726000</v>
      </c>
      <c r="F43" s="46">
        <f t="shared" si="20"/>
        <v>813173000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755368000</v>
      </c>
      <c r="C44" s="39">
        <f t="shared" si="22"/>
        <v>15016000</v>
      </c>
      <c r="D44" s="39">
        <f t="shared" si="22"/>
        <v>0</v>
      </c>
      <c r="E44" s="39">
        <f t="shared" si="22"/>
        <v>770384000</v>
      </c>
      <c r="F44" s="40">
        <f t="shared" si="22"/>
        <v>800831000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649208000</v>
      </c>
      <c r="C45" s="42"/>
      <c r="D45" s="42"/>
      <c r="E45" s="42">
        <f t="shared" si="13"/>
        <v>649208000</v>
      </c>
      <c r="F45" s="43">
        <v>649208000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69660000</v>
      </c>
      <c r="C46" s="42">
        <v>-30447000</v>
      </c>
      <c r="D46" s="42"/>
      <c r="E46" s="42">
        <f t="shared" si="13"/>
        <v>39213000</v>
      </c>
      <c r="F46" s="43">
        <v>69660000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32000000</v>
      </c>
      <c r="C53" s="42"/>
      <c r="D53" s="42"/>
      <c r="E53" s="42">
        <f t="shared" si="13"/>
        <v>32000000</v>
      </c>
      <c r="F53" s="43">
        <v>32000000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49963000</v>
      </c>
      <c r="D55" s="42"/>
      <c r="E55" s="42">
        <f t="shared" si="13"/>
        <v>49963000</v>
      </c>
      <c r="F55" s="43">
        <v>49963000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12342000</v>
      </c>
      <c r="C56" s="39">
        <f t="shared" si="24"/>
        <v>0</v>
      </c>
      <c r="D56" s="39">
        <f t="shared" si="24"/>
        <v>0</v>
      </c>
      <c r="E56" s="39">
        <f t="shared" si="24"/>
        <v>12342000</v>
      </c>
      <c r="F56" s="40">
        <f t="shared" si="24"/>
        <v>12342000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12342000</v>
      </c>
      <c r="C59" s="42"/>
      <c r="D59" s="42"/>
      <c r="E59" s="42">
        <f t="shared" si="13"/>
        <v>12342000</v>
      </c>
      <c r="F59" s="43">
        <v>12342000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3045571000</v>
      </c>
      <c r="C61" s="39">
        <f t="shared" si="26"/>
        <v>-62307000</v>
      </c>
      <c r="D61" s="39">
        <f t="shared" si="26"/>
        <v>0</v>
      </c>
      <c r="E61" s="39">
        <f t="shared" si="26"/>
        <v>2983264000</v>
      </c>
      <c r="F61" s="40">
        <f t="shared" si="26"/>
        <v>3104769000</v>
      </c>
      <c r="G61" s="41">
        <f t="shared" si="26"/>
        <v>1971525000</v>
      </c>
      <c r="H61" s="40">
        <f t="shared" si="26"/>
        <v>279727000</v>
      </c>
      <c r="I61" s="41">
        <f t="shared" si="26"/>
        <v>191761671</v>
      </c>
      <c r="J61" s="40">
        <f t="shared" si="26"/>
        <v>590378000</v>
      </c>
      <c r="K61" s="41">
        <f t="shared" si="26"/>
        <v>446351699</v>
      </c>
      <c r="L61" s="40">
        <f t="shared" si="26"/>
        <v>480239000</v>
      </c>
      <c r="M61" s="41">
        <f t="shared" si="26"/>
        <v>328457931</v>
      </c>
      <c r="N61" s="40">
        <f t="shared" si="26"/>
        <v>0</v>
      </c>
      <c r="O61" s="41">
        <f t="shared" si="26"/>
        <v>0</v>
      </c>
      <c r="P61" s="40">
        <f t="shared" si="26"/>
        <v>1350344000</v>
      </c>
      <c r="Q61" s="41">
        <f t="shared" si="26"/>
        <v>966571301</v>
      </c>
      <c r="R61" s="20">
        <f t="shared" si="16"/>
        <v>-18.65567483883207</v>
      </c>
      <c r="S61" s="21">
        <f t="shared" si="17"/>
        <v>-26.412752155783775</v>
      </c>
      <c r="T61" s="20">
        <f t="shared" si="18"/>
        <v>45.263979319295913</v>
      </c>
      <c r="U61" s="22">
        <f t="shared" si="19"/>
        <v>32.399791000729401</v>
      </c>
      <c r="V61" s="40">
        <f t="shared" ref="V61:W61" si="27">+V8+V43</f>
        <v>68619000</v>
      </c>
      <c r="W61" s="41">
        <f t="shared" si="27"/>
        <v>3777000</v>
      </c>
    </row>
    <row r="62" spans="1:23" x14ac:dyDescent="0.2">
      <c r="A62" s="19" t="s">
        <v>86</v>
      </c>
      <c r="B62" s="39">
        <f t="shared" ref="B62:Q62" si="28">SUM(B63:B64)</f>
        <v>530611000</v>
      </c>
      <c r="C62" s="39">
        <f t="shared" si="28"/>
        <v>0</v>
      </c>
      <c r="D62" s="39">
        <f t="shared" si="28"/>
        <v>0</v>
      </c>
      <c r="E62" s="39">
        <f t="shared" si="28"/>
        <v>530611000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44756043</v>
      </c>
      <c r="J62" s="40">
        <f t="shared" si="28"/>
        <v>0</v>
      </c>
      <c r="K62" s="41">
        <f t="shared" si="28"/>
        <v>98903204</v>
      </c>
      <c r="L62" s="40">
        <f t="shared" si="28"/>
        <v>0</v>
      </c>
      <c r="M62" s="41">
        <f t="shared" si="28"/>
        <v>72130815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215790062</v>
      </c>
      <c r="R62" s="20">
        <f t="shared" si="16"/>
        <v>0</v>
      </c>
      <c r="S62" s="21">
        <f t="shared" si="17"/>
        <v>-27.069283822190432</v>
      </c>
      <c r="T62" s="20">
        <f t="shared" si="18"/>
        <v>0</v>
      </c>
      <c r="U62" s="22">
        <f t="shared" si="19"/>
        <v>40.668222483137363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530611000</v>
      </c>
      <c r="C63" s="42"/>
      <c r="D63" s="42"/>
      <c r="E63" s="42">
        <f t="shared" si="13"/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/>
      <c r="P63" s="43">
        <f t="shared" si="14"/>
        <v>0</v>
      </c>
      <c r="Q63" s="44">
        <f t="shared" si="15"/>
        <v>215790062</v>
      </c>
      <c r="R63" s="24">
        <f t="shared" si="16"/>
        <v>0</v>
      </c>
      <c r="S63" s="25">
        <f t="shared" si="17"/>
        <v>-27.069283822190432</v>
      </c>
      <c r="T63" s="24">
        <f t="shared" si="18"/>
        <v>0</v>
      </c>
      <c r="U63" s="26">
        <f t="shared" si="19"/>
        <v>40.668222483137363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3576182000</v>
      </c>
      <c r="C65" s="48">
        <f t="shared" si="30"/>
        <v>-62307000</v>
      </c>
      <c r="D65" s="48">
        <f t="shared" si="30"/>
        <v>0</v>
      </c>
      <c r="E65" s="48">
        <f t="shared" si="30"/>
        <v>3513875000</v>
      </c>
      <c r="F65" s="49">
        <f t="shared" si="30"/>
        <v>3104769000</v>
      </c>
      <c r="G65" s="50">
        <f t="shared" si="30"/>
        <v>1971525000</v>
      </c>
      <c r="H65" s="49">
        <f t="shared" si="30"/>
        <v>279727000</v>
      </c>
      <c r="I65" s="50">
        <f t="shared" si="30"/>
        <v>236517714</v>
      </c>
      <c r="J65" s="49">
        <f t="shared" si="30"/>
        <v>590378000</v>
      </c>
      <c r="K65" s="50">
        <f t="shared" si="30"/>
        <v>545254903</v>
      </c>
      <c r="L65" s="49">
        <f t="shared" si="30"/>
        <v>480239000</v>
      </c>
      <c r="M65" s="51">
        <f t="shared" si="30"/>
        <v>400588746</v>
      </c>
      <c r="N65" s="49">
        <f t="shared" si="30"/>
        <v>0</v>
      </c>
      <c r="O65" s="50">
        <f t="shared" si="30"/>
        <v>0</v>
      </c>
      <c r="P65" s="49">
        <f t="shared" si="30"/>
        <v>1350344000</v>
      </c>
      <c r="Q65" s="50">
        <f t="shared" si="30"/>
        <v>1182361363</v>
      </c>
      <c r="R65" s="34">
        <f t="shared" si="16"/>
        <v>-18.65567483883207</v>
      </c>
      <c r="S65" s="35">
        <f t="shared" si="17"/>
        <v>-26.531839732947805</v>
      </c>
      <c r="T65" s="34">
        <f t="shared" si="18"/>
        <v>38.428913948276474</v>
      </c>
      <c r="U65" s="35">
        <f t="shared" si="19"/>
        <v>33.648361509729284</v>
      </c>
      <c r="V65" s="49">
        <f>+V61+V62</f>
        <v>68619000</v>
      </c>
      <c r="W65" s="50">
        <f>+W61+W62</f>
        <v>3777000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44839000</v>
      </c>
      <c r="C8" s="36">
        <f t="shared" si="0"/>
        <v>-17460000</v>
      </c>
      <c r="D8" s="36">
        <f t="shared" si="0"/>
        <v>0</v>
      </c>
      <c r="E8" s="36">
        <f t="shared" si="0"/>
        <v>27379000</v>
      </c>
      <c r="F8" s="37">
        <f t="shared" si="0"/>
        <v>42379000</v>
      </c>
      <c r="G8" s="38">
        <f t="shared" si="0"/>
        <v>27379000</v>
      </c>
      <c r="H8" s="37">
        <f t="shared" si="0"/>
        <v>5396000</v>
      </c>
      <c r="I8" s="38">
        <f t="shared" si="0"/>
        <v>10055426</v>
      </c>
      <c r="J8" s="37">
        <f t="shared" si="0"/>
        <v>2002000</v>
      </c>
      <c r="K8" s="38">
        <f t="shared" si="0"/>
        <v>1326120</v>
      </c>
      <c r="L8" s="37">
        <f t="shared" si="0"/>
        <v>6366000</v>
      </c>
      <c r="M8" s="38">
        <f t="shared" si="0"/>
        <v>7109951</v>
      </c>
      <c r="N8" s="37">
        <f t="shared" si="0"/>
        <v>0</v>
      </c>
      <c r="O8" s="38">
        <f t="shared" si="0"/>
        <v>0</v>
      </c>
      <c r="P8" s="37">
        <f t="shared" si="0"/>
        <v>13764000</v>
      </c>
      <c r="Q8" s="38">
        <f t="shared" si="0"/>
        <v>18491497</v>
      </c>
      <c r="R8" s="16">
        <f>IF(($J8       =0),0,((($L8       -$J8       )/$J8       )*100))</f>
        <v>217.98201798201799</v>
      </c>
      <c r="S8" s="17">
        <f>IF(($K8       =0),0,((($M8       -$K8       )/$K8       )*100))</f>
        <v>436.14687961873733</v>
      </c>
      <c r="T8" s="16">
        <f>IF(($E8       =0),0,(($P8       /$E8       )*100))</f>
        <v>50.272106358888202</v>
      </c>
      <c r="U8" s="18">
        <f>IF(($E8       =0),0,(($Q8       /$E8       )*100))</f>
        <v>67.538978779356441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40639000</v>
      </c>
      <c r="C9" s="39">
        <f t="shared" si="2"/>
        <v>-17100000</v>
      </c>
      <c r="D9" s="39">
        <f t="shared" si="2"/>
        <v>0</v>
      </c>
      <c r="E9" s="39">
        <f t="shared" si="2"/>
        <v>23539000</v>
      </c>
      <c r="F9" s="40">
        <f t="shared" si="2"/>
        <v>38539000</v>
      </c>
      <c r="G9" s="41">
        <f t="shared" si="2"/>
        <v>23539000</v>
      </c>
      <c r="H9" s="40">
        <f t="shared" si="2"/>
        <v>5396000</v>
      </c>
      <c r="I9" s="41">
        <f t="shared" si="2"/>
        <v>9830538</v>
      </c>
      <c r="J9" s="40">
        <f t="shared" si="2"/>
        <v>1873000</v>
      </c>
      <c r="K9" s="41">
        <f t="shared" si="2"/>
        <v>1326120</v>
      </c>
      <c r="L9" s="40">
        <f t="shared" si="2"/>
        <v>6366000</v>
      </c>
      <c r="M9" s="41">
        <f t="shared" si="2"/>
        <v>6930431</v>
      </c>
      <c r="N9" s="40">
        <f t="shared" si="2"/>
        <v>0</v>
      </c>
      <c r="O9" s="41">
        <f t="shared" si="2"/>
        <v>0</v>
      </c>
      <c r="P9" s="40">
        <f t="shared" si="2"/>
        <v>13635000</v>
      </c>
      <c r="Q9" s="41">
        <f t="shared" si="2"/>
        <v>18087089</v>
      </c>
      <c r="R9" s="20">
        <f>IF(($J9       =0),0,((($L9       -$J9       )/$J9       )*100))</f>
        <v>239.88254137746932</v>
      </c>
      <c r="S9" s="21">
        <f>IF(($K9       =0),0,((($M9       -$K9       )/$K9       )*100))</f>
        <v>422.60964316954721</v>
      </c>
      <c r="T9" s="20">
        <f>IF(($E9       =0),0,(($P9       /$E9       )*100))</f>
        <v>57.925145503207446</v>
      </c>
      <c r="U9" s="22">
        <f>IF(($E9       =0),0,(($Q9       /$E9       )*100))</f>
        <v>76.83881643230383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18530000</v>
      </c>
      <c r="C10" s="42">
        <v>-2100000</v>
      </c>
      <c r="D10" s="42"/>
      <c r="E10" s="42">
        <f t="shared" ref="E10:E41" si="4">$B10      +$C10      +$D10</f>
        <v>16430000</v>
      </c>
      <c r="F10" s="43">
        <v>16430000</v>
      </c>
      <c r="G10" s="44">
        <v>16430000</v>
      </c>
      <c r="H10" s="43">
        <v>5396000</v>
      </c>
      <c r="I10" s="44">
        <v>6572132</v>
      </c>
      <c r="J10" s="43">
        <v>1873000</v>
      </c>
      <c r="K10" s="44">
        <v>720703</v>
      </c>
      <c r="L10" s="43">
        <v>2483000</v>
      </c>
      <c r="M10" s="44">
        <v>2265527</v>
      </c>
      <c r="N10" s="43"/>
      <c r="O10" s="44"/>
      <c r="P10" s="43">
        <f t="shared" ref="P10:P41" si="5">$H10      +$J10      +$L10      +$N10</f>
        <v>9752000</v>
      </c>
      <c r="Q10" s="44">
        <f t="shared" ref="Q10:Q41" si="6">$I10      +$K10      +$M10      +$O10</f>
        <v>9558362</v>
      </c>
      <c r="R10" s="24">
        <f t="shared" ref="R10:R41" si="7">IF(($J10      =0),0,((($L10      -$J10      )/$J10      )*100))</f>
        <v>32.568072610784839</v>
      </c>
      <c r="S10" s="25">
        <f t="shared" ref="S10:S41" si="8">IF(($K10      =0),0,((($M10      -$K10      )/$K10      )*100))</f>
        <v>214.34960032079792</v>
      </c>
      <c r="T10" s="24">
        <f t="shared" ref="T10:T41" si="9">IF(($E10      =0),0,(($P10      /$E10      )*100))</f>
        <v>59.354838709677416</v>
      </c>
      <c r="U10" s="26">
        <f t="shared" ref="U10:U41" si="10">IF(($E10      =0),0,(($Q10      /$E10      )*100))</f>
        <v>58.176275106512477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22109000</v>
      </c>
      <c r="C23" s="42">
        <v>-15000000</v>
      </c>
      <c r="D23" s="42"/>
      <c r="E23" s="42">
        <f t="shared" si="4"/>
        <v>7109000</v>
      </c>
      <c r="F23" s="43">
        <v>22109000</v>
      </c>
      <c r="G23" s="44">
        <v>7109000</v>
      </c>
      <c r="H23" s="43"/>
      <c r="I23" s="44">
        <v>3258406</v>
      </c>
      <c r="J23" s="43"/>
      <c r="K23" s="44">
        <v>605417</v>
      </c>
      <c r="L23" s="43">
        <v>3883000</v>
      </c>
      <c r="M23" s="44">
        <v>4664904</v>
      </c>
      <c r="N23" s="43"/>
      <c r="O23" s="44"/>
      <c r="P23" s="43">
        <f t="shared" si="5"/>
        <v>3883000</v>
      </c>
      <c r="Q23" s="44">
        <f t="shared" si="6"/>
        <v>8528727</v>
      </c>
      <c r="R23" s="24">
        <f t="shared" si="7"/>
        <v>0</v>
      </c>
      <c r="S23" s="25">
        <f t="shared" si="8"/>
        <v>670.52742159536319</v>
      </c>
      <c r="T23" s="24">
        <f t="shared" si="9"/>
        <v>54.620903080602055</v>
      </c>
      <c r="U23" s="26">
        <f t="shared" si="10"/>
        <v>119.97083978055984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-360000</v>
      </c>
      <c r="D28" s="39">
        <f t="shared" si="11"/>
        <v>0</v>
      </c>
      <c r="E28" s="39">
        <f t="shared" si="11"/>
        <v>3840000</v>
      </c>
      <c r="F28" s="40">
        <f t="shared" si="11"/>
        <v>3840000</v>
      </c>
      <c r="G28" s="41">
        <f t="shared" si="11"/>
        <v>3840000</v>
      </c>
      <c r="H28" s="40">
        <f t="shared" si="11"/>
        <v>0</v>
      </c>
      <c r="I28" s="41">
        <f t="shared" si="11"/>
        <v>224888</v>
      </c>
      <c r="J28" s="40">
        <f t="shared" si="11"/>
        <v>129000</v>
      </c>
      <c r="K28" s="41">
        <f t="shared" si="11"/>
        <v>0</v>
      </c>
      <c r="L28" s="40">
        <f t="shared" si="11"/>
        <v>0</v>
      </c>
      <c r="M28" s="41">
        <f t="shared" si="11"/>
        <v>179520</v>
      </c>
      <c r="N28" s="40">
        <f t="shared" si="11"/>
        <v>0</v>
      </c>
      <c r="O28" s="41">
        <f t="shared" si="11"/>
        <v>0</v>
      </c>
      <c r="P28" s="40">
        <f t="shared" si="11"/>
        <v>129000</v>
      </c>
      <c r="Q28" s="41">
        <f t="shared" si="11"/>
        <v>404408</v>
      </c>
      <c r="R28" s="20">
        <f t="shared" si="7"/>
        <v>-100</v>
      </c>
      <c r="S28" s="21">
        <f t="shared" si="8"/>
        <v>0</v>
      </c>
      <c r="T28" s="20">
        <f t="shared" si="9"/>
        <v>3.359375</v>
      </c>
      <c r="U28" s="22">
        <f t="shared" si="10"/>
        <v>10.531458333333333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/>
      <c r="I31" s="44">
        <v>224888</v>
      </c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224888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7.4962666666666662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-360000</v>
      </c>
      <c r="D33" s="42"/>
      <c r="E33" s="42">
        <f t="shared" si="4"/>
        <v>840000</v>
      </c>
      <c r="F33" s="43">
        <v>840000</v>
      </c>
      <c r="G33" s="44">
        <v>840000</v>
      </c>
      <c r="H33" s="43"/>
      <c r="I33" s="44"/>
      <c r="J33" s="43">
        <v>129000</v>
      </c>
      <c r="K33" s="44"/>
      <c r="L33" s="43"/>
      <c r="M33" s="44">
        <v>179520</v>
      </c>
      <c r="N33" s="43"/>
      <c r="O33" s="44"/>
      <c r="P33" s="43">
        <f t="shared" si="5"/>
        <v>129000</v>
      </c>
      <c r="Q33" s="44">
        <f t="shared" si="6"/>
        <v>179520</v>
      </c>
      <c r="R33" s="24">
        <f t="shared" si="7"/>
        <v>-100</v>
      </c>
      <c r="S33" s="25">
        <f t="shared" si="8"/>
        <v>0</v>
      </c>
      <c r="T33" s="24">
        <f t="shared" si="9"/>
        <v>15.357142857142858</v>
      </c>
      <c r="U33" s="26">
        <f t="shared" si="10"/>
        <v>21.37142857142857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43033000</v>
      </c>
      <c r="C43" s="45">
        <f t="shared" si="20"/>
        <v>0</v>
      </c>
      <c r="D43" s="45">
        <f t="shared" si="20"/>
        <v>0</v>
      </c>
      <c r="E43" s="45">
        <f t="shared" si="20"/>
        <v>43033000</v>
      </c>
      <c r="F43" s="46">
        <f t="shared" si="20"/>
        <v>43033000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43033000</v>
      </c>
      <c r="C44" s="39">
        <f t="shared" si="22"/>
        <v>0</v>
      </c>
      <c r="D44" s="39">
        <f t="shared" si="22"/>
        <v>0</v>
      </c>
      <c r="E44" s="39">
        <f t="shared" si="22"/>
        <v>43033000</v>
      </c>
      <c r="F44" s="40">
        <f t="shared" si="22"/>
        <v>43033000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43000000</v>
      </c>
      <c r="C45" s="42"/>
      <c r="D45" s="42"/>
      <c r="E45" s="42">
        <f t="shared" si="13"/>
        <v>43000000</v>
      </c>
      <c r="F45" s="43">
        <v>43000000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87872000</v>
      </c>
      <c r="C61" s="39">
        <f t="shared" si="26"/>
        <v>-17460000</v>
      </c>
      <c r="D61" s="39">
        <f t="shared" si="26"/>
        <v>0</v>
      </c>
      <c r="E61" s="39">
        <f t="shared" si="26"/>
        <v>70412000</v>
      </c>
      <c r="F61" s="40">
        <f t="shared" si="26"/>
        <v>85412000</v>
      </c>
      <c r="G61" s="41">
        <f t="shared" si="26"/>
        <v>27379000</v>
      </c>
      <c r="H61" s="40">
        <f t="shared" si="26"/>
        <v>5396000</v>
      </c>
      <c r="I61" s="41">
        <f t="shared" si="26"/>
        <v>10055426</v>
      </c>
      <c r="J61" s="40">
        <f t="shared" si="26"/>
        <v>2002000</v>
      </c>
      <c r="K61" s="41">
        <f t="shared" si="26"/>
        <v>1326120</v>
      </c>
      <c r="L61" s="40">
        <f t="shared" si="26"/>
        <v>6366000</v>
      </c>
      <c r="M61" s="41">
        <f t="shared" si="26"/>
        <v>7109951</v>
      </c>
      <c r="N61" s="40">
        <f t="shared" si="26"/>
        <v>0</v>
      </c>
      <c r="O61" s="41">
        <f t="shared" si="26"/>
        <v>0</v>
      </c>
      <c r="P61" s="40">
        <f t="shared" si="26"/>
        <v>13764000</v>
      </c>
      <c r="Q61" s="41">
        <f t="shared" si="26"/>
        <v>18491497</v>
      </c>
      <c r="R61" s="20">
        <f t="shared" si="16"/>
        <v>217.98201798201799</v>
      </c>
      <c r="S61" s="21">
        <f t="shared" si="17"/>
        <v>436.14687961873733</v>
      </c>
      <c r="T61" s="20">
        <f t="shared" si="18"/>
        <v>19.547804351530988</v>
      </c>
      <c r="U61" s="22">
        <f t="shared" si="19"/>
        <v>26.26185451343521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87872000</v>
      </c>
      <c r="C65" s="48">
        <f t="shared" si="30"/>
        <v>-17460000</v>
      </c>
      <c r="D65" s="48">
        <f t="shared" si="30"/>
        <v>0</v>
      </c>
      <c r="E65" s="48">
        <f t="shared" si="30"/>
        <v>70412000</v>
      </c>
      <c r="F65" s="49">
        <f t="shared" si="30"/>
        <v>85412000</v>
      </c>
      <c r="G65" s="50">
        <f t="shared" si="30"/>
        <v>27379000</v>
      </c>
      <c r="H65" s="49">
        <f t="shared" si="30"/>
        <v>5396000</v>
      </c>
      <c r="I65" s="50">
        <f t="shared" si="30"/>
        <v>10055426</v>
      </c>
      <c r="J65" s="49">
        <f t="shared" si="30"/>
        <v>2002000</v>
      </c>
      <c r="K65" s="50">
        <f t="shared" si="30"/>
        <v>1326120</v>
      </c>
      <c r="L65" s="49">
        <f t="shared" si="30"/>
        <v>6366000</v>
      </c>
      <c r="M65" s="51">
        <f t="shared" si="30"/>
        <v>7109951</v>
      </c>
      <c r="N65" s="49">
        <f t="shared" si="30"/>
        <v>0</v>
      </c>
      <c r="O65" s="50">
        <f t="shared" si="30"/>
        <v>0</v>
      </c>
      <c r="P65" s="49">
        <f t="shared" si="30"/>
        <v>13764000</v>
      </c>
      <c r="Q65" s="50">
        <f t="shared" si="30"/>
        <v>18491497</v>
      </c>
      <c r="R65" s="34">
        <f t="shared" si="16"/>
        <v>217.98201798201799</v>
      </c>
      <c r="S65" s="35">
        <f t="shared" si="17"/>
        <v>436.14687961873733</v>
      </c>
      <c r="T65" s="34">
        <f t="shared" si="18"/>
        <v>19.547804351530988</v>
      </c>
      <c r="U65" s="35">
        <f t="shared" si="19"/>
        <v>26.26185451343521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49455000</v>
      </c>
      <c r="C8" s="36">
        <f t="shared" si="0"/>
        <v>563000</v>
      </c>
      <c r="D8" s="36">
        <f t="shared" si="0"/>
        <v>0</v>
      </c>
      <c r="E8" s="36">
        <f t="shared" si="0"/>
        <v>50018000</v>
      </c>
      <c r="F8" s="37">
        <f t="shared" si="0"/>
        <v>50018000</v>
      </c>
      <c r="G8" s="38">
        <f t="shared" si="0"/>
        <v>50018000</v>
      </c>
      <c r="H8" s="37">
        <f t="shared" si="0"/>
        <v>4536000</v>
      </c>
      <c r="I8" s="38">
        <f t="shared" si="0"/>
        <v>-9027000</v>
      </c>
      <c r="J8" s="37">
        <f t="shared" si="0"/>
        <v>14765000</v>
      </c>
      <c r="K8" s="38">
        <f t="shared" si="0"/>
        <v>-14712000</v>
      </c>
      <c r="L8" s="37">
        <f t="shared" si="0"/>
        <v>9259000</v>
      </c>
      <c r="M8" s="38">
        <f t="shared" si="0"/>
        <v>-6892000</v>
      </c>
      <c r="N8" s="37">
        <f t="shared" si="0"/>
        <v>0</v>
      </c>
      <c r="O8" s="38">
        <f t="shared" si="0"/>
        <v>0</v>
      </c>
      <c r="P8" s="37">
        <f t="shared" si="0"/>
        <v>28560000</v>
      </c>
      <c r="Q8" s="38">
        <f t="shared" si="0"/>
        <v>-30631000</v>
      </c>
      <c r="R8" s="16">
        <f>IF(($J8       =0),0,((($L8       -$J8       )/$J8       )*100))</f>
        <v>-37.290890619708769</v>
      </c>
      <c r="S8" s="17">
        <f>IF(($K8       =0),0,((($M8       -$K8       )/$K8       )*100))</f>
        <v>-53.153887982599237</v>
      </c>
      <c r="T8" s="16">
        <f>IF(($E8       =0),0,(($P8       /$E8       )*100))</f>
        <v>57.099444200087966</v>
      </c>
      <c r="U8" s="18">
        <f>IF(($E8       =0),0,(($Q8       /$E8       )*100))</f>
        <v>-61.239953616697981</v>
      </c>
      <c r="V8" s="37">
        <f t="shared" ref="V8:W8" si="1">+V9+V28</f>
        <v>3983000</v>
      </c>
      <c r="W8" s="38">
        <f t="shared" si="1"/>
        <v>2160000</v>
      </c>
    </row>
    <row r="9" spans="1:23" x14ac:dyDescent="0.2">
      <c r="A9" s="19" t="s">
        <v>35</v>
      </c>
      <c r="B9" s="39">
        <f t="shared" ref="B9:Q9" si="2">SUM(B10:B27)</f>
        <v>46020000</v>
      </c>
      <c r="C9" s="39">
        <f t="shared" si="2"/>
        <v>-37000</v>
      </c>
      <c r="D9" s="39">
        <f t="shared" si="2"/>
        <v>0</v>
      </c>
      <c r="E9" s="39">
        <f t="shared" si="2"/>
        <v>45983000</v>
      </c>
      <c r="F9" s="40">
        <f t="shared" si="2"/>
        <v>45983000</v>
      </c>
      <c r="G9" s="41">
        <f t="shared" si="2"/>
        <v>45983000</v>
      </c>
      <c r="H9" s="40">
        <f t="shared" si="2"/>
        <v>3472000</v>
      </c>
      <c r="I9" s="41">
        <f t="shared" si="2"/>
        <v>-6927000</v>
      </c>
      <c r="J9" s="40">
        <f t="shared" si="2"/>
        <v>14457000</v>
      </c>
      <c r="K9" s="41">
        <f t="shared" si="2"/>
        <v>-14712000</v>
      </c>
      <c r="L9" s="40">
        <f t="shared" si="2"/>
        <v>8249000</v>
      </c>
      <c r="M9" s="41">
        <f t="shared" si="2"/>
        <v>-6887000</v>
      </c>
      <c r="N9" s="40">
        <f t="shared" si="2"/>
        <v>0</v>
      </c>
      <c r="O9" s="41">
        <f t="shared" si="2"/>
        <v>0</v>
      </c>
      <c r="P9" s="40">
        <f t="shared" si="2"/>
        <v>26178000</v>
      </c>
      <c r="Q9" s="41">
        <f t="shared" si="2"/>
        <v>-28526000</v>
      </c>
      <c r="R9" s="20">
        <f>IF(($J9       =0),0,((($L9       -$J9       )/$J9       )*100))</f>
        <v>-42.941135781974133</v>
      </c>
      <c r="S9" s="21">
        <f>IF(($K9       =0),0,((($M9       -$K9       )/$K9       )*100))</f>
        <v>-53.187873844480691</v>
      </c>
      <c r="T9" s="20">
        <f>IF(($E9       =0),0,(($P9       /$E9       )*100))</f>
        <v>56.929734902029004</v>
      </c>
      <c r="U9" s="22">
        <f>IF(($E9       =0),0,(($Q9       /$E9       )*100))</f>
        <v>-62.035969814931605</v>
      </c>
      <c r="V9" s="40">
        <f t="shared" ref="V9:W9" si="3">SUM(V10:V27)</f>
        <v>3983000</v>
      </c>
      <c r="W9" s="41">
        <f t="shared" si="3"/>
        <v>2160000</v>
      </c>
    </row>
    <row r="10" spans="1:23" x14ac:dyDescent="0.2">
      <c r="A10" s="23" t="s">
        <v>36</v>
      </c>
      <c r="B10" s="42">
        <v>28563000</v>
      </c>
      <c r="C10" s="42">
        <v>-37000</v>
      </c>
      <c r="D10" s="42"/>
      <c r="E10" s="42">
        <f t="shared" ref="E10:E41" si="4">$B10      +$C10      +$D10</f>
        <v>28526000</v>
      </c>
      <c r="F10" s="43">
        <v>28526000</v>
      </c>
      <c r="G10" s="44">
        <v>28526000</v>
      </c>
      <c r="H10" s="43">
        <v>3108000</v>
      </c>
      <c r="I10" s="44">
        <v>-6927000</v>
      </c>
      <c r="J10" s="43">
        <v>8726000</v>
      </c>
      <c r="K10" s="44">
        <v>-14712000</v>
      </c>
      <c r="L10" s="43">
        <v>6887000</v>
      </c>
      <c r="M10" s="44">
        <v>-6887000</v>
      </c>
      <c r="N10" s="43"/>
      <c r="O10" s="44"/>
      <c r="P10" s="43">
        <f t="shared" ref="P10:P41" si="5">$H10      +$J10      +$L10      +$N10</f>
        <v>18721000</v>
      </c>
      <c r="Q10" s="44">
        <f t="shared" ref="Q10:Q41" si="6">$I10      +$K10      +$M10      +$O10</f>
        <v>-28526000</v>
      </c>
      <c r="R10" s="24">
        <f t="shared" ref="R10:R41" si="7">IF(($J10      =0),0,((($L10      -$J10      )/$J10      )*100))</f>
        <v>-21.074948429979372</v>
      </c>
      <c r="S10" s="25">
        <f t="shared" ref="S10:S41" si="8">IF(($K10      =0),0,((($M10      -$K10      )/$K10      )*100))</f>
        <v>-53.187873844480691</v>
      </c>
      <c r="T10" s="24">
        <f t="shared" ref="T10:T41" si="9">IF(($E10      =0),0,(($P10      /$E10      )*100))</f>
        <v>65.627848278763238</v>
      </c>
      <c r="U10" s="26">
        <f t="shared" ref="U10:U41" si="10">IF(($E10      =0),0,(($Q10      /$E10      )*100))</f>
        <v>-100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501000</v>
      </c>
      <c r="C13" s="42"/>
      <c r="D13" s="42"/>
      <c r="E13" s="42">
        <f t="shared" si="4"/>
        <v>501000</v>
      </c>
      <c r="F13" s="43">
        <v>501000</v>
      </c>
      <c r="G13" s="44">
        <v>501000</v>
      </c>
      <c r="H13" s="43">
        <v>364000</v>
      </c>
      <c r="I13" s="44"/>
      <c r="J13" s="43">
        <v>137000</v>
      </c>
      <c r="K13" s="44"/>
      <c r="L13" s="43"/>
      <c r="M13" s="44"/>
      <c r="N13" s="43"/>
      <c r="O13" s="44"/>
      <c r="P13" s="43">
        <f t="shared" si="5"/>
        <v>501000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16956000</v>
      </c>
      <c r="C23" s="42"/>
      <c r="D23" s="42"/>
      <c r="E23" s="42">
        <f t="shared" si="4"/>
        <v>16956000</v>
      </c>
      <c r="F23" s="43">
        <v>16956000</v>
      </c>
      <c r="G23" s="44">
        <v>16956000</v>
      </c>
      <c r="H23" s="43"/>
      <c r="I23" s="44"/>
      <c r="J23" s="43">
        <v>5594000</v>
      </c>
      <c r="K23" s="44"/>
      <c r="L23" s="43">
        <v>1362000</v>
      </c>
      <c r="M23" s="44"/>
      <c r="N23" s="43"/>
      <c r="O23" s="44"/>
      <c r="P23" s="43">
        <f t="shared" si="5"/>
        <v>6956000</v>
      </c>
      <c r="Q23" s="44">
        <f t="shared" si="6"/>
        <v>0</v>
      </c>
      <c r="R23" s="24">
        <f t="shared" si="7"/>
        <v>-75.652484805148362</v>
      </c>
      <c r="S23" s="25">
        <f t="shared" si="8"/>
        <v>0</v>
      </c>
      <c r="T23" s="24">
        <f t="shared" si="9"/>
        <v>41.023826374144846</v>
      </c>
      <c r="U23" s="26">
        <f t="shared" si="10"/>
        <v>0</v>
      </c>
      <c r="V23" s="43">
        <v>3983000</v>
      </c>
      <c r="W23" s="44">
        <v>2160000</v>
      </c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3435000</v>
      </c>
      <c r="C28" s="39">
        <f t="shared" si="11"/>
        <v>600000</v>
      </c>
      <c r="D28" s="39">
        <f t="shared" si="11"/>
        <v>0</v>
      </c>
      <c r="E28" s="39">
        <f t="shared" si="11"/>
        <v>4035000</v>
      </c>
      <c r="F28" s="40">
        <f t="shared" si="11"/>
        <v>4035000</v>
      </c>
      <c r="G28" s="41">
        <f t="shared" si="11"/>
        <v>4035000</v>
      </c>
      <c r="H28" s="40">
        <f t="shared" si="11"/>
        <v>1064000</v>
      </c>
      <c r="I28" s="41">
        <f t="shared" si="11"/>
        <v>-2100000</v>
      </c>
      <c r="J28" s="40">
        <f t="shared" si="11"/>
        <v>308000</v>
      </c>
      <c r="K28" s="41">
        <f t="shared" si="11"/>
        <v>0</v>
      </c>
      <c r="L28" s="40">
        <f t="shared" si="11"/>
        <v>1010000</v>
      </c>
      <c r="M28" s="41">
        <f t="shared" si="11"/>
        <v>-5000</v>
      </c>
      <c r="N28" s="40">
        <f t="shared" si="11"/>
        <v>0</v>
      </c>
      <c r="O28" s="41">
        <f t="shared" si="11"/>
        <v>0</v>
      </c>
      <c r="P28" s="40">
        <f t="shared" si="11"/>
        <v>2382000</v>
      </c>
      <c r="Q28" s="41">
        <f t="shared" si="11"/>
        <v>-2105000</v>
      </c>
      <c r="R28" s="20">
        <f t="shared" si="7"/>
        <v>227.9220779220779</v>
      </c>
      <c r="S28" s="21">
        <f t="shared" si="8"/>
        <v>0</v>
      </c>
      <c r="T28" s="20">
        <f t="shared" si="9"/>
        <v>59.033457249070629</v>
      </c>
      <c r="U28" s="22">
        <f t="shared" si="10"/>
        <v>-52.168525402726154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730000</v>
      </c>
      <c r="I31" s="44">
        <v>-2100000</v>
      </c>
      <c r="J31" s="43">
        <v>198000</v>
      </c>
      <c r="K31" s="44"/>
      <c r="L31" s="43">
        <v>589000</v>
      </c>
      <c r="M31" s="44">
        <v>-5000</v>
      </c>
      <c r="N31" s="43"/>
      <c r="O31" s="44"/>
      <c r="P31" s="43">
        <f t="shared" si="5"/>
        <v>1517000</v>
      </c>
      <c r="Q31" s="44">
        <f t="shared" si="6"/>
        <v>-2105000</v>
      </c>
      <c r="R31" s="24">
        <f t="shared" si="7"/>
        <v>197.47474747474746</v>
      </c>
      <c r="S31" s="25">
        <f t="shared" si="8"/>
        <v>0</v>
      </c>
      <c r="T31" s="24">
        <f t="shared" si="9"/>
        <v>72.238095238095241</v>
      </c>
      <c r="U31" s="26">
        <f t="shared" si="10"/>
        <v>-100.23809523809524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1335000</v>
      </c>
      <c r="C33" s="42">
        <v>600000</v>
      </c>
      <c r="D33" s="42"/>
      <c r="E33" s="42">
        <f t="shared" si="4"/>
        <v>1935000</v>
      </c>
      <c r="F33" s="43">
        <v>1935000</v>
      </c>
      <c r="G33" s="44">
        <v>1935000</v>
      </c>
      <c r="H33" s="43">
        <v>334000</v>
      </c>
      <c r="I33" s="44"/>
      <c r="J33" s="43">
        <v>110000</v>
      </c>
      <c r="K33" s="44"/>
      <c r="L33" s="43">
        <v>421000</v>
      </c>
      <c r="M33" s="44"/>
      <c r="N33" s="43"/>
      <c r="O33" s="44"/>
      <c r="P33" s="43">
        <f t="shared" si="5"/>
        <v>865000</v>
      </c>
      <c r="Q33" s="44">
        <f t="shared" si="6"/>
        <v>0</v>
      </c>
      <c r="R33" s="24">
        <f t="shared" si="7"/>
        <v>282.72727272727269</v>
      </c>
      <c r="S33" s="25">
        <f t="shared" si="8"/>
        <v>0</v>
      </c>
      <c r="T33" s="24">
        <f t="shared" si="9"/>
        <v>44.702842377260978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10512000</v>
      </c>
      <c r="C43" s="45">
        <f t="shared" si="20"/>
        <v>0</v>
      </c>
      <c r="D43" s="45">
        <f t="shared" si="20"/>
        <v>0</v>
      </c>
      <c r="E43" s="45">
        <f t="shared" si="20"/>
        <v>10512000</v>
      </c>
      <c r="F43" s="46">
        <f t="shared" si="20"/>
        <v>10512000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10512000</v>
      </c>
      <c r="C44" s="39">
        <f t="shared" si="22"/>
        <v>0</v>
      </c>
      <c r="D44" s="39">
        <f t="shared" si="22"/>
        <v>0</v>
      </c>
      <c r="E44" s="39">
        <f t="shared" si="22"/>
        <v>10512000</v>
      </c>
      <c r="F44" s="40">
        <f t="shared" si="22"/>
        <v>10512000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10447000</v>
      </c>
      <c r="C45" s="42"/>
      <c r="D45" s="42"/>
      <c r="E45" s="42">
        <f t="shared" si="13"/>
        <v>10447000</v>
      </c>
      <c r="F45" s="43">
        <v>10447000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65000</v>
      </c>
      <c r="C46" s="42"/>
      <c r="D46" s="42"/>
      <c r="E46" s="42">
        <f t="shared" si="13"/>
        <v>65000</v>
      </c>
      <c r="F46" s="43">
        <v>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59967000</v>
      </c>
      <c r="C61" s="39">
        <f t="shared" si="26"/>
        <v>563000</v>
      </c>
      <c r="D61" s="39">
        <f t="shared" si="26"/>
        <v>0</v>
      </c>
      <c r="E61" s="39">
        <f t="shared" si="26"/>
        <v>60530000</v>
      </c>
      <c r="F61" s="40">
        <f t="shared" si="26"/>
        <v>60530000</v>
      </c>
      <c r="G61" s="41">
        <f t="shared" si="26"/>
        <v>50018000</v>
      </c>
      <c r="H61" s="40">
        <f t="shared" si="26"/>
        <v>4536000</v>
      </c>
      <c r="I61" s="41">
        <f t="shared" si="26"/>
        <v>-9027000</v>
      </c>
      <c r="J61" s="40">
        <f t="shared" si="26"/>
        <v>14765000</v>
      </c>
      <c r="K61" s="41">
        <f t="shared" si="26"/>
        <v>-14712000</v>
      </c>
      <c r="L61" s="40">
        <f t="shared" si="26"/>
        <v>9259000</v>
      </c>
      <c r="M61" s="41">
        <f t="shared" si="26"/>
        <v>-6892000</v>
      </c>
      <c r="N61" s="40">
        <f t="shared" si="26"/>
        <v>0</v>
      </c>
      <c r="O61" s="41">
        <f t="shared" si="26"/>
        <v>0</v>
      </c>
      <c r="P61" s="40">
        <f t="shared" si="26"/>
        <v>28560000</v>
      </c>
      <c r="Q61" s="41">
        <f t="shared" si="26"/>
        <v>-30631000</v>
      </c>
      <c r="R61" s="20">
        <f t="shared" si="16"/>
        <v>-37.290890619708769</v>
      </c>
      <c r="S61" s="21">
        <f t="shared" si="17"/>
        <v>-53.153887982599237</v>
      </c>
      <c r="T61" s="20">
        <f t="shared" si="18"/>
        <v>47.183214934743098</v>
      </c>
      <c r="U61" s="22">
        <f t="shared" si="19"/>
        <v>-50.6046588468528</v>
      </c>
      <c r="V61" s="40">
        <f t="shared" ref="V61:W61" si="27">+V8+V43</f>
        <v>3983000</v>
      </c>
      <c r="W61" s="41">
        <f t="shared" si="27"/>
        <v>2160000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59967000</v>
      </c>
      <c r="C65" s="48">
        <f t="shared" si="30"/>
        <v>563000</v>
      </c>
      <c r="D65" s="48">
        <f t="shared" si="30"/>
        <v>0</v>
      </c>
      <c r="E65" s="48">
        <f t="shared" si="30"/>
        <v>60530000</v>
      </c>
      <c r="F65" s="49">
        <f t="shared" si="30"/>
        <v>60530000</v>
      </c>
      <c r="G65" s="50">
        <f t="shared" si="30"/>
        <v>50018000</v>
      </c>
      <c r="H65" s="49">
        <f t="shared" si="30"/>
        <v>4536000</v>
      </c>
      <c r="I65" s="50">
        <f t="shared" si="30"/>
        <v>-9027000</v>
      </c>
      <c r="J65" s="49">
        <f t="shared" si="30"/>
        <v>14765000</v>
      </c>
      <c r="K65" s="50">
        <f t="shared" si="30"/>
        <v>-14712000</v>
      </c>
      <c r="L65" s="49">
        <f t="shared" si="30"/>
        <v>9259000</v>
      </c>
      <c r="M65" s="51">
        <f t="shared" si="30"/>
        <v>-6892000</v>
      </c>
      <c r="N65" s="49">
        <f t="shared" si="30"/>
        <v>0</v>
      </c>
      <c r="O65" s="50">
        <f t="shared" si="30"/>
        <v>0</v>
      </c>
      <c r="P65" s="49">
        <f t="shared" si="30"/>
        <v>28560000</v>
      </c>
      <c r="Q65" s="50">
        <f t="shared" si="30"/>
        <v>-30631000</v>
      </c>
      <c r="R65" s="34">
        <f t="shared" si="16"/>
        <v>-37.290890619708769</v>
      </c>
      <c r="S65" s="35">
        <f t="shared" si="17"/>
        <v>-53.153887982599237</v>
      </c>
      <c r="T65" s="34">
        <f t="shared" si="18"/>
        <v>47.183214934743098</v>
      </c>
      <c r="U65" s="35">
        <f t="shared" si="19"/>
        <v>-50.6046588468528</v>
      </c>
      <c r="V65" s="49">
        <f>+V61+V62</f>
        <v>3983000</v>
      </c>
      <c r="W65" s="50">
        <f>+W61+W62</f>
        <v>2160000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188034000</v>
      </c>
      <c r="C8" s="36">
        <f t="shared" si="0"/>
        <v>21697000</v>
      </c>
      <c r="D8" s="36">
        <f t="shared" si="0"/>
        <v>0</v>
      </c>
      <c r="E8" s="36">
        <f t="shared" si="0"/>
        <v>209731000</v>
      </c>
      <c r="F8" s="37">
        <f t="shared" si="0"/>
        <v>204731000</v>
      </c>
      <c r="G8" s="38">
        <f t="shared" si="0"/>
        <v>209731000</v>
      </c>
      <c r="H8" s="37">
        <f t="shared" si="0"/>
        <v>17836000</v>
      </c>
      <c r="I8" s="38">
        <f t="shared" si="0"/>
        <v>28534502</v>
      </c>
      <c r="J8" s="37">
        <f t="shared" si="0"/>
        <v>109417000</v>
      </c>
      <c r="K8" s="38">
        <f t="shared" si="0"/>
        <v>89209890</v>
      </c>
      <c r="L8" s="37">
        <f t="shared" si="0"/>
        <v>54114000</v>
      </c>
      <c r="M8" s="38">
        <f t="shared" si="0"/>
        <v>44145929</v>
      </c>
      <c r="N8" s="37">
        <f t="shared" si="0"/>
        <v>0</v>
      </c>
      <c r="O8" s="38">
        <f t="shared" si="0"/>
        <v>0</v>
      </c>
      <c r="P8" s="37">
        <f t="shared" si="0"/>
        <v>181367000</v>
      </c>
      <c r="Q8" s="38">
        <f t="shared" si="0"/>
        <v>161890321</v>
      </c>
      <c r="R8" s="16">
        <f>IF(($J8       =0),0,((($L8       -$J8       )/$J8       )*100))</f>
        <v>-50.543334216803601</v>
      </c>
      <c r="S8" s="17">
        <f>IF(($K8       =0),0,((($M8       -$K8       )/$K8       )*100))</f>
        <v>-50.514534879484771</v>
      </c>
      <c r="T8" s="16">
        <f>IF(($E8       =0),0,(($P8       /$E8       )*100))</f>
        <v>86.476009745817265</v>
      </c>
      <c r="U8" s="18">
        <f>IF(($E8       =0),0,(($Q8       /$E8       )*100))</f>
        <v>77.189505127997293</v>
      </c>
      <c r="V8" s="37">
        <f t="shared" ref="V8:W8" si="1">+V9+V28</f>
        <v>1617000</v>
      </c>
      <c r="W8" s="38">
        <f t="shared" si="1"/>
        <v>1617000</v>
      </c>
    </row>
    <row r="9" spans="1:23" x14ac:dyDescent="0.2">
      <c r="A9" s="19" t="s">
        <v>35</v>
      </c>
      <c r="B9" s="39">
        <f t="shared" ref="B9:Q9" si="2">SUM(B10:B27)</f>
        <v>183574000</v>
      </c>
      <c r="C9" s="39">
        <f t="shared" si="2"/>
        <v>11697000</v>
      </c>
      <c r="D9" s="39">
        <f t="shared" si="2"/>
        <v>0</v>
      </c>
      <c r="E9" s="39">
        <f t="shared" si="2"/>
        <v>195271000</v>
      </c>
      <c r="F9" s="40">
        <f t="shared" si="2"/>
        <v>190271000</v>
      </c>
      <c r="G9" s="41">
        <f t="shared" si="2"/>
        <v>195271000</v>
      </c>
      <c r="H9" s="40">
        <f t="shared" si="2"/>
        <v>17579000</v>
      </c>
      <c r="I9" s="41">
        <f t="shared" si="2"/>
        <v>27314100</v>
      </c>
      <c r="J9" s="40">
        <f t="shared" si="2"/>
        <v>108201000</v>
      </c>
      <c r="K9" s="41">
        <f t="shared" si="2"/>
        <v>87990976</v>
      </c>
      <c r="L9" s="40">
        <f t="shared" si="2"/>
        <v>52120000</v>
      </c>
      <c r="M9" s="41">
        <f t="shared" si="2"/>
        <v>42148668</v>
      </c>
      <c r="N9" s="40">
        <f t="shared" si="2"/>
        <v>0</v>
      </c>
      <c r="O9" s="41">
        <f t="shared" si="2"/>
        <v>0</v>
      </c>
      <c r="P9" s="40">
        <f t="shared" si="2"/>
        <v>177900000</v>
      </c>
      <c r="Q9" s="41">
        <f t="shared" si="2"/>
        <v>157453744</v>
      </c>
      <c r="R9" s="20">
        <f>IF(($J9       =0),0,((($L9       -$J9       )/$J9       )*100))</f>
        <v>-51.830389737617956</v>
      </c>
      <c r="S9" s="21">
        <f>IF(($K9       =0),0,((($M9       -$K9       )/$K9       )*100))</f>
        <v>-52.098874320930364</v>
      </c>
      <c r="T9" s="20">
        <f>IF(($E9       =0),0,(($P9       /$E9       )*100))</f>
        <v>91.104157811451785</v>
      </c>
      <c r="U9" s="22">
        <f>IF(($E9       =0),0,(($Q9       /$E9       )*100))</f>
        <v>80.633449923439741</v>
      </c>
      <c r="V9" s="40">
        <f t="shared" ref="V9:W9" si="3">SUM(V10:V27)</f>
        <v>1617000</v>
      </c>
      <c r="W9" s="41">
        <f t="shared" si="3"/>
        <v>1617000</v>
      </c>
    </row>
    <row r="10" spans="1:23" x14ac:dyDescent="0.2">
      <c r="A10" s="23" t="s">
        <v>36</v>
      </c>
      <c r="B10" s="42">
        <v>139514000</v>
      </c>
      <c r="C10" s="42">
        <v>-441000</v>
      </c>
      <c r="D10" s="42"/>
      <c r="E10" s="42">
        <f t="shared" ref="E10:E41" si="4">$B10      +$C10      +$D10</f>
        <v>139073000</v>
      </c>
      <c r="F10" s="43">
        <v>139073000</v>
      </c>
      <c r="G10" s="44">
        <v>139073000</v>
      </c>
      <c r="H10" s="43">
        <v>14828000</v>
      </c>
      <c r="I10" s="44">
        <v>20795400</v>
      </c>
      <c r="J10" s="43">
        <v>74655000</v>
      </c>
      <c r="K10" s="44">
        <v>67161863</v>
      </c>
      <c r="L10" s="43">
        <v>49433000</v>
      </c>
      <c r="M10" s="44">
        <v>36242097</v>
      </c>
      <c r="N10" s="43"/>
      <c r="O10" s="44"/>
      <c r="P10" s="43">
        <f t="shared" ref="P10:P41" si="5">$H10      +$J10      +$L10      +$N10</f>
        <v>138916000</v>
      </c>
      <c r="Q10" s="44">
        <f t="shared" ref="Q10:Q41" si="6">$I10      +$K10      +$M10      +$O10</f>
        <v>124199360</v>
      </c>
      <c r="R10" s="24">
        <f t="shared" ref="R10:R41" si="7">IF(($J10      =0),0,((($L10      -$J10      )/$J10      )*100))</f>
        <v>-33.784743151831762</v>
      </c>
      <c r="S10" s="25">
        <f t="shared" ref="S10:S41" si="8">IF(($K10      =0),0,((($M10      -$K10      )/$K10      )*100))</f>
        <v>-46.037683618156926</v>
      </c>
      <c r="T10" s="24">
        <f t="shared" ref="T10:T41" si="9">IF(($E10      =0),0,(($P10      /$E10      )*100))</f>
        <v>99.887109647451339</v>
      </c>
      <c r="U10" s="26">
        <f t="shared" ref="U10:U41" si="10">IF(($E10      =0),0,(($Q10      /$E10      )*100))</f>
        <v>89.30515628482884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26092000</v>
      </c>
      <c r="C13" s="42">
        <v>7138000</v>
      </c>
      <c r="D13" s="42"/>
      <c r="E13" s="42">
        <f t="shared" si="4"/>
        <v>33230000</v>
      </c>
      <c r="F13" s="43">
        <v>33230000</v>
      </c>
      <c r="G13" s="44">
        <v>33230000</v>
      </c>
      <c r="H13" s="43">
        <v>258000</v>
      </c>
      <c r="I13" s="44">
        <v>4024950</v>
      </c>
      <c r="J13" s="43">
        <v>25834000</v>
      </c>
      <c r="K13" s="44">
        <v>13117763</v>
      </c>
      <c r="L13" s="43"/>
      <c r="M13" s="44">
        <v>2271825</v>
      </c>
      <c r="N13" s="43"/>
      <c r="O13" s="44"/>
      <c r="P13" s="43">
        <f t="shared" si="5"/>
        <v>26092000</v>
      </c>
      <c r="Q13" s="44">
        <f t="shared" si="6"/>
        <v>19414538</v>
      </c>
      <c r="R13" s="24">
        <f t="shared" si="7"/>
        <v>-100</v>
      </c>
      <c r="S13" s="25">
        <f t="shared" si="8"/>
        <v>-82.68130778090746</v>
      </c>
      <c r="T13" s="24">
        <f t="shared" si="9"/>
        <v>78.519410171531746</v>
      </c>
      <c r="U13" s="26">
        <f t="shared" si="10"/>
        <v>58.424730665061688</v>
      </c>
      <c r="V13" s="43">
        <v>1617000</v>
      </c>
      <c r="W13" s="44">
        <v>1617000</v>
      </c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17968000</v>
      </c>
      <c r="C23" s="42">
        <v>5000000</v>
      </c>
      <c r="D23" s="42"/>
      <c r="E23" s="42">
        <f t="shared" si="4"/>
        <v>22968000</v>
      </c>
      <c r="F23" s="43">
        <v>17968000</v>
      </c>
      <c r="G23" s="44">
        <v>22968000</v>
      </c>
      <c r="H23" s="43">
        <v>2493000</v>
      </c>
      <c r="I23" s="44">
        <v>2493750</v>
      </c>
      <c r="J23" s="43">
        <v>7712000</v>
      </c>
      <c r="K23" s="44">
        <v>7711350</v>
      </c>
      <c r="L23" s="43">
        <v>2687000</v>
      </c>
      <c r="M23" s="44">
        <v>3634746</v>
      </c>
      <c r="N23" s="43"/>
      <c r="O23" s="44"/>
      <c r="P23" s="43">
        <f t="shared" si="5"/>
        <v>12892000</v>
      </c>
      <c r="Q23" s="44">
        <f t="shared" si="6"/>
        <v>13839846</v>
      </c>
      <c r="R23" s="24">
        <f t="shared" si="7"/>
        <v>-65.158195020746888</v>
      </c>
      <c r="S23" s="25">
        <f t="shared" si="8"/>
        <v>-52.864984730300144</v>
      </c>
      <c r="T23" s="24">
        <f t="shared" si="9"/>
        <v>56.130268199233711</v>
      </c>
      <c r="U23" s="26">
        <f t="shared" si="10"/>
        <v>60.257079414838032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4460000</v>
      </c>
      <c r="C28" s="39">
        <f t="shared" si="11"/>
        <v>10000000</v>
      </c>
      <c r="D28" s="39">
        <f t="shared" si="11"/>
        <v>0</v>
      </c>
      <c r="E28" s="39">
        <f t="shared" si="11"/>
        <v>14460000</v>
      </c>
      <c r="F28" s="40">
        <f t="shared" si="11"/>
        <v>14460000</v>
      </c>
      <c r="G28" s="41">
        <f t="shared" si="11"/>
        <v>14460000</v>
      </c>
      <c r="H28" s="40">
        <f t="shared" si="11"/>
        <v>257000</v>
      </c>
      <c r="I28" s="41">
        <f t="shared" si="11"/>
        <v>1220402</v>
      </c>
      <c r="J28" s="40">
        <f t="shared" si="11"/>
        <v>1216000</v>
      </c>
      <c r="K28" s="41">
        <f t="shared" si="11"/>
        <v>1218914</v>
      </c>
      <c r="L28" s="40">
        <f t="shared" si="11"/>
        <v>1994000</v>
      </c>
      <c r="M28" s="41">
        <f t="shared" si="11"/>
        <v>1997261</v>
      </c>
      <c r="N28" s="40">
        <f t="shared" si="11"/>
        <v>0</v>
      </c>
      <c r="O28" s="41">
        <f t="shared" si="11"/>
        <v>0</v>
      </c>
      <c r="P28" s="40">
        <f t="shared" si="11"/>
        <v>3467000</v>
      </c>
      <c r="Q28" s="41">
        <f t="shared" si="11"/>
        <v>4436577</v>
      </c>
      <c r="R28" s="20">
        <f t="shared" si="7"/>
        <v>63.980263157894733</v>
      </c>
      <c r="S28" s="21">
        <f t="shared" si="8"/>
        <v>63.855776535506195</v>
      </c>
      <c r="T28" s="20">
        <f t="shared" si="9"/>
        <v>23.976486860304288</v>
      </c>
      <c r="U28" s="22">
        <f t="shared" si="10"/>
        <v>30.681721991701245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257000</v>
      </c>
      <c r="I31" s="44">
        <v>256846</v>
      </c>
      <c r="J31" s="43">
        <v>722000</v>
      </c>
      <c r="K31" s="44">
        <v>722470</v>
      </c>
      <c r="L31" s="43">
        <v>1994000</v>
      </c>
      <c r="M31" s="44">
        <v>1997261</v>
      </c>
      <c r="N31" s="43"/>
      <c r="O31" s="44"/>
      <c r="P31" s="43">
        <f t="shared" si="5"/>
        <v>2973000</v>
      </c>
      <c r="Q31" s="44">
        <f t="shared" si="6"/>
        <v>2976577</v>
      </c>
      <c r="R31" s="24">
        <f t="shared" si="7"/>
        <v>176.17728531855957</v>
      </c>
      <c r="S31" s="25">
        <f t="shared" si="8"/>
        <v>176.44898750121112</v>
      </c>
      <c r="T31" s="24">
        <f t="shared" si="9"/>
        <v>99.1</v>
      </c>
      <c r="U31" s="26">
        <f t="shared" si="10"/>
        <v>99.219233333333335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1460000</v>
      </c>
      <c r="C33" s="42"/>
      <c r="D33" s="42"/>
      <c r="E33" s="42">
        <f t="shared" si="4"/>
        <v>1460000</v>
      </c>
      <c r="F33" s="43">
        <v>1460000</v>
      </c>
      <c r="G33" s="44">
        <v>1460000</v>
      </c>
      <c r="H33" s="43"/>
      <c r="I33" s="44">
        <v>963556</v>
      </c>
      <c r="J33" s="43">
        <v>494000</v>
      </c>
      <c r="K33" s="44">
        <v>496444</v>
      </c>
      <c r="L33" s="43"/>
      <c r="M33" s="44"/>
      <c r="N33" s="43"/>
      <c r="O33" s="44"/>
      <c r="P33" s="43">
        <f t="shared" si="5"/>
        <v>494000</v>
      </c>
      <c r="Q33" s="44">
        <f t="shared" si="6"/>
        <v>1460000</v>
      </c>
      <c r="R33" s="24">
        <f t="shared" si="7"/>
        <v>-100</v>
      </c>
      <c r="S33" s="25">
        <f t="shared" si="8"/>
        <v>-100</v>
      </c>
      <c r="T33" s="24">
        <f t="shared" si="9"/>
        <v>33.835616438356162</v>
      </c>
      <c r="U33" s="26">
        <f t="shared" si="10"/>
        <v>100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>
        <v>10000000</v>
      </c>
      <c r="D37" s="42"/>
      <c r="E37" s="42">
        <f t="shared" si="4"/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216621000</v>
      </c>
      <c r="C43" s="45">
        <f t="shared" si="20"/>
        <v>-12034000</v>
      </c>
      <c r="D43" s="45">
        <f t="shared" si="20"/>
        <v>0</v>
      </c>
      <c r="E43" s="45">
        <f t="shared" si="20"/>
        <v>204587000</v>
      </c>
      <c r="F43" s="46">
        <f t="shared" si="20"/>
        <v>215121000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216621000</v>
      </c>
      <c r="C44" s="39">
        <f t="shared" si="22"/>
        <v>-12034000</v>
      </c>
      <c r="D44" s="39">
        <f t="shared" si="22"/>
        <v>0</v>
      </c>
      <c r="E44" s="39">
        <f t="shared" si="22"/>
        <v>204587000</v>
      </c>
      <c r="F44" s="40">
        <f t="shared" si="22"/>
        <v>215121000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201000000</v>
      </c>
      <c r="C45" s="42"/>
      <c r="D45" s="42"/>
      <c r="E45" s="42">
        <f t="shared" si="13"/>
        <v>201000000</v>
      </c>
      <c r="F45" s="43">
        <v>201000000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14121000</v>
      </c>
      <c r="C46" s="42">
        <v>-10534000</v>
      </c>
      <c r="D46" s="42"/>
      <c r="E46" s="42">
        <f t="shared" si="13"/>
        <v>3587000</v>
      </c>
      <c r="F46" s="43">
        <v>14121000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404655000</v>
      </c>
      <c r="C61" s="39">
        <f t="shared" si="26"/>
        <v>9663000</v>
      </c>
      <c r="D61" s="39">
        <f t="shared" si="26"/>
        <v>0</v>
      </c>
      <c r="E61" s="39">
        <f t="shared" si="26"/>
        <v>414318000</v>
      </c>
      <c r="F61" s="40">
        <f t="shared" si="26"/>
        <v>419852000</v>
      </c>
      <c r="G61" s="41">
        <f t="shared" si="26"/>
        <v>209731000</v>
      </c>
      <c r="H61" s="40">
        <f t="shared" si="26"/>
        <v>17836000</v>
      </c>
      <c r="I61" s="41">
        <f t="shared" si="26"/>
        <v>28534502</v>
      </c>
      <c r="J61" s="40">
        <f t="shared" si="26"/>
        <v>109417000</v>
      </c>
      <c r="K61" s="41">
        <f t="shared" si="26"/>
        <v>89209890</v>
      </c>
      <c r="L61" s="40">
        <f t="shared" si="26"/>
        <v>54114000</v>
      </c>
      <c r="M61" s="41">
        <f t="shared" si="26"/>
        <v>44145929</v>
      </c>
      <c r="N61" s="40">
        <f t="shared" si="26"/>
        <v>0</v>
      </c>
      <c r="O61" s="41">
        <f t="shared" si="26"/>
        <v>0</v>
      </c>
      <c r="P61" s="40">
        <f t="shared" si="26"/>
        <v>181367000</v>
      </c>
      <c r="Q61" s="41">
        <f t="shared" si="26"/>
        <v>161890321</v>
      </c>
      <c r="R61" s="20">
        <f t="shared" si="16"/>
        <v>-50.543334216803601</v>
      </c>
      <c r="S61" s="21">
        <f t="shared" si="17"/>
        <v>-50.514534879484771</v>
      </c>
      <c r="T61" s="20">
        <f t="shared" si="18"/>
        <v>43.774829961527132</v>
      </c>
      <c r="U61" s="22">
        <f t="shared" si="19"/>
        <v>39.07392896277738</v>
      </c>
      <c r="V61" s="40">
        <f t="shared" ref="V61:W61" si="27">+V8+V43</f>
        <v>1617000</v>
      </c>
      <c r="W61" s="41">
        <f t="shared" si="27"/>
        <v>1617000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404655000</v>
      </c>
      <c r="C65" s="48">
        <f t="shared" si="30"/>
        <v>9663000</v>
      </c>
      <c r="D65" s="48">
        <f t="shared" si="30"/>
        <v>0</v>
      </c>
      <c r="E65" s="48">
        <f t="shared" si="30"/>
        <v>414318000</v>
      </c>
      <c r="F65" s="49">
        <f t="shared" si="30"/>
        <v>419852000</v>
      </c>
      <c r="G65" s="50">
        <f t="shared" si="30"/>
        <v>209731000</v>
      </c>
      <c r="H65" s="49">
        <f t="shared" si="30"/>
        <v>17836000</v>
      </c>
      <c r="I65" s="50">
        <f t="shared" si="30"/>
        <v>28534502</v>
      </c>
      <c r="J65" s="49">
        <f t="shared" si="30"/>
        <v>109417000</v>
      </c>
      <c r="K65" s="50">
        <f t="shared" si="30"/>
        <v>89209890</v>
      </c>
      <c r="L65" s="49">
        <f t="shared" si="30"/>
        <v>54114000</v>
      </c>
      <c r="M65" s="51">
        <f t="shared" si="30"/>
        <v>44145929</v>
      </c>
      <c r="N65" s="49">
        <f t="shared" si="30"/>
        <v>0</v>
      </c>
      <c r="O65" s="50">
        <f t="shared" si="30"/>
        <v>0</v>
      </c>
      <c r="P65" s="49">
        <f t="shared" si="30"/>
        <v>181367000</v>
      </c>
      <c r="Q65" s="50">
        <f t="shared" si="30"/>
        <v>161890321</v>
      </c>
      <c r="R65" s="34">
        <f t="shared" si="16"/>
        <v>-50.543334216803601</v>
      </c>
      <c r="S65" s="35">
        <f t="shared" si="17"/>
        <v>-50.514534879484771</v>
      </c>
      <c r="T65" s="34">
        <f t="shared" si="18"/>
        <v>43.774829961527132</v>
      </c>
      <c r="U65" s="35">
        <f t="shared" si="19"/>
        <v>39.07392896277738</v>
      </c>
      <c r="V65" s="49">
        <f>+V61+V62</f>
        <v>1617000</v>
      </c>
      <c r="W65" s="50">
        <f>+W61+W62</f>
        <v>1617000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70629000</v>
      </c>
      <c r="C8" s="36">
        <f t="shared" si="0"/>
        <v>6432000</v>
      </c>
      <c r="D8" s="36">
        <f t="shared" si="0"/>
        <v>0</v>
      </c>
      <c r="E8" s="36">
        <f t="shared" si="0"/>
        <v>77061000</v>
      </c>
      <c r="F8" s="37">
        <f t="shared" si="0"/>
        <v>71123000</v>
      </c>
      <c r="G8" s="38">
        <f t="shared" si="0"/>
        <v>77061000</v>
      </c>
      <c r="H8" s="37">
        <f t="shared" si="0"/>
        <v>20818000</v>
      </c>
      <c r="I8" s="38">
        <f t="shared" si="0"/>
        <v>8908233</v>
      </c>
      <c r="J8" s="37">
        <f t="shared" si="0"/>
        <v>23257000</v>
      </c>
      <c r="K8" s="38">
        <f t="shared" si="0"/>
        <v>18797867</v>
      </c>
      <c r="L8" s="37">
        <f t="shared" si="0"/>
        <v>11054000</v>
      </c>
      <c r="M8" s="38">
        <f t="shared" si="0"/>
        <v>28133308</v>
      </c>
      <c r="N8" s="37">
        <f t="shared" si="0"/>
        <v>0</v>
      </c>
      <c r="O8" s="38">
        <f t="shared" si="0"/>
        <v>0</v>
      </c>
      <c r="P8" s="37">
        <f t="shared" si="0"/>
        <v>55129000</v>
      </c>
      <c r="Q8" s="38">
        <f t="shared" si="0"/>
        <v>55839408</v>
      </c>
      <c r="R8" s="16">
        <f>IF(($J8       =0),0,((($L8       -$J8       )/$J8       )*100))</f>
        <v>-52.470224018575053</v>
      </c>
      <c r="S8" s="17">
        <f>IF(($K8       =0),0,((($M8       -$K8       )/$K8       )*100))</f>
        <v>49.662235614285386</v>
      </c>
      <c r="T8" s="16">
        <f>IF(($E8       =0),0,(($P8       /$E8       )*100))</f>
        <v>71.539429802364367</v>
      </c>
      <c r="U8" s="18">
        <f>IF(($E8       =0),0,(($Q8       /$E8       )*100))</f>
        <v>72.461307276054029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61429000</v>
      </c>
      <c r="C9" s="39">
        <f t="shared" si="2"/>
        <v>5832000</v>
      </c>
      <c r="D9" s="39">
        <f t="shared" si="2"/>
        <v>0</v>
      </c>
      <c r="E9" s="39">
        <f t="shared" si="2"/>
        <v>67261000</v>
      </c>
      <c r="F9" s="40">
        <f t="shared" si="2"/>
        <v>61323000</v>
      </c>
      <c r="G9" s="41">
        <f t="shared" si="2"/>
        <v>67261000</v>
      </c>
      <c r="H9" s="40">
        <f t="shared" si="2"/>
        <v>20234000</v>
      </c>
      <c r="I9" s="41">
        <f t="shared" si="2"/>
        <v>8908233</v>
      </c>
      <c r="J9" s="40">
        <f t="shared" si="2"/>
        <v>19342000</v>
      </c>
      <c r="K9" s="41">
        <f t="shared" si="2"/>
        <v>18597867</v>
      </c>
      <c r="L9" s="40">
        <f t="shared" si="2"/>
        <v>8372000</v>
      </c>
      <c r="M9" s="41">
        <f t="shared" si="2"/>
        <v>27923308</v>
      </c>
      <c r="N9" s="40">
        <f t="shared" si="2"/>
        <v>0</v>
      </c>
      <c r="O9" s="41">
        <f t="shared" si="2"/>
        <v>0</v>
      </c>
      <c r="P9" s="40">
        <f t="shared" si="2"/>
        <v>47948000</v>
      </c>
      <c r="Q9" s="41">
        <f t="shared" si="2"/>
        <v>55429408</v>
      </c>
      <c r="R9" s="20">
        <f>IF(($J9       =0),0,((($L9       -$J9       )/$J9       )*100))</f>
        <v>-56.715954916761447</v>
      </c>
      <c r="S9" s="21">
        <f>IF(($K9       =0),0,((($M9       -$K9       )/$K9       )*100))</f>
        <v>50.142529785808229</v>
      </c>
      <c r="T9" s="20">
        <f>IF(($E9       =0),0,(($P9       /$E9       )*100))</f>
        <v>71.286481021691614</v>
      </c>
      <c r="U9" s="22">
        <f>IF(($E9       =0),0,(($Q9       /$E9       )*100))</f>
        <v>82.409431914482383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44050000</v>
      </c>
      <c r="C10" s="42">
        <v>-106000</v>
      </c>
      <c r="D10" s="42"/>
      <c r="E10" s="42">
        <f t="shared" ref="E10:E41" si="4">$B10      +$C10      +$D10</f>
        <v>43944000</v>
      </c>
      <c r="F10" s="43">
        <v>43944000</v>
      </c>
      <c r="G10" s="44">
        <v>43944000</v>
      </c>
      <c r="H10" s="43">
        <v>15234000</v>
      </c>
      <c r="I10" s="44">
        <v>5445649</v>
      </c>
      <c r="J10" s="43">
        <v>12963000</v>
      </c>
      <c r="K10" s="44">
        <v>14783781</v>
      </c>
      <c r="L10" s="43">
        <v>8372000</v>
      </c>
      <c r="M10" s="44">
        <v>15862635</v>
      </c>
      <c r="N10" s="43"/>
      <c r="O10" s="44"/>
      <c r="P10" s="43">
        <f t="shared" ref="P10:P41" si="5">$H10      +$J10      +$L10      +$N10</f>
        <v>36569000</v>
      </c>
      <c r="Q10" s="44">
        <f t="shared" ref="Q10:Q41" si="6">$I10      +$K10      +$M10      +$O10</f>
        <v>36092065</v>
      </c>
      <c r="R10" s="24">
        <f t="shared" ref="R10:R41" si="7">IF(($J10      =0),0,((($L10      -$J10      )/$J10      )*100))</f>
        <v>-35.41618452518707</v>
      </c>
      <c r="S10" s="25">
        <f t="shared" ref="S10:S41" si="8">IF(($K10      =0),0,((($M10      -$K10      )/$K10      )*100))</f>
        <v>7.2975512827198941</v>
      </c>
      <c r="T10" s="24">
        <f t="shared" ref="T10:T41" si="9">IF(($E10      =0),0,(($P10      /$E10      )*100))</f>
        <v>83.21727653377026</v>
      </c>
      <c r="U10" s="26">
        <f t="shared" ref="U10:U41" si="10">IF(($E10      =0),0,(($Q10      /$E10      )*100))</f>
        <v>82.13195202985618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17379000</v>
      </c>
      <c r="C23" s="42">
        <v>5938000</v>
      </c>
      <c r="D23" s="42"/>
      <c r="E23" s="42">
        <f t="shared" si="4"/>
        <v>23317000</v>
      </c>
      <c r="F23" s="43">
        <v>17379000</v>
      </c>
      <c r="G23" s="44">
        <v>23317000</v>
      </c>
      <c r="H23" s="43">
        <v>5000000</v>
      </c>
      <c r="I23" s="44">
        <v>3462584</v>
      </c>
      <c r="J23" s="43">
        <v>6379000</v>
      </c>
      <c r="K23" s="44">
        <v>3814086</v>
      </c>
      <c r="L23" s="43"/>
      <c r="M23" s="44">
        <v>12060673</v>
      </c>
      <c r="N23" s="43"/>
      <c r="O23" s="44"/>
      <c r="P23" s="43">
        <f t="shared" si="5"/>
        <v>11379000</v>
      </c>
      <c r="Q23" s="44">
        <f t="shared" si="6"/>
        <v>19337343</v>
      </c>
      <c r="R23" s="24">
        <f t="shared" si="7"/>
        <v>-100</v>
      </c>
      <c r="S23" s="25">
        <f t="shared" si="8"/>
        <v>216.21397629733571</v>
      </c>
      <c r="T23" s="24">
        <f t="shared" si="9"/>
        <v>48.801303769781704</v>
      </c>
      <c r="U23" s="26">
        <f t="shared" si="10"/>
        <v>82.93237980872324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9200000</v>
      </c>
      <c r="C28" s="39">
        <f t="shared" si="11"/>
        <v>600000</v>
      </c>
      <c r="D28" s="39">
        <f t="shared" si="11"/>
        <v>0</v>
      </c>
      <c r="E28" s="39">
        <f t="shared" si="11"/>
        <v>9800000</v>
      </c>
      <c r="F28" s="40">
        <f t="shared" si="11"/>
        <v>9800000</v>
      </c>
      <c r="G28" s="41">
        <f t="shared" si="11"/>
        <v>9800000</v>
      </c>
      <c r="H28" s="40">
        <f t="shared" si="11"/>
        <v>584000</v>
      </c>
      <c r="I28" s="41">
        <f t="shared" si="11"/>
        <v>0</v>
      </c>
      <c r="J28" s="40">
        <f t="shared" si="11"/>
        <v>3915000</v>
      </c>
      <c r="K28" s="41">
        <f t="shared" si="11"/>
        <v>200000</v>
      </c>
      <c r="L28" s="40">
        <f t="shared" si="11"/>
        <v>2682000</v>
      </c>
      <c r="M28" s="41">
        <f t="shared" si="11"/>
        <v>210000</v>
      </c>
      <c r="N28" s="40">
        <f t="shared" si="11"/>
        <v>0</v>
      </c>
      <c r="O28" s="41">
        <f t="shared" si="11"/>
        <v>0</v>
      </c>
      <c r="P28" s="40">
        <f t="shared" si="11"/>
        <v>7181000</v>
      </c>
      <c r="Q28" s="41">
        <f t="shared" si="11"/>
        <v>410000</v>
      </c>
      <c r="R28" s="20">
        <f t="shared" si="7"/>
        <v>-31.494252873563216</v>
      </c>
      <c r="S28" s="21">
        <f t="shared" si="8"/>
        <v>5</v>
      </c>
      <c r="T28" s="20">
        <f t="shared" si="9"/>
        <v>73.275510204081627</v>
      </c>
      <c r="U28" s="22">
        <f t="shared" si="10"/>
        <v>4.1836734693877551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284000</v>
      </c>
      <c r="I31" s="44"/>
      <c r="J31" s="43">
        <v>1060000</v>
      </c>
      <c r="K31" s="44">
        <v>200000</v>
      </c>
      <c r="L31" s="43">
        <v>1254000</v>
      </c>
      <c r="M31" s="44">
        <v>210000</v>
      </c>
      <c r="N31" s="43"/>
      <c r="O31" s="44"/>
      <c r="P31" s="43">
        <f t="shared" si="5"/>
        <v>2598000</v>
      </c>
      <c r="Q31" s="44">
        <f t="shared" si="6"/>
        <v>410000</v>
      </c>
      <c r="R31" s="24">
        <f t="shared" si="7"/>
        <v>18.30188679245283</v>
      </c>
      <c r="S31" s="25">
        <f t="shared" si="8"/>
        <v>5</v>
      </c>
      <c r="T31" s="24">
        <f t="shared" si="9"/>
        <v>86.6</v>
      </c>
      <c r="U31" s="26">
        <f t="shared" si="10"/>
        <v>13.666666666666666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600000</v>
      </c>
      <c r="D33" s="42"/>
      <c r="E33" s="42">
        <f t="shared" si="4"/>
        <v>1800000</v>
      </c>
      <c r="F33" s="43">
        <v>1800000</v>
      </c>
      <c r="G33" s="44">
        <v>1800000</v>
      </c>
      <c r="H33" s="43">
        <v>300000</v>
      </c>
      <c r="I33" s="44"/>
      <c r="J33" s="43">
        <v>475000</v>
      </c>
      <c r="K33" s="44"/>
      <c r="L33" s="43"/>
      <c r="M33" s="44"/>
      <c r="N33" s="43"/>
      <c r="O33" s="44"/>
      <c r="P33" s="43">
        <f t="shared" si="5"/>
        <v>775000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43.055555555555557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2380000</v>
      </c>
      <c r="K36" s="44"/>
      <c r="L36" s="43">
        <v>1428000</v>
      </c>
      <c r="M36" s="44"/>
      <c r="N36" s="43"/>
      <c r="O36" s="44"/>
      <c r="P36" s="43">
        <f t="shared" si="5"/>
        <v>3808000</v>
      </c>
      <c r="Q36" s="44">
        <f t="shared" si="6"/>
        <v>0</v>
      </c>
      <c r="R36" s="24">
        <f t="shared" si="7"/>
        <v>-40</v>
      </c>
      <c r="S36" s="25">
        <f t="shared" si="8"/>
        <v>0</v>
      </c>
      <c r="T36" s="24">
        <f t="shared" si="9"/>
        <v>76.160000000000011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49000</v>
      </c>
      <c r="C43" s="45">
        <f t="shared" si="20"/>
        <v>0</v>
      </c>
      <c r="D43" s="45">
        <f t="shared" si="20"/>
        <v>0</v>
      </c>
      <c r="E43" s="45">
        <f t="shared" si="20"/>
        <v>49000</v>
      </c>
      <c r="F43" s="46">
        <f t="shared" si="20"/>
        <v>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49000</v>
      </c>
      <c r="C44" s="39">
        <f t="shared" si="22"/>
        <v>0</v>
      </c>
      <c r="D44" s="39">
        <f t="shared" si="22"/>
        <v>0</v>
      </c>
      <c r="E44" s="39">
        <f t="shared" si="22"/>
        <v>49000</v>
      </c>
      <c r="F44" s="40">
        <f t="shared" si="22"/>
        <v>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49000</v>
      </c>
      <c r="C46" s="42"/>
      <c r="D46" s="42"/>
      <c r="E46" s="42">
        <f t="shared" si="13"/>
        <v>49000</v>
      </c>
      <c r="F46" s="43">
        <v>49000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70678000</v>
      </c>
      <c r="C61" s="39">
        <f t="shared" si="26"/>
        <v>6432000</v>
      </c>
      <c r="D61" s="39">
        <f t="shared" si="26"/>
        <v>0</v>
      </c>
      <c r="E61" s="39">
        <f t="shared" si="26"/>
        <v>77110000</v>
      </c>
      <c r="F61" s="40">
        <f t="shared" si="26"/>
        <v>71172000</v>
      </c>
      <c r="G61" s="41">
        <f t="shared" si="26"/>
        <v>77061000</v>
      </c>
      <c r="H61" s="40">
        <f t="shared" si="26"/>
        <v>20818000</v>
      </c>
      <c r="I61" s="41">
        <f t="shared" si="26"/>
        <v>8908233</v>
      </c>
      <c r="J61" s="40">
        <f t="shared" si="26"/>
        <v>23257000</v>
      </c>
      <c r="K61" s="41">
        <f t="shared" si="26"/>
        <v>18797867</v>
      </c>
      <c r="L61" s="40">
        <f t="shared" si="26"/>
        <v>11054000</v>
      </c>
      <c r="M61" s="41">
        <f t="shared" si="26"/>
        <v>28133308</v>
      </c>
      <c r="N61" s="40">
        <f t="shared" si="26"/>
        <v>0</v>
      </c>
      <c r="O61" s="41">
        <f t="shared" si="26"/>
        <v>0</v>
      </c>
      <c r="P61" s="40">
        <f t="shared" si="26"/>
        <v>55129000</v>
      </c>
      <c r="Q61" s="41">
        <f t="shared" si="26"/>
        <v>55839408</v>
      </c>
      <c r="R61" s="20">
        <f t="shared" si="16"/>
        <v>-52.470224018575053</v>
      </c>
      <c r="S61" s="21">
        <f t="shared" si="17"/>
        <v>49.662235614285386</v>
      </c>
      <c r="T61" s="20">
        <f t="shared" si="18"/>
        <v>71.493969653741402</v>
      </c>
      <c r="U61" s="22">
        <f t="shared" si="19"/>
        <v>72.415261315004543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70678000</v>
      </c>
      <c r="C65" s="48">
        <f t="shared" si="30"/>
        <v>6432000</v>
      </c>
      <c r="D65" s="48">
        <f t="shared" si="30"/>
        <v>0</v>
      </c>
      <c r="E65" s="48">
        <f t="shared" si="30"/>
        <v>77110000</v>
      </c>
      <c r="F65" s="49">
        <f t="shared" si="30"/>
        <v>71172000</v>
      </c>
      <c r="G65" s="50">
        <f t="shared" si="30"/>
        <v>77061000</v>
      </c>
      <c r="H65" s="49">
        <f t="shared" si="30"/>
        <v>20818000</v>
      </c>
      <c r="I65" s="50">
        <f t="shared" si="30"/>
        <v>8908233</v>
      </c>
      <c r="J65" s="49">
        <f t="shared" si="30"/>
        <v>23257000</v>
      </c>
      <c r="K65" s="50">
        <f t="shared" si="30"/>
        <v>18797867</v>
      </c>
      <c r="L65" s="49">
        <f t="shared" si="30"/>
        <v>11054000</v>
      </c>
      <c r="M65" s="51">
        <f t="shared" si="30"/>
        <v>28133308</v>
      </c>
      <c r="N65" s="49">
        <f t="shared" si="30"/>
        <v>0</v>
      </c>
      <c r="O65" s="50">
        <f t="shared" si="30"/>
        <v>0</v>
      </c>
      <c r="P65" s="49">
        <f t="shared" si="30"/>
        <v>55129000</v>
      </c>
      <c r="Q65" s="50">
        <f t="shared" si="30"/>
        <v>55839408</v>
      </c>
      <c r="R65" s="34">
        <f t="shared" si="16"/>
        <v>-52.470224018575053</v>
      </c>
      <c r="S65" s="35">
        <f t="shared" si="17"/>
        <v>49.662235614285386</v>
      </c>
      <c r="T65" s="34">
        <f t="shared" si="18"/>
        <v>71.493969653741402</v>
      </c>
      <c r="U65" s="35">
        <f t="shared" si="19"/>
        <v>72.415261315004543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221883000</v>
      </c>
      <c r="C8" s="36">
        <f t="shared" si="0"/>
        <v>-42618000</v>
      </c>
      <c r="D8" s="36">
        <f t="shared" si="0"/>
        <v>0</v>
      </c>
      <c r="E8" s="36">
        <f t="shared" si="0"/>
        <v>179265000</v>
      </c>
      <c r="F8" s="37">
        <f t="shared" si="0"/>
        <v>212273000</v>
      </c>
      <c r="G8" s="38">
        <f t="shared" si="0"/>
        <v>159265000</v>
      </c>
      <c r="H8" s="37">
        <f t="shared" si="0"/>
        <v>46740000</v>
      </c>
      <c r="I8" s="38">
        <f t="shared" si="0"/>
        <v>18577647</v>
      </c>
      <c r="J8" s="37">
        <f t="shared" si="0"/>
        <v>47465000</v>
      </c>
      <c r="K8" s="38">
        <f t="shared" si="0"/>
        <v>59524097</v>
      </c>
      <c r="L8" s="37">
        <f t="shared" si="0"/>
        <v>50010000</v>
      </c>
      <c r="M8" s="38">
        <f t="shared" si="0"/>
        <v>44743207</v>
      </c>
      <c r="N8" s="37">
        <f t="shared" si="0"/>
        <v>0</v>
      </c>
      <c r="O8" s="38">
        <f t="shared" si="0"/>
        <v>0</v>
      </c>
      <c r="P8" s="37">
        <f t="shared" si="0"/>
        <v>144215000</v>
      </c>
      <c r="Q8" s="38">
        <f t="shared" si="0"/>
        <v>122844951</v>
      </c>
      <c r="R8" s="16">
        <f>IF(($J8       =0),0,((($L8       -$J8       )/$J8       )*100))</f>
        <v>5.361845570420309</v>
      </c>
      <c r="S8" s="17">
        <f>IF(($K8       =0),0,((($M8       -$K8       )/$K8       )*100))</f>
        <v>-24.831775272458145</v>
      </c>
      <c r="T8" s="16">
        <f>IF(($E8       =0),0,(($P8       /$E8       )*100))</f>
        <v>80.447940200262181</v>
      </c>
      <c r="U8" s="18">
        <f>IF(($E8       =0),0,(($Q8       /$E8       )*100))</f>
        <v>68.527013639026023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218489000</v>
      </c>
      <c r="C9" s="39">
        <f t="shared" si="2"/>
        <v>-43218000</v>
      </c>
      <c r="D9" s="39">
        <f t="shared" si="2"/>
        <v>0</v>
      </c>
      <c r="E9" s="39">
        <f t="shared" si="2"/>
        <v>175271000</v>
      </c>
      <c r="F9" s="40">
        <f t="shared" si="2"/>
        <v>208279000</v>
      </c>
      <c r="G9" s="41">
        <f t="shared" si="2"/>
        <v>155271000</v>
      </c>
      <c r="H9" s="40">
        <f t="shared" si="2"/>
        <v>45243000</v>
      </c>
      <c r="I9" s="41">
        <f t="shared" si="2"/>
        <v>20577647</v>
      </c>
      <c r="J9" s="40">
        <f t="shared" si="2"/>
        <v>47193000</v>
      </c>
      <c r="K9" s="41">
        <f t="shared" si="2"/>
        <v>59524097</v>
      </c>
      <c r="L9" s="40">
        <f t="shared" si="2"/>
        <v>49423000</v>
      </c>
      <c r="M9" s="41">
        <f t="shared" si="2"/>
        <v>42743207</v>
      </c>
      <c r="N9" s="40">
        <f t="shared" si="2"/>
        <v>0</v>
      </c>
      <c r="O9" s="41">
        <f t="shared" si="2"/>
        <v>0</v>
      </c>
      <c r="P9" s="40">
        <f t="shared" si="2"/>
        <v>141859000</v>
      </c>
      <c r="Q9" s="41">
        <f t="shared" si="2"/>
        <v>122844951</v>
      </c>
      <c r="R9" s="20">
        <f>IF(($J9       =0),0,((($L9       -$J9       )/$J9       )*100))</f>
        <v>4.7252770538003519</v>
      </c>
      <c r="S9" s="21">
        <f>IF(($K9       =0),0,((($M9       -$K9       )/$K9       )*100))</f>
        <v>-28.191759045080516</v>
      </c>
      <c r="T9" s="20">
        <f>IF(($E9       =0),0,(($P9       /$E9       )*100))</f>
        <v>80.936949067444132</v>
      </c>
      <c r="U9" s="22">
        <f>IF(($E9       =0),0,(($Q9       /$E9       )*100))</f>
        <v>70.088577688265602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54530000</v>
      </c>
      <c r="C10" s="42">
        <v>-10210000</v>
      </c>
      <c r="D10" s="42"/>
      <c r="E10" s="42">
        <f t="shared" ref="E10:E41" si="4">$B10      +$C10      +$D10</f>
        <v>44320000</v>
      </c>
      <c r="F10" s="43">
        <v>44320000</v>
      </c>
      <c r="G10" s="44">
        <v>44320000</v>
      </c>
      <c r="H10" s="43">
        <v>1790000</v>
      </c>
      <c r="I10" s="44">
        <v>1672048</v>
      </c>
      <c r="J10" s="43">
        <v>9812000</v>
      </c>
      <c r="K10" s="44">
        <v>7455977</v>
      </c>
      <c r="L10" s="43">
        <v>12154000</v>
      </c>
      <c r="M10" s="44">
        <v>12381307</v>
      </c>
      <c r="N10" s="43"/>
      <c r="O10" s="44"/>
      <c r="P10" s="43">
        <f t="shared" ref="P10:P41" si="5">$H10      +$J10      +$L10      +$N10</f>
        <v>23756000</v>
      </c>
      <c r="Q10" s="44">
        <f t="shared" ref="Q10:Q41" si="6">$I10      +$K10      +$M10      +$O10</f>
        <v>21509332</v>
      </c>
      <c r="R10" s="24">
        <f t="shared" ref="R10:R41" si="7">IF(($J10      =0),0,((($L10      -$J10      )/$J10      )*100))</f>
        <v>23.86873216469629</v>
      </c>
      <c r="S10" s="25">
        <f t="shared" ref="S10:S41" si="8">IF(($K10      =0),0,((($M10      -$K10      )/$K10      )*100))</f>
        <v>66.058814290870259</v>
      </c>
      <c r="T10" s="24">
        <f t="shared" ref="T10:T41" si="9">IF(($E10      =0),0,(($P10      /$E10      )*100))</f>
        <v>53.601083032490969</v>
      </c>
      <c r="U10" s="26">
        <f t="shared" ref="U10:U41" si="10">IF(($E10      =0),0,(($Q10      /$E10      )*100))</f>
        <v>48.531886281588449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143951000</v>
      </c>
      <c r="C22" s="42">
        <v>-20000000</v>
      </c>
      <c r="D22" s="42"/>
      <c r="E22" s="42">
        <f t="shared" si="4"/>
        <v>123951000</v>
      </c>
      <c r="F22" s="43">
        <v>143951000</v>
      </c>
      <c r="G22" s="44">
        <v>103951000</v>
      </c>
      <c r="H22" s="43">
        <v>43453000</v>
      </c>
      <c r="I22" s="44">
        <v>21691271</v>
      </c>
      <c r="J22" s="43">
        <v>37381000</v>
      </c>
      <c r="K22" s="44">
        <v>45380270</v>
      </c>
      <c r="L22" s="43">
        <v>36898000</v>
      </c>
      <c r="M22" s="44">
        <v>28741586</v>
      </c>
      <c r="N22" s="43"/>
      <c r="O22" s="44"/>
      <c r="P22" s="43">
        <f t="shared" si="5"/>
        <v>117732000</v>
      </c>
      <c r="Q22" s="44">
        <f t="shared" si="6"/>
        <v>95813127</v>
      </c>
      <c r="R22" s="24">
        <f t="shared" si="7"/>
        <v>-1.2921002648404269</v>
      </c>
      <c r="S22" s="25">
        <f t="shared" si="8"/>
        <v>-36.66501763872273</v>
      </c>
      <c r="T22" s="24">
        <f t="shared" si="9"/>
        <v>94.982694774548008</v>
      </c>
      <c r="U22" s="26">
        <f t="shared" si="10"/>
        <v>77.299196456664333</v>
      </c>
      <c r="V22" s="43"/>
      <c r="W22" s="44"/>
    </row>
    <row r="23" spans="1:23" x14ac:dyDescent="0.2">
      <c r="A23" s="23" t="s">
        <v>49</v>
      </c>
      <c r="B23" s="42">
        <v>20008000</v>
      </c>
      <c r="C23" s="42">
        <v>-13008000</v>
      </c>
      <c r="D23" s="42"/>
      <c r="E23" s="42">
        <f t="shared" si="4"/>
        <v>7000000</v>
      </c>
      <c r="F23" s="43">
        <v>20008000</v>
      </c>
      <c r="G23" s="44">
        <v>7000000</v>
      </c>
      <c r="H23" s="43"/>
      <c r="I23" s="44">
        <v>-2785672</v>
      </c>
      <c r="J23" s="43"/>
      <c r="K23" s="44">
        <v>6687850</v>
      </c>
      <c r="L23" s="43">
        <v>371000</v>
      </c>
      <c r="M23" s="44">
        <v>1620314</v>
      </c>
      <c r="N23" s="43"/>
      <c r="O23" s="44"/>
      <c r="P23" s="43">
        <f t="shared" si="5"/>
        <v>371000</v>
      </c>
      <c r="Q23" s="44">
        <f t="shared" si="6"/>
        <v>5522492</v>
      </c>
      <c r="R23" s="24">
        <f t="shared" si="7"/>
        <v>0</v>
      </c>
      <c r="S23" s="25">
        <f t="shared" si="8"/>
        <v>-75.772273600633994</v>
      </c>
      <c r="T23" s="24">
        <f t="shared" si="9"/>
        <v>5.3</v>
      </c>
      <c r="U23" s="26">
        <f t="shared" si="10"/>
        <v>78.892742857142863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3394000</v>
      </c>
      <c r="C28" s="39">
        <f t="shared" si="11"/>
        <v>600000</v>
      </c>
      <c r="D28" s="39">
        <f t="shared" si="11"/>
        <v>0</v>
      </c>
      <c r="E28" s="39">
        <f t="shared" si="11"/>
        <v>3994000</v>
      </c>
      <c r="F28" s="40">
        <f t="shared" si="11"/>
        <v>3994000</v>
      </c>
      <c r="G28" s="41">
        <f t="shared" si="11"/>
        <v>3994000</v>
      </c>
      <c r="H28" s="40">
        <f t="shared" si="11"/>
        <v>1497000</v>
      </c>
      <c r="I28" s="41">
        <f t="shared" si="11"/>
        <v>-2000000</v>
      </c>
      <c r="J28" s="40">
        <f t="shared" si="11"/>
        <v>272000</v>
      </c>
      <c r="K28" s="41">
        <f t="shared" si="11"/>
        <v>0</v>
      </c>
      <c r="L28" s="40">
        <f t="shared" si="11"/>
        <v>587000</v>
      </c>
      <c r="M28" s="41">
        <f t="shared" si="11"/>
        <v>2000000</v>
      </c>
      <c r="N28" s="40">
        <f t="shared" si="11"/>
        <v>0</v>
      </c>
      <c r="O28" s="41">
        <f t="shared" si="11"/>
        <v>0</v>
      </c>
      <c r="P28" s="40">
        <f t="shared" si="11"/>
        <v>2356000</v>
      </c>
      <c r="Q28" s="41">
        <f t="shared" si="11"/>
        <v>0</v>
      </c>
      <c r="R28" s="20">
        <f t="shared" si="7"/>
        <v>115.80882352941177</v>
      </c>
      <c r="S28" s="21">
        <f t="shared" si="8"/>
        <v>0</v>
      </c>
      <c r="T28" s="20">
        <f t="shared" si="9"/>
        <v>58.988482724086133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1148000</v>
      </c>
      <c r="I31" s="44">
        <v>-2000000</v>
      </c>
      <c r="J31" s="43">
        <v>272000</v>
      </c>
      <c r="K31" s="44"/>
      <c r="L31" s="43">
        <v>118000</v>
      </c>
      <c r="M31" s="44">
        <v>2000000</v>
      </c>
      <c r="N31" s="43"/>
      <c r="O31" s="44"/>
      <c r="P31" s="43">
        <f t="shared" si="5"/>
        <v>1538000</v>
      </c>
      <c r="Q31" s="44">
        <f t="shared" si="6"/>
        <v>0</v>
      </c>
      <c r="R31" s="24">
        <f t="shared" si="7"/>
        <v>-56.617647058823529</v>
      </c>
      <c r="S31" s="25">
        <f t="shared" si="8"/>
        <v>0</v>
      </c>
      <c r="T31" s="24">
        <f t="shared" si="9"/>
        <v>76.900000000000006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1394000</v>
      </c>
      <c r="C33" s="42">
        <v>600000</v>
      </c>
      <c r="D33" s="42"/>
      <c r="E33" s="42">
        <f t="shared" si="4"/>
        <v>1994000</v>
      </c>
      <c r="F33" s="43">
        <v>1994000</v>
      </c>
      <c r="G33" s="44">
        <v>1994000</v>
      </c>
      <c r="H33" s="43">
        <v>349000</v>
      </c>
      <c r="I33" s="44"/>
      <c r="J33" s="43"/>
      <c r="K33" s="44"/>
      <c r="L33" s="43">
        <v>469000</v>
      </c>
      <c r="M33" s="44"/>
      <c r="N33" s="43"/>
      <c r="O33" s="44"/>
      <c r="P33" s="43">
        <f t="shared" si="5"/>
        <v>818000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41.023069207622868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47163000</v>
      </c>
      <c r="C43" s="45">
        <f t="shared" si="20"/>
        <v>3177000</v>
      </c>
      <c r="D43" s="45">
        <f t="shared" si="20"/>
        <v>0</v>
      </c>
      <c r="E43" s="45">
        <f t="shared" si="20"/>
        <v>50340000</v>
      </c>
      <c r="F43" s="46">
        <f t="shared" si="20"/>
        <v>47163000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47163000</v>
      </c>
      <c r="C44" s="39">
        <f t="shared" si="22"/>
        <v>3177000</v>
      </c>
      <c r="D44" s="39">
        <f t="shared" si="22"/>
        <v>0</v>
      </c>
      <c r="E44" s="39">
        <f t="shared" si="22"/>
        <v>50340000</v>
      </c>
      <c r="F44" s="40">
        <f t="shared" si="22"/>
        <v>47163000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20000000</v>
      </c>
      <c r="C45" s="42"/>
      <c r="D45" s="42"/>
      <c r="E45" s="42">
        <f t="shared" si="13"/>
        <v>20000000</v>
      </c>
      <c r="F45" s="43">
        <v>20000000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7163000</v>
      </c>
      <c r="C46" s="42">
        <v>3177000</v>
      </c>
      <c r="D46" s="42"/>
      <c r="E46" s="42">
        <f t="shared" si="13"/>
        <v>10340000</v>
      </c>
      <c r="F46" s="43">
        <v>7163000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269046000</v>
      </c>
      <c r="C61" s="39">
        <f t="shared" si="26"/>
        <v>-39441000</v>
      </c>
      <c r="D61" s="39">
        <f t="shared" si="26"/>
        <v>0</v>
      </c>
      <c r="E61" s="39">
        <f t="shared" si="26"/>
        <v>229605000</v>
      </c>
      <c r="F61" s="40">
        <f t="shared" si="26"/>
        <v>259436000</v>
      </c>
      <c r="G61" s="41">
        <f t="shared" si="26"/>
        <v>159265000</v>
      </c>
      <c r="H61" s="40">
        <f t="shared" si="26"/>
        <v>46740000</v>
      </c>
      <c r="I61" s="41">
        <f t="shared" si="26"/>
        <v>18577647</v>
      </c>
      <c r="J61" s="40">
        <f t="shared" si="26"/>
        <v>47465000</v>
      </c>
      <c r="K61" s="41">
        <f t="shared" si="26"/>
        <v>59524097</v>
      </c>
      <c r="L61" s="40">
        <f t="shared" si="26"/>
        <v>50010000</v>
      </c>
      <c r="M61" s="41">
        <f t="shared" si="26"/>
        <v>44743207</v>
      </c>
      <c r="N61" s="40">
        <f t="shared" si="26"/>
        <v>0</v>
      </c>
      <c r="O61" s="41">
        <f t="shared" si="26"/>
        <v>0</v>
      </c>
      <c r="P61" s="40">
        <f t="shared" si="26"/>
        <v>144215000</v>
      </c>
      <c r="Q61" s="41">
        <f t="shared" si="26"/>
        <v>122844951</v>
      </c>
      <c r="R61" s="20">
        <f t="shared" si="16"/>
        <v>5.361845570420309</v>
      </c>
      <c r="S61" s="21">
        <f t="shared" si="17"/>
        <v>-24.831775272458145</v>
      </c>
      <c r="T61" s="20">
        <f t="shared" si="18"/>
        <v>62.810043335293223</v>
      </c>
      <c r="U61" s="22">
        <f t="shared" si="19"/>
        <v>53.502733389952304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269046000</v>
      </c>
      <c r="C65" s="48">
        <f t="shared" si="30"/>
        <v>-39441000</v>
      </c>
      <c r="D65" s="48">
        <f t="shared" si="30"/>
        <v>0</v>
      </c>
      <c r="E65" s="48">
        <f t="shared" si="30"/>
        <v>229605000</v>
      </c>
      <c r="F65" s="49">
        <f t="shared" si="30"/>
        <v>259436000</v>
      </c>
      <c r="G65" s="50">
        <f t="shared" si="30"/>
        <v>159265000</v>
      </c>
      <c r="H65" s="49">
        <f t="shared" si="30"/>
        <v>46740000</v>
      </c>
      <c r="I65" s="50">
        <f t="shared" si="30"/>
        <v>18577647</v>
      </c>
      <c r="J65" s="49">
        <f t="shared" si="30"/>
        <v>47465000</v>
      </c>
      <c r="K65" s="50">
        <f t="shared" si="30"/>
        <v>59524097</v>
      </c>
      <c r="L65" s="49">
        <f t="shared" si="30"/>
        <v>50010000</v>
      </c>
      <c r="M65" s="51">
        <f t="shared" si="30"/>
        <v>44743207</v>
      </c>
      <c r="N65" s="49">
        <f t="shared" si="30"/>
        <v>0</v>
      </c>
      <c r="O65" s="50">
        <f t="shared" si="30"/>
        <v>0</v>
      </c>
      <c r="P65" s="49">
        <f t="shared" si="30"/>
        <v>144215000</v>
      </c>
      <c r="Q65" s="50">
        <f t="shared" si="30"/>
        <v>122844951</v>
      </c>
      <c r="R65" s="34">
        <f t="shared" si="16"/>
        <v>5.361845570420309</v>
      </c>
      <c r="S65" s="35">
        <f t="shared" si="17"/>
        <v>-24.831775272458145</v>
      </c>
      <c r="T65" s="34">
        <f t="shared" si="18"/>
        <v>62.810043335293223</v>
      </c>
      <c r="U65" s="35">
        <f t="shared" si="19"/>
        <v>53.502733389952304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67762000</v>
      </c>
      <c r="C8" s="36">
        <f t="shared" si="0"/>
        <v>16714000</v>
      </c>
      <c r="D8" s="36">
        <f t="shared" si="0"/>
        <v>0</v>
      </c>
      <c r="E8" s="36">
        <f t="shared" si="0"/>
        <v>84476000</v>
      </c>
      <c r="F8" s="37">
        <f t="shared" si="0"/>
        <v>71476000</v>
      </c>
      <c r="G8" s="38">
        <f t="shared" si="0"/>
        <v>84476000</v>
      </c>
      <c r="H8" s="37">
        <f t="shared" si="0"/>
        <v>16480000</v>
      </c>
      <c r="I8" s="38">
        <f t="shared" si="0"/>
        <v>14157177</v>
      </c>
      <c r="J8" s="37">
        <f t="shared" si="0"/>
        <v>25626000</v>
      </c>
      <c r="K8" s="38">
        <f t="shared" si="0"/>
        <v>0</v>
      </c>
      <c r="L8" s="37">
        <f t="shared" si="0"/>
        <v>31852000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73958000</v>
      </c>
      <c r="Q8" s="38">
        <f t="shared" si="0"/>
        <v>14157177</v>
      </c>
      <c r="R8" s="16">
        <f>IF(($J8       =0),0,((($L8       -$J8       )/$J8       )*100))</f>
        <v>24.295637243424647</v>
      </c>
      <c r="S8" s="17">
        <f>IF(($K8       =0),0,((($M8       -$K8       )/$K8       )*100))</f>
        <v>0</v>
      </c>
      <c r="T8" s="16">
        <f>IF(($E8       =0),0,(($P8       /$E8       )*100))</f>
        <v>87.549126379089913</v>
      </c>
      <c r="U8" s="18">
        <f>IF(($E8       =0),0,(($Q8       /$E8       )*100))</f>
        <v>16.758815521568255</v>
      </c>
      <c r="V8" s="37">
        <f t="shared" ref="V8:W8" si="1">+V9+V28</f>
        <v>24459000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63510000</v>
      </c>
      <c r="C9" s="39">
        <f t="shared" si="2"/>
        <v>17878000</v>
      </c>
      <c r="D9" s="39">
        <f t="shared" si="2"/>
        <v>0</v>
      </c>
      <c r="E9" s="39">
        <f t="shared" si="2"/>
        <v>81388000</v>
      </c>
      <c r="F9" s="40">
        <f t="shared" si="2"/>
        <v>68388000</v>
      </c>
      <c r="G9" s="41">
        <f t="shared" si="2"/>
        <v>81388000</v>
      </c>
      <c r="H9" s="40">
        <f t="shared" si="2"/>
        <v>15898000</v>
      </c>
      <c r="I9" s="41">
        <f t="shared" si="2"/>
        <v>14157177</v>
      </c>
      <c r="J9" s="40">
        <f t="shared" si="2"/>
        <v>24692000</v>
      </c>
      <c r="K9" s="41">
        <f t="shared" si="2"/>
        <v>0</v>
      </c>
      <c r="L9" s="40">
        <f t="shared" si="2"/>
        <v>31852000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72442000</v>
      </c>
      <c r="Q9" s="41">
        <f t="shared" si="2"/>
        <v>14157177</v>
      </c>
      <c r="R9" s="20">
        <f>IF(($J9       =0),0,((($L9       -$J9       )/$J9       )*100))</f>
        <v>28.997246071602138</v>
      </c>
      <c r="S9" s="21">
        <f>IF(($K9       =0),0,((($M9       -$K9       )/$K9       )*100))</f>
        <v>0</v>
      </c>
      <c r="T9" s="20">
        <f>IF(($E9       =0),0,(($P9       /$E9       )*100))</f>
        <v>89.008207598171722</v>
      </c>
      <c r="U9" s="22">
        <f>IF(($E9       =0),0,(($Q9       /$E9       )*100))</f>
        <v>17.394673661964909</v>
      </c>
      <c r="V9" s="40">
        <f t="shared" ref="V9:W9" si="3">SUM(V10:V27)</f>
        <v>7606000</v>
      </c>
      <c r="W9" s="41">
        <f t="shared" si="3"/>
        <v>0</v>
      </c>
    </row>
    <row r="10" spans="1:23" x14ac:dyDescent="0.2">
      <c r="A10" s="23" t="s">
        <v>36</v>
      </c>
      <c r="B10" s="42">
        <v>44678000</v>
      </c>
      <c r="C10" s="42">
        <v>-122000</v>
      </c>
      <c r="D10" s="42"/>
      <c r="E10" s="42">
        <f t="shared" ref="E10:E41" si="4">$B10      +$C10      +$D10</f>
        <v>44556000</v>
      </c>
      <c r="F10" s="43">
        <v>44556000</v>
      </c>
      <c r="G10" s="44">
        <v>44556000</v>
      </c>
      <c r="H10" s="43">
        <v>5898000</v>
      </c>
      <c r="I10" s="44">
        <v>4157177</v>
      </c>
      <c r="J10" s="43">
        <v>19692000</v>
      </c>
      <c r="K10" s="44"/>
      <c r="L10" s="43">
        <v>31852000</v>
      </c>
      <c r="M10" s="44"/>
      <c r="N10" s="43"/>
      <c r="O10" s="44"/>
      <c r="P10" s="43">
        <f t="shared" ref="P10:P41" si="5">$H10      +$J10      +$L10      +$N10</f>
        <v>57442000</v>
      </c>
      <c r="Q10" s="44">
        <f t="shared" ref="Q10:Q41" si="6">$I10      +$K10      +$M10      +$O10</f>
        <v>4157177</v>
      </c>
      <c r="R10" s="24">
        <f t="shared" ref="R10:R41" si="7">IF(($J10      =0),0,((($L10      -$J10      )/$J10      )*100))</f>
        <v>61.750964858825917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128.92090851961578</v>
      </c>
      <c r="U10" s="26">
        <f t="shared" ref="U10:U41" si="10">IF(($E10      =0),0,(($Q10      /$E10      )*100))</f>
        <v>9.33022937427058</v>
      </c>
      <c r="V10" s="43">
        <v>7606000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5000000</v>
      </c>
      <c r="D20" s="42"/>
      <c r="E20" s="42">
        <f t="shared" si="4"/>
        <v>5000000</v>
      </c>
      <c r="F20" s="43">
        <v>5000000</v>
      </c>
      <c r="G20" s="44">
        <v>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18832000</v>
      </c>
      <c r="C23" s="42">
        <v>13000000</v>
      </c>
      <c r="D23" s="42"/>
      <c r="E23" s="42">
        <f t="shared" si="4"/>
        <v>31832000</v>
      </c>
      <c r="F23" s="43">
        <v>18832000</v>
      </c>
      <c r="G23" s="44">
        <v>31832000</v>
      </c>
      <c r="H23" s="43">
        <v>10000000</v>
      </c>
      <c r="I23" s="44">
        <v>10000000</v>
      </c>
      <c r="J23" s="43">
        <v>5000000</v>
      </c>
      <c r="K23" s="44"/>
      <c r="L23" s="43"/>
      <c r="M23" s="44"/>
      <c r="N23" s="43"/>
      <c r="O23" s="44"/>
      <c r="P23" s="43">
        <f t="shared" si="5"/>
        <v>15000000</v>
      </c>
      <c r="Q23" s="44">
        <f t="shared" si="6"/>
        <v>10000000</v>
      </c>
      <c r="R23" s="24">
        <f t="shared" si="7"/>
        <v>-100</v>
      </c>
      <c r="S23" s="25">
        <f t="shared" si="8"/>
        <v>0</v>
      </c>
      <c r="T23" s="24">
        <f t="shared" si="9"/>
        <v>47.122392560944959</v>
      </c>
      <c r="U23" s="26">
        <f t="shared" si="10"/>
        <v>31.414928373963306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4252000</v>
      </c>
      <c r="C28" s="39">
        <f t="shared" si="11"/>
        <v>-1164000</v>
      </c>
      <c r="D28" s="39">
        <f t="shared" si="11"/>
        <v>0</v>
      </c>
      <c r="E28" s="39">
        <f t="shared" si="11"/>
        <v>3088000</v>
      </c>
      <c r="F28" s="40">
        <f t="shared" si="11"/>
        <v>3088000</v>
      </c>
      <c r="G28" s="41">
        <f t="shared" si="11"/>
        <v>3088000</v>
      </c>
      <c r="H28" s="40">
        <f t="shared" si="11"/>
        <v>582000</v>
      </c>
      <c r="I28" s="41">
        <f t="shared" si="11"/>
        <v>0</v>
      </c>
      <c r="J28" s="40">
        <f t="shared" si="11"/>
        <v>934000</v>
      </c>
      <c r="K28" s="41">
        <f t="shared" si="11"/>
        <v>0</v>
      </c>
      <c r="L28" s="40">
        <f t="shared" si="11"/>
        <v>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1516000</v>
      </c>
      <c r="Q28" s="41">
        <f t="shared" si="11"/>
        <v>0</v>
      </c>
      <c r="R28" s="20">
        <f t="shared" si="7"/>
        <v>-100</v>
      </c>
      <c r="S28" s="21">
        <f t="shared" si="8"/>
        <v>0</v>
      </c>
      <c r="T28" s="20">
        <f t="shared" si="9"/>
        <v>49.093264248704664</v>
      </c>
      <c r="U28" s="22">
        <f t="shared" si="10"/>
        <v>0</v>
      </c>
      <c r="V28" s="40">
        <f t="shared" ref="V28:W28" si="12">SUM(V29:V42)</f>
        <v>16853000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582000</v>
      </c>
      <c r="I31" s="44"/>
      <c r="J31" s="43">
        <v>546000</v>
      </c>
      <c r="K31" s="44"/>
      <c r="L31" s="43"/>
      <c r="M31" s="44"/>
      <c r="N31" s="43"/>
      <c r="O31" s="44"/>
      <c r="P31" s="43">
        <f t="shared" si="5"/>
        <v>1128000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41.777777777777779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1552000</v>
      </c>
      <c r="C33" s="42">
        <v>-1164000</v>
      </c>
      <c r="D33" s="42"/>
      <c r="E33" s="42">
        <f t="shared" si="4"/>
        <v>388000</v>
      </c>
      <c r="F33" s="43">
        <v>388000</v>
      </c>
      <c r="G33" s="44">
        <v>388000</v>
      </c>
      <c r="H33" s="43"/>
      <c r="I33" s="44"/>
      <c r="J33" s="43">
        <v>388000</v>
      </c>
      <c r="K33" s="44"/>
      <c r="L33" s="43"/>
      <c r="M33" s="44"/>
      <c r="N33" s="43"/>
      <c r="O33" s="44"/>
      <c r="P33" s="43">
        <f t="shared" si="5"/>
        <v>388000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16853000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50371000</v>
      </c>
      <c r="C43" s="45">
        <f t="shared" si="20"/>
        <v>49890000</v>
      </c>
      <c r="D43" s="45">
        <f t="shared" si="20"/>
        <v>0</v>
      </c>
      <c r="E43" s="45">
        <f t="shared" si="20"/>
        <v>100261000</v>
      </c>
      <c r="F43" s="46">
        <f t="shared" si="20"/>
        <v>100334000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50371000</v>
      </c>
      <c r="C44" s="39">
        <f t="shared" si="22"/>
        <v>49890000</v>
      </c>
      <c r="D44" s="39">
        <f t="shared" si="22"/>
        <v>0</v>
      </c>
      <c r="E44" s="39">
        <f t="shared" si="22"/>
        <v>100261000</v>
      </c>
      <c r="F44" s="40">
        <f t="shared" si="22"/>
        <v>100334000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50000000</v>
      </c>
      <c r="C45" s="42"/>
      <c r="D45" s="42"/>
      <c r="E45" s="42">
        <f t="shared" si="13"/>
        <v>50000000</v>
      </c>
      <c r="F45" s="43">
        <v>50000000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371000</v>
      </c>
      <c r="C46" s="42">
        <v>-73000</v>
      </c>
      <c r="D46" s="42"/>
      <c r="E46" s="42">
        <f t="shared" si="13"/>
        <v>298000</v>
      </c>
      <c r="F46" s="43">
        <v>371000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49963000</v>
      </c>
      <c r="D55" s="42"/>
      <c r="E55" s="42">
        <f t="shared" si="13"/>
        <v>49963000</v>
      </c>
      <c r="F55" s="43">
        <v>49963000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118133000</v>
      </c>
      <c r="C61" s="39">
        <f t="shared" si="26"/>
        <v>66604000</v>
      </c>
      <c r="D61" s="39">
        <f t="shared" si="26"/>
        <v>0</v>
      </c>
      <c r="E61" s="39">
        <f t="shared" si="26"/>
        <v>184737000</v>
      </c>
      <c r="F61" s="40">
        <f t="shared" si="26"/>
        <v>171810000</v>
      </c>
      <c r="G61" s="41">
        <f t="shared" si="26"/>
        <v>84476000</v>
      </c>
      <c r="H61" s="40">
        <f t="shared" si="26"/>
        <v>16480000</v>
      </c>
      <c r="I61" s="41">
        <f t="shared" si="26"/>
        <v>14157177</v>
      </c>
      <c r="J61" s="40">
        <f t="shared" si="26"/>
        <v>25626000</v>
      </c>
      <c r="K61" s="41">
        <f t="shared" si="26"/>
        <v>0</v>
      </c>
      <c r="L61" s="40">
        <f t="shared" si="26"/>
        <v>31852000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73958000</v>
      </c>
      <c r="Q61" s="41">
        <f t="shared" si="26"/>
        <v>14157177</v>
      </c>
      <c r="R61" s="20">
        <f t="shared" si="16"/>
        <v>24.295637243424647</v>
      </c>
      <c r="S61" s="21">
        <f t="shared" si="17"/>
        <v>0</v>
      </c>
      <c r="T61" s="20">
        <f t="shared" si="18"/>
        <v>40.034210796970825</v>
      </c>
      <c r="U61" s="22">
        <f t="shared" si="19"/>
        <v>7.6634225953653035</v>
      </c>
      <c r="V61" s="40">
        <f t="shared" ref="V61:W61" si="27">+V8+V43</f>
        <v>24459000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118133000</v>
      </c>
      <c r="C65" s="48">
        <f t="shared" si="30"/>
        <v>66604000</v>
      </c>
      <c r="D65" s="48">
        <f t="shared" si="30"/>
        <v>0</v>
      </c>
      <c r="E65" s="48">
        <f t="shared" si="30"/>
        <v>184737000</v>
      </c>
      <c r="F65" s="49">
        <f t="shared" si="30"/>
        <v>171810000</v>
      </c>
      <c r="G65" s="50">
        <f t="shared" si="30"/>
        <v>84476000</v>
      </c>
      <c r="H65" s="49">
        <f t="shared" si="30"/>
        <v>16480000</v>
      </c>
      <c r="I65" s="50">
        <f t="shared" si="30"/>
        <v>14157177</v>
      </c>
      <c r="J65" s="49">
        <f t="shared" si="30"/>
        <v>25626000</v>
      </c>
      <c r="K65" s="50">
        <f t="shared" si="30"/>
        <v>0</v>
      </c>
      <c r="L65" s="49">
        <f t="shared" si="30"/>
        <v>31852000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73958000</v>
      </c>
      <c r="Q65" s="50">
        <f t="shared" si="30"/>
        <v>14157177</v>
      </c>
      <c r="R65" s="34">
        <f t="shared" si="16"/>
        <v>24.295637243424647</v>
      </c>
      <c r="S65" s="35">
        <f t="shared" si="17"/>
        <v>0</v>
      </c>
      <c r="T65" s="34">
        <f t="shared" si="18"/>
        <v>40.034210796970825</v>
      </c>
      <c r="U65" s="35">
        <f t="shared" si="19"/>
        <v>7.6634225953653035</v>
      </c>
      <c r="V65" s="49">
        <f>+V61+V62</f>
        <v>24459000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60149000</v>
      </c>
      <c r="C8" s="36">
        <f t="shared" si="0"/>
        <v>11060000</v>
      </c>
      <c r="D8" s="36">
        <f t="shared" si="0"/>
        <v>0</v>
      </c>
      <c r="E8" s="36">
        <f t="shared" si="0"/>
        <v>71209000</v>
      </c>
      <c r="F8" s="37">
        <f t="shared" si="0"/>
        <v>58209000</v>
      </c>
      <c r="G8" s="38">
        <f t="shared" si="0"/>
        <v>71209000</v>
      </c>
      <c r="H8" s="37">
        <f t="shared" si="0"/>
        <v>16503000</v>
      </c>
      <c r="I8" s="38">
        <f t="shared" si="0"/>
        <v>0</v>
      </c>
      <c r="J8" s="37">
        <f t="shared" si="0"/>
        <v>14986000</v>
      </c>
      <c r="K8" s="38">
        <f t="shared" si="0"/>
        <v>12927572</v>
      </c>
      <c r="L8" s="37">
        <f t="shared" si="0"/>
        <v>5724000</v>
      </c>
      <c r="M8" s="38">
        <f t="shared" si="0"/>
        <v>15119137</v>
      </c>
      <c r="N8" s="37">
        <f t="shared" si="0"/>
        <v>0</v>
      </c>
      <c r="O8" s="38">
        <f t="shared" si="0"/>
        <v>0</v>
      </c>
      <c r="P8" s="37">
        <f t="shared" si="0"/>
        <v>37213000</v>
      </c>
      <c r="Q8" s="38">
        <f t="shared" si="0"/>
        <v>28046709</v>
      </c>
      <c r="R8" s="16">
        <f>IF(($J8       =0),0,((($L8       -$J8       )/$J8       )*100))</f>
        <v>-61.804350727345522</v>
      </c>
      <c r="S8" s="17">
        <f>IF(($K8       =0),0,((($M8       -$K8       )/$K8       )*100))</f>
        <v>16.95264199650174</v>
      </c>
      <c r="T8" s="16">
        <f>IF(($E8       =0),0,(($P8       /$E8       )*100))</f>
        <v>52.258843685489197</v>
      </c>
      <c r="U8" s="18">
        <f>IF(($E8       =0),0,(($Q8       /$E8       )*100))</f>
        <v>39.386466598323246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56149000</v>
      </c>
      <c r="C9" s="39">
        <f t="shared" si="2"/>
        <v>10460000</v>
      </c>
      <c r="D9" s="39">
        <f t="shared" si="2"/>
        <v>0</v>
      </c>
      <c r="E9" s="39">
        <f t="shared" si="2"/>
        <v>66609000</v>
      </c>
      <c r="F9" s="40">
        <f t="shared" si="2"/>
        <v>53609000</v>
      </c>
      <c r="G9" s="41">
        <f t="shared" si="2"/>
        <v>66609000</v>
      </c>
      <c r="H9" s="40">
        <f t="shared" si="2"/>
        <v>15183000</v>
      </c>
      <c r="I9" s="41">
        <f t="shared" si="2"/>
        <v>0</v>
      </c>
      <c r="J9" s="40">
        <f t="shared" si="2"/>
        <v>14251000</v>
      </c>
      <c r="K9" s="41">
        <f t="shared" si="2"/>
        <v>10731881</v>
      </c>
      <c r="L9" s="40">
        <f t="shared" si="2"/>
        <v>4380000</v>
      </c>
      <c r="M9" s="41">
        <f t="shared" si="2"/>
        <v>14454494</v>
      </c>
      <c r="N9" s="40">
        <f t="shared" si="2"/>
        <v>0</v>
      </c>
      <c r="O9" s="41">
        <f t="shared" si="2"/>
        <v>0</v>
      </c>
      <c r="P9" s="40">
        <f t="shared" si="2"/>
        <v>33814000</v>
      </c>
      <c r="Q9" s="41">
        <f t="shared" si="2"/>
        <v>25186375</v>
      </c>
      <c r="R9" s="20">
        <f>IF(($J9       =0),0,((($L9       -$J9       )/$J9       )*100))</f>
        <v>-69.265314714756855</v>
      </c>
      <c r="S9" s="21">
        <f>IF(($K9       =0),0,((($M9       -$K9       )/$K9       )*100))</f>
        <v>34.687423388313753</v>
      </c>
      <c r="T9" s="20">
        <f>IF(($E9       =0),0,(($P9       /$E9       )*100))</f>
        <v>50.764911648576017</v>
      </c>
      <c r="U9" s="22">
        <f>IF(($E9       =0),0,(($Q9       /$E9       )*100))</f>
        <v>37.812270113648303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28966000</v>
      </c>
      <c r="C10" s="42">
        <v>-97000</v>
      </c>
      <c r="D10" s="42"/>
      <c r="E10" s="42">
        <f t="shared" ref="E10:E41" si="4">$B10      +$C10      +$D10</f>
        <v>28869000</v>
      </c>
      <c r="F10" s="43">
        <v>28869000</v>
      </c>
      <c r="G10" s="44">
        <v>28869000</v>
      </c>
      <c r="H10" s="43">
        <v>5183000</v>
      </c>
      <c r="I10" s="44"/>
      <c r="J10" s="43">
        <v>8821000</v>
      </c>
      <c r="K10" s="44">
        <v>5357334</v>
      </c>
      <c r="L10" s="43">
        <v>2469000</v>
      </c>
      <c r="M10" s="44">
        <v>14454494</v>
      </c>
      <c r="N10" s="43"/>
      <c r="O10" s="44"/>
      <c r="P10" s="43">
        <f t="shared" ref="P10:P41" si="5">$H10      +$J10      +$L10      +$N10</f>
        <v>16473000</v>
      </c>
      <c r="Q10" s="44">
        <f t="shared" ref="Q10:Q41" si="6">$I10      +$K10      +$M10      +$O10</f>
        <v>19811828</v>
      </c>
      <c r="R10" s="24">
        <f t="shared" ref="R10:R41" si="7">IF(($J10      =0),0,((($L10      -$J10      )/$J10      )*100))</f>
        <v>-72.009976193175376</v>
      </c>
      <c r="S10" s="25">
        <f t="shared" ref="S10:S41" si="8">IF(($K10      =0),0,((($M10      -$K10      )/$K10      )*100))</f>
        <v>169.80759459835807</v>
      </c>
      <c r="T10" s="24">
        <f t="shared" ref="T10:T41" si="9">IF(($E10      =0),0,(($P10      /$E10      )*100))</f>
        <v>57.061207523641279</v>
      </c>
      <c r="U10" s="26">
        <f t="shared" ref="U10:U41" si="10">IF(($E10      =0),0,(($Q10      /$E10      )*100))</f>
        <v>68.626651425404418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7183000</v>
      </c>
      <c r="C13" s="42">
        <v>-2443000</v>
      </c>
      <c r="D13" s="42"/>
      <c r="E13" s="42">
        <f t="shared" si="4"/>
        <v>4740000</v>
      </c>
      <c r="F13" s="43">
        <v>4740000</v>
      </c>
      <c r="G13" s="44">
        <v>4740000</v>
      </c>
      <c r="H13" s="43"/>
      <c r="I13" s="44"/>
      <c r="J13" s="43">
        <v>430000</v>
      </c>
      <c r="K13" s="44"/>
      <c r="L13" s="43">
        <v>1911000</v>
      </c>
      <c r="M13" s="44"/>
      <c r="N13" s="43"/>
      <c r="O13" s="44"/>
      <c r="P13" s="43">
        <f t="shared" si="5"/>
        <v>2341000</v>
      </c>
      <c r="Q13" s="44">
        <f t="shared" si="6"/>
        <v>0</v>
      </c>
      <c r="R13" s="24">
        <f t="shared" si="7"/>
        <v>344.41860465116281</v>
      </c>
      <c r="S13" s="25">
        <f t="shared" si="8"/>
        <v>0</v>
      </c>
      <c r="T13" s="24">
        <f t="shared" si="9"/>
        <v>49.388185654008439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20000000</v>
      </c>
      <c r="C23" s="42">
        <v>13000000</v>
      </c>
      <c r="D23" s="42"/>
      <c r="E23" s="42">
        <f t="shared" si="4"/>
        <v>33000000</v>
      </c>
      <c r="F23" s="43">
        <v>20000000</v>
      </c>
      <c r="G23" s="44">
        <v>33000000</v>
      </c>
      <c r="H23" s="43">
        <v>10000000</v>
      </c>
      <c r="I23" s="44"/>
      <c r="J23" s="43">
        <v>5000000</v>
      </c>
      <c r="K23" s="44">
        <v>5374547</v>
      </c>
      <c r="L23" s="43"/>
      <c r="M23" s="44"/>
      <c r="N23" s="43"/>
      <c r="O23" s="44"/>
      <c r="P23" s="43">
        <f t="shared" si="5"/>
        <v>15000000</v>
      </c>
      <c r="Q23" s="44">
        <f t="shared" si="6"/>
        <v>5374547</v>
      </c>
      <c r="R23" s="24">
        <f t="shared" si="7"/>
        <v>-100</v>
      </c>
      <c r="S23" s="25">
        <f t="shared" si="8"/>
        <v>-100</v>
      </c>
      <c r="T23" s="24">
        <f t="shared" si="9"/>
        <v>45.454545454545453</v>
      </c>
      <c r="U23" s="26">
        <f t="shared" si="10"/>
        <v>16.286506060606058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4000000</v>
      </c>
      <c r="C28" s="39">
        <f t="shared" si="11"/>
        <v>600000</v>
      </c>
      <c r="D28" s="39">
        <f t="shared" si="11"/>
        <v>0</v>
      </c>
      <c r="E28" s="39">
        <f t="shared" si="11"/>
        <v>4600000</v>
      </c>
      <c r="F28" s="40">
        <f t="shared" si="11"/>
        <v>4600000</v>
      </c>
      <c r="G28" s="41">
        <f t="shared" si="11"/>
        <v>4600000</v>
      </c>
      <c r="H28" s="40">
        <f t="shared" si="11"/>
        <v>1320000</v>
      </c>
      <c r="I28" s="41">
        <f t="shared" si="11"/>
        <v>0</v>
      </c>
      <c r="J28" s="40">
        <f t="shared" si="11"/>
        <v>735000</v>
      </c>
      <c r="K28" s="41">
        <f t="shared" si="11"/>
        <v>2195691</v>
      </c>
      <c r="L28" s="40">
        <f t="shared" si="11"/>
        <v>1344000</v>
      </c>
      <c r="M28" s="41">
        <f t="shared" si="11"/>
        <v>664643</v>
      </c>
      <c r="N28" s="40">
        <f t="shared" si="11"/>
        <v>0</v>
      </c>
      <c r="O28" s="41">
        <f t="shared" si="11"/>
        <v>0</v>
      </c>
      <c r="P28" s="40">
        <f t="shared" si="11"/>
        <v>3399000</v>
      </c>
      <c r="Q28" s="41">
        <f t="shared" si="11"/>
        <v>2860334</v>
      </c>
      <c r="R28" s="20">
        <f t="shared" si="7"/>
        <v>82.857142857142861</v>
      </c>
      <c r="S28" s="21">
        <f t="shared" si="8"/>
        <v>-69.729665968480987</v>
      </c>
      <c r="T28" s="20">
        <f t="shared" si="9"/>
        <v>73.891304347826093</v>
      </c>
      <c r="U28" s="22">
        <f t="shared" si="10"/>
        <v>62.181173913043473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1020000</v>
      </c>
      <c r="I31" s="44"/>
      <c r="J31" s="43">
        <v>197000</v>
      </c>
      <c r="K31" s="44">
        <v>1355691</v>
      </c>
      <c r="L31" s="43">
        <v>1228000</v>
      </c>
      <c r="M31" s="44">
        <v>664643</v>
      </c>
      <c r="N31" s="43"/>
      <c r="O31" s="44"/>
      <c r="P31" s="43">
        <f t="shared" si="5"/>
        <v>2445000</v>
      </c>
      <c r="Q31" s="44">
        <f t="shared" si="6"/>
        <v>2020334</v>
      </c>
      <c r="R31" s="24">
        <f t="shared" si="7"/>
        <v>523.35025380710658</v>
      </c>
      <c r="S31" s="25">
        <f t="shared" si="8"/>
        <v>-50.973857612095976</v>
      </c>
      <c r="T31" s="24">
        <f t="shared" si="9"/>
        <v>87.321428571428569</v>
      </c>
      <c r="U31" s="26">
        <f t="shared" si="10"/>
        <v>72.154785714285723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600000</v>
      </c>
      <c r="D33" s="42"/>
      <c r="E33" s="42">
        <f t="shared" si="4"/>
        <v>1800000</v>
      </c>
      <c r="F33" s="43">
        <v>1800000</v>
      </c>
      <c r="G33" s="44">
        <v>1800000</v>
      </c>
      <c r="H33" s="43">
        <v>300000</v>
      </c>
      <c r="I33" s="44"/>
      <c r="J33" s="43">
        <v>538000</v>
      </c>
      <c r="K33" s="44">
        <v>840000</v>
      </c>
      <c r="L33" s="43">
        <v>116000</v>
      </c>
      <c r="M33" s="44"/>
      <c r="N33" s="43"/>
      <c r="O33" s="44"/>
      <c r="P33" s="43">
        <f t="shared" si="5"/>
        <v>954000</v>
      </c>
      <c r="Q33" s="44">
        <f t="shared" si="6"/>
        <v>840000</v>
      </c>
      <c r="R33" s="24">
        <f t="shared" si="7"/>
        <v>-78.438661710037167</v>
      </c>
      <c r="S33" s="25">
        <f t="shared" si="8"/>
        <v>-100</v>
      </c>
      <c r="T33" s="24">
        <f t="shared" si="9"/>
        <v>53</v>
      </c>
      <c r="U33" s="26">
        <f t="shared" si="10"/>
        <v>46.666666666666664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75065000</v>
      </c>
      <c r="C43" s="45">
        <f t="shared" si="20"/>
        <v>0</v>
      </c>
      <c r="D43" s="45">
        <f t="shared" si="20"/>
        <v>0</v>
      </c>
      <c r="E43" s="45">
        <f t="shared" si="20"/>
        <v>75065000</v>
      </c>
      <c r="F43" s="46">
        <f t="shared" si="20"/>
        <v>75065000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75065000</v>
      </c>
      <c r="C44" s="39">
        <f t="shared" si="22"/>
        <v>0</v>
      </c>
      <c r="D44" s="39">
        <f t="shared" si="22"/>
        <v>0</v>
      </c>
      <c r="E44" s="39">
        <f t="shared" si="22"/>
        <v>75065000</v>
      </c>
      <c r="F44" s="40">
        <f t="shared" si="22"/>
        <v>75065000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75000000</v>
      </c>
      <c r="C45" s="42"/>
      <c r="D45" s="42"/>
      <c r="E45" s="42">
        <f t="shared" si="13"/>
        <v>75000000</v>
      </c>
      <c r="F45" s="43">
        <v>75000000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65000</v>
      </c>
      <c r="C46" s="42"/>
      <c r="D46" s="42"/>
      <c r="E46" s="42">
        <f t="shared" si="13"/>
        <v>65000</v>
      </c>
      <c r="F46" s="43">
        <v>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135214000</v>
      </c>
      <c r="C61" s="39">
        <f t="shared" si="26"/>
        <v>11060000</v>
      </c>
      <c r="D61" s="39">
        <f t="shared" si="26"/>
        <v>0</v>
      </c>
      <c r="E61" s="39">
        <f t="shared" si="26"/>
        <v>146274000</v>
      </c>
      <c r="F61" s="40">
        <f t="shared" si="26"/>
        <v>133274000</v>
      </c>
      <c r="G61" s="41">
        <f t="shared" si="26"/>
        <v>71209000</v>
      </c>
      <c r="H61" s="40">
        <f t="shared" si="26"/>
        <v>16503000</v>
      </c>
      <c r="I61" s="41">
        <f t="shared" si="26"/>
        <v>0</v>
      </c>
      <c r="J61" s="40">
        <f t="shared" si="26"/>
        <v>14986000</v>
      </c>
      <c r="K61" s="41">
        <f t="shared" si="26"/>
        <v>12927572</v>
      </c>
      <c r="L61" s="40">
        <f t="shared" si="26"/>
        <v>5724000</v>
      </c>
      <c r="M61" s="41">
        <f t="shared" si="26"/>
        <v>15119137</v>
      </c>
      <c r="N61" s="40">
        <f t="shared" si="26"/>
        <v>0</v>
      </c>
      <c r="O61" s="41">
        <f t="shared" si="26"/>
        <v>0</v>
      </c>
      <c r="P61" s="40">
        <f t="shared" si="26"/>
        <v>37213000</v>
      </c>
      <c r="Q61" s="41">
        <f t="shared" si="26"/>
        <v>28046709</v>
      </c>
      <c r="R61" s="20">
        <f t="shared" si="16"/>
        <v>-61.804350727345522</v>
      </c>
      <c r="S61" s="21">
        <f t="shared" si="17"/>
        <v>16.95264199650174</v>
      </c>
      <c r="T61" s="20">
        <f t="shared" si="18"/>
        <v>25.440611455214185</v>
      </c>
      <c r="U61" s="22">
        <f t="shared" si="19"/>
        <v>19.174090405677017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135214000</v>
      </c>
      <c r="C65" s="48">
        <f t="shared" si="30"/>
        <v>11060000</v>
      </c>
      <c r="D65" s="48">
        <f t="shared" si="30"/>
        <v>0</v>
      </c>
      <c r="E65" s="48">
        <f t="shared" si="30"/>
        <v>146274000</v>
      </c>
      <c r="F65" s="49">
        <f t="shared" si="30"/>
        <v>133274000</v>
      </c>
      <c r="G65" s="50">
        <f t="shared" si="30"/>
        <v>71209000</v>
      </c>
      <c r="H65" s="49">
        <f t="shared" si="30"/>
        <v>16503000</v>
      </c>
      <c r="I65" s="50">
        <f t="shared" si="30"/>
        <v>0</v>
      </c>
      <c r="J65" s="49">
        <f t="shared" si="30"/>
        <v>14986000</v>
      </c>
      <c r="K65" s="50">
        <f t="shared" si="30"/>
        <v>12927572</v>
      </c>
      <c r="L65" s="49">
        <f t="shared" si="30"/>
        <v>5724000</v>
      </c>
      <c r="M65" s="51">
        <f t="shared" si="30"/>
        <v>15119137</v>
      </c>
      <c r="N65" s="49">
        <f t="shared" si="30"/>
        <v>0</v>
      </c>
      <c r="O65" s="50">
        <f t="shared" si="30"/>
        <v>0</v>
      </c>
      <c r="P65" s="49">
        <f t="shared" si="30"/>
        <v>37213000</v>
      </c>
      <c r="Q65" s="50">
        <f t="shared" si="30"/>
        <v>28046709</v>
      </c>
      <c r="R65" s="34">
        <f t="shared" si="16"/>
        <v>-61.804350727345522</v>
      </c>
      <c r="S65" s="35">
        <f t="shared" si="17"/>
        <v>16.95264199650174</v>
      </c>
      <c r="T65" s="34">
        <f t="shared" si="18"/>
        <v>25.440611455214185</v>
      </c>
      <c r="U65" s="35">
        <f t="shared" si="19"/>
        <v>19.174090405677017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243132000</v>
      </c>
      <c r="C8" s="36">
        <f t="shared" si="0"/>
        <v>7588000</v>
      </c>
      <c r="D8" s="36">
        <f t="shared" si="0"/>
        <v>0</v>
      </c>
      <c r="E8" s="36">
        <f t="shared" si="0"/>
        <v>250720000</v>
      </c>
      <c r="F8" s="37">
        <f t="shared" si="0"/>
        <v>240720000</v>
      </c>
      <c r="G8" s="38">
        <f t="shared" si="0"/>
        <v>250720000</v>
      </c>
      <c r="H8" s="37">
        <f t="shared" si="0"/>
        <v>25563000</v>
      </c>
      <c r="I8" s="38">
        <f t="shared" si="0"/>
        <v>17223341</v>
      </c>
      <c r="J8" s="37">
        <f t="shared" si="0"/>
        <v>103717000</v>
      </c>
      <c r="K8" s="38">
        <f t="shared" si="0"/>
        <v>71182985</v>
      </c>
      <c r="L8" s="37">
        <f t="shared" si="0"/>
        <v>102083000</v>
      </c>
      <c r="M8" s="38">
        <f t="shared" si="0"/>
        <v>80071608</v>
      </c>
      <c r="N8" s="37">
        <f t="shared" si="0"/>
        <v>0</v>
      </c>
      <c r="O8" s="38">
        <f t="shared" si="0"/>
        <v>0</v>
      </c>
      <c r="P8" s="37">
        <f t="shared" si="0"/>
        <v>231363000</v>
      </c>
      <c r="Q8" s="38">
        <f t="shared" si="0"/>
        <v>168477934</v>
      </c>
      <c r="R8" s="16">
        <f>IF(($J8       =0),0,((($L8       -$J8       )/$J8       )*100))</f>
        <v>-1.5754408631179075</v>
      </c>
      <c r="S8" s="17">
        <f>IF(($K8       =0),0,((($M8       -$K8       )/$K8       )*100))</f>
        <v>12.4870051459629</v>
      </c>
      <c r="T8" s="16">
        <f>IF(($E8       =0),0,(($P8       /$E8       )*100))</f>
        <v>92.279435226547548</v>
      </c>
      <c r="U8" s="18">
        <f>IF(($E8       =0),0,(($Q8       /$E8       )*100))</f>
        <v>67.197644384173586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235913000</v>
      </c>
      <c r="C9" s="39">
        <f t="shared" si="2"/>
        <v>9152000</v>
      </c>
      <c r="D9" s="39">
        <f t="shared" si="2"/>
        <v>0</v>
      </c>
      <c r="E9" s="39">
        <f t="shared" si="2"/>
        <v>245065000</v>
      </c>
      <c r="F9" s="40">
        <f t="shared" si="2"/>
        <v>235065000</v>
      </c>
      <c r="G9" s="41">
        <f t="shared" si="2"/>
        <v>245065000</v>
      </c>
      <c r="H9" s="40">
        <f t="shared" si="2"/>
        <v>25324000</v>
      </c>
      <c r="I9" s="41">
        <f t="shared" si="2"/>
        <v>17125271</v>
      </c>
      <c r="J9" s="40">
        <f t="shared" si="2"/>
        <v>103353000</v>
      </c>
      <c r="K9" s="41">
        <f t="shared" si="2"/>
        <v>70960952</v>
      </c>
      <c r="L9" s="40">
        <f t="shared" si="2"/>
        <v>99350000</v>
      </c>
      <c r="M9" s="41">
        <f t="shared" si="2"/>
        <v>73804291</v>
      </c>
      <c r="N9" s="40">
        <f t="shared" si="2"/>
        <v>0</v>
      </c>
      <c r="O9" s="41">
        <f t="shared" si="2"/>
        <v>0</v>
      </c>
      <c r="P9" s="40">
        <f t="shared" si="2"/>
        <v>228027000</v>
      </c>
      <c r="Q9" s="41">
        <f t="shared" si="2"/>
        <v>161890514</v>
      </c>
      <c r="R9" s="20">
        <f>IF(($J9       =0),0,((($L9       -$J9       )/$J9       )*100))</f>
        <v>-3.8731338229175738</v>
      </c>
      <c r="S9" s="21">
        <f>IF(($K9       =0),0,((($M9       -$K9       )/$K9       )*100))</f>
        <v>4.0069065026072366</v>
      </c>
      <c r="T9" s="20">
        <f>IF(($E9       =0),0,(($P9       /$E9       )*100))</f>
        <v>93.047558810927711</v>
      </c>
      <c r="U9" s="22">
        <f>IF(($E9       =0),0,(($Q9       /$E9       )*100))</f>
        <v>66.060234631628347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198403000</v>
      </c>
      <c r="C10" s="42">
        <v>-848000</v>
      </c>
      <c r="D10" s="42"/>
      <c r="E10" s="42">
        <f t="shared" ref="E10:E41" si="4">$B10      +$C10      +$D10</f>
        <v>197555000</v>
      </c>
      <c r="F10" s="43">
        <v>197555000</v>
      </c>
      <c r="G10" s="44">
        <v>197555000</v>
      </c>
      <c r="H10" s="43">
        <v>25324000</v>
      </c>
      <c r="I10" s="44">
        <v>17125271</v>
      </c>
      <c r="J10" s="43">
        <v>72843000</v>
      </c>
      <c r="K10" s="44">
        <v>56963356</v>
      </c>
      <c r="L10" s="43">
        <v>99350000</v>
      </c>
      <c r="M10" s="44">
        <v>50291922</v>
      </c>
      <c r="N10" s="43"/>
      <c r="O10" s="44"/>
      <c r="P10" s="43">
        <f t="shared" ref="P10:P41" si="5">$H10      +$J10      +$L10      +$N10</f>
        <v>197517000</v>
      </c>
      <c r="Q10" s="44">
        <f t="shared" ref="Q10:Q41" si="6">$I10      +$K10      +$M10      +$O10</f>
        <v>124380549</v>
      </c>
      <c r="R10" s="24">
        <f t="shared" ref="R10:R41" si="7">IF(($J10      =0),0,((($L10      -$J10      )/$J10      )*100))</f>
        <v>36.389220652636496</v>
      </c>
      <c r="S10" s="25">
        <f t="shared" ref="S10:S41" si="8">IF(($K10      =0),0,((($M10      -$K10      )/$K10      )*100))</f>
        <v>-11.711799424177185</v>
      </c>
      <c r="T10" s="24">
        <f t="shared" ref="T10:T41" si="9">IF(($E10      =0),0,(($P10      /$E10      )*100))</f>
        <v>99.980764850294861</v>
      </c>
      <c r="U10" s="26">
        <f t="shared" ref="U10:U41" si="10">IF(($E10      =0),0,(($Q10      /$E10      )*100))</f>
        <v>62.95996001113614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37510000</v>
      </c>
      <c r="C23" s="42">
        <v>10000000</v>
      </c>
      <c r="D23" s="42"/>
      <c r="E23" s="42">
        <f t="shared" si="4"/>
        <v>47510000</v>
      </c>
      <c r="F23" s="43">
        <v>37510000</v>
      </c>
      <c r="G23" s="44">
        <v>47510000</v>
      </c>
      <c r="H23" s="43"/>
      <c r="I23" s="44"/>
      <c r="J23" s="43">
        <v>30510000</v>
      </c>
      <c r="K23" s="44">
        <v>13997596</v>
      </c>
      <c r="L23" s="43"/>
      <c r="M23" s="44">
        <v>23512369</v>
      </c>
      <c r="N23" s="43"/>
      <c r="O23" s="44"/>
      <c r="P23" s="43">
        <f t="shared" si="5"/>
        <v>30510000</v>
      </c>
      <c r="Q23" s="44">
        <f t="shared" si="6"/>
        <v>37509965</v>
      </c>
      <c r="R23" s="24">
        <f t="shared" si="7"/>
        <v>-100</v>
      </c>
      <c r="S23" s="25">
        <f t="shared" si="8"/>
        <v>67.974336450344765</v>
      </c>
      <c r="T23" s="24">
        <f t="shared" si="9"/>
        <v>64.218059355925078</v>
      </c>
      <c r="U23" s="26">
        <f t="shared" si="10"/>
        <v>78.951725952431062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7219000</v>
      </c>
      <c r="C28" s="39">
        <f t="shared" si="11"/>
        <v>-1564000</v>
      </c>
      <c r="D28" s="39">
        <f t="shared" si="11"/>
        <v>0</v>
      </c>
      <c r="E28" s="39">
        <f t="shared" si="11"/>
        <v>5655000</v>
      </c>
      <c r="F28" s="40">
        <f t="shared" si="11"/>
        <v>5655000</v>
      </c>
      <c r="G28" s="41">
        <f t="shared" si="11"/>
        <v>5655000</v>
      </c>
      <c r="H28" s="40">
        <f t="shared" si="11"/>
        <v>239000</v>
      </c>
      <c r="I28" s="41">
        <f t="shared" si="11"/>
        <v>98070</v>
      </c>
      <c r="J28" s="40">
        <f t="shared" si="11"/>
        <v>364000</v>
      </c>
      <c r="K28" s="41">
        <f t="shared" si="11"/>
        <v>222033</v>
      </c>
      <c r="L28" s="40">
        <f t="shared" si="11"/>
        <v>2733000</v>
      </c>
      <c r="M28" s="41">
        <f t="shared" si="11"/>
        <v>6267317</v>
      </c>
      <c r="N28" s="40">
        <f t="shared" si="11"/>
        <v>0</v>
      </c>
      <c r="O28" s="41">
        <f t="shared" si="11"/>
        <v>0</v>
      </c>
      <c r="P28" s="40">
        <f t="shared" si="11"/>
        <v>3336000</v>
      </c>
      <c r="Q28" s="41">
        <f t="shared" si="11"/>
        <v>6587420</v>
      </c>
      <c r="R28" s="20">
        <f t="shared" si="7"/>
        <v>650.82417582417577</v>
      </c>
      <c r="S28" s="21">
        <f t="shared" si="8"/>
        <v>2722.6961757936883</v>
      </c>
      <c r="T28" s="20">
        <f t="shared" si="9"/>
        <v>58.992042440318301</v>
      </c>
      <c r="U28" s="22">
        <f t="shared" si="10"/>
        <v>116.48841732979665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177000</v>
      </c>
      <c r="I31" s="44">
        <v>98070</v>
      </c>
      <c r="J31" s="43">
        <v>271000</v>
      </c>
      <c r="K31" s="44">
        <v>128740</v>
      </c>
      <c r="L31" s="43">
        <v>264000</v>
      </c>
      <c r="M31" s="44">
        <v>447232</v>
      </c>
      <c r="N31" s="43"/>
      <c r="O31" s="44"/>
      <c r="P31" s="43">
        <f t="shared" si="5"/>
        <v>712000</v>
      </c>
      <c r="Q31" s="44">
        <f t="shared" si="6"/>
        <v>674042</v>
      </c>
      <c r="R31" s="24">
        <f t="shared" si="7"/>
        <v>-2.5830258302583027</v>
      </c>
      <c r="S31" s="25">
        <f t="shared" si="8"/>
        <v>247.39164206928695</v>
      </c>
      <c r="T31" s="24">
        <f t="shared" si="9"/>
        <v>23.733333333333334</v>
      </c>
      <c r="U31" s="26">
        <f t="shared" si="10"/>
        <v>22.468066666666665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4219000</v>
      </c>
      <c r="C33" s="42">
        <v>-1564000</v>
      </c>
      <c r="D33" s="42"/>
      <c r="E33" s="42">
        <f t="shared" si="4"/>
        <v>2655000</v>
      </c>
      <c r="F33" s="43">
        <v>2655000</v>
      </c>
      <c r="G33" s="44">
        <v>2655000</v>
      </c>
      <c r="H33" s="43">
        <v>62000</v>
      </c>
      <c r="I33" s="44"/>
      <c r="J33" s="43">
        <v>93000</v>
      </c>
      <c r="K33" s="44">
        <v>93293</v>
      </c>
      <c r="L33" s="43">
        <v>2469000</v>
      </c>
      <c r="M33" s="44">
        <v>5820085</v>
      </c>
      <c r="N33" s="43"/>
      <c r="O33" s="44"/>
      <c r="P33" s="43">
        <f t="shared" si="5"/>
        <v>2624000</v>
      </c>
      <c r="Q33" s="44">
        <f t="shared" si="6"/>
        <v>5913378</v>
      </c>
      <c r="R33" s="24">
        <f t="shared" si="7"/>
        <v>2554.838709677419</v>
      </c>
      <c r="S33" s="25">
        <f t="shared" si="8"/>
        <v>6138.5012809106793</v>
      </c>
      <c r="T33" s="24">
        <f t="shared" si="9"/>
        <v>98.832391713747654</v>
      </c>
      <c r="U33" s="26">
        <f t="shared" si="10"/>
        <v>222.72610169491526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162129000</v>
      </c>
      <c r="C43" s="45">
        <f t="shared" si="20"/>
        <v>-12780000</v>
      </c>
      <c r="D43" s="45">
        <f t="shared" si="20"/>
        <v>0</v>
      </c>
      <c r="E43" s="45">
        <f t="shared" si="20"/>
        <v>149349000</v>
      </c>
      <c r="F43" s="46">
        <f t="shared" si="20"/>
        <v>161129000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162129000</v>
      </c>
      <c r="C44" s="39">
        <f t="shared" si="22"/>
        <v>-12780000</v>
      </c>
      <c r="D44" s="39">
        <f t="shared" si="22"/>
        <v>0</v>
      </c>
      <c r="E44" s="39">
        <f t="shared" si="22"/>
        <v>149349000</v>
      </c>
      <c r="F44" s="40">
        <f t="shared" si="22"/>
        <v>161129000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129761000</v>
      </c>
      <c r="C45" s="42"/>
      <c r="D45" s="42"/>
      <c r="E45" s="42">
        <f t="shared" si="13"/>
        <v>129761000</v>
      </c>
      <c r="F45" s="43">
        <v>129761000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19368000</v>
      </c>
      <c r="C46" s="42">
        <v>-11780000</v>
      </c>
      <c r="D46" s="42"/>
      <c r="E46" s="42">
        <f t="shared" si="13"/>
        <v>7588000</v>
      </c>
      <c r="F46" s="43">
        <v>19368000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12000000</v>
      </c>
      <c r="C53" s="42"/>
      <c r="D53" s="42"/>
      <c r="E53" s="42">
        <f t="shared" si="13"/>
        <v>12000000</v>
      </c>
      <c r="F53" s="43">
        <v>12000000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405261000</v>
      </c>
      <c r="C61" s="39">
        <f t="shared" si="26"/>
        <v>-5192000</v>
      </c>
      <c r="D61" s="39">
        <f t="shared" si="26"/>
        <v>0</v>
      </c>
      <c r="E61" s="39">
        <f t="shared" si="26"/>
        <v>400069000</v>
      </c>
      <c r="F61" s="40">
        <f t="shared" si="26"/>
        <v>401849000</v>
      </c>
      <c r="G61" s="41">
        <f t="shared" si="26"/>
        <v>250720000</v>
      </c>
      <c r="H61" s="40">
        <f t="shared" si="26"/>
        <v>25563000</v>
      </c>
      <c r="I61" s="41">
        <f t="shared" si="26"/>
        <v>17223341</v>
      </c>
      <c r="J61" s="40">
        <f t="shared" si="26"/>
        <v>103717000</v>
      </c>
      <c r="K61" s="41">
        <f t="shared" si="26"/>
        <v>71182985</v>
      </c>
      <c r="L61" s="40">
        <f t="shared" si="26"/>
        <v>102083000</v>
      </c>
      <c r="M61" s="41">
        <f t="shared" si="26"/>
        <v>80071608</v>
      </c>
      <c r="N61" s="40">
        <f t="shared" si="26"/>
        <v>0</v>
      </c>
      <c r="O61" s="41">
        <f t="shared" si="26"/>
        <v>0</v>
      </c>
      <c r="P61" s="40">
        <f t="shared" si="26"/>
        <v>231363000</v>
      </c>
      <c r="Q61" s="41">
        <f t="shared" si="26"/>
        <v>168477934</v>
      </c>
      <c r="R61" s="20">
        <f t="shared" si="16"/>
        <v>-1.5754408631179075</v>
      </c>
      <c r="S61" s="21">
        <f t="shared" si="17"/>
        <v>12.4870051459629</v>
      </c>
      <c r="T61" s="20">
        <f t="shared" si="18"/>
        <v>57.830774191451972</v>
      </c>
      <c r="U61" s="22">
        <f t="shared" si="19"/>
        <v>42.112219142197972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405261000</v>
      </c>
      <c r="C65" s="48">
        <f t="shared" si="30"/>
        <v>-5192000</v>
      </c>
      <c r="D65" s="48">
        <f t="shared" si="30"/>
        <v>0</v>
      </c>
      <c r="E65" s="48">
        <f t="shared" si="30"/>
        <v>400069000</v>
      </c>
      <c r="F65" s="49">
        <f t="shared" si="30"/>
        <v>401849000</v>
      </c>
      <c r="G65" s="50">
        <f t="shared" si="30"/>
        <v>250720000</v>
      </c>
      <c r="H65" s="49">
        <f t="shared" si="30"/>
        <v>25563000</v>
      </c>
      <c r="I65" s="50">
        <f t="shared" si="30"/>
        <v>17223341</v>
      </c>
      <c r="J65" s="49">
        <f t="shared" si="30"/>
        <v>103717000</v>
      </c>
      <c r="K65" s="50">
        <f t="shared" si="30"/>
        <v>71182985</v>
      </c>
      <c r="L65" s="49">
        <f t="shared" si="30"/>
        <v>102083000</v>
      </c>
      <c r="M65" s="51">
        <f t="shared" si="30"/>
        <v>80071608</v>
      </c>
      <c r="N65" s="49">
        <f t="shared" si="30"/>
        <v>0</v>
      </c>
      <c r="O65" s="50">
        <f t="shared" si="30"/>
        <v>0</v>
      </c>
      <c r="P65" s="49">
        <f t="shared" si="30"/>
        <v>231363000</v>
      </c>
      <c r="Q65" s="50">
        <f t="shared" si="30"/>
        <v>168477934</v>
      </c>
      <c r="R65" s="34">
        <f t="shared" si="16"/>
        <v>-1.5754408631179075</v>
      </c>
      <c r="S65" s="35">
        <f t="shared" si="17"/>
        <v>12.4870051459629</v>
      </c>
      <c r="T65" s="34">
        <f t="shared" si="18"/>
        <v>57.830774191451972</v>
      </c>
      <c r="U65" s="35">
        <f t="shared" si="19"/>
        <v>42.112219142197972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51724000</v>
      </c>
      <c r="C8" s="36">
        <f t="shared" si="0"/>
        <v>-80000</v>
      </c>
      <c r="D8" s="36">
        <f t="shared" si="0"/>
        <v>0</v>
      </c>
      <c r="E8" s="36">
        <f t="shared" si="0"/>
        <v>51644000</v>
      </c>
      <c r="F8" s="37">
        <f t="shared" si="0"/>
        <v>51644000</v>
      </c>
      <c r="G8" s="38">
        <f t="shared" si="0"/>
        <v>51644000</v>
      </c>
      <c r="H8" s="37">
        <f t="shared" si="0"/>
        <v>7662000</v>
      </c>
      <c r="I8" s="38">
        <f t="shared" si="0"/>
        <v>4847340</v>
      </c>
      <c r="J8" s="37">
        <f t="shared" si="0"/>
        <v>12621000</v>
      </c>
      <c r="K8" s="38">
        <f t="shared" si="0"/>
        <v>8883681</v>
      </c>
      <c r="L8" s="37">
        <f t="shared" si="0"/>
        <v>14161000</v>
      </c>
      <c r="M8" s="38">
        <f t="shared" si="0"/>
        <v>10092994</v>
      </c>
      <c r="N8" s="37">
        <f t="shared" si="0"/>
        <v>0</v>
      </c>
      <c r="O8" s="38">
        <f t="shared" si="0"/>
        <v>0</v>
      </c>
      <c r="P8" s="37">
        <f t="shared" si="0"/>
        <v>34444000</v>
      </c>
      <c r="Q8" s="38">
        <f t="shared" si="0"/>
        <v>23824015</v>
      </c>
      <c r="R8" s="16">
        <f>IF(($J8       =0),0,((($L8       -$J8       )/$J8       )*100))</f>
        <v>12.201885745978924</v>
      </c>
      <c r="S8" s="17">
        <f>IF(($K8       =0),0,((($M8       -$K8       )/$K8       )*100))</f>
        <v>13.612746788183863</v>
      </c>
      <c r="T8" s="16">
        <f>IF(($E8       =0),0,(($P8       /$E8       )*100))</f>
        <v>66.695066222600886</v>
      </c>
      <c r="U8" s="18">
        <f>IF(($E8       =0),0,(($Q8       /$E8       )*100))</f>
        <v>46.131234993416463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43490000</v>
      </c>
      <c r="C9" s="39">
        <f t="shared" si="2"/>
        <v>-80000</v>
      </c>
      <c r="D9" s="39">
        <f t="shared" si="2"/>
        <v>0</v>
      </c>
      <c r="E9" s="39">
        <f t="shared" si="2"/>
        <v>43410000</v>
      </c>
      <c r="F9" s="40">
        <f t="shared" si="2"/>
        <v>43410000</v>
      </c>
      <c r="G9" s="41">
        <f t="shared" si="2"/>
        <v>43410000</v>
      </c>
      <c r="H9" s="40">
        <f t="shared" si="2"/>
        <v>5520000</v>
      </c>
      <c r="I9" s="41">
        <f t="shared" si="2"/>
        <v>4150346</v>
      </c>
      <c r="J9" s="40">
        <f t="shared" si="2"/>
        <v>10597000</v>
      </c>
      <c r="K9" s="41">
        <f t="shared" si="2"/>
        <v>7786974</v>
      </c>
      <c r="L9" s="40">
        <f t="shared" si="2"/>
        <v>12522000</v>
      </c>
      <c r="M9" s="41">
        <f t="shared" si="2"/>
        <v>8996287</v>
      </c>
      <c r="N9" s="40">
        <f t="shared" si="2"/>
        <v>0</v>
      </c>
      <c r="O9" s="41">
        <f t="shared" si="2"/>
        <v>0</v>
      </c>
      <c r="P9" s="40">
        <f t="shared" si="2"/>
        <v>28639000</v>
      </c>
      <c r="Q9" s="41">
        <f t="shared" si="2"/>
        <v>20933607</v>
      </c>
      <c r="R9" s="20">
        <f>IF(($J9       =0),0,((($L9       -$J9       )/$J9       )*100))</f>
        <v>18.165518542983865</v>
      </c>
      <c r="S9" s="21">
        <f>IF(($K9       =0),0,((($M9       -$K9       )/$K9       )*100))</f>
        <v>15.529947833394589</v>
      </c>
      <c r="T9" s="20">
        <f>IF(($E9       =0),0,(($P9       /$E9       )*100))</f>
        <v>65.973278046533053</v>
      </c>
      <c r="U9" s="22">
        <f>IF(($E9       =0),0,(($Q9       /$E9       )*100))</f>
        <v>48.223006219765033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23868000</v>
      </c>
      <c r="C10" s="42">
        <v>-80000</v>
      </c>
      <c r="D10" s="42"/>
      <c r="E10" s="42">
        <f t="shared" ref="E10:E41" si="4">$B10      +$C10      +$D10</f>
        <v>23788000</v>
      </c>
      <c r="F10" s="43">
        <v>23788000</v>
      </c>
      <c r="G10" s="44">
        <v>23788000</v>
      </c>
      <c r="H10" s="43">
        <v>3053000</v>
      </c>
      <c r="I10" s="44">
        <v>2004702</v>
      </c>
      <c r="J10" s="43">
        <v>6910000</v>
      </c>
      <c r="K10" s="44">
        <v>1442731</v>
      </c>
      <c r="L10" s="43">
        <v>10180000</v>
      </c>
      <c r="M10" s="44">
        <v>5103722</v>
      </c>
      <c r="N10" s="43"/>
      <c r="O10" s="44"/>
      <c r="P10" s="43">
        <f t="shared" ref="P10:P41" si="5">$H10      +$J10      +$L10      +$N10</f>
        <v>20143000</v>
      </c>
      <c r="Q10" s="44">
        <f t="shared" ref="Q10:Q41" si="6">$I10      +$K10      +$M10      +$O10</f>
        <v>8551155</v>
      </c>
      <c r="R10" s="24">
        <f t="shared" ref="R10:R41" si="7">IF(($J10      =0),0,((($L10      -$J10      )/$J10      )*100))</f>
        <v>47.32272069464544</v>
      </c>
      <c r="S10" s="25">
        <f t="shared" ref="S10:S41" si="8">IF(($K10      =0),0,((($M10      -$K10      )/$K10      )*100))</f>
        <v>253.75423415730305</v>
      </c>
      <c r="T10" s="24">
        <f t="shared" ref="T10:T41" si="9">IF(($E10      =0),0,(($P10      /$E10      )*100))</f>
        <v>84.677148141920298</v>
      </c>
      <c r="U10" s="26">
        <f t="shared" ref="U10:U41" si="10">IF(($E10      =0),0,(($Q10      /$E10      )*100))</f>
        <v>35.947347402051456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19622000</v>
      </c>
      <c r="C23" s="42"/>
      <c r="D23" s="42"/>
      <c r="E23" s="42">
        <f t="shared" si="4"/>
        <v>19622000</v>
      </c>
      <c r="F23" s="43">
        <v>19622000</v>
      </c>
      <c r="G23" s="44">
        <v>19622000</v>
      </c>
      <c r="H23" s="43">
        <v>2467000</v>
      </c>
      <c r="I23" s="44">
        <v>2145644</v>
      </c>
      <c r="J23" s="43">
        <v>3687000</v>
      </c>
      <c r="K23" s="44">
        <v>6344243</v>
      </c>
      <c r="L23" s="43">
        <v>2342000</v>
      </c>
      <c r="M23" s="44">
        <v>3892565</v>
      </c>
      <c r="N23" s="43"/>
      <c r="O23" s="44"/>
      <c r="P23" s="43">
        <f t="shared" si="5"/>
        <v>8496000</v>
      </c>
      <c r="Q23" s="44">
        <f t="shared" si="6"/>
        <v>12382452</v>
      </c>
      <c r="R23" s="24">
        <f t="shared" si="7"/>
        <v>-36.479522647138594</v>
      </c>
      <c r="S23" s="25">
        <f t="shared" si="8"/>
        <v>-38.644137685142262</v>
      </c>
      <c r="T23" s="24">
        <f t="shared" si="9"/>
        <v>43.298338599531135</v>
      </c>
      <c r="U23" s="26">
        <f t="shared" si="10"/>
        <v>63.10494343084293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8234000</v>
      </c>
      <c r="C28" s="39">
        <f t="shared" si="11"/>
        <v>0</v>
      </c>
      <c r="D28" s="39">
        <f t="shared" si="11"/>
        <v>0</v>
      </c>
      <c r="E28" s="39">
        <f t="shared" si="11"/>
        <v>8234000</v>
      </c>
      <c r="F28" s="40">
        <f t="shared" si="11"/>
        <v>8234000</v>
      </c>
      <c r="G28" s="41">
        <f t="shared" si="11"/>
        <v>8234000</v>
      </c>
      <c r="H28" s="40">
        <f t="shared" si="11"/>
        <v>2142000</v>
      </c>
      <c r="I28" s="41">
        <f t="shared" si="11"/>
        <v>696994</v>
      </c>
      <c r="J28" s="40">
        <f t="shared" si="11"/>
        <v>2024000</v>
      </c>
      <c r="K28" s="41">
        <f t="shared" si="11"/>
        <v>1096707</v>
      </c>
      <c r="L28" s="40">
        <f t="shared" si="11"/>
        <v>1639000</v>
      </c>
      <c r="M28" s="41">
        <f t="shared" si="11"/>
        <v>1096707</v>
      </c>
      <c r="N28" s="40">
        <f t="shared" si="11"/>
        <v>0</v>
      </c>
      <c r="O28" s="41">
        <f t="shared" si="11"/>
        <v>0</v>
      </c>
      <c r="P28" s="40">
        <f t="shared" si="11"/>
        <v>5805000</v>
      </c>
      <c r="Q28" s="41">
        <f t="shared" si="11"/>
        <v>2890408</v>
      </c>
      <c r="R28" s="20">
        <f t="shared" si="7"/>
        <v>-19.021739130434785</v>
      </c>
      <c r="S28" s="21">
        <f t="shared" si="8"/>
        <v>0</v>
      </c>
      <c r="T28" s="20">
        <f t="shared" si="9"/>
        <v>70.500364342968183</v>
      </c>
      <c r="U28" s="22">
        <f t="shared" si="10"/>
        <v>35.10332766577605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1833000</v>
      </c>
      <c r="I31" s="44"/>
      <c r="J31" s="43">
        <v>123000</v>
      </c>
      <c r="K31" s="44"/>
      <c r="L31" s="43"/>
      <c r="M31" s="44"/>
      <c r="N31" s="43"/>
      <c r="O31" s="44"/>
      <c r="P31" s="43">
        <f t="shared" si="5"/>
        <v>1956000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65.2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1234000</v>
      </c>
      <c r="C33" s="42"/>
      <c r="D33" s="42"/>
      <c r="E33" s="42">
        <f t="shared" si="4"/>
        <v>1234000</v>
      </c>
      <c r="F33" s="43">
        <v>1234000</v>
      </c>
      <c r="G33" s="44">
        <v>1234000</v>
      </c>
      <c r="H33" s="43">
        <v>309000</v>
      </c>
      <c r="I33" s="44"/>
      <c r="J33" s="43">
        <v>343000</v>
      </c>
      <c r="K33" s="44"/>
      <c r="L33" s="43">
        <v>378000</v>
      </c>
      <c r="M33" s="44"/>
      <c r="N33" s="43"/>
      <c r="O33" s="44"/>
      <c r="P33" s="43">
        <f t="shared" si="5"/>
        <v>1030000</v>
      </c>
      <c r="Q33" s="44">
        <f t="shared" si="6"/>
        <v>0</v>
      </c>
      <c r="R33" s="24">
        <f t="shared" si="7"/>
        <v>10.204081632653061</v>
      </c>
      <c r="S33" s="25">
        <f t="shared" si="8"/>
        <v>0</v>
      </c>
      <c r="T33" s="24">
        <f t="shared" si="9"/>
        <v>83.468395461912479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>
        <v>696994</v>
      </c>
      <c r="J36" s="43">
        <v>1558000</v>
      </c>
      <c r="K36" s="44">
        <v>1096707</v>
      </c>
      <c r="L36" s="43">
        <v>1261000</v>
      </c>
      <c r="M36" s="44">
        <v>1096707</v>
      </c>
      <c r="N36" s="43"/>
      <c r="O36" s="44"/>
      <c r="P36" s="43">
        <f t="shared" si="5"/>
        <v>2819000</v>
      </c>
      <c r="Q36" s="44">
        <f t="shared" si="6"/>
        <v>2890408</v>
      </c>
      <c r="R36" s="24">
        <f t="shared" si="7"/>
        <v>-19.062901155327342</v>
      </c>
      <c r="S36" s="25">
        <f t="shared" si="8"/>
        <v>0</v>
      </c>
      <c r="T36" s="24">
        <f t="shared" si="9"/>
        <v>70.474999999999994</v>
      </c>
      <c r="U36" s="26">
        <f t="shared" si="10"/>
        <v>72.260199999999998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147000</v>
      </c>
      <c r="C43" s="45">
        <f t="shared" si="20"/>
        <v>176000</v>
      </c>
      <c r="D43" s="45">
        <f t="shared" si="20"/>
        <v>0</v>
      </c>
      <c r="E43" s="45">
        <f t="shared" si="20"/>
        <v>323000</v>
      </c>
      <c r="F43" s="46">
        <f t="shared" si="20"/>
        <v>147000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147000</v>
      </c>
      <c r="C44" s="39">
        <f t="shared" si="22"/>
        <v>176000</v>
      </c>
      <c r="D44" s="39">
        <f t="shared" si="22"/>
        <v>0</v>
      </c>
      <c r="E44" s="39">
        <f t="shared" si="22"/>
        <v>323000</v>
      </c>
      <c r="F44" s="40">
        <f t="shared" si="22"/>
        <v>147000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147000</v>
      </c>
      <c r="C46" s="42">
        <v>176000</v>
      </c>
      <c r="D46" s="42"/>
      <c r="E46" s="42">
        <f t="shared" si="13"/>
        <v>323000</v>
      </c>
      <c r="F46" s="43">
        <v>147000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51871000</v>
      </c>
      <c r="C61" s="39">
        <f t="shared" si="26"/>
        <v>96000</v>
      </c>
      <c r="D61" s="39">
        <f t="shared" si="26"/>
        <v>0</v>
      </c>
      <c r="E61" s="39">
        <f t="shared" si="26"/>
        <v>51967000</v>
      </c>
      <c r="F61" s="40">
        <f t="shared" si="26"/>
        <v>51791000</v>
      </c>
      <c r="G61" s="41">
        <f t="shared" si="26"/>
        <v>51644000</v>
      </c>
      <c r="H61" s="40">
        <f t="shared" si="26"/>
        <v>7662000</v>
      </c>
      <c r="I61" s="41">
        <f t="shared" si="26"/>
        <v>4847340</v>
      </c>
      <c r="J61" s="40">
        <f t="shared" si="26"/>
        <v>12621000</v>
      </c>
      <c r="K61" s="41">
        <f t="shared" si="26"/>
        <v>8883681</v>
      </c>
      <c r="L61" s="40">
        <f t="shared" si="26"/>
        <v>14161000</v>
      </c>
      <c r="M61" s="41">
        <f t="shared" si="26"/>
        <v>10092994</v>
      </c>
      <c r="N61" s="40">
        <f t="shared" si="26"/>
        <v>0</v>
      </c>
      <c r="O61" s="41">
        <f t="shared" si="26"/>
        <v>0</v>
      </c>
      <c r="P61" s="40">
        <f t="shared" si="26"/>
        <v>34444000</v>
      </c>
      <c r="Q61" s="41">
        <f t="shared" si="26"/>
        <v>23824015</v>
      </c>
      <c r="R61" s="20">
        <f t="shared" si="16"/>
        <v>12.201885745978924</v>
      </c>
      <c r="S61" s="21">
        <f t="shared" si="17"/>
        <v>13.612746788183863</v>
      </c>
      <c r="T61" s="20">
        <f t="shared" si="18"/>
        <v>66.280524178805777</v>
      </c>
      <c r="U61" s="22">
        <f t="shared" si="19"/>
        <v>45.844507091038544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51871000</v>
      </c>
      <c r="C65" s="48">
        <f t="shared" si="30"/>
        <v>96000</v>
      </c>
      <c r="D65" s="48">
        <f t="shared" si="30"/>
        <v>0</v>
      </c>
      <c r="E65" s="48">
        <f t="shared" si="30"/>
        <v>51967000</v>
      </c>
      <c r="F65" s="49">
        <f t="shared" si="30"/>
        <v>51791000</v>
      </c>
      <c r="G65" s="50">
        <f t="shared" si="30"/>
        <v>51644000</v>
      </c>
      <c r="H65" s="49">
        <f t="shared" si="30"/>
        <v>7662000</v>
      </c>
      <c r="I65" s="50">
        <f t="shared" si="30"/>
        <v>4847340</v>
      </c>
      <c r="J65" s="49">
        <f t="shared" si="30"/>
        <v>12621000</v>
      </c>
      <c r="K65" s="50">
        <f t="shared" si="30"/>
        <v>8883681</v>
      </c>
      <c r="L65" s="49">
        <f t="shared" si="30"/>
        <v>14161000</v>
      </c>
      <c r="M65" s="51">
        <f t="shared" si="30"/>
        <v>10092994</v>
      </c>
      <c r="N65" s="49">
        <f t="shared" si="30"/>
        <v>0</v>
      </c>
      <c r="O65" s="50">
        <f t="shared" si="30"/>
        <v>0</v>
      </c>
      <c r="P65" s="49">
        <f t="shared" si="30"/>
        <v>34444000</v>
      </c>
      <c r="Q65" s="50">
        <f t="shared" si="30"/>
        <v>23824015</v>
      </c>
      <c r="R65" s="34">
        <f t="shared" si="16"/>
        <v>12.201885745978924</v>
      </c>
      <c r="S65" s="35">
        <f t="shared" si="17"/>
        <v>13.612746788183863</v>
      </c>
      <c r="T65" s="34">
        <f t="shared" si="18"/>
        <v>66.280524178805777</v>
      </c>
      <c r="U65" s="35">
        <f t="shared" si="19"/>
        <v>45.844507091038544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37862000</v>
      </c>
      <c r="C8" s="36">
        <f t="shared" si="0"/>
        <v>13500000</v>
      </c>
      <c r="D8" s="36">
        <f t="shared" si="0"/>
        <v>0</v>
      </c>
      <c r="E8" s="36">
        <f t="shared" si="0"/>
        <v>51362000</v>
      </c>
      <c r="F8" s="37">
        <f t="shared" si="0"/>
        <v>45362000</v>
      </c>
      <c r="G8" s="38">
        <f t="shared" si="0"/>
        <v>51362000</v>
      </c>
      <c r="H8" s="37">
        <f t="shared" si="0"/>
        <v>10990000</v>
      </c>
      <c r="I8" s="38">
        <f t="shared" si="0"/>
        <v>9752821</v>
      </c>
      <c r="J8" s="37">
        <f t="shared" si="0"/>
        <v>12370000</v>
      </c>
      <c r="K8" s="38">
        <f t="shared" si="0"/>
        <v>3754879</v>
      </c>
      <c r="L8" s="37">
        <f t="shared" si="0"/>
        <v>7006000</v>
      </c>
      <c r="M8" s="38">
        <f t="shared" si="0"/>
        <v>10195052</v>
      </c>
      <c r="N8" s="37">
        <f t="shared" si="0"/>
        <v>0</v>
      </c>
      <c r="O8" s="38">
        <f t="shared" si="0"/>
        <v>0</v>
      </c>
      <c r="P8" s="37">
        <f t="shared" si="0"/>
        <v>30366000</v>
      </c>
      <c r="Q8" s="38">
        <f t="shared" si="0"/>
        <v>23702752</v>
      </c>
      <c r="R8" s="16">
        <f>IF(($J8       =0),0,((($L8       -$J8       )/$J8       )*100))</f>
        <v>-43.362974939369444</v>
      </c>
      <c r="S8" s="17">
        <f>IF(($K8       =0),0,((($M8       -$K8       )/$K8       )*100))</f>
        <v>171.51479448472242</v>
      </c>
      <c r="T8" s="16">
        <f>IF(($E8       =0),0,(($P8       /$E8       )*100))</f>
        <v>59.121529535454229</v>
      </c>
      <c r="U8" s="18">
        <f>IF(($E8       =0),0,(($Q8       /$E8       )*100))</f>
        <v>46.148421011642846</v>
      </c>
      <c r="V8" s="37">
        <f t="shared" ref="V8:W8" si="1">+V9+V28</f>
        <v>14138000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33583000</v>
      </c>
      <c r="C9" s="39">
        <f t="shared" si="2"/>
        <v>13500000</v>
      </c>
      <c r="D9" s="39">
        <f t="shared" si="2"/>
        <v>0</v>
      </c>
      <c r="E9" s="39">
        <f t="shared" si="2"/>
        <v>47083000</v>
      </c>
      <c r="F9" s="40">
        <f t="shared" si="2"/>
        <v>41083000</v>
      </c>
      <c r="G9" s="41">
        <f t="shared" si="2"/>
        <v>47083000</v>
      </c>
      <c r="H9" s="40">
        <f t="shared" si="2"/>
        <v>8857000</v>
      </c>
      <c r="I9" s="41">
        <f t="shared" si="2"/>
        <v>8905769</v>
      </c>
      <c r="J9" s="40">
        <f t="shared" si="2"/>
        <v>12086000</v>
      </c>
      <c r="K9" s="41">
        <f t="shared" si="2"/>
        <v>3409553</v>
      </c>
      <c r="L9" s="40">
        <f t="shared" si="2"/>
        <v>6818000</v>
      </c>
      <c r="M9" s="41">
        <f t="shared" si="2"/>
        <v>8516612</v>
      </c>
      <c r="N9" s="40">
        <f t="shared" si="2"/>
        <v>0</v>
      </c>
      <c r="O9" s="41">
        <f t="shared" si="2"/>
        <v>0</v>
      </c>
      <c r="P9" s="40">
        <f t="shared" si="2"/>
        <v>27761000</v>
      </c>
      <c r="Q9" s="41">
        <f t="shared" si="2"/>
        <v>20831934</v>
      </c>
      <c r="R9" s="20">
        <f>IF(($J9       =0),0,((($L9       -$J9       )/$J9       )*100))</f>
        <v>-43.587622042032102</v>
      </c>
      <c r="S9" s="21">
        <f>IF(($K9       =0),0,((($M9       -$K9       )/$K9       )*100))</f>
        <v>149.78676090384869</v>
      </c>
      <c r="T9" s="20">
        <f>IF(($E9       =0),0,(($P9       /$E9       )*100))</f>
        <v>58.961833358112273</v>
      </c>
      <c r="U9" s="22">
        <f>IF(($E9       =0),0,(($Q9       /$E9       )*100))</f>
        <v>44.245128815071254</v>
      </c>
      <c r="V9" s="40">
        <f t="shared" ref="V9:W9" si="3">SUM(V10:V27)</f>
        <v>5120000</v>
      </c>
      <c r="W9" s="41">
        <f t="shared" si="3"/>
        <v>0</v>
      </c>
    </row>
    <row r="10" spans="1:23" x14ac:dyDescent="0.2">
      <c r="A10" s="23" t="s">
        <v>36</v>
      </c>
      <c r="B10" s="42">
        <v>22687000</v>
      </c>
      <c r="C10" s="42">
        <v>-56000</v>
      </c>
      <c r="D10" s="42"/>
      <c r="E10" s="42">
        <f t="shared" ref="E10:E41" si="4">$B10      +$C10      +$D10</f>
        <v>22631000</v>
      </c>
      <c r="F10" s="43">
        <v>22631000</v>
      </c>
      <c r="G10" s="44">
        <v>22631000</v>
      </c>
      <c r="H10" s="43">
        <v>8857000</v>
      </c>
      <c r="I10" s="44">
        <v>8905769</v>
      </c>
      <c r="J10" s="43">
        <v>5597000</v>
      </c>
      <c r="K10" s="44">
        <v>3409553</v>
      </c>
      <c r="L10" s="43">
        <v>6818000</v>
      </c>
      <c r="M10" s="44">
        <v>2103838</v>
      </c>
      <c r="N10" s="43"/>
      <c r="O10" s="44"/>
      <c r="P10" s="43">
        <f t="shared" ref="P10:P41" si="5">$H10      +$J10      +$L10      +$N10</f>
        <v>21272000</v>
      </c>
      <c r="Q10" s="44">
        <f t="shared" ref="Q10:Q41" si="6">$I10      +$K10      +$M10      +$O10</f>
        <v>14419160</v>
      </c>
      <c r="R10" s="24">
        <f t="shared" ref="R10:R41" si="7">IF(($J10      =0),0,((($L10      -$J10      )/$J10      )*100))</f>
        <v>21.8152581740218</v>
      </c>
      <c r="S10" s="25">
        <f t="shared" ref="S10:S41" si="8">IF(($K10      =0),0,((($M10      -$K10      )/$K10      )*100))</f>
        <v>-38.295782467672453</v>
      </c>
      <c r="T10" s="24">
        <f t="shared" ref="T10:T41" si="9">IF(($E10      =0),0,(($P10      /$E10      )*100))</f>
        <v>93.99496266183553</v>
      </c>
      <c r="U10" s="26">
        <f t="shared" ref="U10:U41" si="10">IF(($E10      =0),0,(($Q10      /$E10      )*100))</f>
        <v>63.714197339931957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7556000</v>
      </c>
      <c r="D20" s="42"/>
      <c r="E20" s="42">
        <f t="shared" si="4"/>
        <v>7556000</v>
      </c>
      <c r="F20" s="43">
        <v>7556000</v>
      </c>
      <c r="G20" s="44">
        <v>7556000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10896000</v>
      </c>
      <c r="C23" s="42">
        <v>6000000</v>
      </c>
      <c r="D23" s="42"/>
      <c r="E23" s="42">
        <f t="shared" si="4"/>
        <v>16896000</v>
      </c>
      <c r="F23" s="43">
        <v>10896000</v>
      </c>
      <c r="G23" s="44">
        <v>16896000</v>
      </c>
      <c r="H23" s="43"/>
      <c r="I23" s="44"/>
      <c r="J23" s="43">
        <v>6489000</v>
      </c>
      <c r="K23" s="44"/>
      <c r="L23" s="43"/>
      <c r="M23" s="44">
        <v>6412774</v>
      </c>
      <c r="N23" s="43"/>
      <c r="O23" s="44"/>
      <c r="P23" s="43">
        <f t="shared" si="5"/>
        <v>6489000</v>
      </c>
      <c r="Q23" s="44">
        <f t="shared" si="6"/>
        <v>6412774</v>
      </c>
      <c r="R23" s="24">
        <f t="shared" si="7"/>
        <v>-100</v>
      </c>
      <c r="S23" s="25">
        <f t="shared" si="8"/>
        <v>0</v>
      </c>
      <c r="T23" s="24">
        <f t="shared" si="9"/>
        <v>38.405539772727273</v>
      </c>
      <c r="U23" s="26">
        <f t="shared" si="10"/>
        <v>37.954391571969701</v>
      </c>
      <c r="V23" s="43">
        <v>5120000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4279000</v>
      </c>
      <c r="C28" s="39">
        <f t="shared" si="11"/>
        <v>0</v>
      </c>
      <c r="D28" s="39">
        <f t="shared" si="11"/>
        <v>0</v>
      </c>
      <c r="E28" s="39">
        <f t="shared" si="11"/>
        <v>4279000</v>
      </c>
      <c r="F28" s="40">
        <f t="shared" si="11"/>
        <v>4279000</v>
      </c>
      <c r="G28" s="41">
        <f t="shared" si="11"/>
        <v>4279000</v>
      </c>
      <c r="H28" s="40">
        <f t="shared" si="11"/>
        <v>2133000</v>
      </c>
      <c r="I28" s="41">
        <f t="shared" si="11"/>
        <v>847052</v>
      </c>
      <c r="J28" s="40">
        <f t="shared" si="11"/>
        <v>284000</v>
      </c>
      <c r="K28" s="41">
        <f t="shared" si="11"/>
        <v>345326</v>
      </c>
      <c r="L28" s="40">
        <f t="shared" si="11"/>
        <v>188000</v>
      </c>
      <c r="M28" s="41">
        <f t="shared" si="11"/>
        <v>1678440</v>
      </c>
      <c r="N28" s="40">
        <f t="shared" si="11"/>
        <v>0</v>
      </c>
      <c r="O28" s="41">
        <f t="shared" si="11"/>
        <v>0</v>
      </c>
      <c r="P28" s="40">
        <f t="shared" si="11"/>
        <v>2605000</v>
      </c>
      <c r="Q28" s="41">
        <f t="shared" si="11"/>
        <v>2870818</v>
      </c>
      <c r="R28" s="20">
        <f t="shared" si="7"/>
        <v>-33.802816901408448</v>
      </c>
      <c r="S28" s="21">
        <f t="shared" si="8"/>
        <v>386.04507045516414</v>
      </c>
      <c r="T28" s="20">
        <f t="shared" si="9"/>
        <v>60.878709978967052</v>
      </c>
      <c r="U28" s="22">
        <f t="shared" si="10"/>
        <v>67.090862351016582</v>
      </c>
      <c r="V28" s="40">
        <f t="shared" ref="V28:W28" si="12">SUM(V29:V42)</f>
        <v>9018000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1861000</v>
      </c>
      <c r="I31" s="44">
        <v>156400</v>
      </c>
      <c r="J31" s="43"/>
      <c r="K31" s="44"/>
      <c r="L31" s="43"/>
      <c r="M31" s="44">
        <v>175433</v>
      </c>
      <c r="N31" s="43"/>
      <c r="O31" s="44"/>
      <c r="P31" s="43">
        <f t="shared" si="5"/>
        <v>1861000</v>
      </c>
      <c r="Q31" s="44">
        <f t="shared" si="6"/>
        <v>331833</v>
      </c>
      <c r="R31" s="24">
        <f t="shared" si="7"/>
        <v>0</v>
      </c>
      <c r="S31" s="25">
        <f t="shared" si="8"/>
        <v>0</v>
      </c>
      <c r="T31" s="24">
        <f t="shared" si="9"/>
        <v>62.033333333333331</v>
      </c>
      <c r="U31" s="26">
        <f t="shared" si="10"/>
        <v>11.0611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1279000</v>
      </c>
      <c r="C33" s="42"/>
      <c r="D33" s="42"/>
      <c r="E33" s="42">
        <f t="shared" si="4"/>
        <v>1279000</v>
      </c>
      <c r="F33" s="43">
        <v>1279000</v>
      </c>
      <c r="G33" s="44">
        <v>1279000</v>
      </c>
      <c r="H33" s="43">
        <v>272000</v>
      </c>
      <c r="I33" s="44">
        <v>690652</v>
      </c>
      <c r="J33" s="43">
        <v>284000</v>
      </c>
      <c r="K33" s="44">
        <v>345326</v>
      </c>
      <c r="L33" s="43">
        <v>188000</v>
      </c>
      <c r="M33" s="44">
        <v>1503007</v>
      </c>
      <c r="N33" s="43"/>
      <c r="O33" s="44"/>
      <c r="P33" s="43">
        <f t="shared" si="5"/>
        <v>744000</v>
      </c>
      <c r="Q33" s="44">
        <f t="shared" si="6"/>
        <v>2538985</v>
      </c>
      <c r="R33" s="24">
        <f t="shared" si="7"/>
        <v>-33.802816901408448</v>
      </c>
      <c r="S33" s="25">
        <f t="shared" si="8"/>
        <v>335.24292986916714</v>
      </c>
      <c r="T33" s="24">
        <f t="shared" si="9"/>
        <v>58.170445660672399</v>
      </c>
      <c r="U33" s="26">
        <f t="shared" si="10"/>
        <v>198.51329163408911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9018000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14450000</v>
      </c>
      <c r="C43" s="45">
        <f t="shared" si="20"/>
        <v>-6817000</v>
      </c>
      <c r="D43" s="45">
        <f t="shared" si="20"/>
        <v>0</v>
      </c>
      <c r="E43" s="45">
        <f t="shared" si="20"/>
        <v>7633000</v>
      </c>
      <c r="F43" s="46">
        <f t="shared" si="20"/>
        <v>14450000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14450000</v>
      </c>
      <c r="C44" s="39">
        <f t="shared" si="22"/>
        <v>-6817000</v>
      </c>
      <c r="D44" s="39">
        <f t="shared" si="22"/>
        <v>0</v>
      </c>
      <c r="E44" s="39">
        <f t="shared" si="22"/>
        <v>7633000</v>
      </c>
      <c r="F44" s="40">
        <f t="shared" si="22"/>
        <v>14450000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3000000</v>
      </c>
      <c r="C45" s="42"/>
      <c r="D45" s="42"/>
      <c r="E45" s="42">
        <f t="shared" si="13"/>
        <v>3000000</v>
      </c>
      <c r="F45" s="43">
        <v>3000000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11450000</v>
      </c>
      <c r="C46" s="42">
        <v>-6817000</v>
      </c>
      <c r="D46" s="42"/>
      <c r="E46" s="42">
        <f t="shared" si="13"/>
        <v>4633000</v>
      </c>
      <c r="F46" s="43">
        <v>11450000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52312000</v>
      </c>
      <c r="C61" s="39">
        <f t="shared" si="26"/>
        <v>6683000</v>
      </c>
      <c r="D61" s="39">
        <f t="shared" si="26"/>
        <v>0</v>
      </c>
      <c r="E61" s="39">
        <f t="shared" si="26"/>
        <v>58995000</v>
      </c>
      <c r="F61" s="40">
        <f t="shared" si="26"/>
        <v>59812000</v>
      </c>
      <c r="G61" s="41">
        <f t="shared" si="26"/>
        <v>51362000</v>
      </c>
      <c r="H61" s="40">
        <f t="shared" si="26"/>
        <v>10990000</v>
      </c>
      <c r="I61" s="41">
        <f t="shared" si="26"/>
        <v>9752821</v>
      </c>
      <c r="J61" s="40">
        <f t="shared" si="26"/>
        <v>12370000</v>
      </c>
      <c r="K61" s="41">
        <f t="shared" si="26"/>
        <v>3754879</v>
      </c>
      <c r="L61" s="40">
        <f t="shared" si="26"/>
        <v>7006000</v>
      </c>
      <c r="M61" s="41">
        <f t="shared" si="26"/>
        <v>10195052</v>
      </c>
      <c r="N61" s="40">
        <f t="shared" si="26"/>
        <v>0</v>
      </c>
      <c r="O61" s="41">
        <f t="shared" si="26"/>
        <v>0</v>
      </c>
      <c r="P61" s="40">
        <f t="shared" si="26"/>
        <v>30366000</v>
      </c>
      <c r="Q61" s="41">
        <f t="shared" si="26"/>
        <v>23702752</v>
      </c>
      <c r="R61" s="20">
        <f t="shared" si="16"/>
        <v>-43.362974939369444</v>
      </c>
      <c r="S61" s="21">
        <f t="shared" si="17"/>
        <v>171.51479448472242</v>
      </c>
      <c r="T61" s="20">
        <f t="shared" si="18"/>
        <v>51.472158657513347</v>
      </c>
      <c r="U61" s="22">
        <f t="shared" si="19"/>
        <v>40.177560810238155</v>
      </c>
      <c r="V61" s="40">
        <f t="shared" ref="V61:W61" si="27">+V8+V43</f>
        <v>14138000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52312000</v>
      </c>
      <c r="C65" s="48">
        <f t="shared" si="30"/>
        <v>6683000</v>
      </c>
      <c r="D65" s="48">
        <f t="shared" si="30"/>
        <v>0</v>
      </c>
      <c r="E65" s="48">
        <f t="shared" si="30"/>
        <v>58995000</v>
      </c>
      <c r="F65" s="49">
        <f t="shared" si="30"/>
        <v>59812000</v>
      </c>
      <c r="G65" s="50">
        <f t="shared" si="30"/>
        <v>51362000</v>
      </c>
      <c r="H65" s="49">
        <f t="shared" si="30"/>
        <v>10990000</v>
      </c>
      <c r="I65" s="50">
        <f t="shared" si="30"/>
        <v>9752821</v>
      </c>
      <c r="J65" s="49">
        <f t="shared" si="30"/>
        <v>12370000</v>
      </c>
      <c r="K65" s="50">
        <f t="shared" si="30"/>
        <v>3754879</v>
      </c>
      <c r="L65" s="49">
        <f t="shared" si="30"/>
        <v>7006000</v>
      </c>
      <c r="M65" s="51">
        <f t="shared" si="30"/>
        <v>10195052</v>
      </c>
      <c r="N65" s="49">
        <f t="shared" si="30"/>
        <v>0</v>
      </c>
      <c r="O65" s="50">
        <f t="shared" si="30"/>
        <v>0</v>
      </c>
      <c r="P65" s="49">
        <f t="shared" si="30"/>
        <v>30366000</v>
      </c>
      <c r="Q65" s="50">
        <f t="shared" si="30"/>
        <v>23702752</v>
      </c>
      <c r="R65" s="34">
        <f t="shared" si="16"/>
        <v>-43.362974939369444</v>
      </c>
      <c r="S65" s="35">
        <f t="shared" si="17"/>
        <v>171.51479448472242</v>
      </c>
      <c r="T65" s="34">
        <f t="shared" si="18"/>
        <v>51.472158657513347</v>
      </c>
      <c r="U65" s="35">
        <f t="shared" si="19"/>
        <v>40.177560810238155</v>
      </c>
      <c r="V65" s="49">
        <f>+V61+V62</f>
        <v>14138000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5352000</v>
      </c>
      <c r="C8" s="36">
        <f t="shared" si="0"/>
        <v>44705000</v>
      </c>
      <c r="D8" s="36">
        <f t="shared" si="0"/>
        <v>0</v>
      </c>
      <c r="E8" s="36">
        <f t="shared" si="0"/>
        <v>50057000</v>
      </c>
      <c r="F8" s="37">
        <f t="shared" si="0"/>
        <v>50057000</v>
      </c>
      <c r="G8" s="38">
        <f t="shared" si="0"/>
        <v>50057000</v>
      </c>
      <c r="H8" s="37">
        <f t="shared" si="0"/>
        <v>3972000</v>
      </c>
      <c r="I8" s="38">
        <f t="shared" si="0"/>
        <v>2211546</v>
      </c>
      <c r="J8" s="37">
        <f t="shared" si="0"/>
        <v>21174000</v>
      </c>
      <c r="K8" s="38">
        <f t="shared" si="0"/>
        <v>949315</v>
      </c>
      <c r="L8" s="37">
        <f t="shared" si="0"/>
        <v>22050000</v>
      </c>
      <c r="M8" s="38">
        <f t="shared" si="0"/>
        <v>1334574</v>
      </c>
      <c r="N8" s="37">
        <f t="shared" si="0"/>
        <v>0</v>
      </c>
      <c r="O8" s="38">
        <f t="shared" si="0"/>
        <v>0</v>
      </c>
      <c r="P8" s="37">
        <f t="shared" si="0"/>
        <v>47196000</v>
      </c>
      <c r="Q8" s="38">
        <f t="shared" si="0"/>
        <v>4495435</v>
      </c>
      <c r="R8" s="16">
        <f>IF(($J8       =0),0,((($L8       -$J8       )/$J8       )*100))</f>
        <v>4.1371493340889769</v>
      </c>
      <c r="S8" s="17">
        <f>IF(($K8       =0),0,((($M8       -$K8       )/$K8       )*100))</f>
        <v>40.582841311893311</v>
      </c>
      <c r="T8" s="16">
        <f>IF(($E8       =0),0,(($P8       /$E8       )*100))</f>
        <v>94.284515652156543</v>
      </c>
      <c r="U8" s="18">
        <f>IF(($E8       =0),0,(($Q8       /$E8       )*100))</f>
        <v>8.9806320794294496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2411000</v>
      </c>
      <c r="C9" s="39">
        <f t="shared" si="2"/>
        <v>44705000</v>
      </c>
      <c r="D9" s="39">
        <f t="shared" si="2"/>
        <v>0</v>
      </c>
      <c r="E9" s="39">
        <f t="shared" si="2"/>
        <v>47116000</v>
      </c>
      <c r="F9" s="40">
        <f t="shared" si="2"/>
        <v>47116000</v>
      </c>
      <c r="G9" s="41">
        <f t="shared" si="2"/>
        <v>47116000</v>
      </c>
      <c r="H9" s="40">
        <f t="shared" si="2"/>
        <v>2880000</v>
      </c>
      <c r="I9" s="41">
        <f t="shared" si="2"/>
        <v>1119503</v>
      </c>
      <c r="J9" s="40">
        <f t="shared" si="2"/>
        <v>20743000</v>
      </c>
      <c r="K9" s="41">
        <f t="shared" si="2"/>
        <v>508773</v>
      </c>
      <c r="L9" s="40">
        <f t="shared" si="2"/>
        <v>21368000</v>
      </c>
      <c r="M9" s="41">
        <f t="shared" si="2"/>
        <v>607417</v>
      </c>
      <c r="N9" s="40">
        <f t="shared" si="2"/>
        <v>0</v>
      </c>
      <c r="O9" s="41">
        <f t="shared" si="2"/>
        <v>0</v>
      </c>
      <c r="P9" s="40">
        <f t="shared" si="2"/>
        <v>44991000</v>
      </c>
      <c r="Q9" s="41">
        <f t="shared" si="2"/>
        <v>2235693</v>
      </c>
      <c r="R9" s="20">
        <f>IF(($J9       =0),0,((($L9       -$J9       )/$J9       )*100))</f>
        <v>3.0130646483150945</v>
      </c>
      <c r="S9" s="21">
        <f>IF(($K9       =0),0,((($M9       -$K9       )/$K9       )*100))</f>
        <v>19.388607492929065</v>
      </c>
      <c r="T9" s="20">
        <f>IF(($E9       =0),0,(($P9       /$E9       )*100))</f>
        <v>95.489854826385951</v>
      </c>
      <c r="U9" s="22">
        <f>IF(($E9       =0),0,(($Q9       /$E9       )*100))</f>
        <v>4.7450823499448171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>
        <v>44705000</v>
      </c>
      <c r="D10" s="42"/>
      <c r="E10" s="42">
        <f t="shared" ref="E10:E41" si="4">$B10      +$C10      +$D10</f>
        <v>44705000</v>
      </c>
      <c r="F10" s="43">
        <v>44705000</v>
      </c>
      <c r="G10" s="44">
        <v>44705000</v>
      </c>
      <c r="H10" s="43">
        <v>1755000</v>
      </c>
      <c r="I10" s="44"/>
      <c r="J10" s="43">
        <v>20235000</v>
      </c>
      <c r="K10" s="44"/>
      <c r="L10" s="43">
        <v>20761000</v>
      </c>
      <c r="M10" s="44"/>
      <c r="N10" s="43"/>
      <c r="O10" s="44"/>
      <c r="P10" s="43">
        <f t="shared" ref="P10:P41" si="5">$H10      +$J10      +$L10      +$N10</f>
        <v>42751000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2.5994563874474923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95.629124259031428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2411000</v>
      </c>
      <c r="C16" s="42"/>
      <c r="D16" s="42"/>
      <c r="E16" s="42">
        <f t="shared" si="4"/>
        <v>2411000</v>
      </c>
      <c r="F16" s="43">
        <v>2411000</v>
      </c>
      <c r="G16" s="44">
        <v>2411000</v>
      </c>
      <c r="H16" s="43">
        <v>1125000</v>
      </c>
      <c r="I16" s="44">
        <v>1119503</v>
      </c>
      <c r="J16" s="43">
        <v>508000</v>
      </c>
      <c r="K16" s="44">
        <v>508773</v>
      </c>
      <c r="L16" s="43">
        <v>607000</v>
      </c>
      <c r="M16" s="44">
        <v>607417</v>
      </c>
      <c r="N16" s="43"/>
      <c r="O16" s="44"/>
      <c r="P16" s="43">
        <f t="shared" si="5"/>
        <v>2240000</v>
      </c>
      <c r="Q16" s="44">
        <f t="shared" si="6"/>
        <v>2235693</v>
      </c>
      <c r="R16" s="24">
        <f t="shared" si="7"/>
        <v>19.488188976377952</v>
      </c>
      <c r="S16" s="25">
        <f t="shared" si="8"/>
        <v>19.388607492929065</v>
      </c>
      <c r="T16" s="24">
        <f t="shared" si="9"/>
        <v>92.907507258399008</v>
      </c>
      <c r="U16" s="26">
        <f t="shared" si="10"/>
        <v>92.72886768975529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2941000</v>
      </c>
      <c r="C28" s="39">
        <f t="shared" si="11"/>
        <v>0</v>
      </c>
      <c r="D28" s="39">
        <f t="shared" si="11"/>
        <v>0</v>
      </c>
      <c r="E28" s="39">
        <f t="shared" si="11"/>
        <v>2941000</v>
      </c>
      <c r="F28" s="40">
        <f t="shared" si="11"/>
        <v>2941000</v>
      </c>
      <c r="G28" s="41">
        <f t="shared" si="11"/>
        <v>2941000</v>
      </c>
      <c r="H28" s="40">
        <f t="shared" si="11"/>
        <v>1092000</v>
      </c>
      <c r="I28" s="41">
        <f t="shared" si="11"/>
        <v>1092043</v>
      </c>
      <c r="J28" s="40">
        <f t="shared" si="11"/>
        <v>431000</v>
      </c>
      <c r="K28" s="41">
        <f t="shared" si="11"/>
        <v>440542</v>
      </c>
      <c r="L28" s="40">
        <f t="shared" si="11"/>
        <v>682000</v>
      </c>
      <c r="M28" s="41">
        <f t="shared" si="11"/>
        <v>727157</v>
      </c>
      <c r="N28" s="40">
        <f t="shared" si="11"/>
        <v>0</v>
      </c>
      <c r="O28" s="41">
        <f t="shared" si="11"/>
        <v>0</v>
      </c>
      <c r="P28" s="40">
        <f t="shared" si="11"/>
        <v>2205000</v>
      </c>
      <c r="Q28" s="41">
        <f t="shared" si="11"/>
        <v>2259742</v>
      </c>
      <c r="R28" s="20">
        <f t="shared" si="7"/>
        <v>58.236658932714612</v>
      </c>
      <c r="S28" s="21">
        <f t="shared" si="8"/>
        <v>65.059631090792706</v>
      </c>
      <c r="T28" s="20">
        <f t="shared" si="9"/>
        <v>74.974498469908184</v>
      </c>
      <c r="U28" s="22">
        <f t="shared" si="10"/>
        <v>76.835838150289021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859000</v>
      </c>
      <c r="I31" s="44">
        <v>858780</v>
      </c>
      <c r="J31" s="43">
        <v>129000</v>
      </c>
      <c r="K31" s="44">
        <v>138586</v>
      </c>
      <c r="L31" s="43">
        <v>407000</v>
      </c>
      <c r="M31" s="44">
        <v>452604</v>
      </c>
      <c r="N31" s="43"/>
      <c r="O31" s="44"/>
      <c r="P31" s="43">
        <f t="shared" si="5"/>
        <v>1395000</v>
      </c>
      <c r="Q31" s="44">
        <f t="shared" si="6"/>
        <v>1449970</v>
      </c>
      <c r="R31" s="24">
        <f t="shared" si="7"/>
        <v>215.50387596899222</v>
      </c>
      <c r="S31" s="25">
        <f t="shared" si="8"/>
        <v>226.58710115018832</v>
      </c>
      <c r="T31" s="24">
        <f t="shared" si="9"/>
        <v>82.058823529411768</v>
      </c>
      <c r="U31" s="26">
        <f t="shared" si="10"/>
        <v>85.292352941176475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1241000</v>
      </c>
      <c r="C33" s="42"/>
      <c r="D33" s="42"/>
      <c r="E33" s="42">
        <f t="shared" si="4"/>
        <v>1241000</v>
      </c>
      <c r="F33" s="43">
        <v>1241000</v>
      </c>
      <c r="G33" s="44">
        <v>1241000</v>
      </c>
      <c r="H33" s="43">
        <v>233000</v>
      </c>
      <c r="I33" s="44">
        <v>233263</v>
      </c>
      <c r="J33" s="43">
        <v>302000</v>
      </c>
      <c r="K33" s="44">
        <v>301956</v>
      </c>
      <c r="L33" s="43">
        <v>275000</v>
      </c>
      <c r="M33" s="44">
        <v>274553</v>
      </c>
      <c r="N33" s="43"/>
      <c r="O33" s="44"/>
      <c r="P33" s="43">
        <f t="shared" si="5"/>
        <v>810000</v>
      </c>
      <c r="Q33" s="44">
        <f t="shared" si="6"/>
        <v>809772</v>
      </c>
      <c r="R33" s="24">
        <f t="shared" si="7"/>
        <v>-8.9403973509933774</v>
      </c>
      <c r="S33" s="25">
        <f t="shared" si="8"/>
        <v>-9.0751632688206225</v>
      </c>
      <c r="T33" s="24">
        <f t="shared" si="9"/>
        <v>65.269943593875908</v>
      </c>
      <c r="U33" s="26">
        <f t="shared" si="10"/>
        <v>65.251571313456893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2488000</v>
      </c>
      <c r="C43" s="45">
        <f t="shared" si="20"/>
        <v>0</v>
      </c>
      <c r="D43" s="45">
        <f t="shared" si="20"/>
        <v>0</v>
      </c>
      <c r="E43" s="45">
        <f t="shared" si="20"/>
        <v>2488000</v>
      </c>
      <c r="F43" s="46">
        <f t="shared" si="20"/>
        <v>2488000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2488000</v>
      </c>
      <c r="C56" s="39">
        <f t="shared" si="24"/>
        <v>0</v>
      </c>
      <c r="D56" s="39">
        <f t="shared" si="24"/>
        <v>0</v>
      </c>
      <c r="E56" s="39">
        <f t="shared" si="24"/>
        <v>2488000</v>
      </c>
      <c r="F56" s="40">
        <f t="shared" si="24"/>
        <v>2488000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2488000</v>
      </c>
      <c r="C59" s="42"/>
      <c r="D59" s="42"/>
      <c r="E59" s="42">
        <f t="shared" si="13"/>
        <v>2488000</v>
      </c>
      <c r="F59" s="43">
        <v>2488000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7840000</v>
      </c>
      <c r="C61" s="39">
        <f t="shared" si="26"/>
        <v>44705000</v>
      </c>
      <c r="D61" s="39">
        <f t="shared" si="26"/>
        <v>0</v>
      </c>
      <c r="E61" s="39">
        <f t="shared" si="26"/>
        <v>52545000</v>
      </c>
      <c r="F61" s="40">
        <f t="shared" si="26"/>
        <v>52545000</v>
      </c>
      <c r="G61" s="41">
        <f t="shared" si="26"/>
        <v>50057000</v>
      </c>
      <c r="H61" s="40">
        <f t="shared" si="26"/>
        <v>3972000</v>
      </c>
      <c r="I61" s="41">
        <f t="shared" si="26"/>
        <v>2211546</v>
      </c>
      <c r="J61" s="40">
        <f t="shared" si="26"/>
        <v>21174000</v>
      </c>
      <c r="K61" s="41">
        <f t="shared" si="26"/>
        <v>949315</v>
      </c>
      <c r="L61" s="40">
        <f t="shared" si="26"/>
        <v>22050000</v>
      </c>
      <c r="M61" s="41">
        <f t="shared" si="26"/>
        <v>1334574</v>
      </c>
      <c r="N61" s="40">
        <f t="shared" si="26"/>
        <v>0</v>
      </c>
      <c r="O61" s="41">
        <f t="shared" si="26"/>
        <v>0</v>
      </c>
      <c r="P61" s="40">
        <f t="shared" si="26"/>
        <v>47196000</v>
      </c>
      <c r="Q61" s="41">
        <f t="shared" si="26"/>
        <v>4495435</v>
      </c>
      <c r="R61" s="20">
        <f t="shared" si="16"/>
        <v>4.1371493340889769</v>
      </c>
      <c r="S61" s="21">
        <f t="shared" si="17"/>
        <v>40.582841311893311</v>
      </c>
      <c r="T61" s="20">
        <f t="shared" si="18"/>
        <v>89.820154153582649</v>
      </c>
      <c r="U61" s="22">
        <f t="shared" si="19"/>
        <v>8.5554001332191465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7840000</v>
      </c>
      <c r="C65" s="48">
        <f t="shared" si="30"/>
        <v>44705000</v>
      </c>
      <c r="D65" s="48">
        <f t="shared" si="30"/>
        <v>0</v>
      </c>
      <c r="E65" s="48">
        <f t="shared" si="30"/>
        <v>52545000</v>
      </c>
      <c r="F65" s="49">
        <f t="shared" si="30"/>
        <v>52545000</v>
      </c>
      <c r="G65" s="50">
        <f t="shared" si="30"/>
        <v>50057000</v>
      </c>
      <c r="H65" s="49">
        <f t="shared" si="30"/>
        <v>3972000</v>
      </c>
      <c r="I65" s="50">
        <f t="shared" si="30"/>
        <v>2211546</v>
      </c>
      <c r="J65" s="49">
        <f t="shared" si="30"/>
        <v>21174000</v>
      </c>
      <c r="K65" s="50">
        <f t="shared" si="30"/>
        <v>949315</v>
      </c>
      <c r="L65" s="49">
        <f t="shared" si="30"/>
        <v>22050000</v>
      </c>
      <c r="M65" s="51">
        <f t="shared" si="30"/>
        <v>1334574</v>
      </c>
      <c r="N65" s="49">
        <f t="shared" si="30"/>
        <v>0</v>
      </c>
      <c r="O65" s="50">
        <f t="shared" si="30"/>
        <v>0</v>
      </c>
      <c r="P65" s="49">
        <f t="shared" si="30"/>
        <v>47196000</v>
      </c>
      <c r="Q65" s="50">
        <f t="shared" si="30"/>
        <v>4495435</v>
      </c>
      <c r="R65" s="34">
        <f t="shared" si="16"/>
        <v>4.1371493340889769</v>
      </c>
      <c r="S65" s="35">
        <f t="shared" si="17"/>
        <v>40.582841311893311</v>
      </c>
      <c r="T65" s="34">
        <f t="shared" si="18"/>
        <v>89.820154153582649</v>
      </c>
      <c r="U65" s="35">
        <f t="shared" si="19"/>
        <v>8.5554001332191465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68226000</v>
      </c>
      <c r="C8" s="36">
        <f t="shared" si="0"/>
        <v>-13276000</v>
      </c>
      <c r="D8" s="36">
        <f t="shared" si="0"/>
        <v>0</v>
      </c>
      <c r="E8" s="36">
        <f t="shared" si="0"/>
        <v>54950000</v>
      </c>
      <c r="F8" s="37">
        <f t="shared" si="0"/>
        <v>67950000</v>
      </c>
      <c r="G8" s="38">
        <f t="shared" si="0"/>
        <v>54950000</v>
      </c>
      <c r="H8" s="37">
        <f t="shared" si="0"/>
        <v>17142000</v>
      </c>
      <c r="I8" s="38">
        <f t="shared" si="0"/>
        <v>7043283</v>
      </c>
      <c r="J8" s="37">
        <f t="shared" si="0"/>
        <v>13059000</v>
      </c>
      <c r="K8" s="38">
        <f t="shared" si="0"/>
        <v>20093539</v>
      </c>
      <c r="L8" s="37">
        <f t="shared" si="0"/>
        <v>6488000</v>
      </c>
      <c r="M8" s="38">
        <f t="shared" si="0"/>
        <v>6662316</v>
      </c>
      <c r="N8" s="37">
        <f t="shared" si="0"/>
        <v>0</v>
      </c>
      <c r="O8" s="38">
        <f t="shared" si="0"/>
        <v>0</v>
      </c>
      <c r="P8" s="37">
        <f t="shared" si="0"/>
        <v>36689000</v>
      </c>
      <c r="Q8" s="38">
        <f t="shared" si="0"/>
        <v>33799138</v>
      </c>
      <c r="R8" s="16">
        <f>IF(($J8       =0),0,((($L8       -$J8       )/$J8       )*100))</f>
        <v>-50.317788498353622</v>
      </c>
      <c r="S8" s="17">
        <f>IF(($K8       =0),0,((($M8       -$K8       )/$K8       )*100))</f>
        <v>-66.843491333209144</v>
      </c>
      <c r="T8" s="16">
        <f>IF(($E8       =0),0,(($P8       /$E8       )*100))</f>
        <v>66.76797088262056</v>
      </c>
      <c r="U8" s="18">
        <f>IF(($E8       =0),0,(($Q8       /$E8       )*100))</f>
        <v>61.50889535941765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64627000</v>
      </c>
      <c r="C9" s="39">
        <f t="shared" si="2"/>
        <v>-13081000</v>
      </c>
      <c r="D9" s="39">
        <f t="shared" si="2"/>
        <v>0</v>
      </c>
      <c r="E9" s="39">
        <f t="shared" si="2"/>
        <v>51546000</v>
      </c>
      <c r="F9" s="40">
        <f t="shared" si="2"/>
        <v>64546000</v>
      </c>
      <c r="G9" s="41">
        <f t="shared" si="2"/>
        <v>51546000</v>
      </c>
      <c r="H9" s="40">
        <f t="shared" si="2"/>
        <v>16334000</v>
      </c>
      <c r="I9" s="41">
        <f t="shared" si="2"/>
        <v>7043283</v>
      </c>
      <c r="J9" s="40">
        <f t="shared" si="2"/>
        <v>12291000</v>
      </c>
      <c r="K9" s="41">
        <f t="shared" si="2"/>
        <v>19739201</v>
      </c>
      <c r="L9" s="40">
        <f t="shared" si="2"/>
        <v>6149000</v>
      </c>
      <c r="M9" s="41">
        <f t="shared" si="2"/>
        <v>4473244</v>
      </c>
      <c r="N9" s="40">
        <f t="shared" si="2"/>
        <v>0</v>
      </c>
      <c r="O9" s="41">
        <f t="shared" si="2"/>
        <v>0</v>
      </c>
      <c r="P9" s="40">
        <f t="shared" si="2"/>
        <v>34774000</v>
      </c>
      <c r="Q9" s="41">
        <f t="shared" si="2"/>
        <v>31255728</v>
      </c>
      <c r="R9" s="20">
        <f>IF(($J9       =0),0,((($L9       -$J9       )/$J9       )*100))</f>
        <v>-49.971523879261248</v>
      </c>
      <c r="S9" s="21">
        <f>IF(($K9       =0),0,((($M9       -$K9       )/$K9       )*100))</f>
        <v>-77.338272202608408</v>
      </c>
      <c r="T9" s="20">
        <f>IF(($E9       =0),0,(($P9       /$E9       )*100))</f>
        <v>67.462072711752612</v>
      </c>
      <c r="U9" s="22">
        <f>IF(($E9       =0),0,(($Q9       /$E9       )*100))</f>
        <v>60.636573157956001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46656000</v>
      </c>
      <c r="C10" s="42">
        <v>-81000</v>
      </c>
      <c r="D10" s="42"/>
      <c r="E10" s="42">
        <f t="shared" ref="E10:E41" si="4">$B10      +$C10      +$D10</f>
        <v>46575000</v>
      </c>
      <c r="F10" s="43">
        <v>46575000</v>
      </c>
      <c r="G10" s="44">
        <v>46575000</v>
      </c>
      <c r="H10" s="43">
        <v>16334000</v>
      </c>
      <c r="I10" s="44">
        <v>7043283</v>
      </c>
      <c r="J10" s="43">
        <v>12291000</v>
      </c>
      <c r="K10" s="44">
        <v>18587461</v>
      </c>
      <c r="L10" s="43">
        <v>6149000</v>
      </c>
      <c r="M10" s="44">
        <v>4473244</v>
      </c>
      <c r="N10" s="43"/>
      <c r="O10" s="44"/>
      <c r="P10" s="43">
        <f t="shared" ref="P10:P41" si="5">$H10      +$J10      +$L10      +$N10</f>
        <v>34774000</v>
      </c>
      <c r="Q10" s="44">
        <f t="shared" ref="Q10:Q41" si="6">$I10      +$K10      +$M10      +$O10</f>
        <v>30103988</v>
      </c>
      <c r="R10" s="24">
        <f t="shared" ref="R10:R41" si="7">IF(($J10      =0),0,((($L10      -$J10      )/$J10      )*100))</f>
        <v>-49.971523879261248</v>
      </c>
      <c r="S10" s="25">
        <f t="shared" ref="S10:S41" si="8">IF(($K10      =0),0,((($M10      -$K10      )/$K10      )*100))</f>
        <v>-75.934077279301349</v>
      </c>
      <c r="T10" s="24">
        <f t="shared" ref="T10:T41" si="9">IF(($E10      =0),0,(($P10      /$E10      )*100))</f>
        <v>74.662372517444993</v>
      </c>
      <c r="U10" s="26">
        <f t="shared" ref="U10:U41" si="10">IF(($E10      =0),0,(($Q10      /$E10      )*100))</f>
        <v>64.635508319914109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17971000</v>
      </c>
      <c r="C23" s="42">
        <v>-13000000</v>
      </c>
      <c r="D23" s="42"/>
      <c r="E23" s="42">
        <f t="shared" si="4"/>
        <v>4971000</v>
      </c>
      <c r="F23" s="43">
        <v>17971000</v>
      </c>
      <c r="G23" s="44">
        <v>4971000</v>
      </c>
      <c r="H23" s="43"/>
      <c r="I23" s="44"/>
      <c r="J23" s="43"/>
      <c r="K23" s="44">
        <v>1151740</v>
      </c>
      <c r="L23" s="43"/>
      <c r="M23" s="44"/>
      <c r="N23" s="43"/>
      <c r="O23" s="44"/>
      <c r="P23" s="43">
        <f t="shared" si="5"/>
        <v>0</v>
      </c>
      <c r="Q23" s="44">
        <f t="shared" si="6"/>
        <v>1151740</v>
      </c>
      <c r="R23" s="24">
        <f t="shared" si="7"/>
        <v>0</v>
      </c>
      <c r="S23" s="25">
        <f t="shared" si="8"/>
        <v>-100</v>
      </c>
      <c r="T23" s="24">
        <f t="shared" si="9"/>
        <v>0</v>
      </c>
      <c r="U23" s="26">
        <f t="shared" si="10"/>
        <v>23.169181251257292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3599000</v>
      </c>
      <c r="C28" s="39">
        <f t="shared" si="11"/>
        <v>-195000</v>
      </c>
      <c r="D28" s="39">
        <f t="shared" si="11"/>
        <v>0</v>
      </c>
      <c r="E28" s="39">
        <f t="shared" si="11"/>
        <v>3404000</v>
      </c>
      <c r="F28" s="40">
        <f t="shared" si="11"/>
        <v>3404000</v>
      </c>
      <c r="G28" s="41">
        <f t="shared" si="11"/>
        <v>3404000</v>
      </c>
      <c r="H28" s="40">
        <f t="shared" si="11"/>
        <v>808000</v>
      </c>
      <c r="I28" s="41">
        <f t="shared" si="11"/>
        <v>0</v>
      </c>
      <c r="J28" s="40">
        <f t="shared" si="11"/>
        <v>768000</v>
      </c>
      <c r="K28" s="41">
        <f t="shared" si="11"/>
        <v>354338</v>
      </c>
      <c r="L28" s="40">
        <f t="shared" si="11"/>
        <v>339000</v>
      </c>
      <c r="M28" s="41">
        <f t="shared" si="11"/>
        <v>2189072</v>
      </c>
      <c r="N28" s="40">
        <f t="shared" si="11"/>
        <v>0</v>
      </c>
      <c r="O28" s="41">
        <f t="shared" si="11"/>
        <v>0</v>
      </c>
      <c r="P28" s="40">
        <f t="shared" si="11"/>
        <v>1915000</v>
      </c>
      <c r="Q28" s="41">
        <f t="shared" si="11"/>
        <v>2543410</v>
      </c>
      <c r="R28" s="20">
        <f t="shared" si="7"/>
        <v>-55.859375</v>
      </c>
      <c r="S28" s="21">
        <f t="shared" si="8"/>
        <v>517.79205165689257</v>
      </c>
      <c r="T28" s="20">
        <f t="shared" si="9"/>
        <v>56.257344300822567</v>
      </c>
      <c r="U28" s="22">
        <f t="shared" si="10"/>
        <v>74.718272620446541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744000</v>
      </c>
      <c r="I31" s="44"/>
      <c r="J31" s="43">
        <v>342000</v>
      </c>
      <c r="K31" s="44"/>
      <c r="L31" s="43">
        <v>110000</v>
      </c>
      <c r="M31" s="44">
        <v>1823252</v>
      </c>
      <c r="N31" s="43"/>
      <c r="O31" s="44"/>
      <c r="P31" s="43">
        <f t="shared" si="5"/>
        <v>1196000</v>
      </c>
      <c r="Q31" s="44">
        <f t="shared" si="6"/>
        <v>1823252</v>
      </c>
      <c r="R31" s="24">
        <f t="shared" si="7"/>
        <v>-67.836257309941516</v>
      </c>
      <c r="S31" s="25">
        <f t="shared" si="8"/>
        <v>0</v>
      </c>
      <c r="T31" s="24">
        <f t="shared" si="9"/>
        <v>52</v>
      </c>
      <c r="U31" s="26">
        <f t="shared" si="10"/>
        <v>79.271826086956523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1299000</v>
      </c>
      <c r="C33" s="42">
        <v>-195000</v>
      </c>
      <c r="D33" s="42"/>
      <c r="E33" s="42">
        <f t="shared" si="4"/>
        <v>1104000</v>
      </c>
      <c r="F33" s="43">
        <v>1104000</v>
      </c>
      <c r="G33" s="44">
        <v>1104000</v>
      </c>
      <c r="H33" s="43">
        <v>64000</v>
      </c>
      <c r="I33" s="44"/>
      <c r="J33" s="43">
        <v>426000</v>
      </c>
      <c r="K33" s="44">
        <v>354338</v>
      </c>
      <c r="L33" s="43">
        <v>229000</v>
      </c>
      <c r="M33" s="44">
        <v>365820</v>
      </c>
      <c r="N33" s="43"/>
      <c r="O33" s="44"/>
      <c r="P33" s="43">
        <f t="shared" si="5"/>
        <v>719000</v>
      </c>
      <c r="Q33" s="44">
        <f t="shared" si="6"/>
        <v>720158</v>
      </c>
      <c r="R33" s="24">
        <f t="shared" si="7"/>
        <v>-46.244131455399064</v>
      </c>
      <c r="S33" s="25">
        <f t="shared" si="8"/>
        <v>3.2404088751418141</v>
      </c>
      <c r="T33" s="24">
        <f t="shared" si="9"/>
        <v>65.126811594202891</v>
      </c>
      <c r="U33" s="26">
        <f t="shared" si="10"/>
        <v>65.231702898550722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55717000</v>
      </c>
      <c r="C43" s="45">
        <f t="shared" si="20"/>
        <v>-2586000</v>
      </c>
      <c r="D43" s="45">
        <f t="shared" si="20"/>
        <v>0</v>
      </c>
      <c r="E43" s="45">
        <f t="shared" si="20"/>
        <v>53131000</v>
      </c>
      <c r="F43" s="46">
        <f t="shared" si="20"/>
        <v>55717000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55717000</v>
      </c>
      <c r="C44" s="39">
        <f t="shared" si="22"/>
        <v>-2586000</v>
      </c>
      <c r="D44" s="39">
        <f t="shared" si="22"/>
        <v>0</v>
      </c>
      <c r="E44" s="39">
        <f t="shared" si="22"/>
        <v>53131000</v>
      </c>
      <c r="F44" s="40">
        <f t="shared" si="22"/>
        <v>55717000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42000000</v>
      </c>
      <c r="C45" s="42"/>
      <c r="D45" s="42"/>
      <c r="E45" s="42">
        <f t="shared" si="13"/>
        <v>42000000</v>
      </c>
      <c r="F45" s="43">
        <v>42000000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13717000</v>
      </c>
      <c r="C46" s="42">
        <v>-2586000</v>
      </c>
      <c r="D46" s="42"/>
      <c r="E46" s="42">
        <f t="shared" si="13"/>
        <v>11131000</v>
      </c>
      <c r="F46" s="43">
        <v>13717000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123943000</v>
      </c>
      <c r="C61" s="39">
        <f t="shared" si="26"/>
        <v>-15862000</v>
      </c>
      <c r="D61" s="39">
        <f t="shared" si="26"/>
        <v>0</v>
      </c>
      <c r="E61" s="39">
        <f t="shared" si="26"/>
        <v>108081000</v>
      </c>
      <c r="F61" s="40">
        <f t="shared" si="26"/>
        <v>123667000</v>
      </c>
      <c r="G61" s="41">
        <f t="shared" si="26"/>
        <v>54950000</v>
      </c>
      <c r="H61" s="40">
        <f t="shared" si="26"/>
        <v>17142000</v>
      </c>
      <c r="I61" s="41">
        <f t="shared" si="26"/>
        <v>7043283</v>
      </c>
      <c r="J61" s="40">
        <f t="shared" si="26"/>
        <v>13059000</v>
      </c>
      <c r="K61" s="41">
        <f t="shared" si="26"/>
        <v>20093539</v>
      </c>
      <c r="L61" s="40">
        <f t="shared" si="26"/>
        <v>6488000</v>
      </c>
      <c r="M61" s="41">
        <f t="shared" si="26"/>
        <v>6662316</v>
      </c>
      <c r="N61" s="40">
        <f t="shared" si="26"/>
        <v>0</v>
      </c>
      <c r="O61" s="41">
        <f t="shared" si="26"/>
        <v>0</v>
      </c>
      <c r="P61" s="40">
        <f t="shared" si="26"/>
        <v>36689000</v>
      </c>
      <c r="Q61" s="41">
        <f t="shared" si="26"/>
        <v>33799138</v>
      </c>
      <c r="R61" s="20">
        <f t="shared" si="16"/>
        <v>-50.317788498353622</v>
      </c>
      <c r="S61" s="21">
        <f t="shared" si="17"/>
        <v>-66.843491333209144</v>
      </c>
      <c r="T61" s="20">
        <f t="shared" si="18"/>
        <v>33.945836918607341</v>
      </c>
      <c r="U61" s="22">
        <f t="shared" si="19"/>
        <v>31.272044115061853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123943000</v>
      </c>
      <c r="C65" s="48">
        <f t="shared" si="30"/>
        <v>-15862000</v>
      </c>
      <c r="D65" s="48">
        <f t="shared" si="30"/>
        <v>0</v>
      </c>
      <c r="E65" s="48">
        <f t="shared" si="30"/>
        <v>108081000</v>
      </c>
      <c r="F65" s="49">
        <f t="shared" si="30"/>
        <v>123667000</v>
      </c>
      <c r="G65" s="50">
        <f t="shared" si="30"/>
        <v>54950000</v>
      </c>
      <c r="H65" s="49">
        <f t="shared" si="30"/>
        <v>17142000</v>
      </c>
      <c r="I65" s="50">
        <f t="shared" si="30"/>
        <v>7043283</v>
      </c>
      <c r="J65" s="49">
        <f t="shared" si="30"/>
        <v>13059000</v>
      </c>
      <c r="K65" s="50">
        <f t="shared" si="30"/>
        <v>20093539</v>
      </c>
      <c r="L65" s="49">
        <f t="shared" si="30"/>
        <v>6488000</v>
      </c>
      <c r="M65" s="51">
        <f t="shared" si="30"/>
        <v>6662316</v>
      </c>
      <c r="N65" s="49">
        <f t="shared" si="30"/>
        <v>0</v>
      </c>
      <c r="O65" s="50">
        <f t="shared" si="30"/>
        <v>0</v>
      </c>
      <c r="P65" s="49">
        <f t="shared" si="30"/>
        <v>36689000</v>
      </c>
      <c r="Q65" s="50">
        <f t="shared" si="30"/>
        <v>33799138</v>
      </c>
      <c r="R65" s="34">
        <f t="shared" si="16"/>
        <v>-50.317788498353622</v>
      </c>
      <c r="S65" s="35">
        <f t="shared" si="17"/>
        <v>-66.843491333209144</v>
      </c>
      <c r="T65" s="34">
        <f t="shared" si="18"/>
        <v>33.945836918607341</v>
      </c>
      <c r="U65" s="35">
        <f t="shared" si="19"/>
        <v>31.272044115061853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139500000</v>
      </c>
      <c r="C8" s="36">
        <f t="shared" si="0"/>
        <v>871000</v>
      </c>
      <c r="D8" s="36">
        <f t="shared" si="0"/>
        <v>0</v>
      </c>
      <c r="E8" s="36">
        <f t="shared" si="0"/>
        <v>140371000</v>
      </c>
      <c r="F8" s="37">
        <f t="shared" si="0"/>
        <v>133371000</v>
      </c>
      <c r="G8" s="38">
        <f t="shared" si="0"/>
        <v>113371000</v>
      </c>
      <c r="H8" s="37">
        <f t="shared" si="0"/>
        <v>18964000</v>
      </c>
      <c r="I8" s="38">
        <f t="shared" si="0"/>
        <v>19923709</v>
      </c>
      <c r="J8" s="37">
        <f t="shared" si="0"/>
        <v>43401000</v>
      </c>
      <c r="K8" s="38">
        <f t="shared" si="0"/>
        <v>46479778</v>
      </c>
      <c r="L8" s="37">
        <f t="shared" si="0"/>
        <v>45191000</v>
      </c>
      <c r="M8" s="38">
        <f t="shared" si="0"/>
        <v>26504066</v>
      </c>
      <c r="N8" s="37">
        <f t="shared" si="0"/>
        <v>0</v>
      </c>
      <c r="O8" s="38">
        <f t="shared" si="0"/>
        <v>0</v>
      </c>
      <c r="P8" s="37">
        <f t="shared" si="0"/>
        <v>107556000</v>
      </c>
      <c r="Q8" s="38">
        <f t="shared" si="0"/>
        <v>92907553</v>
      </c>
      <c r="R8" s="16">
        <f>IF(($J8       =0),0,((($L8       -$J8       )/$J8       )*100))</f>
        <v>4.1243289325130759</v>
      </c>
      <c r="S8" s="17">
        <f>IF(($K8       =0),0,((($M8       -$K8       )/$K8       )*100))</f>
        <v>-42.977210433320053</v>
      </c>
      <c r="T8" s="16">
        <f>IF(($E8       =0),0,(($P8       /$E8       )*100))</f>
        <v>76.622664225516672</v>
      </c>
      <c r="U8" s="18">
        <f>IF(($E8       =0),0,(($Q8       /$E8       )*100))</f>
        <v>66.187141931025636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135020000</v>
      </c>
      <c r="C9" s="39">
        <f t="shared" si="2"/>
        <v>871000</v>
      </c>
      <c r="D9" s="39">
        <f t="shared" si="2"/>
        <v>0</v>
      </c>
      <c r="E9" s="39">
        <f t="shared" si="2"/>
        <v>135891000</v>
      </c>
      <c r="F9" s="40">
        <f t="shared" si="2"/>
        <v>128891000</v>
      </c>
      <c r="G9" s="41">
        <f t="shared" si="2"/>
        <v>108891000</v>
      </c>
      <c r="H9" s="40">
        <f t="shared" si="2"/>
        <v>17368000</v>
      </c>
      <c r="I9" s="41">
        <f t="shared" si="2"/>
        <v>17281867</v>
      </c>
      <c r="J9" s="40">
        <f t="shared" si="2"/>
        <v>42747000</v>
      </c>
      <c r="K9" s="41">
        <f t="shared" si="2"/>
        <v>46354828</v>
      </c>
      <c r="L9" s="40">
        <f t="shared" si="2"/>
        <v>44875000</v>
      </c>
      <c r="M9" s="41">
        <f t="shared" si="2"/>
        <v>26379116</v>
      </c>
      <c r="N9" s="40">
        <f t="shared" si="2"/>
        <v>0</v>
      </c>
      <c r="O9" s="41">
        <f t="shared" si="2"/>
        <v>0</v>
      </c>
      <c r="P9" s="40">
        <f t="shared" si="2"/>
        <v>104990000</v>
      </c>
      <c r="Q9" s="41">
        <f t="shared" si="2"/>
        <v>90015811</v>
      </c>
      <c r="R9" s="20">
        <f>IF(($J9       =0),0,((($L9       -$J9       )/$J9       )*100))</f>
        <v>4.9781271200318153</v>
      </c>
      <c r="S9" s="21">
        <f>IF(($K9       =0),0,((($M9       -$K9       )/$K9       )*100))</f>
        <v>-43.093056024282951</v>
      </c>
      <c r="T9" s="20">
        <f>IF(($E9       =0),0,(($P9       /$E9       )*100))</f>
        <v>77.260451391188525</v>
      </c>
      <c r="U9" s="22">
        <f>IF(($E9       =0),0,(($Q9       /$E9       )*100))</f>
        <v>66.24118668638836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48529000</v>
      </c>
      <c r="C10" s="42">
        <v>-6129000</v>
      </c>
      <c r="D10" s="42"/>
      <c r="E10" s="42">
        <f t="shared" ref="E10:E41" si="4">$B10      +$C10      +$D10</f>
        <v>42400000</v>
      </c>
      <c r="F10" s="43">
        <v>42400000</v>
      </c>
      <c r="G10" s="44">
        <v>42400000</v>
      </c>
      <c r="H10" s="43">
        <v>3573000</v>
      </c>
      <c r="I10" s="44">
        <v>5493755</v>
      </c>
      <c r="J10" s="43">
        <v>9710000</v>
      </c>
      <c r="K10" s="44">
        <v>11737320</v>
      </c>
      <c r="L10" s="43">
        <v>29014000</v>
      </c>
      <c r="M10" s="44">
        <v>9375433</v>
      </c>
      <c r="N10" s="43"/>
      <c r="O10" s="44"/>
      <c r="P10" s="43">
        <f t="shared" ref="P10:P41" si="5">$H10      +$J10      +$L10      +$N10</f>
        <v>42297000</v>
      </c>
      <c r="Q10" s="44">
        <f t="shared" ref="Q10:Q41" si="6">$I10      +$K10      +$M10      +$O10</f>
        <v>26606508</v>
      </c>
      <c r="R10" s="24">
        <f t="shared" ref="R10:R41" si="7">IF(($J10      =0),0,((($L10      -$J10      )/$J10      )*100))</f>
        <v>198.8053553038105</v>
      </c>
      <c r="S10" s="25">
        <f t="shared" ref="S10:S41" si="8">IF(($K10      =0),0,((($M10      -$K10      )/$K10      )*100))</f>
        <v>-20.122881543657325</v>
      </c>
      <c r="T10" s="24">
        <f t="shared" ref="T10:T41" si="9">IF(($E10      =0),0,(($P10      /$E10      )*100))</f>
        <v>99.757075471698116</v>
      </c>
      <c r="U10" s="26">
        <f t="shared" ref="U10:U41" si="10">IF(($E10      =0),0,(($Q10      /$E10      )*100))</f>
        <v>62.75119811320755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15585000</v>
      </c>
      <c r="C13" s="42"/>
      <c r="D13" s="42"/>
      <c r="E13" s="42">
        <f t="shared" si="4"/>
        <v>15585000</v>
      </c>
      <c r="F13" s="43">
        <v>15585000</v>
      </c>
      <c r="G13" s="44">
        <v>15585000</v>
      </c>
      <c r="H13" s="43">
        <v>877000</v>
      </c>
      <c r="I13" s="44">
        <v>876887</v>
      </c>
      <c r="J13" s="43">
        <v>2837000</v>
      </c>
      <c r="K13" s="44">
        <v>2837516</v>
      </c>
      <c r="L13" s="43">
        <v>7137000</v>
      </c>
      <c r="M13" s="44">
        <v>11485657</v>
      </c>
      <c r="N13" s="43"/>
      <c r="O13" s="44"/>
      <c r="P13" s="43">
        <f t="shared" si="5"/>
        <v>10851000</v>
      </c>
      <c r="Q13" s="44">
        <f t="shared" si="6"/>
        <v>15200060</v>
      </c>
      <c r="R13" s="24">
        <f t="shared" si="7"/>
        <v>151.56855833627071</v>
      </c>
      <c r="S13" s="25">
        <f t="shared" si="8"/>
        <v>304.77858098421297</v>
      </c>
      <c r="T13" s="24">
        <f t="shared" si="9"/>
        <v>69.62463907603464</v>
      </c>
      <c r="U13" s="26">
        <f t="shared" si="10"/>
        <v>97.530060956047478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60000000</v>
      </c>
      <c r="C22" s="42">
        <v>7000000</v>
      </c>
      <c r="D22" s="42"/>
      <c r="E22" s="42">
        <f t="shared" si="4"/>
        <v>67000000</v>
      </c>
      <c r="F22" s="43">
        <v>60000000</v>
      </c>
      <c r="G22" s="44">
        <v>40000000</v>
      </c>
      <c r="H22" s="43">
        <v>12216000</v>
      </c>
      <c r="I22" s="44">
        <v>10209697</v>
      </c>
      <c r="J22" s="43">
        <v>27784000</v>
      </c>
      <c r="K22" s="44">
        <v>29363201</v>
      </c>
      <c r="L22" s="43">
        <v>7414000</v>
      </c>
      <c r="M22" s="44">
        <v>4208326</v>
      </c>
      <c r="N22" s="43"/>
      <c r="O22" s="44"/>
      <c r="P22" s="43">
        <f t="shared" si="5"/>
        <v>47414000</v>
      </c>
      <c r="Q22" s="44">
        <f t="shared" si="6"/>
        <v>43781224</v>
      </c>
      <c r="R22" s="24">
        <f t="shared" si="7"/>
        <v>-73.315577310682414</v>
      </c>
      <c r="S22" s="25">
        <f t="shared" si="8"/>
        <v>-85.668027133690231</v>
      </c>
      <c r="T22" s="24">
        <f t="shared" si="9"/>
        <v>70.767164179104483</v>
      </c>
      <c r="U22" s="26">
        <f t="shared" si="10"/>
        <v>65.345110447761186</v>
      </c>
      <c r="V22" s="43"/>
      <c r="W22" s="44"/>
    </row>
    <row r="23" spans="1:23" x14ac:dyDescent="0.2">
      <c r="A23" s="23" t="s">
        <v>49</v>
      </c>
      <c r="B23" s="42">
        <v>10906000</v>
      </c>
      <c r="C23" s="42"/>
      <c r="D23" s="42"/>
      <c r="E23" s="42">
        <f t="shared" si="4"/>
        <v>10906000</v>
      </c>
      <c r="F23" s="43">
        <v>10906000</v>
      </c>
      <c r="G23" s="44">
        <v>10906000</v>
      </c>
      <c r="H23" s="43">
        <v>702000</v>
      </c>
      <c r="I23" s="44">
        <v>701528</v>
      </c>
      <c r="J23" s="43">
        <v>2416000</v>
      </c>
      <c r="K23" s="44">
        <v>2416791</v>
      </c>
      <c r="L23" s="43">
        <v>1310000</v>
      </c>
      <c r="M23" s="44">
        <v>1309700</v>
      </c>
      <c r="N23" s="43"/>
      <c r="O23" s="44"/>
      <c r="P23" s="43">
        <f t="shared" si="5"/>
        <v>4428000</v>
      </c>
      <c r="Q23" s="44">
        <f t="shared" si="6"/>
        <v>4428019</v>
      </c>
      <c r="R23" s="24">
        <f t="shared" si="7"/>
        <v>-45.778145695364238</v>
      </c>
      <c r="S23" s="25">
        <f t="shared" si="8"/>
        <v>-45.808305310637124</v>
      </c>
      <c r="T23" s="24">
        <f t="shared" si="9"/>
        <v>40.601503759398497</v>
      </c>
      <c r="U23" s="26">
        <f t="shared" si="10"/>
        <v>40.601677975426369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4480000</v>
      </c>
      <c r="C28" s="39">
        <f t="shared" si="11"/>
        <v>0</v>
      </c>
      <c r="D28" s="39">
        <f t="shared" si="11"/>
        <v>0</v>
      </c>
      <c r="E28" s="39">
        <f t="shared" si="11"/>
        <v>4480000</v>
      </c>
      <c r="F28" s="40">
        <f t="shared" si="11"/>
        <v>4480000</v>
      </c>
      <c r="G28" s="41">
        <f t="shared" si="11"/>
        <v>4480000</v>
      </c>
      <c r="H28" s="40">
        <f t="shared" si="11"/>
        <v>1596000</v>
      </c>
      <c r="I28" s="41">
        <f t="shared" si="11"/>
        <v>2641842</v>
      </c>
      <c r="J28" s="40">
        <f t="shared" si="11"/>
        <v>654000</v>
      </c>
      <c r="K28" s="41">
        <f t="shared" si="11"/>
        <v>124950</v>
      </c>
      <c r="L28" s="40">
        <f t="shared" si="11"/>
        <v>316000</v>
      </c>
      <c r="M28" s="41">
        <f t="shared" si="11"/>
        <v>124950</v>
      </c>
      <c r="N28" s="40">
        <f t="shared" si="11"/>
        <v>0</v>
      </c>
      <c r="O28" s="41">
        <f t="shared" si="11"/>
        <v>0</v>
      </c>
      <c r="P28" s="40">
        <f t="shared" si="11"/>
        <v>2566000</v>
      </c>
      <c r="Q28" s="41">
        <f t="shared" si="11"/>
        <v>2891742</v>
      </c>
      <c r="R28" s="20">
        <f t="shared" si="7"/>
        <v>-51.681957186544345</v>
      </c>
      <c r="S28" s="21">
        <f t="shared" si="8"/>
        <v>0</v>
      </c>
      <c r="T28" s="20">
        <f t="shared" si="9"/>
        <v>57.276785714285715</v>
      </c>
      <c r="U28" s="22">
        <f t="shared" si="10"/>
        <v>64.547812500000006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1226000</v>
      </c>
      <c r="I31" s="44">
        <v>1224950</v>
      </c>
      <c r="J31" s="43">
        <v>84000</v>
      </c>
      <c r="K31" s="44">
        <v>124950</v>
      </c>
      <c r="L31" s="43">
        <v>126000</v>
      </c>
      <c r="M31" s="44">
        <v>124950</v>
      </c>
      <c r="N31" s="43"/>
      <c r="O31" s="44"/>
      <c r="P31" s="43">
        <f t="shared" si="5"/>
        <v>1436000</v>
      </c>
      <c r="Q31" s="44">
        <f t="shared" si="6"/>
        <v>1474850</v>
      </c>
      <c r="R31" s="24">
        <f t="shared" si="7"/>
        <v>50</v>
      </c>
      <c r="S31" s="25">
        <f t="shared" si="8"/>
        <v>0</v>
      </c>
      <c r="T31" s="24">
        <f t="shared" si="9"/>
        <v>47.866666666666667</v>
      </c>
      <c r="U31" s="26">
        <f t="shared" si="10"/>
        <v>49.161666666666662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1480000</v>
      </c>
      <c r="C33" s="42"/>
      <c r="D33" s="42"/>
      <c r="E33" s="42">
        <f t="shared" si="4"/>
        <v>1480000</v>
      </c>
      <c r="F33" s="43">
        <v>1480000</v>
      </c>
      <c r="G33" s="44">
        <v>1480000</v>
      </c>
      <c r="H33" s="43">
        <v>370000</v>
      </c>
      <c r="I33" s="44">
        <v>1416892</v>
      </c>
      <c r="J33" s="43">
        <v>570000</v>
      </c>
      <c r="K33" s="44"/>
      <c r="L33" s="43">
        <v>190000</v>
      </c>
      <c r="M33" s="44"/>
      <c r="N33" s="43"/>
      <c r="O33" s="44"/>
      <c r="P33" s="43">
        <f t="shared" si="5"/>
        <v>1130000</v>
      </c>
      <c r="Q33" s="44">
        <f t="shared" si="6"/>
        <v>1416892</v>
      </c>
      <c r="R33" s="24">
        <f t="shared" si="7"/>
        <v>-66.666666666666657</v>
      </c>
      <c r="S33" s="25">
        <f t="shared" si="8"/>
        <v>0</v>
      </c>
      <c r="T33" s="24">
        <f t="shared" si="9"/>
        <v>76.351351351351354</v>
      </c>
      <c r="U33" s="26">
        <f t="shared" si="10"/>
        <v>95.735945945945943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139500000</v>
      </c>
      <c r="C61" s="39">
        <f t="shared" si="26"/>
        <v>871000</v>
      </c>
      <c r="D61" s="39">
        <f t="shared" si="26"/>
        <v>0</v>
      </c>
      <c r="E61" s="39">
        <f t="shared" si="26"/>
        <v>140371000</v>
      </c>
      <c r="F61" s="40">
        <f t="shared" si="26"/>
        <v>133371000</v>
      </c>
      <c r="G61" s="41">
        <f t="shared" si="26"/>
        <v>113371000</v>
      </c>
      <c r="H61" s="40">
        <f t="shared" si="26"/>
        <v>18964000</v>
      </c>
      <c r="I61" s="41">
        <f t="shared" si="26"/>
        <v>19923709</v>
      </c>
      <c r="J61" s="40">
        <f t="shared" si="26"/>
        <v>43401000</v>
      </c>
      <c r="K61" s="41">
        <f t="shared" si="26"/>
        <v>46479778</v>
      </c>
      <c r="L61" s="40">
        <f t="shared" si="26"/>
        <v>45191000</v>
      </c>
      <c r="M61" s="41">
        <f t="shared" si="26"/>
        <v>26504066</v>
      </c>
      <c r="N61" s="40">
        <f t="shared" si="26"/>
        <v>0</v>
      </c>
      <c r="O61" s="41">
        <f t="shared" si="26"/>
        <v>0</v>
      </c>
      <c r="P61" s="40">
        <f t="shared" si="26"/>
        <v>107556000</v>
      </c>
      <c r="Q61" s="41">
        <f t="shared" si="26"/>
        <v>92907553</v>
      </c>
      <c r="R61" s="20">
        <f t="shared" si="16"/>
        <v>4.1243289325130759</v>
      </c>
      <c r="S61" s="21">
        <f t="shared" si="17"/>
        <v>-42.977210433320053</v>
      </c>
      <c r="T61" s="20">
        <f t="shared" si="18"/>
        <v>76.622664225516672</v>
      </c>
      <c r="U61" s="22">
        <f t="shared" si="19"/>
        <v>66.187141931025636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139500000</v>
      </c>
      <c r="C65" s="48">
        <f t="shared" si="30"/>
        <v>871000</v>
      </c>
      <c r="D65" s="48">
        <f t="shared" si="30"/>
        <v>0</v>
      </c>
      <c r="E65" s="48">
        <f t="shared" si="30"/>
        <v>140371000</v>
      </c>
      <c r="F65" s="49">
        <f t="shared" si="30"/>
        <v>133371000</v>
      </c>
      <c r="G65" s="50">
        <f t="shared" si="30"/>
        <v>113371000</v>
      </c>
      <c r="H65" s="49">
        <f t="shared" si="30"/>
        <v>18964000</v>
      </c>
      <c r="I65" s="50">
        <f t="shared" si="30"/>
        <v>19923709</v>
      </c>
      <c r="J65" s="49">
        <f t="shared" si="30"/>
        <v>43401000</v>
      </c>
      <c r="K65" s="50">
        <f t="shared" si="30"/>
        <v>46479778</v>
      </c>
      <c r="L65" s="49">
        <f t="shared" si="30"/>
        <v>45191000</v>
      </c>
      <c r="M65" s="51">
        <f t="shared" si="30"/>
        <v>26504066</v>
      </c>
      <c r="N65" s="49">
        <f t="shared" si="30"/>
        <v>0</v>
      </c>
      <c r="O65" s="50">
        <f t="shared" si="30"/>
        <v>0</v>
      </c>
      <c r="P65" s="49">
        <f t="shared" si="30"/>
        <v>107556000</v>
      </c>
      <c r="Q65" s="50">
        <f t="shared" si="30"/>
        <v>92907553</v>
      </c>
      <c r="R65" s="34">
        <f t="shared" si="16"/>
        <v>4.1243289325130759</v>
      </c>
      <c r="S65" s="35">
        <f t="shared" si="17"/>
        <v>-42.977210433320053</v>
      </c>
      <c r="T65" s="34">
        <f t="shared" si="18"/>
        <v>76.622664225516672</v>
      </c>
      <c r="U65" s="35">
        <f t="shared" si="19"/>
        <v>66.187141931025636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90286000</v>
      </c>
      <c r="C8" s="36">
        <f t="shared" si="0"/>
        <v>22338000</v>
      </c>
      <c r="D8" s="36">
        <f t="shared" si="0"/>
        <v>0</v>
      </c>
      <c r="E8" s="36">
        <f t="shared" si="0"/>
        <v>112624000</v>
      </c>
      <c r="F8" s="37">
        <f t="shared" si="0"/>
        <v>100624000</v>
      </c>
      <c r="G8" s="38">
        <f t="shared" si="0"/>
        <v>112624000</v>
      </c>
      <c r="H8" s="37">
        <f t="shared" si="0"/>
        <v>16651000</v>
      </c>
      <c r="I8" s="38">
        <f t="shared" si="0"/>
        <v>20954097</v>
      </c>
      <c r="J8" s="37">
        <f t="shared" si="0"/>
        <v>21228000</v>
      </c>
      <c r="K8" s="38">
        <f t="shared" si="0"/>
        <v>41264072</v>
      </c>
      <c r="L8" s="37">
        <f t="shared" si="0"/>
        <v>26470000</v>
      </c>
      <c r="M8" s="38">
        <f t="shared" si="0"/>
        <v>-13253116</v>
      </c>
      <c r="N8" s="37">
        <f t="shared" si="0"/>
        <v>0</v>
      </c>
      <c r="O8" s="38">
        <f t="shared" si="0"/>
        <v>0</v>
      </c>
      <c r="P8" s="37">
        <f t="shared" si="0"/>
        <v>64349000</v>
      </c>
      <c r="Q8" s="38">
        <f t="shared" si="0"/>
        <v>48965053</v>
      </c>
      <c r="R8" s="16">
        <f>IF(($J8       =0),0,((($L8       -$J8       )/$J8       )*100))</f>
        <v>24.693800640663273</v>
      </c>
      <c r="S8" s="17">
        <f>IF(($K8       =0),0,((($M8       -$K8       )/$K8       )*100))</f>
        <v>-132.11780941056907</v>
      </c>
      <c r="T8" s="16">
        <f>IF(($E8       =0),0,(($P8       /$E8       )*100))</f>
        <v>57.136134394090064</v>
      </c>
      <c r="U8" s="18">
        <f>IF(($E8       =0),0,(($Q8       /$E8       )*100))</f>
        <v>43.47657071316948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86386000</v>
      </c>
      <c r="C9" s="39">
        <f t="shared" si="2"/>
        <v>22338000</v>
      </c>
      <c r="D9" s="39">
        <f t="shared" si="2"/>
        <v>0</v>
      </c>
      <c r="E9" s="39">
        <f t="shared" si="2"/>
        <v>108724000</v>
      </c>
      <c r="F9" s="40">
        <f t="shared" si="2"/>
        <v>96724000</v>
      </c>
      <c r="G9" s="41">
        <f t="shared" si="2"/>
        <v>108724000</v>
      </c>
      <c r="H9" s="40">
        <f t="shared" si="2"/>
        <v>16286000</v>
      </c>
      <c r="I9" s="41">
        <f t="shared" si="2"/>
        <v>20573959</v>
      </c>
      <c r="J9" s="40">
        <f t="shared" si="2"/>
        <v>20393000</v>
      </c>
      <c r="K9" s="41">
        <f t="shared" si="2"/>
        <v>40696569</v>
      </c>
      <c r="L9" s="40">
        <f t="shared" si="2"/>
        <v>26044000</v>
      </c>
      <c r="M9" s="41">
        <f t="shared" si="2"/>
        <v>-13507585</v>
      </c>
      <c r="N9" s="40">
        <f t="shared" si="2"/>
        <v>0</v>
      </c>
      <c r="O9" s="41">
        <f t="shared" si="2"/>
        <v>0</v>
      </c>
      <c r="P9" s="40">
        <f t="shared" si="2"/>
        <v>62723000</v>
      </c>
      <c r="Q9" s="41">
        <f t="shared" si="2"/>
        <v>47762943</v>
      </c>
      <c r="R9" s="20">
        <f>IF(($J9       =0),0,((($L9       -$J9       )/$J9       )*100))</f>
        <v>27.710488893247682</v>
      </c>
      <c r="S9" s="21">
        <f>IF(($K9       =0),0,((($M9       -$K9       )/$K9       )*100))</f>
        <v>-133.19096752357672</v>
      </c>
      <c r="T9" s="20">
        <f>IF(($E9       =0),0,(($P9       /$E9       )*100))</f>
        <v>57.690114418159745</v>
      </c>
      <c r="U9" s="22">
        <f>IF(($E9       =0),0,(($Q9       /$E9       )*100))</f>
        <v>43.930450498509984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51791000</v>
      </c>
      <c r="C10" s="42">
        <v>-162000</v>
      </c>
      <c r="D10" s="42"/>
      <c r="E10" s="42">
        <f t="shared" ref="E10:E41" si="4">$B10      +$C10      +$D10</f>
        <v>51629000</v>
      </c>
      <c r="F10" s="43">
        <v>51629000</v>
      </c>
      <c r="G10" s="44">
        <v>51629000</v>
      </c>
      <c r="H10" s="43">
        <v>5320000</v>
      </c>
      <c r="I10" s="44">
        <v>6077894</v>
      </c>
      <c r="J10" s="43">
        <v>15342000</v>
      </c>
      <c r="K10" s="44">
        <v>22316876</v>
      </c>
      <c r="L10" s="43">
        <v>26044000</v>
      </c>
      <c r="M10" s="44">
        <v>-680789</v>
      </c>
      <c r="N10" s="43"/>
      <c r="O10" s="44"/>
      <c r="P10" s="43">
        <f t="shared" ref="P10:P41" si="5">$H10      +$J10      +$L10      +$N10</f>
        <v>46706000</v>
      </c>
      <c r="Q10" s="44">
        <f t="shared" ref="Q10:Q41" si="6">$I10      +$K10      +$M10      +$O10</f>
        <v>27713981</v>
      </c>
      <c r="R10" s="24">
        <f t="shared" ref="R10:R41" si="7">IF(($J10      =0),0,((($L10      -$J10      )/$J10      )*100))</f>
        <v>69.75622474253683</v>
      </c>
      <c r="S10" s="25">
        <f t="shared" ref="S10:S41" si="8">IF(($K10      =0),0,((($M10      -$K10      )/$K10      )*100))</f>
        <v>-103.05055689694203</v>
      </c>
      <c r="T10" s="24">
        <f t="shared" ref="T10:T41" si="9">IF(($E10      =0),0,(($P10      /$E10      )*100))</f>
        <v>90.464661333746548</v>
      </c>
      <c r="U10" s="26">
        <f t="shared" ref="U10:U41" si="10">IF(($E10      =0),0,(($Q10      /$E10      )*100))</f>
        <v>53.679097019117158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10234000</v>
      </c>
      <c r="C13" s="42"/>
      <c r="D13" s="42"/>
      <c r="E13" s="42">
        <f t="shared" si="4"/>
        <v>10234000</v>
      </c>
      <c r="F13" s="43">
        <v>10234000</v>
      </c>
      <c r="G13" s="44">
        <v>10234000</v>
      </c>
      <c r="H13" s="43">
        <v>3607000</v>
      </c>
      <c r="I13" s="44">
        <v>1657899</v>
      </c>
      <c r="J13" s="43">
        <v>487000</v>
      </c>
      <c r="K13" s="44">
        <v>8926427</v>
      </c>
      <c r="L13" s="43"/>
      <c r="M13" s="44">
        <v>-2458688</v>
      </c>
      <c r="N13" s="43"/>
      <c r="O13" s="44"/>
      <c r="P13" s="43">
        <f t="shared" si="5"/>
        <v>4094000</v>
      </c>
      <c r="Q13" s="44">
        <f t="shared" si="6"/>
        <v>8125638</v>
      </c>
      <c r="R13" s="24">
        <f t="shared" si="7"/>
        <v>-100</v>
      </c>
      <c r="S13" s="25">
        <f t="shared" si="8"/>
        <v>-127.54392098876738</v>
      </c>
      <c r="T13" s="24">
        <f t="shared" si="9"/>
        <v>40.003908540160246</v>
      </c>
      <c r="U13" s="26">
        <f t="shared" si="10"/>
        <v>79.398456126636702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10500000</v>
      </c>
      <c r="D20" s="42"/>
      <c r="E20" s="42">
        <f t="shared" si="4"/>
        <v>10500000</v>
      </c>
      <c r="F20" s="43">
        <v>10500000</v>
      </c>
      <c r="G20" s="44">
        <v>10500000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24361000</v>
      </c>
      <c r="C23" s="42">
        <v>12000000</v>
      </c>
      <c r="D23" s="42"/>
      <c r="E23" s="42">
        <f t="shared" si="4"/>
        <v>36361000</v>
      </c>
      <c r="F23" s="43">
        <v>24361000</v>
      </c>
      <c r="G23" s="44">
        <v>36361000</v>
      </c>
      <c r="H23" s="43">
        <v>7359000</v>
      </c>
      <c r="I23" s="44">
        <v>12838166</v>
      </c>
      <c r="J23" s="43">
        <v>4564000</v>
      </c>
      <c r="K23" s="44">
        <v>9453266</v>
      </c>
      <c r="L23" s="43"/>
      <c r="M23" s="44">
        <v>-10368108</v>
      </c>
      <c r="N23" s="43"/>
      <c r="O23" s="44"/>
      <c r="P23" s="43">
        <f t="shared" si="5"/>
        <v>11923000</v>
      </c>
      <c r="Q23" s="44">
        <f t="shared" si="6"/>
        <v>11923324</v>
      </c>
      <c r="R23" s="24">
        <f t="shared" si="7"/>
        <v>-100</v>
      </c>
      <c r="S23" s="25">
        <f t="shared" si="8"/>
        <v>-209.67752309096136</v>
      </c>
      <c r="T23" s="24">
        <f t="shared" si="9"/>
        <v>32.790627320480738</v>
      </c>
      <c r="U23" s="26">
        <f t="shared" si="10"/>
        <v>32.791518385082917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3900000</v>
      </c>
      <c r="C28" s="39">
        <f t="shared" si="11"/>
        <v>0</v>
      </c>
      <c r="D28" s="39">
        <f t="shared" si="11"/>
        <v>0</v>
      </c>
      <c r="E28" s="39">
        <f t="shared" si="11"/>
        <v>3900000</v>
      </c>
      <c r="F28" s="40">
        <f t="shared" si="11"/>
        <v>3900000</v>
      </c>
      <c r="G28" s="41">
        <f t="shared" si="11"/>
        <v>3900000</v>
      </c>
      <c r="H28" s="40">
        <f t="shared" si="11"/>
        <v>365000</v>
      </c>
      <c r="I28" s="41">
        <f t="shared" si="11"/>
        <v>380138</v>
      </c>
      <c r="J28" s="40">
        <f t="shared" si="11"/>
        <v>835000</v>
      </c>
      <c r="K28" s="41">
        <f t="shared" si="11"/>
        <v>567503</v>
      </c>
      <c r="L28" s="40">
        <f t="shared" si="11"/>
        <v>426000</v>
      </c>
      <c r="M28" s="41">
        <f t="shared" si="11"/>
        <v>254469</v>
      </c>
      <c r="N28" s="40">
        <f t="shared" si="11"/>
        <v>0</v>
      </c>
      <c r="O28" s="41">
        <f t="shared" si="11"/>
        <v>0</v>
      </c>
      <c r="P28" s="40">
        <f t="shared" si="11"/>
        <v>1626000</v>
      </c>
      <c r="Q28" s="41">
        <f t="shared" si="11"/>
        <v>1202110</v>
      </c>
      <c r="R28" s="20">
        <f t="shared" si="7"/>
        <v>-48.982035928143716</v>
      </c>
      <c r="S28" s="21">
        <f t="shared" si="8"/>
        <v>-55.159884617350045</v>
      </c>
      <c r="T28" s="20">
        <f t="shared" si="9"/>
        <v>41.692307692307686</v>
      </c>
      <c r="U28" s="22">
        <f t="shared" si="10"/>
        <v>30.823333333333338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65000</v>
      </c>
      <c r="I31" s="44">
        <v>64267</v>
      </c>
      <c r="J31" s="43">
        <v>456000</v>
      </c>
      <c r="K31" s="44">
        <v>67526</v>
      </c>
      <c r="L31" s="43">
        <v>91000</v>
      </c>
      <c r="M31" s="44">
        <v>31202</v>
      </c>
      <c r="N31" s="43"/>
      <c r="O31" s="44"/>
      <c r="P31" s="43">
        <f t="shared" si="5"/>
        <v>612000</v>
      </c>
      <c r="Q31" s="44">
        <f t="shared" si="6"/>
        <v>162995</v>
      </c>
      <c r="R31" s="24">
        <f t="shared" si="7"/>
        <v>-80.043859649122808</v>
      </c>
      <c r="S31" s="25">
        <f t="shared" si="8"/>
        <v>-53.792613215650263</v>
      </c>
      <c r="T31" s="24">
        <f t="shared" si="9"/>
        <v>22.666666666666664</v>
      </c>
      <c r="U31" s="26">
        <f t="shared" si="10"/>
        <v>6.0368518518518517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>
        <v>315871</v>
      </c>
      <c r="J33" s="43">
        <v>379000</v>
      </c>
      <c r="K33" s="44">
        <v>499977</v>
      </c>
      <c r="L33" s="43">
        <v>335000</v>
      </c>
      <c r="M33" s="44">
        <v>223267</v>
      </c>
      <c r="N33" s="43"/>
      <c r="O33" s="44"/>
      <c r="P33" s="43">
        <f t="shared" si="5"/>
        <v>1014000</v>
      </c>
      <c r="Q33" s="44">
        <f t="shared" si="6"/>
        <v>1039115</v>
      </c>
      <c r="R33" s="24">
        <f t="shared" si="7"/>
        <v>-11.609498680738787</v>
      </c>
      <c r="S33" s="25">
        <f t="shared" si="8"/>
        <v>-55.34454584910906</v>
      </c>
      <c r="T33" s="24">
        <f t="shared" si="9"/>
        <v>84.5</v>
      </c>
      <c r="U33" s="26">
        <f t="shared" si="10"/>
        <v>86.592916666666667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1500000</v>
      </c>
      <c r="C43" s="45">
        <f t="shared" si="20"/>
        <v>-1500000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1500000</v>
      </c>
      <c r="C44" s="39">
        <f t="shared" si="22"/>
        <v>-1500000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1500000</v>
      </c>
      <c r="C47" s="42">
        <v>-1500000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91786000</v>
      </c>
      <c r="C61" s="39">
        <f t="shared" si="26"/>
        <v>20838000</v>
      </c>
      <c r="D61" s="39">
        <f t="shared" si="26"/>
        <v>0</v>
      </c>
      <c r="E61" s="39">
        <f t="shared" si="26"/>
        <v>112624000</v>
      </c>
      <c r="F61" s="40">
        <f t="shared" si="26"/>
        <v>100624000</v>
      </c>
      <c r="G61" s="41">
        <f t="shared" si="26"/>
        <v>112624000</v>
      </c>
      <c r="H61" s="40">
        <f t="shared" si="26"/>
        <v>16651000</v>
      </c>
      <c r="I61" s="41">
        <f t="shared" si="26"/>
        <v>20954097</v>
      </c>
      <c r="J61" s="40">
        <f t="shared" si="26"/>
        <v>21228000</v>
      </c>
      <c r="K61" s="41">
        <f t="shared" si="26"/>
        <v>41264072</v>
      </c>
      <c r="L61" s="40">
        <f t="shared" si="26"/>
        <v>26470000</v>
      </c>
      <c r="M61" s="41">
        <f t="shared" si="26"/>
        <v>-13253116</v>
      </c>
      <c r="N61" s="40">
        <f t="shared" si="26"/>
        <v>0</v>
      </c>
      <c r="O61" s="41">
        <f t="shared" si="26"/>
        <v>0</v>
      </c>
      <c r="P61" s="40">
        <f t="shared" si="26"/>
        <v>64349000</v>
      </c>
      <c r="Q61" s="41">
        <f t="shared" si="26"/>
        <v>48965053</v>
      </c>
      <c r="R61" s="20">
        <f t="shared" si="16"/>
        <v>24.693800640663273</v>
      </c>
      <c r="S61" s="21">
        <f t="shared" si="17"/>
        <v>-132.11780941056907</v>
      </c>
      <c r="T61" s="20">
        <f t="shared" si="18"/>
        <v>57.136134394090064</v>
      </c>
      <c r="U61" s="22">
        <f t="shared" si="19"/>
        <v>43.47657071316948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91786000</v>
      </c>
      <c r="C65" s="48">
        <f t="shared" si="30"/>
        <v>20838000</v>
      </c>
      <c r="D65" s="48">
        <f t="shared" si="30"/>
        <v>0</v>
      </c>
      <c r="E65" s="48">
        <f t="shared" si="30"/>
        <v>112624000</v>
      </c>
      <c r="F65" s="49">
        <f t="shared" si="30"/>
        <v>100624000</v>
      </c>
      <c r="G65" s="50">
        <f t="shared" si="30"/>
        <v>112624000</v>
      </c>
      <c r="H65" s="49">
        <f t="shared" si="30"/>
        <v>16651000</v>
      </c>
      <c r="I65" s="50">
        <f t="shared" si="30"/>
        <v>20954097</v>
      </c>
      <c r="J65" s="49">
        <f t="shared" si="30"/>
        <v>21228000</v>
      </c>
      <c r="K65" s="50">
        <f t="shared" si="30"/>
        <v>41264072</v>
      </c>
      <c r="L65" s="49">
        <f t="shared" si="30"/>
        <v>26470000</v>
      </c>
      <c r="M65" s="51">
        <f t="shared" si="30"/>
        <v>-13253116</v>
      </c>
      <c r="N65" s="49">
        <f t="shared" si="30"/>
        <v>0</v>
      </c>
      <c r="O65" s="50">
        <f t="shared" si="30"/>
        <v>0</v>
      </c>
      <c r="P65" s="49">
        <f t="shared" si="30"/>
        <v>64349000</v>
      </c>
      <c r="Q65" s="50">
        <f t="shared" si="30"/>
        <v>48965053</v>
      </c>
      <c r="R65" s="34">
        <f t="shared" si="16"/>
        <v>24.693800640663273</v>
      </c>
      <c r="S65" s="35">
        <f t="shared" si="17"/>
        <v>-132.11780941056907</v>
      </c>
      <c r="T65" s="34">
        <f t="shared" si="18"/>
        <v>57.136134394090064</v>
      </c>
      <c r="U65" s="35">
        <f t="shared" si="19"/>
        <v>43.47657071316948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67986000</v>
      </c>
      <c r="C8" s="36">
        <f t="shared" si="0"/>
        <v>-40044000</v>
      </c>
      <c r="D8" s="36">
        <f t="shared" si="0"/>
        <v>0</v>
      </c>
      <c r="E8" s="36">
        <f t="shared" si="0"/>
        <v>27942000</v>
      </c>
      <c r="F8" s="37">
        <f t="shared" si="0"/>
        <v>30942000</v>
      </c>
      <c r="G8" s="38">
        <f t="shared" si="0"/>
        <v>27942000</v>
      </c>
      <c r="H8" s="37">
        <f t="shared" si="0"/>
        <v>4291000</v>
      </c>
      <c r="I8" s="38">
        <f t="shared" si="0"/>
        <v>1632483</v>
      </c>
      <c r="J8" s="37">
        <f t="shared" si="0"/>
        <v>4672000</v>
      </c>
      <c r="K8" s="38">
        <f t="shared" si="0"/>
        <v>9586104</v>
      </c>
      <c r="L8" s="37">
        <f t="shared" si="0"/>
        <v>2107000</v>
      </c>
      <c r="M8" s="38">
        <f t="shared" si="0"/>
        <v>5769262</v>
      </c>
      <c r="N8" s="37">
        <f t="shared" si="0"/>
        <v>0</v>
      </c>
      <c r="O8" s="38">
        <f t="shared" si="0"/>
        <v>0</v>
      </c>
      <c r="P8" s="37">
        <f t="shared" si="0"/>
        <v>11070000</v>
      </c>
      <c r="Q8" s="38">
        <f t="shared" si="0"/>
        <v>16987849</v>
      </c>
      <c r="R8" s="16">
        <f>IF(($J8       =0),0,((($L8       -$J8       )/$J8       )*100))</f>
        <v>-54.901541095890416</v>
      </c>
      <c r="S8" s="17">
        <f>IF(($K8       =0),0,((($M8       -$K8       )/$K8       )*100))</f>
        <v>-39.816405079686177</v>
      </c>
      <c r="T8" s="16">
        <f>IF(($E8       =0),0,(($P8       /$E8       )*100))</f>
        <v>39.617779686493449</v>
      </c>
      <c r="U8" s="18">
        <f>IF(($E8       =0),0,(($Q8       /$E8       )*100))</f>
        <v>60.796825567246437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63786000</v>
      </c>
      <c r="C9" s="39">
        <f t="shared" si="2"/>
        <v>-39821000</v>
      </c>
      <c r="D9" s="39">
        <f t="shared" si="2"/>
        <v>0</v>
      </c>
      <c r="E9" s="39">
        <f t="shared" si="2"/>
        <v>23965000</v>
      </c>
      <c r="F9" s="40">
        <f t="shared" si="2"/>
        <v>26965000</v>
      </c>
      <c r="G9" s="41">
        <f t="shared" si="2"/>
        <v>23965000</v>
      </c>
      <c r="H9" s="40">
        <f t="shared" si="2"/>
        <v>3053000</v>
      </c>
      <c r="I9" s="41">
        <f t="shared" si="2"/>
        <v>530483</v>
      </c>
      <c r="J9" s="40">
        <f t="shared" si="2"/>
        <v>3433000</v>
      </c>
      <c r="K9" s="41">
        <f t="shared" si="2"/>
        <v>8221162</v>
      </c>
      <c r="L9" s="40">
        <f t="shared" si="2"/>
        <v>1682000</v>
      </c>
      <c r="M9" s="41">
        <f t="shared" si="2"/>
        <v>4468163</v>
      </c>
      <c r="N9" s="40">
        <f t="shared" si="2"/>
        <v>0</v>
      </c>
      <c r="O9" s="41">
        <f t="shared" si="2"/>
        <v>0</v>
      </c>
      <c r="P9" s="40">
        <f t="shared" si="2"/>
        <v>8168000</v>
      </c>
      <c r="Q9" s="41">
        <f t="shared" si="2"/>
        <v>13219808</v>
      </c>
      <c r="R9" s="20">
        <f>IF(($J9       =0),0,((($L9       -$J9       )/$J9       )*100))</f>
        <v>-51.004951937081266</v>
      </c>
      <c r="S9" s="21">
        <f>IF(($K9       =0),0,((($M9       -$K9       )/$K9       )*100))</f>
        <v>-45.650468875324435</v>
      </c>
      <c r="T9" s="20">
        <f>IF(($E9       =0),0,(($P9       /$E9       )*100))</f>
        <v>34.083037763404967</v>
      </c>
      <c r="U9" s="22">
        <f>IF(($E9       =0),0,(($Q9       /$E9       )*100))</f>
        <v>55.162979344877947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25550000</v>
      </c>
      <c r="C10" s="42">
        <v>-24273000</v>
      </c>
      <c r="D10" s="42"/>
      <c r="E10" s="42">
        <f t="shared" ref="E10:E41" si="4">$B10      +$C10      +$D10</f>
        <v>1277000</v>
      </c>
      <c r="F10" s="43">
        <v>1277000</v>
      </c>
      <c r="G10" s="44">
        <v>1277000</v>
      </c>
      <c r="H10" s="43">
        <v>297000</v>
      </c>
      <c r="I10" s="44">
        <v>530483</v>
      </c>
      <c r="J10" s="43">
        <v>262000</v>
      </c>
      <c r="K10" s="44">
        <v>360343</v>
      </c>
      <c r="L10" s="43">
        <v>717000</v>
      </c>
      <c r="M10" s="44">
        <v>311296</v>
      </c>
      <c r="N10" s="43"/>
      <c r="O10" s="44"/>
      <c r="P10" s="43">
        <f t="shared" ref="P10:P41" si="5">$H10      +$J10      +$L10      +$N10</f>
        <v>1276000</v>
      </c>
      <c r="Q10" s="44">
        <f t="shared" ref="Q10:Q41" si="6">$I10      +$K10      +$M10      +$O10</f>
        <v>1202122</v>
      </c>
      <c r="R10" s="24">
        <f t="shared" ref="R10:R41" si="7">IF(($J10      =0),0,((($L10      -$J10      )/$J10      )*100))</f>
        <v>173.66412213740458</v>
      </c>
      <c r="S10" s="25">
        <f t="shared" ref="S10:S41" si="8">IF(($K10      =0),0,((($M10      -$K10      )/$K10      )*100))</f>
        <v>-13.611198219474224</v>
      </c>
      <c r="T10" s="24">
        <f t="shared" ref="T10:T41" si="9">IF(($E10      =0),0,(($P10      /$E10      )*100))</f>
        <v>99.921691464369616</v>
      </c>
      <c r="U10" s="26">
        <f t="shared" ref="U10:U41" si="10">IF(($E10      =0),0,(($Q10      /$E10      )*100))</f>
        <v>94.136413469068131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23236000</v>
      </c>
      <c r="C13" s="42">
        <v>-12548000</v>
      </c>
      <c r="D13" s="42"/>
      <c r="E13" s="42">
        <f t="shared" si="4"/>
        <v>10688000</v>
      </c>
      <c r="F13" s="43">
        <v>10688000</v>
      </c>
      <c r="G13" s="44">
        <v>10688000</v>
      </c>
      <c r="H13" s="43"/>
      <c r="I13" s="44"/>
      <c r="J13" s="43">
        <v>732000</v>
      </c>
      <c r="K13" s="44">
        <v>2130240</v>
      </c>
      <c r="L13" s="43">
        <v>965000</v>
      </c>
      <c r="M13" s="44">
        <v>636222</v>
      </c>
      <c r="N13" s="43"/>
      <c r="O13" s="44"/>
      <c r="P13" s="43">
        <f t="shared" si="5"/>
        <v>1697000</v>
      </c>
      <c r="Q13" s="44">
        <f t="shared" si="6"/>
        <v>2766462</v>
      </c>
      <c r="R13" s="24">
        <f t="shared" si="7"/>
        <v>31.830601092896178</v>
      </c>
      <c r="S13" s="25">
        <f t="shared" si="8"/>
        <v>-70.133787742226232</v>
      </c>
      <c r="T13" s="24">
        <f t="shared" si="9"/>
        <v>15.877619760479043</v>
      </c>
      <c r="U13" s="26">
        <f t="shared" si="10"/>
        <v>25.883813622754491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>
        <v>-3000000</v>
      </c>
      <c r="D23" s="42"/>
      <c r="E23" s="42">
        <f t="shared" si="4"/>
        <v>12000000</v>
      </c>
      <c r="F23" s="43">
        <v>15000000</v>
      </c>
      <c r="G23" s="44">
        <v>12000000</v>
      </c>
      <c r="H23" s="43">
        <v>2756000</v>
      </c>
      <c r="I23" s="44"/>
      <c r="J23" s="43">
        <v>2439000</v>
      </c>
      <c r="K23" s="44">
        <v>5730579</v>
      </c>
      <c r="L23" s="43"/>
      <c r="M23" s="44">
        <v>3520645</v>
      </c>
      <c r="N23" s="43"/>
      <c r="O23" s="44"/>
      <c r="P23" s="43">
        <f t="shared" si="5"/>
        <v>5195000</v>
      </c>
      <c r="Q23" s="44">
        <f t="shared" si="6"/>
        <v>9251224</v>
      </c>
      <c r="R23" s="24">
        <f t="shared" si="7"/>
        <v>-100</v>
      </c>
      <c r="S23" s="25">
        <f t="shared" si="8"/>
        <v>-38.563886825397574</v>
      </c>
      <c r="T23" s="24">
        <f t="shared" si="9"/>
        <v>43.291666666666664</v>
      </c>
      <c r="U23" s="26">
        <f t="shared" si="10"/>
        <v>77.093533333333326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4200000</v>
      </c>
      <c r="C28" s="39">
        <f t="shared" si="11"/>
        <v>-223000</v>
      </c>
      <c r="D28" s="39">
        <f t="shared" si="11"/>
        <v>0</v>
      </c>
      <c r="E28" s="39">
        <f t="shared" si="11"/>
        <v>3977000</v>
      </c>
      <c r="F28" s="40">
        <f t="shared" si="11"/>
        <v>3977000</v>
      </c>
      <c r="G28" s="41">
        <f t="shared" si="11"/>
        <v>3977000</v>
      </c>
      <c r="H28" s="40">
        <f t="shared" si="11"/>
        <v>1238000</v>
      </c>
      <c r="I28" s="41">
        <f t="shared" si="11"/>
        <v>1102000</v>
      </c>
      <c r="J28" s="40">
        <f t="shared" si="11"/>
        <v>1239000</v>
      </c>
      <c r="K28" s="41">
        <f t="shared" si="11"/>
        <v>1364942</v>
      </c>
      <c r="L28" s="40">
        <f t="shared" si="11"/>
        <v>425000</v>
      </c>
      <c r="M28" s="41">
        <f t="shared" si="11"/>
        <v>1301099</v>
      </c>
      <c r="N28" s="40">
        <f t="shared" si="11"/>
        <v>0</v>
      </c>
      <c r="O28" s="41">
        <f t="shared" si="11"/>
        <v>0</v>
      </c>
      <c r="P28" s="40">
        <f t="shared" si="11"/>
        <v>2902000</v>
      </c>
      <c r="Q28" s="41">
        <f t="shared" si="11"/>
        <v>3768041</v>
      </c>
      <c r="R28" s="20">
        <f t="shared" si="7"/>
        <v>-65.69814366424535</v>
      </c>
      <c r="S28" s="21">
        <f t="shared" si="8"/>
        <v>-4.6773416013281155</v>
      </c>
      <c r="T28" s="20">
        <f t="shared" si="9"/>
        <v>72.969575056575309</v>
      </c>
      <c r="U28" s="22">
        <f t="shared" si="10"/>
        <v>94.745813427206443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1238000</v>
      </c>
      <c r="I31" s="44">
        <v>1102000</v>
      </c>
      <c r="J31" s="43">
        <v>855000</v>
      </c>
      <c r="K31" s="44">
        <v>854470</v>
      </c>
      <c r="L31" s="43">
        <v>33000</v>
      </c>
      <c r="M31" s="44">
        <v>1044804</v>
      </c>
      <c r="N31" s="43"/>
      <c r="O31" s="44"/>
      <c r="P31" s="43">
        <f t="shared" si="5"/>
        <v>2126000</v>
      </c>
      <c r="Q31" s="44">
        <f t="shared" si="6"/>
        <v>3001274</v>
      </c>
      <c r="R31" s="24">
        <f t="shared" si="7"/>
        <v>-96.140350877192986</v>
      </c>
      <c r="S31" s="25">
        <f t="shared" si="8"/>
        <v>22.275094503025265</v>
      </c>
      <c r="T31" s="24">
        <f t="shared" si="9"/>
        <v>70.86666666666666</v>
      </c>
      <c r="U31" s="26">
        <f t="shared" si="10"/>
        <v>100.04246666666667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-223000</v>
      </c>
      <c r="D33" s="42"/>
      <c r="E33" s="42">
        <f t="shared" si="4"/>
        <v>977000</v>
      </c>
      <c r="F33" s="43">
        <v>977000</v>
      </c>
      <c r="G33" s="44">
        <v>977000</v>
      </c>
      <c r="H33" s="43"/>
      <c r="I33" s="44"/>
      <c r="J33" s="43">
        <v>384000</v>
      </c>
      <c r="K33" s="44">
        <v>510472</v>
      </c>
      <c r="L33" s="43">
        <v>392000</v>
      </c>
      <c r="M33" s="44">
        <v>256295</v>
      </c>
      <c r="N33" s="43"/>
      <c r="O33" s="44"/>
      <c r="P33" s="43">
        <f t="shared" si="5"/>
        <v>776000</v>
      </c>
      <c r="Q33" s="44">
        <f t="shared" si="6"/>
        <v>766767</v>
      </c>
      <c r="R33" s="24">
        <f t="shared" si="7"/>
        <v>2.083333333333333</v>
      </c>
      <c r="S33" s="25">
        <f t="shared" si="8"/>
        <v>-49.792544938801733</v>
      </c>
      <c r="T33" s="24">
        <f t="shared" si="9"/>
        <v>79.42681678607984</v>
      </c>
      <c r="U33" s="26">
        <f t="shared" si="10"/>
        <v>78.481780962128965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35000000</v>
      </c>
      <c r="C43" s="45">
        <f t="shared" si="20"/>
        <v>0</v>
      </c>
      <c r="D43" s="45">
        <f t="shared" si="20"/>
        <v>0</v>
      </c>
      <c r="E43" s="45">
        <f t="shared" si="20"/>
        <v>35000000</v>
      </c>
      <c r="F43" s="46">
        <f t="shared" si="20"/>
        <v>35000000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35000000</v>
      </c>
      <c r="C44" s="39">
        <f t="shared" si="22"/>
        <v>0</v>
      </c>
      <c r="D44" s="39">
        <f t="shared" si="22"/>
        <v>0</v>
      </c>
      <c r="E44" s="39">
        <f t="shared" si="22"/>
        <v>35000000</v>
      </c>
      <c r="F44" s="40">
        <f t="shared" si="22"/>
        <v>35000000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35000000</v>
      </c>
      <c r="C45" s="42"/>
      <c r="D45" s="42"/>
      <c r="E45" s="42">
        <f t="shared" si="13"/>
        <v>35000000</v>
      </c>
      <c r="F45" s="43">
        <v>35000000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102986000</v>
      </c>
      <c r="C61" s="39">
        <f t="shared" si="26"/>
        <v>-40044000</v>
      </c>
      <c r="D61" s="39">
        <f t="shared" si="26"/>
        <v>0</v>
      </c>
      <c r="E61" s="39">
        <f t="shared" si="26"/>
        <v>62942000</v>
      </c>
      <c r="F61" s="40">
        <f t="shared" si="26"/>
        <v>65942000</v>
      </c>
      <c r="G61" s="41">
        <f t="shared" si="26"/>
        <v>27942000</v>
      </c>
      <c r="H61" s="40">
        <f t="shared" si="26"/>
        <v>4291000</v>
      </c>
      <c r="I61" s="41">
        <f t="shared" si="26"/>
        <v>1632483</v>
      </c>
      <c r="J61" s="40">
        <f t="shared" si="26"/>
        <v>4672000</v>
      </c>
      <c r="K61" s="41">
        <f t="shared" si="26"/>
        <v>9586104</v>
      </c>
      <c r="L61" s="40">
        <f t="shared" si="26"/>
        <v>2107000</v>
      </c>
      <c r="M61" s="41">
        <f t="shared" si="26"/>
        <v>5769262</v>
      </c>
      <c r="N61" s="40">
        <f t="shared" si="26"/>
        <v>0</v>
      </c>
      <c r="O61" s="41">
        <f t="shared" si="26"/>
        <v>0</v>
      </c>
      <c r="P61" s="40">
        <f t="shared" si="26"/>
        <v>11070000</v>
      </c>
      <c r="Q61" s="41">
        <f t="shared" si="26"/>
        <v>16987849</v>
      </c>
      <c r="R61" s="20">
        <f t="shared" si="16"/>
        <v>-54.901541095890416</v>
      </c>
      <c r="S61" s="21">
        <f t="shared" si="17"/>
        <v>-39.816405079686177</v>
      </c>
      <c r="T61" s="20">
        <f t="shared" si="18"/>
        <v>17.587620348892631</v>
      </c>
      <c r="U61" s="22">
        <f t="shared" si="19"/>
        <v>26.989687331193796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102986000</v>
      </c>
      <c r="C65" s="48">
        <f t="shared" si="30"/>
        <v>-40044000</v>
      </c>
      <c r="D65" s="48">
        <f t="shared" si="30"/>
        <v>0</v>
      </c>
      <c r="E65" s="48">
        <f t="shared" si="30"/>
        <v>62942000</v>
      </c>
      <c r="F65" s="49">
        <f t="shared" si="30"/>
        <v>65942000</v>
      </c>
      <c r="G65" s="50">
        <f t="shared" si="30"/>
        <v>27942000</v>
      </c>
      <c r="H65" s="49">
        <f t="shared" si="30"/>
        <v>4291000</v>
      </c>
      <c r="I65" s="50">
        <f t="shared" si="30"/>
        <v>1632483</v>
      </c>
      <c r="J65" s="49">
        <f t="shared" si="30"/>
        <v>4672000</v>
      </c>
      <c r="K65" s="50">
        <f t="shared" si="30"/>
        <v>9586104</v>
      </c>
      <c r="L65" s="49">
        <f t="shared" si="30"/>
        <v>2107000</v>
      </c>
      <c r="M65" s="51">
        <f t="shared" si="30"/>
        <v>5769262</v>
      </c>
      <c r="N65" s="49">
        <f t="shared" si="30"/>
        <v>0</v>
      </c>
      <c r="O65" s="50">
        <f t="shared" si="30"/>
        <v>0</v>
      </c>
      <c r="P65" s="49">
        <f t="shared" si="30"/>
        <v>11070000</v>
      </c>
      <c r="Q65" s="50">
        <f t="shared" si="30"/>
        <v>16987849</v>
      </c>
      <c r="R65" s="34">
        <f t="shared" si="16"/>
        <v>-54.901541095890416</v>
      </c>
      <c r="S65" s="35">
        <f t="shared" si="17"/>
        <v>-39.816405079686177</v>
      </c>
      <c r="T65" s="34">
        <f t="shared" si="18"/>
        <v>17.587620348892631</v>
      </c>
      <c r="U65" s="35">
        <f t="shared" si="19"/>
        <v>26.989687331193796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624569000</v>
      </c>
      <c r="C8" s="36">
        <f t="shared" si="0"/>
        <v>-71058000</v>
      </c>
      <c r="D8" s="36">
        <f t="shared" si="0"/>
        <v>0</v>
      </c>
      <c r="E8" s="36">
        <f t="shared" si="0"/>
        <v>553511000</v>
      </c>
      <c r="F8" s="37">
        <f t="shared" si="0"/>
        <v>622569000</v>
      </c>
      <c r="G8" s="38">
        <f t="shared" si="0"/>
        <v>377498000</v>
      </c>
      <c r="H8" s="37">
        <f t="shared" si="0"/>
        <v>20135000</v>
      </c>
      <c r="I8" s="38">
        <f t="shared" si="0"/>
        <v>35476823</v>
      </c>
      <c r="J8" s="37">
        <f t="shared" si="0"/>
        <v>82757000</v>
      </c>
      <c r="K8" s="38">
        <f t="shared" si="0"/>
        <v>77665517</v>
      </c>
      <c r="L8" s="37">
        <f t="shared" si="0"/>
        <v>36732000</v>
      </c>
      <c r="M8" s="38">
        <f t="shared" si="0"/>
        <v>67273677</v>
      </c>
      <c r="N8" s="37">
        <f t="shared" si="0"/>
        <v>0</v>
      </c>
      <c r="O8" s="38">
        <f t="shared" si="0"/>
        <v>0</v>
      </c>
      <c r="P8" s="37">
        <f t="shared" si="0"/>
        <v>139624000</v>
      </c>
      <c r="Q8" s="38">
        <f t="shared" si="0"/>
        <v>180416017</v>
      </c>
      <c r="R8" s="16">
        <f>IF(($J8       =0),0,((($L8       -$J8       )/$J8       )*100))</f>
        <v>-55.614630786519569</v>
      </c>
      <c r="S8" s="17">
        <f>IF(($K8       =0),0,((($M8       -$K8       )/$K8       )*100))</f>
        <v>-13.380249564295053</v>
      </c>
      <c r="T8" s="16">
        <f>IF(($E8       =0),0,(($P8       /$E8       )*100))</f>
        <v>25.225153610316685</v>
      </c>
      <c r="U8" s="18">
        <f>IF(($E8       =0),0,(($Q8       /$E8       )*100))</f>
        <v>32.594838584960371</v>
      </c>
      <c r="V8" s="37">
        <f t="shared" ref="V8:W8" si="1">+V9+V28</f>
        <v>11993000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610730000</v>
      </c>
      <c r="C9" s="39">
        <f t="shared" si="2"/>
        <v>-71058000</v>
      </c>
      <c r="D9" s="39">
        <f t="shared" si="2"/>
        <v>0</v>
      </c>
      <c r="E9" s="39">
        <f t="shared" si="2"/>
        <v>539672000</v>
      </c>
      <c r="F9" s="40">
        <f t="shared" si="2"/>
        <v>608730000</v>
      </c>
      <c r="G9" s="41">
        <f t="shared" si="2"/>
        <v>363659000</v>
      </c>
      <c r="H9" s="40">
        <f t="shared" si="2"/>
        <v>19952000</v>
      </c>
      <c r="I9" s="41">
        <f t="shared" si="2"/>
        <v>35140479</v>
      </c>
      <c r="J9" s="40">
        <f t="shared" si="2"/>
        <v>81786000</v>
      </c>
      <c r="K9" s="41">
        <f t="shared" si="2"/>
        <v>77046836</v>
      </c>
      <c r="L9" s="40">
        <f t="shared" si="2"/>
        <v>32474000</v>
      </c>
      <c r="M9" s="41">
        <f t="shared" si="2"/>
        <v>65348636</v>
      </c>
      <c r="N9" s="40">
        <f t="shared" si="2"/>
        <v>0</v>
      </c>
      <c r="O9" s="41">
        <f t="shared" si="2"/>
        <v>0</v>
      </c>
      <c r="P9" s="40">
        <f t="shared" si="2"/>
        <v>134212000</v>
      </c>
      <c r="Q9" s="41">
        <f t="shared" si="2"/>
        <v>177535951</v>
      </c>
      <c r="R9" s="20">
        <f>IF(($J9       =0),0,((($L9       -$J9       )/$J9       )*100))</f>
        <v>-60.29393783777175</v>
      </c>
      <c r="S9" s="21">
        <f>IF(($K9       =0),0,((($M9       -$K9       )/$K9       )*100))</f>
        <v>-15.183232183603232</v>
      </c>
      <c r="T9" s="20">
        <f>IF(($E9       =0),0,(($P9       /$E9       )*100))</f>
        <v>24.869179798099587</v>
      </c>
      <c r="U9" s="22">
        <f>IF(($E9       =0),0,(($Q9       /$E9       )*100))</f>
        <v>32.897009850427665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266686000</v>
      </c>
      <c r="C12" s="42"/>
      <c r="D12" s="42"/>
      <c r="E12" s="42">
        <f t="shared" si="4"/>
        <v>266686000</v>
      </c>
      <c r="F12" s="43">
        <v>266686000</v>
      </c>
      <c r="G12" s="44">
        <v>90673000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/>
      <c r="M12" s="44">
        <v>15636383</v>
      </c>
      <c r="N12" s="43"/>
      <c r="O12" s="44"/>
      <c r="P12" s="43">
        <f t="shared" si="5"/>
        <v>20926000</v>
      </c>
      <c r="Q12" s="44">
        <f t="shared" si="6"/>
        <v>52342811</v>
      </c>
      <c r="R12" s="24">
        <f t="shared" si="7"/>
        <v>-100</v>
      </c>
      <c r="S12" s="25">
        <f t="shared" si="8"/>
        <v>-27.960517101448424</v>
      </c>
      <c r="T12" s="24">
        <f t="shared" si="9"/>
        <v>7.8466811156191181</v>
      </c>
      <c r="U12" s="26">
        <f t="shared" si="10"/>
        <v>19.627131157991045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>
        <v>42042000</v>
      </c>
      <c r="C14" s="42">
        <v>-2000000</v>
      </c>
      <c r="D14" s="42"/>
      <c r="E14" s="42">
        <f t="shared" si="4"/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/>
      <c r="O14" s="44"/>
      <c r="P14" s="43">
        <f t="shared" si="5"/>
        <v>24948000</v>
      </c>
      <c r="Q14" s="44">
        <f t="shared" si="6"/>
        <v>18355137</v>
      </c>
      <c r="R14" s="24">
        <f t="shared" si="7"/>
        <v>22.972670250896059</v>
      </c>
      <c r="S14" s="25">
        <f t="shared" si="8"/>
        <v>42.697681816746453</v>
      </c>
      <c r="T14" s="24">
        <f t="shared" si="9"/>
        <v>62.304580190799662</v>
      </c>
      <c r="U14" s="26">
        <f t="shared" si="10"/>
        <v>45.83971080365616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>
        <v>302002000</v>
      </c>
      <c r="C26" s="42">
        <v>-69058000</v>
      </c>
      <c r="D26" s="42"/>
      <c r="E26" s="42">
        <f t="shared" si="4"/>
        <v>232944000</v>
      </c>
      <c r="F26" s="43">
        <v>302002000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/>
      <c r="O26" s="44"/>
      <c r="P26" s="43">
        <f t="shared" si="5"/>
        <v>88338000</v>
      </c>
      <c r="Q26" s="44">
        <f t="shared" si="6"/>
        <v>106838003</v>
      </c>
      <c r="R26" s="24">
        <f t="shared" si="7"/>
        <v>-66.046408769962255</v>
      </c>
      <c r="S26" s="25">
        <f t="shared" si="8"/>
        <v>-17.628140128700732</v>
      </c>
      <c r="T26" s="24">
        <f t="shared" si="9"/>
        <v>37.922419122192458</v>
      </c>
      <c r="U26" s="26">
        <f t="shared" si="10"/>
        <v>45.864243337454496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13839000</v>
      </c>
      <c r="C28" s="39">
        <f t="shared" si="11"/>
        <v>0</v>
      </c>
      <c r="D28" s="39">
        <f t="shared" si="11"/>
        <v>0</v>
      </c>
      <c r="E28" s="39">
        <f t="shared" si="11"/>
        <v>13839000</v>
      </c>
      <c r="F28" s="40">
        <f t="shared" si="11"/>
        <v>13839000</v>
      </c>
      <c r="G28" s="41">
        <f t="shared" si="11"/>
        <v>13839000</v>
      </c>
      <c r="H28" s="40">
        <f t="shared" si="11"/>
        <v>183000</v>
      </c>
      <c r="I28" s="41">
        <f t="shared" si="11"/>
        <v>336344</v>
      </c>
      <c r="J28" s="40">
        <f t="shared" si="11"/>
        <v>971000</v>
      </c>
      <c r="K28" s="41">
        <f t="shared" si="11"/>
        <v>618681</v>
      </c>
      <c r="L28" s="40">
        <f t="shared" si="11"/>
        <v>4258000</v>
      </c>
      <c r="M28" s="41">
        <f t="shared" si="11"/>
        <v>1925041</v>
      </c>
      <c r="N28" s="40">
        <f t="shared" si="11"/>
        <v>0</v>
      </c>
      <c r="O28" s="41">
        <f t="shared" si="11"/>
        <v>0</v>
      </c>
      <c r="P28" s="40">
        <f t="shared" si="11"/>
        <v>5412000</v>
      </c>
      <c r="Q28" s="41">
        <f t="shared" si="11"/>
        <v>2880066</v>
      </c>
      <c r="R28" s="20">
        <f t="shared" si="7"/>
        <v>338.51699279093719</v>
      </c>
      <c r="S28" s="21">
        <f t="shared" si="8"/>
        <v>211.15243558473594</v>
      </c>
      <c r="T28" s="20">
        <f t="shared" si="9"/>
        <v>39.106871883806633</v>
      </c>
      <c r="U28" s="22">
        <f t="shared" si="10"/>
        <v>20.811229135053111</v>
      </c>
      <c r="V28" s="40">
        <f t="shared" ref="V28:W28" si="12">SUM(V29:V42)</f>
        <v>11993000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10000000</v>
      </c>
      <c r="C30" s="42"/>
      <c r="D30" s="42"/>
      <c r="E30" s="42">
        <f t="shared" si="4"/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/>
      <c r="O30" s="44"/>
      <c r="P30" s="43">
        <f t="shared" si="5"/>
        <v>3092000</v>
      </c>
      <c r="Q30" s="44">
        <f t="shared" si="6"/>
        <v>1366225</v>
      </c>
      <c r="R30" s="24">
        <f t="shared" si="7"/>
        <v>0</v>
      </c>
      <c r="S30" s="25">
        <f t="shared" si="8"/>
        <v>0</v>
      </c>
      <c r="T30" s="24">
        <f t="shared" si="9"/>
        <v>30.919999999999998</v>
      </c>
      <c r="U30" s="26">
        <f t="shared" si="10"/>
        <v>13.66225</v>
      </c>
      <c r="V30" s="43"/>
      <c r="W30" s="44"/>
    </row>
    <row r="31" spans="1:23" x14ac:dyDescent="0.2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183000</v>
      </c>
      <c r="I31" s="44">
        <v>198734</v>
      </c>
      <c r="J31" s="43">
        <v>428000</v>
      </c>
      <c r="K31" s="44">
        <v>71400</v>
      </c>
      <c r="L31" s="43">
        <v>592000</v>
      </c>
      <c r="M31" s="44">
        <v>-45734</v>
      </c>
      <c r="N31" s="43"/>
      <c r="O31" s="44"/>
      <c r="P31" s="43">
        <f t="shared" si="5"/>
        <v>1203000</v>
      </c>
      <c r="Q31" s="44">
        <f t="shared" si="6"/>
        <v>224400</v>
      </c>
      <c r="R31" s="24">
        <f t="shared" si="7"/>
        <v>38.31775700934579</v>
      </c>
      <c r="S31" s="25">
        <f t="shared" si="8"/>
        <v>-164.0532212885154</v>
      </c>
      <c r="T31" s="24">
        <f t="shared" si="9"/>
        <v>60.150000000000006</v>
      </c>
      <c r="U31" s="26">
        <f t="shared" si="10"/>
        <v>11.219999999999999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1839000</v>
      </c>
      <c r="C33" s="42"/>
      <c r="D33" s="42"/>
      <c r="E33" s="42">
        <f t="shared" si="4"/>
        <v>1839000</v>
      </c>
      <c r="F33" s="43">
        <v>1839000</v>
      </c>
      <c r="G33" s="44">
        <v>1839000</v>
      </c>
      <c r="H33" s="43"/>
      <c r="I33" s="44">
        <v>137610</v>
      </c>
      <c r="J33" s="43">
        <v>543000</v>
      </c>
      <c r="K33" s="44">
        <v>547281</v>
      </c>
      <c r="L33" s="43">
        <v>574000</v>
      </c>
      <c r="M33" s="44">
        <v>604550</v>
      </c>
      <c r="N33" s="43"/>
      <c r="O33" s="44"/>
      <c r="P33" s="43">
        <f t="shared" si="5"/>
        <v>1117000</v>
      </c>
      <c r="Q33" s="44">
        <f t="shared" si="6"/>
        <v>1289441</v>
      </c>
      <c r="R33" s="24">
        <f t="shared" si="7"/>
        <v>5.70902394106814</v>
      </c>
      <c r="S33" s="25">
        <f t="shared" si="8"/>
        <v>10.46427703501492</v>
      </c>
      <c r="T33" s="24">
        <f t="shared" si="9"/>
        <v>60.739532354540515</v>
      </c>
      <c r="U33" s="26">
        <f t="shared" si="10"/>
        <v>70.116421968461111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11993000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5662000</v>
      </c>
      <c r="C43" s="45">
        <f t="shared" si="20"/>
        <v>-2510000</v>
      </c>
      <c r="D43" s="45">
        <f t="shared" si="20"/>
        <v>0</v>
      </c>
      <c r="E43" s="45">
        <f t="shared" si="20"/>
        <v>3152000</v>
      </c>
      <c r="F43" s="46">
        <f t="shared" si="20"/>
        <v>5162000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3447000</v>
      </c>
      <c r="C44" s="39">
        <f t="shared" si="22"/>
        <v>-2510000</v>
      </c>
      <c r="D44" s="39">
        <f t="shared" si="22"/>
        <v>0</v>
      </c>
      <c r="E44" s="39">
        <f t="shared" si="22"/>
        <v>937000</v>
      </c>
      <c r="F44" s="40">
        <f t="shared" si="22"/>
        <v>2947000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2947000</v>
      </c>
      <c r="C46" s="42">
        <v>-2010000</v>
      </c>
      <c r="D46" s="42"/>
      <c r="E46" s="42">
        <f t="shared" si="13"/>
        <v>937000</v>
      </c>
      <c r="F46" s="43">
        <v>2947000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630231000</v>
      </c>
      <c r="C61" s="39">
        <f t="shared" si="26"/>
        <v>-73568000</v>
      </c>
      <c r="D61" s="39">
        <f t="shared" si="26"/>
        <v>0</v>
      </c>
      <c r="E61" s="39">
        <f t="shared" si="26"/>
        <v>556663000</v>
      </c>
      <c r="F61" s="40">
        <f t="shared" si="26"/>
        <v>627731000</v>
      </c>
      <c r="G61" s="41">
        <f t="shared" si="26"/>
        <v>377498000</v>
      </c>
      <c r="H61" s="40">
        <f t="shared" si="26"/>
        <v>20135000</v>
      </c>
      <c r="I61" s="41">
        <f t="shared" si="26"/>
        <v>35476823</v>
      </c>
      <c r="J61" s="40">
        <f t="shared" si="26"/>
        <v>82757000</v>
      </c>
      <c r="K61" s="41">
        <f t="shared" si="26"/>
        <v>77665517</v>
      </c>
      <c r="L61" s="40">
        <f t="shared" si="26"/>
        <v>36732000</v>
      </c>
      <c r="M61" s="41">
        <f t="shared" si="26"/>
        <v>67273677</v>
      </c>
      <c r="N61" s="40">
        <f t="shared" si="26"/>
        <v>0</v>
      </c>
      <c r="O61" s="41">
        <f t="shared" si="26"/>
        <v>0</v>
      </c>
      <c r="P61" s="40">
        <f t="shared" si="26"/>
        <v>139624000</v>
      </c>
      <c r="Q61" s="41">
        <f t="shared" si="26"/>
        <v>180416017</v>
      </c>
      <c r="R61" s="20">
        <f t="shared" si="16"/>
        <v>-55.614630786519569</v>
      </c>
      <c r="S61" s="21">
        <f t="shared" si="17"/>
        <v>-13.380249564295053</v>
      </c>
      <c r="T61" s="20">
        <f t="shared" si="18"/>
        <v>25.082320901514919</v>
      </c>
      <c r="U61" s="22">
        <f t="shared" si="19"/>
        <v>32.41027641499435</v>
      </c>
      <c r="V61" s="40">
        <f t="shared" ref="V61:W61" si="27">+V8+V43</f>
        <v>11993000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530611000</v>
      </c>
      <c r="C62" s="39">
        <f t="shared" si="28"/>
        <v>0</v>
      </c>
      <c r="D62" s="39">
        <f t="shared" si="28"/>
        <v>0</v>
      </c>
      <c r="E62" s="39">
        <f t="shared" si="28"/>
        <v>530611000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44756043</v>
      </c>
      <c r="J62" s="40">
        <f t="shared" si="28"/>
        <v>0</v>
      </c>
      <c r="K62" s="41">
        <f t="shared" si="28"/>
        <v>98903204</v>
      </c>
      <c r="L62" s="40">
        <f t="shared" si="28"/>
        <v>0</v>
      </c>
      <c r="M62" s="41">
        <f t="shared" si="28"/>
        <v>72130815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215790062</v>
      </c>
      <c r="R62" s="20">
        <f t="shared" si="16"/>
        <v>0</v>
      </c>
      <c r="S62" s="21">
        <f t="shared" si="17"/>
        <v>-27.069283822190432</v>
      </c>
      <c r="T62" s="20">
        <f t="shared" si="18"/>
        <v>0</v>
      </c>
      <c r="U62" s="22">
        <f t="shared" si="19"/>
        <v>40.668222483137363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>
        <v>530611000</v>
      </c>
      <c r="C63" s="42"/>
      <c r="D63" s="42"/>
      <c r="E63" s="42">
        <f t="shared" si="13"/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/>
      <c r="P63" s="43">
        <f t="shared" si="14"/>
        <v>0</v>
      </c>
      <c r="Q63" s="44">
        <f t="shared" si="15"/>
        <v>215790062</v>
      </c>
      <c r="R63" s="24">
        <f t="shared" si="16"/>
        <v>0</v>
      </c>
      <c r="S63" s="25">
        <f t="shared" si="17"/>
        <v>-27.069283822190432</v>
      </c>
      <c r="T63" s="24">
        <f t="shared" si="18"/>
        <v>0</v>
      </c>
      <c r="U63" s="26">
        <f t="shared" si="19"/>
        <v>40.668222483137363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1160842000</v>
      </c>
      <c r="C65" s="48">
        <f t="shared" si="30"/>
        <v>-73568000</v>
      </c>
      <c r="D65" s="48">
        <f t="shared" si="30"/>
        <v>0</v>
      </c>
      <c r="E65" s="48">
        <f t="shared" si="30"/>
        <v>1087274000</v>
      </c>
      <c r="F65" s="49">
        <f t="shared" si="30"/>
        <v>627731000</v>
      </c>
      <c r="G65" s="50">
        <f t="shared" si="30"/>
        <v>377498000</v>
      </c>
      <c r="H65" s="49">
        <f t="shared" si="30"/>
        <v>20135000</v>
      </c>
      <c r="I65" s="50">
        <f t="shared" si="30"/>
        <v>80232866</v>
      </c>
      <c r="J65" s="49">
        <f t="shared" si="30"/>
        <v>82757000</v>
      </c>
      <c r="K65" s="50">
        <f t="shared" si="30"/>
        <v>176568721</v>
      </c>
      <c r="L65" s="49">
        <f t="shared" si="30"/>
        <v>36732000</v>
      </c>
      <c r="M65" s="51">
        <f t="shared" si="30"/>
        <v>139404492</v>
      </c>
      <c r="N65" s="49">
        <f t="shared" si="30"/>
        <v>0</v>
      </c>
      <c r="O65" s="50">
        <f t="shared" si="30"/>
        <v>0</v>
      </c>
      <c r="P65" s="49">
        <f t="shared" si="30"/>
        <v>139624000</v>
      </c>
      <c r="Q65" s="50">
        <f t="shared" si="30"/>
        <v>396206079</v>
      </c>
      <c r="R65" s="34">
        <f t="shared" si="16"/>
        <v>-55.614630786519569</v>
      </c>
      <c r="S65" s="35">
        <f t="shared" si="17"/>
        <v>-21.048025261507107</v>
      </c>
      <c r="T65" s="34">
        <f t="shared" si="18"/>
        <v>12.841657208762463</v>
      </c>
      <c r="U65" s="35">
        <f t="shared" si="19"/>
        <v>36.440315780566813</v>
      </c>
      <c r="V65" s="49">
        <f>+V61+V62</f>
        <v>11993000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4883000</v>
      </c>
      <c r="C8" s="36">
        <f t="shared" si="0"/>
        <v>25308000</v>
      </c>
      <c r="D8" s="36">
        <f t="shared" si="0"/>
        <v>0</v>
      </c>
      <c r="E8" s="36">
        <f t="shared" si="0"/>
        <v>30191000</v>
      </c>
      <c r="F8" s="37">
        <f t="shared" si="0"/>
        <v>30191000</v>
      </c>
      <c r="G8" s="38">
        <f t="shared" si="0"/>
        <v>30191000</v>
      </c>
      <c r="H8" s="37">
        <f t="shared" si="0"/>
        <v>1064000</v>
      </c>
      <c r="I8" s="38">
        <f t="shared" si="0"/>
        <v>431416</v>
      </c>
      <c r="J8" s="37">
        <f t="shared" si="0"/>
        <v>12935000</v>
      </c>
      <c r="K8" s="38">
        <f t="shared" si="0"/>
        <v>953252</v>
      </c>
      <c r="L8" s="37">
        <f t="shared" si="0"/>
        <v>11809000</v>
      </c>
      <c r="M8" s="38">
        <f t="shared" si="0"/>
        <v>587518</v>
      </c>
      <c r="N8" s="37">
        <f t="shared" si="0"/>
        <v>0</v>
      </c>
      <c r="O8" s="38">
        <f t="shared" si="0"/>
        <v>0</v>
      </c>
      <c r="P8" s="37">
        <f t="shared" si="0"/>
        <v>25808000</v>
      </c>
      <c r="Q8" s="38">
        <f t="shared" si="0"/>
        <v>1972186</v>
      </c>
      <c r="R8" s="16">
        <f>IF(($J8       =0),0,((($L8       -$J8       )/$J8       )*100))</f>
        <v>-8.7050637804406659</v>
      </c>
      <c r="S8" s="17">
        <f>IF(($K8       =0),0,((($M8       -$K8       )/$K8       )*100))</f>
        <v>-38.366979560493974</v>
      </c>
      <c r="T8" s="16">
        <f>IF(($E8       =0),0,(($P8       /$E8       )*100))</f>
        <v>85.482428538306124</v>
      </c>
      <c r="U8" s="18">
        <f>IF(($E8       =0),0,(($Q8       /$E8       )*100))</f>
        <v>6.5323639495213808</v>
      </c>
      <c r="V8" s="37">
        <f t="shared" ref="V8:W8" si="1">+V9+V28</f>
        <v>5492000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2561000</v>
      </c>
      <c r="C9" s="39">
        <f t="shared" si="2"/>
        <v>25308000</v>
      </c>
      <c r="D9" s="39">
        <f t="shared" si="2"/>
        <v>0</v>
      </c>
      <c r="E9" s="39">
        <f t="shared" si="2"/>
        <v>27869000</v>
      </c>
      <c r="F9" s="40">
        <f t="shared" si="2"/>
        <v>27869000</v>
      </c>
      <c r="G9" s="41">
        <f t="shared" si="2"/>
        <v>27869000</v>
      </c>
      <c r="H9" s="40">
        <f t="shared" si="2"/>
        <v>599000</v>
      </c>
      <c r="I9" s="41">
        <f t="shared" si="2"/>
        <v>0</v>
      </c>
      <c r="J9" s="40">
        <f t="shared" si="2"/>
        <v>12110000</v>
      </c>
      <c r="K9" s="41">
        <f t="shared" si="2"/>
        <v>0</v>
      </c>
      <c r="L9" s="40">
        <f t="shared" si="2"/>
        <v>11611000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24320000</v>
      </c>
      <c r="Q9" s="41">
        <f t="shared" si="2"/>
        <v>0</v>
      </c>
      <c r="R9" s="20">
        <f>IF(($J9       =0),0,((($L9       -$J9       )/$J9       )*100))</f>
        <v>-4.1205615194054506</v>
      </c>
      <c r="S9" s="21">
        <f>IF(($K9       =0),0,((($M9       -$K9       )/$K9       )*100))</f>
        <v>0</v>
      </c>
      <c r="T9" s="20">
        <f>IF(($E9       =0),0,(($P9       /$E9       )*100))</f>
        <v>87.265420359539263</v>
      </c>
      <c r="U9" s="22">
        <f>IF(($E9       =0),0,(($Q9       /$E9       )*100))</f>
        <v>0</v>
      </c>
      <c r="V9" s="40">
        <f t="shared" ref="V9:W9" si="3">SUM(V10:V27)</f>
        <v>5492000</v>
      </c>
      <c r="W9" s="41">
        <f t="shared" si="3"/>
        <v>0</v>
      </c>
    </row>
    <row r="10" spans="1:23" x14ac:dyDescent="0.2">
      <c r="A10" s="23" t="s">
        <v>36</v>
      </c>
      <c r="B10" s="42"/>
      <c r="C10" s="42">
        <v>25308000</v>
      </c>
      <c r="D10" s="42"/>
      <c r="E10" s="42">
        <f t="shared" ref="E10:E41" si="4">$B10      +$C10      +$D10</f>
        <v>25308000</v>
      </c>
      <c r="F10" s="43">
        <v>25308000</v>
      </c>
      <c r="G10" s="44">
        <v>25308000</v>
      </c>
      <c r="H10" s="43"/>
      <c r="I10" s="44"/>
      <c r="J10" s="43">
        <v>11569000</v>
      </c>
      <c r="K10" s="44"/>
      <c r="L10" s="43">
        <v>11361000</v>
      </c>
      <c r="M10" s="44"/>
      <c r="N10" s="43"/>
      <c r="O10" s="44"/>
      <c r="P10" s="43">
        <f t="shared" ref="P10:P41" si="5">$H10      +$J10      +$L10      +$N10</f>
        <v>22930000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-1.7979082029561759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90.603761656393232</v>
      </c>
      <c r="U10" s="26">
        <f t="shared" ref="U10:U41" si="10">IF(($E10      =0),0,(($Q10      /$E10      )*100))</f>
        <v>0</v>
      </c>
      <c r="V10" s="43">
        <v>5492000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2561000</v>
      </c>
      <c r="C16" s="42"/>
      <c r="D16" s="42"/>
      <c r="E16" s="42">
        <f t="shared" si="4"/>
        <v>2561000</v>
      </c>
      <c r="F16" s="43">
        <v>2561000</v>
      </c>
      <c r="G16" s="44">
        <v>2561000</v>
      </c>
      <c r="H16" s="43">
        <v>599000</v>
      </c>
      <c r="I16" s="44"/>
      <c r="J16" s="43">
        <v>541000</v>
      </c>
      <c r="K16" s="44"/>
      <c r="L16" s="43">
        <v>250000</v>
      </c>
      <c r="M16" s="44"/>
      <c r="N16" s="43"/>
      <c r="O16" s="44"/>
      <c r="P16" s="43">
        <f t="shared" si="5"/>
        <v>1390000</v>
      </c>
      <c r="Q16" s="44">
        <f t="shared" si="6"/>
        <v>0</v>
      </c>
      <c r="R16" s="24">
        <f t="shared" si="7"/>
        <v>-53.789279112754166</v>
      </c>
      <c r="S16" s="25">
        <f t="shared" si="8"/>
        <v>0</v>
      </c>
      <c r="T16" s="24">
        <f t="shared" si="9"/>
        <v>54.275673565013669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2322000</v>
      </c>
      <c r="C28" s="39">
        <f t="shared" si="11"/>
        <v>0</v>
      </c>
      <c r="D28" s="39">
        <f t="shared" si="11"/>
        <v>0</v>
      </c>
      <c r="E28" s="39">
        <f t="shared" si="11"/>
        <v>2322000</v>
      </c>
      <c r="F28" s="40">
        <f t="shared" si="11"/>
        <v>2322000</v>
      </c>
      <c r="G28" s="41">
        <f t="shared" si="11"/>
        <v>2322000</v>
      </c>
      <c r="H28" s="40">
        <f t="shared" si="11"/>
        <v>465000</v>
      </c>
      <c r="I28" s="41">
        <f t="shared" si="11"/>
        <v>431416</v>
      </c>
      <c r="J28" s="40">
        <f t="shared" si="11"/>
        <v>825000</v>
      </c>
      <c r="K28" s="41">
        <f t="shared" si="11"/>
        <v>953252</v>
      </c>
      <c r="L28" s="40">
        <f t="shared" si="11"/>
        <v>198000</v>
      </c>
      <c r="M28" s="41">
        <f t="shared" si="11"/>
        <v>587518</v>
      </c>
      <c r="N28" s="40">
        <f t="shared" si="11"/>
        <v>0</v>
      </c>
      <c r="O28" s="41">
        <f t="shared" si="11"/>
        <v>0</v>
      </c>
      <c r="P28" s="40">
        <f t="shared" si="11"/>
        <v>1488000</v>
      </c>
      <c r="Q28" s="41">
        <f t="shared" si="11"/>
        <v>1972186</v>
      </c>
      <c r="R28" s="20">
        <f t="shared" si="7"/>
        <v>-76</v>
      </c>
      <c r="S28" s="21">
        <f t="shared" si="8"/>
        <v>-38.366979560493974</v>
      </c>
      <c r="T28" s="20">
        <f t="shared" si="9"/>
        <v>64.082687338501287</v>
      </c>
      <c r="U28" s="22">
        <f t="shared" si="10"/>
        <v>84.93479758828596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381000</v>
      </c>
      <c r="I31" s="44">
        <v>350625</v>
      </c>
      <c r="J31" s="43">
        <v>59000</v>
      </c>
      <c r="K31" s="44">
        <v>198257</v>
      </c>
      <c r="L31" s="43"/>
      <c r="M31" s="44">
        <v>60000</v>
      </c>
      <c r="N31" s="43"/>
      <c r="O31" s="44"/>
      <c r="P31" s="43">
        <f t="shared" si="5"/>
        <v>440000</v>
      </c>
      <c r="Q31" s="44">
        <f t="shared" si="6"/>
        <v>608882</v>
      </c>
      <c r="R31" s="24">
        <f t="shared" si="7"/>
        <v>-100</v>
      </c>
      <c r="S31" s="25">
        <f t="shared" si="8"/>
        <v>-69.73625143122311</v>
      </c>
      <c r="T31" s="24">
        <f t="shared" si="9"/>
        <v>44</v>
      </c>
      <c r="U31" s="26">
        <f t="shared" si="10"/>
        <v>60.888200000000005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1322000</v>
      </c>
      <c r="C33" s="42"/>
      <c r="D33" s="42"/>
      <c r="E33" s="42">
        <f t="shared" si="4"/>
        <v>1322000</v>
      </c>
      <c r="F33" s="43">
        <v>1322000</v>
      </c>
      <c r="G33" s="44">
        <v>1322000</v>
      </c>
      <c r="H33" s="43">
        <v>84000</v>
      </c>
      <c r="I33" s="44">
        <v>80791</v>
      </c>
      <c r="J33" s="43">
        <v>766000</v>
      </c>
      <c r="K33" s="44">
        <v>754995</v>
      </c>
      <c r="L33" s="43">
        <v>198000</v>
      </c>
      <c r="M33" s="44">
        <v>527518</v>
      </c>
      <c r="N33" s="43"/>
      <c r="O33" s="44"/>
      <c r="P33" s="43">
        <f t="shared" si="5"/>
        <v>1048000</v>
      </c>
      <c r="Q33" s="44">
        <f t="shared" si="6"/>
        <v>1363304</v>
      </c>
      <c r="R33" s="24">
        <f t="shared" si="7"/>
        <v>-74.151436031331599</v>
      </c>
      <c r="S33" s="25">
        <f t="shared" si="8"/>
        <v>-30.129603507307994</v>
      </c>
      <c r="T33" s="24">
        <f t="shared" si="9"/>
        <v>79.273827534039327</v>
      </c>
      <c r="U33" s="26">
        <f t="shared" si="10"/>
        <v>103.12435703479576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2583000</v>
      </c>
      <c r="C43" s="45">
        <f t="shared" si="20"/>
        <v>0</v>
      </c>
      <c r="D43" s="45">
        <f t="shared" si="20"/>
        <v>0</v>
      </c>
      <c r="E43" s="45">
        <f t="shared" si="20"/>
        <v>2583000</v>
      </c>
      <c r="F43" s="46">
        <f t="shared" si="20"/>
        <v>2583000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2583000</v>
      </c>
      <c r="C56" s="39">
        <f t="shared" si="24"/>
        <v>0</v>
      </c>
      <c r="D56" s="39">
        <f t="shared" si="24"/>
        <v>0</v>
      </c>
      <c r="E56" s="39">
        <f t="shared" si="24"/>
        <v>2583000</v>
      </c>
      <c r="F56" s="40">
        <f t="shared" si="24"/>
        <v>2583000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2583000</v>
      </c>
      <c r="C59" s="42"/>
      <c r="D59" s="42"/>
      <c r="E59" s="42">
        <f t="shared" si="13"/>
        <v>2583000</v>
      </c>
      <c r="F59" s="43">
        <v>2583000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7466000</v>
      </c>
      <c r="C61" s="39">
        <f t="shared" si="26"/>
        <v>25308000</v>
      </c>
      <c r="D61" s="39">
        <f t="shared" si="26"/>
        <v>0</v>
      </c>
      <c r="E61" s="39">
        <f t="shared" si="26"/>
        <v>32774000</v>
      </c>
      <c r="F61" s="40">
        <f t="shared" si="26"/>
        <v>32774000</v>
      </c>
      <c r="G61" s="41">
        <f t="shared" si="26"/>
        <v>30191000</v>
      </c>
      <c r="H61" s="40">
        <f t="shared" si="26"/>
        <v>1064000</v>
      </c>
      <c r="I61" s="41">
        <f t="shared" si="26"/>
        <v>431416</v>
      </c>
      <c r="J61" s="40">
        <f t="shared" si="26"/>
        <v>12935000</v>
      </c>
      <c r="K61" s="41">
        <f t="shared" si="26"/>
        <v>953252</v>
      </c>
      <c r="L61" s="40">
        <f t="shared" si="26"/>
        <v>11809000</v>
      </c>
      <c r="M61" s="41">
        <f t="shared" si="26"/>
        <v>587518</v>
      </c>
      <c r="N61" s="40">
        <f t="shared" si="26"/>
        <v>0</v>
      </c>
      <c r="O61" s="41">
        <f t="shared" si="26"/>
        <v>0</v>
      </c>
      <c r="P61" s="40">
        <f t="shared" si="26"/>
        <v>25808000</v>
      </c>
      <c r="Q61" s="41">
        <f t="shared" si="26"/>
        <v>1972186</v>
      </c>
      <c r="R61" s="20">
        <f t="shared" si="16"/>
        <v>-8.7050637804406659</v>
      </c>
      <c r="S61" s="21">
        <f t="shared" si="17"/>
        <v>-38.366979560493974</v>
      </c>
      <c r="T61" s="20">
        <f t="shared" si="18"/>
        <v>78.745346921340087</v>
      </c>
      <c r="U61" s="22">
        <f t="shared" si="19"/>
        <v>6.017532190150729</v>
      </c>
      <c r="V61" s="40">
        <f t="shared" ref="V61:W61" si="27">+V8+V43</f>
        <v>5492000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7466000</v>
      </c>
      <c r="C65" s="48">
        <f t="shared" si="30"/>
        <v>25308000</v>
      </c>
      <c r="D65" s="48">
        <f t="shared" si="30"/>
        <v>0</v>
      </c>
      <c r="E65" s="48">
        <f t="shared" si="30"/>
        <v>32774000</v>
      </c>
      <c r="F65" s="49">
        <f t="shared" si="30"/>
        <v>32774000</v>
      </c>
      <c r="G65" s="50">
        <f t="shared" si="30"/>
        <v>30191000</v>
      </c>
      <c r="H65" s="49">
        <f t="shared" si="30"/>
        <v>1064000</v>
      </c>
      <c r="I65" s="50">
        <f t="shared" si="30"/>
        <v>431416</v>
      </c>
      <c r="J65" s="49">
        <f t="shared" si="30"/>
        <v>12935000</v>
      </c>
      <c r="K65" s="50">
        <f t="shared" si="30"/>
        <v>953252</v>
      </c>
      <c r="L65" s="49">
        <f t="shared" si="30"/>
        <v>11809000</v>
      </c>
      <c r="M65" s="51">
        <f t="shared" si="30"/>
        <v>587518</v>
      </c>
      <c r="N65" s="49">
        <f t="shared" si="30"/>
        <v>0</v>
      </c>
      <c r="O65" s="50">
        <f t="shared" si="30"/>
        <v>0</v>
      </c>
      <c r="P65" s="49">
        <f t="shared" si="30"/>
        <v>25808000</v>
      </c>
      <c r="Q65" s="50">
        <f t="shared" si="30"/>
        <v>1972186</v>
      </c>
      <c r="R65" s="34">
        <f t="shared" si="16"/>
        <v>-8.7050637804406659</v>
      </c>
      <c r="S65" s="35">
        <f t="shared" si="17"/>
        <v>-38.366979560493974</v>
      </c>
      <c r="T65" s="34">
        <f t="shared" si="18"/>
        <v>78.745346921340087</v>
      </c>
      <c r="U65" s="35">
        <f t="shared" si="19"/>
        <v>6.017532190150729</v>
      </c>
      <c r="V65" s="49">
        <f>+V61+V62</f>
        <v>5492000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12412000</v>
      </c>
      <c r="C8" s="36">
        <f t="shared" si="0"/>
        <v>1219000</v>
      </c>
      <c r="D8" s="36">
        <f t="shared" si="0"/>
        <v>0</v>
      </c>
      <c r="E8" s="36">
        <f t="shared" si="0"/>
        <v>13631000</v>
      </c>
      <c r="F8" s="37">
        <f t="shared" si="0"/>
        <v>13631000</v>
      </c>
      <c r="G8" s="38">
        <f t="shared" si="0"/>
        <v>13631000</v>
      </c>
      <c r="H8" s="37">
        <f t="shared" si="0"/>
        <v>2531000</v>
      </c>
      <c r="I8" s="38">
        <f t="shared" si="0"/>
        <v>0</v>
      </c>
      <c r="J8" s="37">
        <f t="shared" si="0"/>
        <v>3374000</v>
      </c>
      <c r="K8" s="38">
        <f t="shared" si="0"/>
        <v>0</v>
      </c>
      <c r="L8" s="37">
        <f t="shared" si="0"/>
        <v>3269000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9174000</v>
      </c>
      <c r="Q8" s="38">
        <f t="shared" si="0"/>
        <v>0</v>
      </c>
      <c r="R8" s="16">
        <f>IF(($J8       =0),0,((($L8       -$J8       )/$J8       )*100))</f>
        <v>-3.1120331950207469</v>
      </c>
      <c r="S8" s="17">
        <f>IF(($K8       =0),0,((($M8       -$K8       )/$K8       )*100))</f>
        <v>0</v>
      </c>
      <c r="T8" s="16">
        <f>IF(($E8       =0),0,(($P8       /$E8       )*100))</f>
        <v>67.302472305773605</v>
      </c>
      <c r="U8" s="18">
        <f>IF(($E8       =0),0,(($Q8       /$E8       )*100))</f>
        <v>0</v>
      </c>
      <c r="V8" s="37">
        <f t="shared" ref="V8:W8" si="1">+V9+V28</f>
        <v>843000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2699000</v>
      </c>
      <c r="C9" s="39">
        <f t="shared" si="2"/>
        <v>619000</v>
      </c>
      <c r="D9" s="39">
        <f t="shared" si="2"/>
        <v>0</v>
      </c>
      <c r="E9" s="39">
        <f t="shared" si="2"/>
        <v>3318000</v>
      </c>
      <c r="F9" s="40">
        <f t="shared" si="2"/>
        <v>3318000</v>
      </c>
      <c r="G9" s="41">
        <f t="shared" si="2"/>
        <v>3318000</v>
      </c>
      <c r="H9" s="40">
        <f t="shared" si="2"/>
        <v>453000</v>
      </c>
      <c r="I9" s="41">
        <f t="shared" si="2"/>
        <v>0</v>
      </c>
      <c r="J9" s="40">
        <f t="shared" si="2"/>
        <v>1057000</v>
      </c>
      <c r="K9" s="41">
        <f t="shared" si="2"/>
        <v>0</v>
      </c>
      <c r="L9" s="40">
        <f t="shared" si="2"/>
        <v>811000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2321000</v>
      </c>
      <c r="Q9" s="41">
        <f t="shared" si="2"/>
        <v>0</v>
      </c>
      <c r="R9" s="20">
        <f>IF(($J9       =0),0,((($L9       -$J9       )/$J9       )*100))</f>
        <v>-23.273415326395458</v>
      </c>
      <c r="S9" s="21">
        <f>IF(($K9       =0),0,((($M9       -$K9       )/$K9       )*100))</f>
        <v>0</v>
      </c>
      <c r="T9" s="20">
        <f>IF(($E9       =0),0,(($P9       /$E9       )*100))</f>
        <v>69.951778179626274</v>
      </c>
      <c r="U9" s="22">
        <f>IF(($E9       =0),0,(($Q9       /$E9       )*100))</f>
        <v>0</v>
      </c>
      <c r="V9" s="40">
        <f t="shared" ref="V9:W9" si="3">SUM(V10:V27)</f>
        <v>843000</v>
      </c>
      <c r="W9" s="41">
        <f t="shared" si="3"/>
        <v>0</v>
      </c>
    </row>
    <row r="10" spans="1:23" x14ac:dyDescent="0.2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2699000</v>
      </c>
      <c r="C16" s="42">
        <v>619000</v>
      </c>
      <c r="D16" s="42"/>
      <c r="E16" s="42">
        <f t="shared" si="4"/>
        <v>3318000</v>
      </c>
      <c r="F16" s="43">
        <v>3318000</v>
      </c>
      <c r="G16" s="44">
        <v>3318000</v>
      </c>
      <c r="H16" s="43">
        <v>453000</v>
      </c>
      <c r="I16" s="44"/>
      <c r="J16" s="43">
        <v>1057000</v>
      </c>
      <c r="K16" s="44"/>
      <c r="L16" s="43">
        <v>811000</v>
      </c>
      <c r="M16" s="44"/>
      <c r="N16" s="43"/>
      <c r="O16" s="44"/>
      <c r="P16" s="43">
        <f t="shared" si="5"/>
        <v>2321000</v>
      </c>
      <c r="Q16" s="44">
        <f t="shared" si="6"/>
        <v>0</v>
      </c>
      <c r="R16" s="24">
        <f t="shared" si="7"/>
        <v>-23.273415326395458</v>
      </c>
      <c r="S16" s="25">
        <f t="shared" si="8"/>
        <v>0</v>
      </c>
      <c r="T16" s="24">
        <f t="shared" si="9"/>
        <v>69.951778179626274</v>
      </c>
      <c r="U16" s="26">
        <f t="shared" si="10"/>
        <v>0</v>
      </c>
      <c r="V16" s="43">
        <v>843000</v>
      </c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9713000</v>
      </c>
      <c r="C28" s="39">
        <f t="shared" si="11"/>
        <v>600000</v>
      </c>
      <c r="D28" s="39">
        <f t="shared" si="11"/>
        <v>0</v>
      </c>
      <c r="E28" s="39">
        <f t="shared" si="11"/>
        <v>10313000</v>
      </c>
      <c r="F28" s="40">
        <f t="shared" si="11"/>
        <v>10313000</v>
      </c>
      <c r="G28" s="41">
        <f t="shared" si="11"/>
        <v>10313000</v>
      </c>
      <c r="H28" s="40">
        <f t="shared" si="11"/>
        <v>2078000</v>
      </c>
      <c r="I28" s="41">
        <f t="shared" si="11"/>
        <v>0</v>
      </c>
      <c r="J28" s="40">
        <f t="shared" si="11"/>
        <v>2317000</v>
      </c>
      <c r="K28" s="41">
        <f t="shared" si="11"/>
        <v>0</v>
      </c>
      <c r="L28" s="40">
        <f t="shared" si="11"/>
        <v>2458000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6853000</v>
      </c>
      <c r="Q28" s="41">
        <f t="shared" si="11"/>
        <v>0</v>
      </c>
      <c r="R28" s="20">
        <f t="shared" si="7"/>
        <v>6.0854553301683207</v>
      </c>
      <c r="S28" s="21">
        <f t="shared" si="8"/>
        <v>0</v>
      </c>
      <c r="T28" s="20">
        <f t="shared" si="9"/>
        <v>66.450111509744985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1600000</v>
      </c>
      <c r="I31" s="44"/>
      <c r="J31" s="43">
        <v>59000</v>
      </c>
      <c r="K31" s="44"/>
      <c r="L31" s="43">
        <v>108000</v>
      </c>
      <c r="M31" s="44"/>
      <c r="N31" s="43"/>
      <c r="O31" s="44"/>
      <c r="P31" s="43">
        <f t="shared" si="5"/>
        <v>1767000</v>
      </c>
      <c r="Q31" s="44">
        <f t="shared" si="6"/>
        <v>0</v>
      </c>
      <c r="R31" s="24">
        <f t="shared" si="7"/>
        <v>83.050847457627114</v>
      </c>
      <c r="S31" s="25">
        <f t="shared" si="8"/>
        <v>0</v>
      </c>
      <c r="T31" s="24">
        <f t="shared" si="9"/>
        <v>76.826086956521749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1913000</v>
      </c>
      <c r="C33" s="42">
        <v>600000</v>
      </c>
      <c r="D33" s="42"/>
      <c r="E33" s="42">
        <f t="shared" si="4"/>
        <v>2513000</v>
      </c>
      <c r="F33" s="43">
        <v>2513000</v>
      </c>
      <c r="G33" s="44">
        <v>2513000</v>
      </c>
      <c r="H33" s="43">
        <v>478000</v>
      </c>
      <c r="I33" s="44"/>
      <c r="J33" s="43">
        <v>750000</v>
      </c>
      <c r="K33" s="44"/>
      <c r="L33" s="43">
        <v>406000</v>
      </c>
      <c r="M33" s="44"/>
      <c r="N33" s="43"/>
      <c r="O33" s="44"/>
      <c r="P33" s="43">
        <f t="shared" si="5"/>
        <v>1634000</v>
      </c>
      <c r="Q33" s="44">
        <f t="shared" si="6"/>
        <v>0</v>
      </c>
      <c r="R33" s="24">
        <f t="shared" si="7"/>
        <v>-45.866666666666667</v>
      </c>
      <c r="S33" s="25">
        <f t="shared" si="8"/>
        <v>0</v>
      </c>
      <c r="T33" s="24">
        <f t="shared" si="9"/>
        <v>65.021886191802622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5500000</v>
      </c>
      <c r="C36" s="42"/>
      <c r="D36" s="42"/>
      <c r="E36" s="42">
        <f t="shared" si="4"/>
        <v>5500000</v>
      </c>
      <c r="F36" s="43">
        <v>5500000</v>
      </c>
      <c r="G36" s="44">
        <v>5500000</v>
      </c>
      <c r="H36" s="43"/>
      <c r="I36" s="44"/>
      <c r="J36" s="43">
        <v>1508000</v>
      </c>
      <c r="K36" s="44"/>
      <c r="L36" s="43">
        <v>1944000</v>
      </c>
      <c r="M36" s="44"/>
      <c r="N36" s="43"/>
      <c r="O36" s="44"/>
      <c r="P36" s="43">
        <f t="shared" si="5"/>
        <v>3452000</v>
      </c>
      <c r="Q36" s="44">
        <f t="shared" si="6"/>
        <v>0</v>
      </c>
      <c r="R36" s="24">
        <f t="shared" si="7"/>
        <v>28.912466843501328</v>
      </c>
      <c r="S36" s="25">
        <f t="shared" si="8"/>
        <v>0</v>
      </c>
      <c r="T36" s="24">
        <f t="shared" si="9"/>
        <v>62.763636363636365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2488000</v>
      </c>
      <c r="C43" s="45">
        <f t="shared" si="20"/>
        <v>0</v>
      </c>
      <c r="D43" s="45">
        <f t="shared" si="20"/>
        <v>0</v>
      </c>
      <c r="E43" s="45">
        <f t="shared" si="20"/>
        <v>2488000</v>
      </c>
      <c r="F43" s="46">
        <f t="shared" si="20"/>
        <v>2488000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2488000</v>
      </c>
      <c r="C56" s="39">
        <f t="shared" si="24"/>
        <v>0</v>
      </c>
      <c r="D56" s="39">
        <f t="shared" si="24"/>
        <v>0</v>
      </c>
      <c r="E56" s="39">
        <f t="shared" si="24"/>
        <v>2488000</v>
      </c>
      <c r="F56" s="40">
        <f t="shared" si="24"/>
        <v>2488000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2488000</v>
      </c>
      <c r="C59" s="42"/>
      <c r="D59" s="42"/>
      <c r="E59" s="42">
        <f t="shared" si="13"/>
        <v>2488000</v>
      </c>
      <c r="F59" s="43">
        <v>2488000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14900000</v>
      </c>
      <c r="C61" s="39">
        <f t="shared" si="26"/>
        <v>1219000</v>
      </c>
      <c r="D61" s="39">
        <f t="shared" si="26"/>
        <v>0</v>
      </c>
      <c r="E61" s="39">
        <f t="shared" si="26"/>
        <v>16119000</v>
      </c>
      <c r="F61" s="40">
        <f t="shared" si="26"/>
        <v>16119000</v>
      </c>
      <c r="G61" s="41">
        <f t="shared" si="26"/>
        <v>13631000</v>
      </c>
      <c r="H61" s="40">
        <f t="shared" si="26"/>
        <v>2531000</v>
      </c>
      <c r="I61" s="41">
        <f t="shared" si="26"/>
        <v>0</v>
      </c>
      <c r="J61" s="40">
        <f t="shared" si="26"/>
        <v>3374000</v>
      </c>
      <c r="K61" s="41">
        <f t="shared" si="26"/>
        <v>0</v>
      </c>
      <c r="L61" s="40">
        <f t="shared" si="26"/>
        <v>3269000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9174000</v>
      </c>
      <c r="Q61" s="41">
        <f t="shared" si="26"/>
        <v>0</v>
      </c>
      <c r="R61" s="20">
        <f t="shared" si="16"/>
        <v>-3.1120331950207469</v>
      </c>
      <c r="S61" s="21">
        <f t="shared" si="17"/>
        <v>0</v>
      </c>
      <c r="T61" s="20">
        <f t="shared" si="18"/>
        <v>56.914200632793602</v>
      </c>
      <c r="U61" s="22">
        <f t="shared" si="19"/>
        <v>0</v>
      </c>
      <c r="V61" s="40">
        <f t="shared" ref="V61:W61" si="27">+V8+V43</f>
        <v>843000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14900000</v>
      </c>
      <c r="C65" s="48">
        <f t="shared" si="30"/>
        <v>1219000</v>
      </c>
      <c r="D65" s="48">
        <f t="shared" si="30"/>
        <v>0</v>
      </c>
      <c r="E65" s="48">
        <f t="shared" si="30"/>
        <v>16119000</v>
      </c>
      <c r="F65" s="49">
        <f t="shared" si="30"/>
        <v>16119000</v>
      </c>
      <c r="G65" s="50">
        <f t="shared" si="30"/>
        <v>13631000</v>
      </c>
      <c r="H65" s="49">
        <f t="shared" si="30"/>
        <v>2531000</v>
      </c>
      <c r="I65" s="50">
        <f t="shared" si="30"/>
        <v>0</v>
      </c>
      <c r="J65" s="49">
        <f t="shared" si="30"/>
        <v>3374000</v>
      </c>
      <c r="K65" s="50">
        <f t="shared" si="30"/>
        <v>0</v>
      </c>
      <c r="L65" s="49">
        <f t="shared" si="30"/>
        <v>3269000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9174000</v>
      </c>
      <c r="Q65" s="50">
        <f t="shared" si="30"/>
        <v>0</v>
      </c>
      <c r="R65" s="34">
        <f t="shared" si="16"/>
        <v>-3.1120331950207469</v>
      </c>
      <c r="S65" s="35">
        <f t="shared" si="17"/>
        <v>0</v>
      </c>
      <c r="T65" s="34">
        <f t="shared" si="18"/>
        <v>56.914200632793602</v>
      </c>
      <c r="U65" s="35">
        <f t="shared" si="19"/>
        <v>0</v>
      </c>
      <c r="V65" s="49">
        <f>+V61+V62</f>
        <v>843000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4955000</v>
      </c>
      <c r="C8" s="36">
        <f t="shared" si="0"/>
        <v>23879000</v>
      </c>
      <c r="D8" s="36">
        <f t="shared" si="0"/>
        <v>0</v>
      </c>
      <c r="E8" s="36">
        <f t="shared" si="0"/>
        <v>28834000</v>
      </c>
      <c r="F8" s="37">
        <f t="shared" si="0"/>
        <v>28834000</v>
      </c>
      <c r="G8" s="38">
        <f t="shared" si="0"/>
        <v>28834000</v>
      </c>
      <c r="H8" s="37">
        <f t="shared" si="0"/>
        <v>2151000</v>
      </c>
      <c r="I8" s="38">
        <f t="shared" si="0"/>
        <v>1058827</v>
      </c>
      <c r="J8" s="37">
        <f t="shared" si="0"/>
        <v>3826000</v>
      </c>
      <c r="K8" s="38">
        <f t="shared" si="0"/>
        <v>1465031</v>
      </c>
      <c r="L8" s="37">
        <f t="shared" si="0"/>
        <v>8598000</v>
      </c>
      <c r="M8" s="38">
        <f t="shared" si="0"/>
        <v>860448</v>
      </c>
      <c r="N8" s="37">
        <f t="shared" si="0"/>
        <v>0</v>
      </c>
      <c r="O8" s="38">
        <f t="shared" si="0"/>
        <v>0</v>
      </c>
      <c r="P8" s="37">
        <f t="shared" si="0"/>
        <v>14575000</v>
      </c>
      <c r="Q8" s="38">
        <f t="shared" si="0"/>
        <v>3384306</v>
      </c>
      <c r="R8" s="16">
        <f>IF(($J8       =0),0,((($L8       -$J8       )/$J8       )*100))</f>
        <v>124.72556194458966</v>
      </c>
      <c r="S8" s="17">
        <f>IF(($K8       =0),0,((($M8       -$K8       )/$K8       )*100))</f>
        <v>-41.267590924697153</v>
      </c>
      <c r="T8" s="16">
        <f>IF(($E8       =0),0,(($P8       /$E8       )*100))</f>
        <v>50.547964208920028</v>
      </c>
      <c r="U8" s="18">
        <f>IF(($E8       =0),0,(($Q8       /$E8       )*100))</f>
        <v>11.737206076160088</v>
      </c>
      <c r="V8" s="37">
        <f t="shared" ref="V8:W8" si="1">+V9+V28</f>
        <v>6094000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2455000</v>
      </c>
      <c r="C9" s="39">
        <f t="shared" si="2"/>
        <v>23879000</v>
      </c>
      <c r="D9" s="39">
        <f t="shared" si="2"/>
        <v>0</v>
      </c>
      <c r="E9" s="39">
        <f t="shared" si="2"/>
        <v>26334000</v>
      </c>
      <c r="F9" s="40">
        <f t="shared" si="2"/>
        <v>26334000</v>
      </c>
      <c r="G9" s="41">
        <f t="shared" si="2"/>
        <v>26334000</v>
      </c>
      <c r="H9" s="40">
        <f t="shared" si="2"/>
        <v>1303000</v>
      </c>
      <c r="I9" s="41">
        <f t="shared" si="2"/>
        <v>0</v>
      </c>
      <c r="J9" s="40">
        <f t="shared" si="2"/>
        <v>2789000</v>
      </c>
      <c r="K9" s="41">
        <f t="shared" si="2"/>
        <v>394619</v>
      </c>
      <c r="L9" s="40">
        <f t="shared" si="2"/>
        <v>8447000</v>
      </c>
      <c r="M9" s="41">
        <f t="shared" si="2"/>
        <v>777642</v>
      </c>
      <c r="N9" s="40">
        <f t="shared" si="2"/>
        <v>0</v>
      </c>
      <c r="O9" s="41">
        <f t="shared" si="2"/>
        <v>0</v>
      </c>
      <c r="P9" s="40">
        <f t="shared" si="2"/>
        <v>12539000</v>
      </c>
      <c r="Q9" s="41">
        <f t="shared" si="2"/>
        <v>1172261</v>
      </c>
      <c r="R9" s="20">
        <f>IF(($J9       =0),0,((($L9       -$J9       )/$J9       )*100))</f>
        <v>202.86841161706707</v>
      </c>
      <c r="S9" s="21">
        <f>IF(($K9       =0),0,((($M9       -$K9       )/$K9       )*100))</f>
        <v>97.061469417336724</v>
      </c>
      <c r="T9" s="20">
        <f>IF(($E9       =0),0,(($P9       /$E9       )*100))</f>
        <v>47.615250246829191</v>
      </c>
      <c r="U9" s="22">
        <f>IF(($E9       =0),0,(($Q9       /$E9       )*100))</f>
        <v>4.4515113541429336</v>
      </c>
      <c r="V9" s="40">
        <f t="shared" ref="V9:W9" si="3">SUM(V10:V27)</f>
        <v>6094000</v>
      </c>
      <c r="W9" s="41">
        <f t="shared" si="3"/>
        <v>0</v>
      </c>
    </row>
    <row r="10" spans="1:23" x14ac:dyDescent="0.2">
      <c r="A10" s="23" t="s">
        <v>36</v>
      </c>
      <c r="B10" s="42"/>
      <c r="C10" s="42">
        <v>24203000</v>
      </c>
      <c r="D10" s="42"/>
      <c r="E10" s="42">
        <f t="shared" ref="E10:E41" si="4">$B10      +$C10      +$D10</f>
        <v>24203000</v>
      </c>
      <c r="F10" s="43">
        <v>24203000</v>
      </c>
      <c r="G10" s="44">
        <v>24203000</v>
      </c>
      <c r="H10" s="43">
        <v>1303000</v>
      </c>
      <c r="I10" s="44"/>
      <c r="J10" s="43">
        <v>2131000</v>
      </c>
      <c r="K10" s="44"/>
      <c r="L10" s="43">
        <v>7872000</v>
      </c>
      <c r="M10" s="44"/>
      <c r="N10" s="43"/>
      <c r="O10" s="44"/>
      <c r="P10" s="43">
        <f t="shared" ref="P10:P41" si="5">$H10      +$J10      +$L10      +$N10</f>
        <v>11306000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269.40403566400749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46.713217369747554</v>
      </c>
      <c r="U10" s="26">
        <f t="shared" ref="U10:U41" si="10">IF(($E10      =0),0,(($Q10      /$E10      )*100))</f>
        <v>0</v>
      </c>
      <c r="V10" s="43">
        <v>6094000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2455000</v>
      </c>
      <c r="C16" s="42">
        <v>-324000</v>
      </c>
      <c r="D16" s="42"/>
      <c r="E16" s="42">
        <f t="shared" si="4"/>
        <v>2131000</v>
      </c>
      <c r="F16" s="43">
        <v>2131000</v>
      </c>
      <c r="G16" s="44">
        <v>2131000</v>
      </c>
      <c r="H16" s="43"/>
      <c r="I16" s="44"/>
      <c r="J16" s="43">
        <v>658000</v>
      </c>
      <c r="K16" s="44">
        <v>394619</v>
      </c>
      <c r="L16" s="43">
        <v>575000</v>
      </c>
      <c r="M16" s="44">
        <v>777642</v>
      </c>
      <c r="N16" s="43"/>
      <c r="O16" s="44"/>
      <c r="P16" s="43">
        <f t="shared" si="5"/>
        <v>1233000</v>
      </c>
      <c r="Q16" s="44">
        <f t="shared" si="6"/>
        <v>1172261</v>
      </c>
      <c r="R16" s="24">
        <f t="shared" si="7"/>
        <v>-12.613981762917934</v>
      </c>
      <c r="S16" s="25">
        <f t="shared" si="8"/>
        <v>97.061469417336724</v>
      </c>
      <c r="T16" s="24">
        <f t="shared" si="9"/>
        <v>57.860159549507273</v>
      </c>
      <c r="U16" s="26">
        <f t="shared" si="10"/>
        <v>55.009901454716093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2500000</v>
      </c>
      <c r="C28" s="39">
        <f t="shared" si="11"/>
        <v>0</v>
      </c>
      <c r="D28" s="39">
        <f t="shared" si="11"/>
        <v>0</v>
      </c>
      <c r="E28" s="39">
        <f t="shared" si="11"/>
        <v>2500000</v>
      </c>
      <c r="F28" s="40">
        <f t="shared" si="11"/>
        <v>2500000</v>
      </c>
      <c r="G28" s="41">
        <f t="shared" si="11"/>
        <v>2500000</v>
      </c>
      <c r="H28" s="40">
        <f t="shared" si="11"/>
        <v>848000</v>
      </c>
      <c r="I28" s="41">
        <f t="shared" si="11"/>
        <v>1058827</v>
      </c>
      <c r="J28" s="40">
        <f t="shared" si="11"/>
        <v>1037000</v>
      </c>
      <c r="K28" s="41">
        <f t="shared" si="11"/>
        <v>1070412</v>
      </c>
      <c r="L28" s="40">
        <f t="shared" si="11"/>
        <v>151000</v>
      </c>
      <c r="M28" s="41">
        <f t="shared" si="11"/>
        <v>82806</v>
      </c>
      <c r="N28" s="40">
        <f t="shared" si="11"/>
        <v>0</v>
      </c>
      <c r="O28" s="41">
        <f t="shared" si="11"/>
        <v>0</v>
      </c>
      <c r="P28" s="40">
        <f t="shared" si="11"/>
        <v>2036000</v>
      </c>
      <c r="Q28" s="41">
        <f t="shared" si="11"/>
        <v>2212045</v>
      </c>
      <c r="R28" s="20">
        <f t="shared" si="7"/>
        <v>-85.438765670202514</v>
      </c>
      <c r="S28" s="21">
        <f t="shared" si="8"/>
        <v>-92.264100178249123</v>
      </c>
      <c r="T28" s="20">
        <f t="shared" si="9"/>
        <v>81.44</v>
      </c>
      <c r="U28" s="22">
        <f t="shared" si="10"/>
        <v>88.481799999999993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1300000</v>
      </c>
      <c r="C31" s="42"/>
      <c r="D31" s="42"/>
      <c r="E31" s="42">
        <f t="shared" si="4"/>
        <v>1300000</v>
      </c>
      <c r="F31" s="43">
        <v>1300000</v>
      </c>
      <c r="G31" s="44">
        <v>1300000</v>
      </c>
      <c r="H31" s="43">
        <v>548000</v>
      </c>
      <c r="I31" s="44">
        <v>547047</v>
      </c>
      <c r="J31" s="43">
        <v>403000</v>
      </c>
      <c r="K31" s="44">
        <v>452862</v>
      </c>
      <c r="L31" s="43">
        <v>101000</v>
      </c>
      <c r="M31" s="44">
        <v>82806</v>
      </c>
      <c r="N31" s="43"/>
      <c r="O31" s="44"/>
      <c r="P31" s="43">
        <f t="shared" si="5"/>
        <v>1052000</v>
      </c>
      <c r="Q31" s="44">
        <f t="shared" si="6"/>
        <v>1082715</v>
      </c>
      <c r="R31" s="24">
        <f t="shared" si="7"/>
        <v>-74.937965260545909</v>
      </c>
      <c r="S31" s="25">
        <f t="shared" si="8"/>
        <v>-81.71495952409343</v>
      </c>
      <c r="T31" s="24">
        <f t="shared" si="9"/>
        <v>80.92307692307692</v>
      </c>
      <c r="U31" s="26">
        <f t="shared" si="10"/>
        <v>83.285769230769233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>
        <v>300000</v>
      </c>
      <c r="I33" s="44">
        <v>511780</v>
      </c>
      <c r="J33" s="43">
        <v>634000</v>
      </c>
      <c r="K33" s="44">
        <v>617550</v>
      </c>
      <c r="L33" s="43">
        <v>50000</v>
      </c>
      <c r="M33" s="44"/>
      <c r="N33" s="43"/>
      <c r="O33" s="44"/>
      <c r="P33" s="43">
        <f t="shared" si="5"/>
        <v>984000</v>
      </c>
      <c r="Q33" s="44">
        <f t="shared" si="6"/>
        <v>1129330</v>
      </c>
      <c r="R33" s="24">
        <f t="shared" si="7"/>
        <v>-92.113564668769726</v>
      </c>
      <c r="S33" s="25">
        <f t="shared" si="8"/>
        <v>-100</v>
      </c>
      <c r="T33" s="24">
        <f t="shared" si="9"/>
        <v>82</v>
      </c>
      <c r="U33" s="26">
        <f t="shared" si="10"/>
        <v>94.110833333333332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2568000</v>
      </c>
      <c r="C43" s="45">
        <f t="shared" si="20"/>
        <v>0</v>
      </c>
      <c r="D43" s="45">
        <f t="shared" si="20"/>
        <v>0</v>
      </c>
      <c r="E43" s="45">
        <f t="shared" si="20"/>
        <v>2568000</v>
      </c>
      <c r="F43" s="46">
        <f t="shared" si="20"/>
        <v>2568000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2568000</v>
      </c>
      <c r="C56" s="39">
        <f t="shared" si="24"/>
        <v>0</v>
      </c>
      <c r="D56" s="39">
        <f t="shared" si="24"/>
        <v>0</v>
      </c>
      <c r="E56" s="39">
        <f t="shared" si="24"/>
        <v>2568000</v>
      </c>
      <c r="F56" s="40">
        <f t="shared" si="24"/>
        <v>2568000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2568000</v>
      </c>
      <c r="C59" s="42"/>
      <c r="D59" s="42"/>
      <c r="E59" s="42">
        <f t="shared" si="13"/>
        <v>2568000</v>
      </c>
      <c r="F59" s="43">
        <v>2568000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7523000</v>
      </c>
      <c r="C61" s="39">
        <f t="shared" si="26"/>
        <v>23879000</v>
      </c>
      <c r="D61" s="39">
        <f t="shared" si="26"/>
        <v>0</v>
      </c>
      <c r="E61" s="39">
        <f t="shared" si="26"/>
        <v>31402000</v>
      </c>
      <c r="F61" s="40">
        <f t="shared" si="26"/>
        <v>31402000</v>
      </c>
      <c r="G61" s="41">
        <f t="shared" si="26"/>
        <v>28834000</v>
      </c>
      <c r="H61" s="40">
        <f t="shared" si="26"/>
        <v>2151000</v>
      </c>
      <c r="I61" s="41">
        <f t="shared" si="26"/>
        <v>1058827</v>
      </c>
      <c r="J61" s="40">
        <f t="shared" si="26"/>
        <v>3826000</v>
      </c>
      <c r="K61" s="41">
        <f t="shared" si="26"/>
        <v>1465031</v>
      </c>
      <c r="L61" s="40">
        <f t="shared" si="26"/>
        <v>8598000</v>
      </c>
      <c r="M61" s="41">
        <f t="shared" si="26"/>
        <v>860448</v>
      </c>
      <c r="N61" s="40">
        <f t="shared" si="26"/>
        <v>0</v>
      </c>
      <c r="O61" s="41">
        <f t="shared" si="26"/>
        <v>0</v>
      </c>
      <c r="P61" s="40">
        <f t="shared" si="26"/>
        <v>14575000</v>
      </c>
      <c r="Q61" s="41">
        <f t="shared" si="26"/>
        <v>3384306</v>
      </c>
      <c r="R61" s="20">
        <f t="shared" si="16"/>
        <v>124.72556194458966</v>
      </c>
      <c r="S61" s="21">
        <f t="shared" si="17"/>
        <v>-41.267590924697153</v>
      </c>
      <c r="T61" s="20">
        <f t="shared" si="18"/>
        <v>46.414241131138148</v>
      </c>
      <c r="U61" s="22">
        <f t="shared" si="19"/>
        <v>10.77735813005541</v>
      </c>
      <c r="V61" s="40">
        <f t="shared" ref="V61:W61" si="27">+V8+V43</f>
        <v>6094000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7523000</v>
      </c>
      <c r="C65" s="48">
        <f t="shared" si="30"/>
        <v>23879000</v>
      </c>
      <c r="D65" s="48">
        <f t="shared" si="30"/>
        <v>0</v>
      </c>
      <c r="E65" s="48">
        <f t="shared" si="30"/>
        <v>31402000</v>
      </c>
      <c r="F65" s="49">
        <f t="shared" si="30"/>
        <v>31402000</v>
      </c>
      <c r="G65" s="50">
        <f t="shared" si="30"/>
        <v>28834000</v>
      </c>
      <c r="H65" s="49">
        <f t="shared" si="30"/>
        <v>2151000</v>
      </c>
      <c r="I65" s="50">
        <f t="shared" si="30"/>
        <v>1058827</v>
      </c>
      <c r="J65" s="49">
        <f t="shared" si="30"/>
        <v>3826000</v>
      </c>
      <c r="K65" s="50">
        <f t="shared" si="30"/>
        <v>1465031</v>
      </c>
      <c r="L65" s="49">
        <f t="shared" si="30"/>
        <v>8598000</v>
      </c>
      <c r="M65" s="51">
        <f t="shared" si="30"/>
        <v>860448</v>
      </c>
      <c r="N65" s="49">
        <f t="shared" si="30"/>
        <v>0</v>
      </c>
      <c r="O65" s="50">
        <f t="shared" si="30"/>
        <v>0</v>
      </c>
      <c r="P65" s="49">
        <f t="shared" si="30"/>
        <v>14575000</v>
      </c>
      <c r="Q65" s="50">
        <f t="shared" si="30"/>
        <v>3384306</v>
      </c>
      <c r="R65" s="34">
        <f t="shared" si="16"/>
        <v>124.72556194458966</v>
      </c>
      <c r="S65" s="35">
        <f t="shared" si="17"/>
        <v>-41.267590924697153</v>
      </c>
      <c r="T65" s="34">
        <f t="shared" si="18"/>
        <v>46.414241131138148</v>
      </c>
      <c r="U65" s="35">
        <f t="shared" si="19"/>
        <v>10.77735813005541</v>
      </c>
      <c r="V65" s="49">
        <f>+V61+V62</f>
        <v>6094000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50777000</v>
      </c>
      <c r="C8" s="36">
        <f t="shared" si="0"/>
        <v>-8234000</v>
      </c>
      <c r="D8" s="36">
        <f t="shared" si="0"/>
        <v>0</v>
      </c>
      <c r="E8" s="36">
        <f t="shared" si="0"/>
        <v>42543000</v>
      </c>
      <c r="F8" s="37">
        <f t="shared" si="0"/>
        <v>44543000</v>
      </c>
      <c r="G8" s="38">
        <f t="shared" si="0"/>
        <v>42543000</v>
      </c>
      <c r="H8" s="37">
        <f t="shared" si="0"/>
        <v>7344000</v>
      </c>
      <c r="I8" s="38">
        <f t="shared" si="0"/>
        <v>0</v>
      </c>
      <c r="J8" s="37">
        <f t="shared" si="0"/>
        <v>8458000</v>
      </c>
      <c r="K8" s="38">
        <f t="shared" si="0"/>
        <v>0</v>
      </c>
      <c r="L8" s="37">
        <f t="shared" si="0"/>
        <v>16672000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32474000</v>
      </c>
      <c r="Q8" s="38">
        <f t="shared" si="0"/>
        <v>0</v>
      </c>
      <c r="R8" s="16">
        <f>IF(($J8       =0),0,((($L8       -$J8       )/$J8       )*100))</f>
        <v>97.115157247576249</v>
      </c>
      <c r="S8" s="17">
        <f>IF(($K8       =0),0,((($M8       -$K8       )/$K8       )*100))</f>
        <v>0</v>
      </c>
      <c r="T8" s="16">
        <f>IF(($E8       =0),0,(($P8       /$E8       )*100))</f>
        <v>76.332181557483011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42577000</v>
      </c>
      <c r="C9" s="39">
        <f t="shared" si="2"/>
        <v>-4044000</v>
      </c>
      <c r="D9" s="39">
        <f t="shared" si="2"/>
        <v>0</v>
      </c>
      <c r="E9" s="39">
        <f t="shared" si="2"/>
        <v>38533000</v>
      </c>
      <c r="F9" s="40">
        <f t="shared" si="2"/>
        <v>40533000</v>
      </c>
      <c r="G9" s="41">
        <f t="shared" si="2"/>
        <v>38533000</v>
      </c>
      <c r="H9" s="40">
        <f t="shared" si="2"/>
        <v>5752000</v>
      </c>
      <c r="I9" s="41">
        <f t="shared" si="2"/>
        <v>0</v>
      </c>
      <c r="J9" s="40">
        <f t="shared" si="2"/>
        <v>7996000</v>
      </c>
      <c r="K9" s="41">
        <f t="shared" si="2"/>
        <v>0</v>
      </c>
      <c r="L9" s="40">
        <f t="shared" si="2"/>
        <v>16000000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29748000</v>
      </c>
      <c r="Q9" s="41">
        <f t="shared" si="2"/>
        <v>0</v>
      </c>
      <c r="R9" s="20">
        <f>IF(($J9       =0),0,((($L9       -$J9       )/$J9       )*100))</f>
        <v>100.10005002501249</v>
      </c>
      <c r="S9" s="21">
        <f>IF(($K9       =0),0,((($M9       -$K9       )/$K9       )*100))</f>
        <v>0</v>
      </c>
      <c r="T9" s="20">
        <f>IF(($E9       =0),0,(($P9       /$E9       )*100))</f>
        <v>77.201359873355301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27290000</v>
      </c>
      <c r="C10" s="42">
        <v>-2044000</v>
      </c>
      <c r="D10" s="42"/>
      <c r="E10" s="42">
        <f t="shared" ref="E10:E41" si="4">$B10      +$C10      +$D10</f>
        <v>25246000</v>
      </c>
      <c r="F10" s="43">
        <v>25246000</v>
      </c>
      <c r="G10" s="44">
        <v>25246000</v>
      </c>
      <c r="H10" s="43">
        <v>2534000</v>
      </c>
      <c r="I10" s="44"/>
      <c r="J10" s="43">
        <v>6338000</v>
      </c>
      <c r="K10" s="44"/>
      <c r="L10" s="43">
        <v>16000000</v>
      </c>
      <c r="M10" s="44"/>
      <c r="N10" s="43"/>
      <c r="O10" s="44"/>
      <c r="P10" s="43">
        <f t="shared" ref="P10:P41" si="5">$H10      +$J10      +$L10      +$N10</f>
        <v>24872000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152.44556642473967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98.518577200348574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15287000</v>
      </c>
      <c r="C23" s="42">
        <v>-2000000</v>
      </c>
      <c r="D23" s="42"/>
      <c r="E23" s="42">
        <f t="shared" si="4"/>
        <v>13287000</v>
      </c>
      <c r="F23" s="43">
        <v>15287000</v>
      </c>
      <c r="G23" s="44">
        <v>13287000</v>
      </c>
      <c r="H23" s="43">
        <v>3218000</v>
      </c>
      <c r="I23" s="44"/>
      <c r="J23" s="43">
        <v>1658000</v>
      </c>
      <c r="K23" s="44"/>
      <c r="L23" s="43"/>
      <c r="M23" s="44"/>
      <c r="N23" s="43"/>
      <c r="O23" s="44"/>
      <c r="P23" s="43">
        <f t="shared" si="5"/>
        <v>4876000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36.697523895536996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8200000</v>
      </c>
      <c r="C28" s="39">
        <f t="shared" si="11"/>
        <v>-4190000</v>
      </c>
      <c r="D28" s="39">
        <f t="shared" si="11"/>
        <v>0</v>
      </c>
      <c r="E28" s="39">
        <f t="shared" si="11"/>
        <v>4010000</v>
      </c>
      <c r="F28" s="40">
        <f t="shared" si="11"/>
        <v>4010000</v>
      </c>
      <c r="G28" s="41">
        <f t="shared" si="11"/>
        <v>4010000</v>
      </c>
      <c r="H28" s="40">
        <f t="shared" si="11"/>
        <v>1592000</v>
      </c>
      <c r="I28" s="41">
        <f t="shared" si="11"/>
        <v>0</v>
      </c>
      <c r="J28" s="40">
        <f t="shared" si="11"/>
        <v>462000</v>
      </c>
      <c r="K28" s="41">
        <f t="shared" si="11"/>
        <v>0</v>
      </c>
      <c r="L28" s="40">
        <f t="shared" si="11"/>
        <v>672000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2726000</v>
      </c>
      <c r="Q28" s="41">
        <f t="shared" si="11"/>
        <v>0</v>
      </c>
      <c r="R28" s="20">
        <f t="shared" si="7"/>
        <v>45.454545454545453</v>
      </c>
      <c r="S28" s="21">
        <f t="shared" si="8"/>
        <v>0</v>
      </c>
      <c r="T28" s="20">
        <f t="shared" si="9"/>
        <v>67.980049875311721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1592000</v>
      </c>
      <c r="I31" s="44"/>
      <c r="J31" s="43">
        <v>172000</v>
      </c>
      <c r="K31" s="44"/>
      <c r="L31" s="43">
        <v>211000</v>
      </c>
      <c r="M31" s="44"/>
      <c r="N31" s="43"/>
      <c r="O31" s="44"/>
      <c r="P31" s="43">
        <f t="shared" si="5"/>
        <v>1975000</v>
      </c>
      <c r="Q31" s="44">
        <f t="shared" si="6"/>
        <v>0</v>
      </c>
      <c r="R31" s="24">
        <f t="shared" si="7"/>
        <v>22.674418604651162</v>
      </c>
      <c r="S31" s="25">
        <f t="shared" si="8"/>
        <v>0</v>
      </c>
      <c r="T31" s="24">
        <f t="shared" si="9"/>
        <v>65.833333333333329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-190000</v>
      </c>
      <c r="D33" s="42"/>
      <c r="E33" s="42">
        <f t="shared" si="4"/>
        <v>1010000</v>
      </c>
      <c r="F33" s="43">
        <v>1010000</v>
      </c>
      <c r="G33" s="44">
        <v>1010000</v>
      </c>
      <c r="H33" s="43"/>
      <c r="I33" s="44"/>
      <c r="J33" s="43">
        <v>290000</v>
      </c>
      <c r="K33" s="44"/>
      <c r="L33" s="43">
        <v>461000</v>
      </c>
      <c r="M33" s="44"/>
      <c r="N33" s="43"/>
      <c r="O33" s="44"/>
      <c r="P33" s="43">
        <f t="shared" si="5"/>
        <v>751000</v>
      </c>
      <c r="Q33" s="44">
        <f t="shared" si="6"/>
        <v>0</v>
      </c>
      <c r="R33" s="24">
        <f t="shared" si="7"/>
        <v>58.965517241379303</v>
      </c>
      <c r="S33" s="25">
        <f t="shared" si="8"/>
        <v>0</v>
      </c>
      <c r="T33" s="24">
        <f t="shared" si="9"/>
        <v>74.356435643564353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>
        <v>-4000000</v>
      </c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65000</v>
      </c>
      <c r="C43" s="45">
        <f t="shared" si="20"/>
        <v>0</v>
      </c>
      <c r="D43" s="45">
        <f t="shared" si="20"/>
        <v>0</v>
      </c>
      <c r="E43" s="45">
        <f t="shared" si="20"/>
        <v>65000</v>
      </c>
      <c r="F43" s="46">
        <f t="shared" si="20"/>
        <v>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65000</v>
      </c>
      <c r="C44" s="39">
        <f t="shared" si="22"/>
        <v>0</v>
      </c>
      <c r="D44" s="39">
        <f t="shared" si="22"/>
        <v>0</v>
      </c>
      <c r="E44" s="39">
        <f t="shared" si="22"/>
        <v>65000</v>
      </c>
      <c r="F44" s="40">
        <f t="shared" si="22"/>
        <v>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65000</v>
      </c>
      <c r="C46" s="42"/>
      <c r="D46" s="42"/>
      <c r="E46" s="42">
        <f t="shared" si="13"/>
        <v>65000</v>
      </c>
      <c r="F46" s="43">
        <v>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50842000</v>
      </c>
      <c r="C61" s="39">
        <f t="shared" si="26"/>
        <v>-8234000</v>
      </c>
      <c r="D61" s="39">
        <f t="shared" si="26"/>
        <v>0</v>
      </c>
      <c r="E61" s="39">
        <f t="shared" si="26"/>
        <v>42608000</v>
      </c>
      <c r="F61" s="40">
        <f t="shared" si="26"/>
        <v>44608000</v>
      </c>
      <c r="G61" s="41">
        <f t="shared" si="26"/>
        <v>42543000</v>
      </c>
      <c r="H61" s="40">
        <f t="shared" si="26"/>
        <v>7344000</v>
      </c>
      <c r="I61" s="41">
        <f t="shared" si="26"/>
        <v>0</v>
      </c>
      <c r="J61" s="40">
        <f t="shared" si="26"/>
        <v>8458000</v>
      </c>
      <c r="K61" s="41">
        <f t="shared" si="26"/>
        <v>0</v>
      </c>
      <c r="L61" s="40">
        <f t="shared" si="26"/>
        <v>16672000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32474000</v>
      </c>
      <c r="Q61" s="41">
        <f t="shared" si="26"/>
        <v>0</v>
      </c>
      <c r="R61" s="20">
        <f t="shared" si="16"/>
        <v>97.115157247576249</v>
      </c>
      <c r="S61" s="21">
        <f t="shared" si="17"/>
        <v>0</v>
      </c>
      <c r="T61" s="20">
        <f t="shared" si="18"/>
        <v>76.21573413443484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50842000</v>
      </c>
      <c r="C65" s="48">
        <f t="shared" si="30"/>
        <v>-8234000</v>
      </c>
      <c r="D65" s="48">
        <f t="shared" si="30"/>
        <v>0</v>
      </c>
      <c r="E65" s="48">
        <f t="shared" si="30"/>
        <v>42608000</v>
      </c>
      <c r="F65" s="49">
        <f t="shared" si="30"/>
        <v>44608000</v>
      </c>
      <c r="G65" s="50">
        <f t="shared" si="30"/>
        <v>42543000</v>
      </c>
      <c r="H65" s="49">
        <f t="shared" si="30"/>
        <v>7344000</v>
      </c>
      <c r="I65" s="50">
        <f t="shared" si="30"/>
        <v>0</v>
      </c>
      <c r="J65" s="49">
        <f t="shared" si="30"/>
        <v>8458000</v>
      </c>
      <c r="K65" s="50">
        <f t="shared" si="30"/>
        <v>0</v>
      </c>
      <c r="L65" s="49">
        <f t="shared" si="30"/>
        <v>16672000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32474000</v>
      </c>
      <c r="Q65" s="50">
        <f t="shared" si="30"/>
        <v>0</v>
      </c>
      <c r="R65" s="34">
        <f t="shared" si="16"/>
        <v>97.115157247576249</v>
      </c>
      <c r="S65" s="35">
        <f t="shared" si="17"/>
        <v>0</v>
      </c>
      <c r="T65" s="34">
        <f t="shared" si="18"/>
        <v>76.21573413443484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41931000</v>
      </c>
      <c r="C8" s="36">
        <f t="shared" si="0"/>
        <v>-35607000</v>
      </c>
      <c r="D8" s="36">
        <f t="shared" si="0"/>
        <v>0</v>
      </c>
      <c r="E8" s="36">
        <f t="shared" si="0"/>
        <v>6324000</v>
      </c>
      <c r="F8" s="37">
        <f t="shared" si="0"/>
        <v>19324000</v>
      </c>
      <c r="G8" s="38">
        <f t="shared" si="0"/>
        <v>6324000</v>
      </c>
      <c r="H8" s="37">
        <f t="shared" si="0"/>
        <v>1167000</v>
      </c>
      <c r="I8" s="38">
        <f t="shared" si="0"/>
        <v>0</v>
      </c>
      <c r="J8" s="37">
        <f t="shared" si="0"/>
        <v>1113000</v>
      </c>
      <c r="K8" s="38">
        <f t="shared" si="0"/>
        <v>0</v>
      </c>
      <c r="L8" s="37">
        <f t="shared" si="0"/>
        <v>1501000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3781000</v>
      </c>
      <c r="Q8" s="38">
        <f t="shared" si="0"/>
        <v>0</v>
      </c>
      <c r="R8" s="16">
        <f>IF(($J8       =0),0,((($L8       -$J8       )/$J8       )*100))</f>
        <v>34.860736747529202</v>
      </c>
      <c r="S8" s="17">
        <f>IF(($K8       =0),0,((($M8       -$K8       )/$K8       )*100))</f>
        <v>0</v>
      </c>
      <c r="T8" s="16">
        <f>IF(($E8       =0),0,(($P8       /$E8       )*100))</f>
        <v>59.788108791903859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38431000</v>
      </c>
      <c r="C9" s="39">
        <f t="shared" si="2"/>
        <v>-35260000</v>
      </c>
      <c r="D9" s="39">
        <f t="shared" si="2"/>
        <v>0</v>
      </c>
      <c r="E9" s="39">
        <f t="shared" si="2"/>
        <v>3171000</v>
      </c>
      <c r="F9" s="40">
        <f t="shared" si="2"/>
        <v>16171000</v>
      </c>
      <c r="G9" s="41">
        <f t="shared" si="2"/>
        <v>3171000</v>
      </c>
      <c r="H9" s="40">
        <f t="shared" si="2"/>
        <v>881000</v>
      </c>
      <c r="I9" s="41">
        <f t="shared" si="2"/>
        <v>0</v>
      </c>
      <c r="J9" s="40">
        <f t="shared" si="2"/>
        <v>215000</v>
      </c>
      <c r="K9" s="41">
        <f t="shared" si="2"/>
        <v>0</v>
      </c>
      <c r="L9" s="40">
        <f t="shared" si="2"/>
        <v>637000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1733000</v>
      </c>
      <c r="Q9" s="41">
        <f t="shared" si="2"/>
        <v>0</v>
      </c>
      <c r="R9" s="20">
        <f>IF(($J9       =0),0,((($L9       -$J9       )/$J9       )*100))</f>
        <v>196.27906976744185</v>
      </c>
      <c r="S9" s="21">
        <f>IF(($K9       =0),0,((($M9       -$K9       )/$K9       )*100))</f>
        <v>0</v>
      </c>
      <c r="T9" s="20">
        <f>IF(($E9       =0),0,(($P9       /$E9       )*100))</f>
        <v>54.651529485966577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23431000</v>
      </c>
      <c r="C10" s="42">
        <v>-22260000</v>
      </c>
      <c r="D10" s="42"/>
      <c r="E10" s="42">
        <f t="shared" ref="E10:E41" si="4">$B10      +$C10      +$D10</f>
        <v>1171000</v>
      </c>
      <c r="F10" s="43">
        <v>1171000</v>
      </c>
      <c r="G10" s="44">
        <v>1171000</v>
      </c>
      <c r="H10" s="43">
        <v>318000</v>
      </c>
      <c r="I10" s="44"/>
      <c r="J10" s="43">
        <v>215000</v>
      </c>
      <c r="K10" s="44"/>
      <c r="L10" s="43">
        <v>637000</v>
      </c>
      <c r="M10" s="44"/>
      <c r="N10" s="43"/>
      <c r="O10" s="44"/>
      <c r="P10" s="43">
        <f t="shared" ref="P10:P41" si="5">$H10      +$J10      +$L10      +$N10</f>
        <v>1170000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196.27906976744185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99.914602903501276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15000000</v>
      </c>
      <c r="C23" s="42">
        <v>-13000000</v>
      </c>
      <c r="D23" s="42"/>
      <c r="E23" s="42">
        <f t="shared" si="4"/>
        <v>2000000</v>
      </c>
      <c r="F23" s="43">
        <v>15000000</v>
      </c>
      <c r="G23" s="44">
        <v>2000000</v>
      </c>
      <c r="H23" s="43">
        <v>563000</v>
      </c>
      <c r="I23" s="44"/>
      <c r="J23" s="43"/>
      <c r="K23" s="44"/>
      <c r="L23" s="43"/>
      <c r="M23" s="44"/>
      <c r="N23" s="43"/>
      <c r="O23" s="44"/>
      <c r="P23" s="43">
        <f t="shared" si="5"/>
        <v>563000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28.15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3500000</v>
      </c>
      <c r="C28" s="39">
        <f t="shared" si="11"/>
        <v>-347000</v>
      </c>
      <c r="D28" s="39">
        <f t="shared" si="11"/>
        <v>0</v>
      </c>
      <c r="E28" s="39">
        <f t="shared" si="11"/>
        <v>3153000</v>
      </c>
      <c r="F28" s="40">
        <f t="shared" si="11"/>
        <v>3153000</v>
      </c>
      <c r="G28" s="41">
        <f t="shared" si="11"/>
        <v>3153000</v>
      </c>
      <c r="H28" s="40">
        <f t="shared" si="11"/>
        <v>286000</v>
      </c>
      <c r="I28" s="41">
        <f t="shared" si="11"/>
        <v>0</v>
      </c>
      <c r="J28" s="40">
        <f t="shared" si="11"/>
        <v>898000</v>
      </c>
      <c r="K28" s="41">
        <f t="shared" si="11"/>
        <v>0</v>
      </c>
      <c r="L28" s="40">
        <f t="shared" si="11"/>
        <v>864000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2048000</v>
      </c>
      <c r="Q28" s="41">
        <f t="shared" si="11"/>
        <v>0</v>
      </c>
      <c r="R28" s="20">
        <f t="shared" si="7"/>
        <v>-3.7861915367483299</v>
      </c>
      <c r="S28" s="21">
        <f t="shared" si="8"/>
        <v>0</v>
      </c>
      <c r="T28" s="20">
        <f t="shared" si="9"/>
        <v>64.954012052013951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237000</v>
      </c>
      <c r="I31" s="44"/>
      <c r="J31" s="43">
        <v>666000</v>
      </c>
      <c r="K31" s="44"/>
      <c r="L31" s="43">
        <v>666000</v>
      </c>
      <c r="M31" s="44"/>
      <c r="N31" s="43"/>
      <c r="O31" s="44"/>
      <c r="P31" s="43">
        <f t="shared" si="5"/>
        <v>1569000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68.217391304347828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>
        <v>-347000</v>
      </c>
      <c r="D33" s="42"/>
      <c r="E33" s="42">
        <f t="shared" si="4"/>
        <v>853000</v>
      </c>
      <c r="F33" s="43">
        <v>853000</v>
      </c>
      <c r="G33" s="44">
        <v>853000</v>
      </c>
      <c r="H33" s="43">
        <v>49000</v>
      </c>
      <c r="I33" s="44"/>
      <c r="J33" s="43">
        <v>232000</v>
      </c>
      <c r="K33" s="44"/>
      <c r="L33" s="43">
        <v>198000</v>
      </c>
      <c r="M33" s="44"/>
      <c r="N33" s="43"/>
      <c r="O33" s="44"/>
      <c r="P33" s="43">
        <f t="shared" si="5"/>
        <v>479000</v>
      </c>
      <c r="Q33" s="44">
        <f t="shared" si="6"/>
        <v>0</v>
      </c>
      <c r="R33" s="24">
        <f t="shared" si="7"/>
        <v>-14.655172413793101</v>
      </c>
      <c r="S33" s="25">
        <f t="shared" si="8"/>
        <v>0</v>
      </c>
      <c r="T33" s="24">
        <f t="shared" si="9"/>
        <v>56.154747948417352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33000</v>
      </c>
      <c r="C43" s="45">
        <f t="shared" si="20"/>
        <v>0</v>
      </c>
      <c r="D43" s="45">
        <f t="shared" si="20"/>
        <v>0</v>
      </c>
      <c r="E43" s="45">
        <f t="shared" si="20"/>
        <v>33000</v>
      </c>
      <c r="F43" s="46">
        <f t="shared" si="20"/>
        <v>33000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33000</v>
      </c>
      <c r="C44" s="39">
        <f t="shared" si="22"/>
        <v>0</v>
      </c>
      <c r="D44" s="39">
        <f t="shared" si="22"/>
        <v>0</v>
      </c>
      <c r="E44" s="39">
        <f t="shared" si="22"/>
        <v>33000</v>
      </c>
      <c r="F44" s="40">
        <f t="shared" si="22"/>
        <v>33000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41964000</v>
      </c>
      <c r="C61" s="39">
        <f t="shared" si="26"/>
        <v>-35607000</v>
      </c>
      <c r="D61" s="39">
        <f t="shared" si="26"/>
        <v>0</v>
      </c>
      <c r="E61" s="39">
        <f t="shared" si="26"/>
        <v>6357000</v>
      </c>
      <c r="F61" s="40">
        <f t="shared" si="26"/>
        <v>19357000</v>
      </c>
      <c r="G61" s="41">
        <f t="shared" si="26"/>
        <v>6324000</v>
      </c>
      <c r="H61" s="40">
        <f t="shared" si="26"/>
        <v>1167000</v>
      </c>
      <c r="I61" s="41">
        <f t="shared" si="26"/>
        <v>0</v>
      </c>
      <c r="J61" s="40">
        <f t="shared" si="26"/>
        <v>1113000</v>
      </c>
      <c r="K61" s="41">
        <f t="shared" si="26"/>
        <v>0</v>
      </c>
      <c r="L61" s="40">
        <f t="shared" si="26"/>
        <v>1501000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3781000</v>
      </c>
      <c r="Q61" s="41">
        <f t="shared" si="26"/>
        <v>0</v>
      </c>
      <c r="R61" s="20">
        <f t="shared" si="16"/>
        <v>34.860736747529202</v>
      </c>
      <c r="S61" s="21">
        <f t="shared" si="17"/>
        <v>0</v>
      </c>
      <c r="T61" s="20">
        <f t="shared" si="18"/>
        <v>59.477741072833098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41964000</v>
      </c>
      <c r="C65" s="48">
        <f t="shared" si="30"/>
        <v>-35607000</v>
      </c>
      <c r="D65" s="48">
        <f t="shared" si="30"/>
        <v>0</v>
      </c>
      <c r="E65" s="48">
        <f t="shared" si="30"/>
        <v>6357000</v>
      </c>
      <c r="F65" s="49">
        <f t="shared" si="30"/>
        <v>19357000</v>
      </c>
      <c r="G65" s="50">
        <f t="shared" si="30"/>
        <v>6324000</v>
      </c>
      <c r="H65" s="49">
        <f t="shared" si="30"/>
        <v>1167000</v>
      </c>
      <c r="I65" s="50">
        <f t="shared" si="30"/>
        <v>0</v>
      </c>
      <c r="J65" s="49">
        <f t="shared" si="30"/>
        <v>1113000</v>
      </c>
      <c r="K65" s="50">
        <f t="shared" si="30"/>
        <v>0</v>
      </c>
      <c r="L65" s="49">
        <f t="shared" si="30"/>
        <v>1501000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3781000</v>
      </c>
      <c r="Q65" s="50">
        <f t="shared" si="30"/>
        <v>0</v>
      </c>
      <c r="R65" s="34">
        <f t="shared" si="16"/>
        <v>34.860736747529202</v>
      </c>
      <c r="S65" s="35">
        <f t="shared" si="17"/>
        <v>0</v>
      </c>
      <c r="T65" s="34">
        <f t="shared" si="18"/>
        <v>59.477741072833098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63984000</v>
      </c>
      <c r="C8" s="36">
        <f t="shared" si="0"/>
        <v>-46932000</v>
      </c>
      <c r="D8" s="36">
        <f t="shared" si="0"/>
        <v>0</v>
      </c>
      <c r="E8" s="36">
        <f t="shared" si="0"/>
        <v>17052000</v>
      </c>
      <c r="F8" s="37">
        <f t="shared" si="0"/>
        <v>37982000</v>
      </c>
      <c r="G8" s="38">
        <f t="shared" si="0"/>
        <v>11052000</v>
      </c>
      <c r="H8" s="37">
        <f t="shared" si="0"/>
        <v>2125000</v>
      </c>
      <c r="I8" s="38">
        <f t="shared" si="0"/>
        <v>0</v>
      </c>
      <c r="J8" s="37">
        <f t="shared" si="0"/>
        <v>672000</v>
      </c>
      <c r="K8" s="38">
        <f t="shared" si="0"/>
        <v>-3000000</v>
      </c>
      <c r="L8" s="37">
        <f t="shared" si="0"/>
        <v>5343000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8140000</v>
      </c>
      <c r="Q8" s="38">
        <f t="shared" si="0"/>
        <v>-3000000</v>
      </c>
      <c r="R8" s="16">
        <f>IF(($J8       =0),0,((($L8       -$J8       )/$J8       )*100))</f>
        <v>695.08928571428567</v>
      </c>
      <c r="S8" s="17">
        <f>IF(($K8       =0),0,((($M8       -$K8       )/$K8       )*100))</f>
        <v>-100</v>
      </c>
      <c r="T8" s="16">
        <f>IF(($E8       =0),0,(($P8       /$E8       )*100))</f>
        <v>47.736335913675816</v>
      </c>
      <c r="U8" s="18">
        <f>IF(($E8       =0),0,(($Q8       /$E8       )*100))</f>
        <v>-17.593244194229417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59767000</v>
      </c>
      <c r="C9" s="39">
        <f t="shared" si="2"/>
        <v>-46637000</v>
      </c>
      <c r="D9" s="39">
        <f t="shared" si="2"/>
        <v>0</v>
      </c>
      <c r="E9" s="39">
        <f t="shared" si="2"/>
        <v>13130000</v>
      </c>
      <c r="F9" s="40">
        <f t="shared" si="2"/>
        <v>34060000</v>
      </c>
      <c r="G9" s="41">
        <f t="shared" si="2"/>
        <v>7130000</v>
      </c>
      <c r="H9" s="40">
        <f t="shared" si="2"/>
        <v>405000</v>
      </c>
      <c r="I9" s="41">
        <f t="shared" si="2"/>
        <v>0</v>
      </c>
      <c r="J9" s="40">
        <f t="shared" si="2"/>
        <v>297000</v>
      </c>
      <c r="K9" s="41">
        <f t="shared" si="2"/>
        <v>0</v>
      </c>
      <c r="L9" s="40">
        <f t="shared" si="2"/>
        <v>5261000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5963000</v>
      </c>
      <c r="Q9" s="41">
        <f t="shared" si="2"/>
        <v>0</v>
      </c>
      <c r="R9" s="20">
        <f>IF(($J9       =0),0,((($L9       -$J9       )/$J9       )*100))</f>
        <v>1671.3804713804714</v>
      </c>
      <c r="S9" s="21">
        <f>IF(($K9       =0),0,((($M9       -$K9       )/$K9       )*100))</f>
        <v>0</v>
      </c>
      <c r="T9" s="20">
        <f>IF(($E9       =0),0,(($P9       /$E9       )*100))</f>
        <v>45.415079969535412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23776000</v>
      </c>
      <c r="C10" s="42">
        <v>-22587000</v>
      </c>
      <c r="D10" s="42"/>
      <c r="E10" s="42">
        <f t="shared" ref="E10:E41" si="4">$B10      +$C10      +$D10</f>
        <v>1189000</v>
      </c>
      <c r="F10" s="43">
        <v>1189000</v>
      </c>
      <c r="G10" s="44">
        <v>1189000</v>
      </c>
      <c r="H10" s="43">
        <v>297000</v>
      </c>
      <c r="I10" s="44"/>
      <c r="J10" s="43">
        <v>297000</v>
      </c>
      <c r="K10" s="44"/>
      <c r="L10" s="43">
        <v>593000</v>
      </c>
      <c r="M10" s="44"/>
      <c r="N10" s="43"/>
      <c r="O10" s="44"/>
      <c r="P10" s="43">
        <f t="shared" ref="P10:P41" si="5">$H10      +$J10      +$L10      +$N10</f>
        <v>1187000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99.663299663299668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99.831791421362496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3900000</v>
      </c>
      <c r="C13" s="42">
        <v>-3120000</v>
      </c>
      <c r="D13" s="42"/>
      <c r="E13" s="42">
        <f t="shared" si="4"/>
        <v>780000</v>
      </c>
      <c r="F13" s="43">
        <v>780000</v>
      </c>
      <c r="G13" s="44">
        <v>780000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16161000</v>
      </c>
      <c r="C22" s="42">
        <v>-7000000</v>
      </c>
      <c r="D22" s="42"/>
      <c r="E22" s="42">
        <f t="shared" si="4"/>
        <v>9161000</v>
      </c>
      <c r="F22" s="43">
        <v>16161000</v>
      </c>
      <c r="G22" s="44">
        <v>3161000</v>
      </c>
      <c r="H22" s="43">
        <v>108000</v>
      </c>
      <c r="I22" s="44"/>
      <c r="J22" s="43"/>
      <c r="K22" s="44"/>
      <c r="L22" s="43">
        <v>4668000</v>
      </c>
      <c r="M22" s="44"/>
      <c r="N22" s="43"/>
      <c r="O22" s="44"/>
      <c r="P22" s="43">
        <f t="shared" si="5"/>
        <v>4776000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52.134046501473641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15930000</v>
      </c>
      <c r="C23" s="42">
        <v>-13930000</v>
      </c>
      <c r="D23" s="42"/>
      <c r="E23" s="42">
        <f t="shared" si="4"/>
        <v>2000000</v>
      </c>
      <c r="F23" s="43">
        <v>15930000</v>
      </c>
      <c r="G23" s="44">
        <v>2000000</v>
      </c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4217000</v>
      </c>
      <c r="C28" s="39">
        <f t="shared" si="11"/>
        <v>-295000</v>
      </c>
      <c r="D28" s="39">
        <f t="shared" si="11"/>
        <v>0</v>
      </c>
      <c r="E28" s="39">
        <f t="shared" si="11"/>
        <v>3922000</v>
      </c>
      <c r="F28" s="40">
        <f t="shared" si="11"/>
        <v>3922000</v>
      </c>
      <c r="G28" s="41">
        <f t="shared" si="11"/>
        <v>3922000</v>
      </c>
      <c r="H28" s="40">
        <f t="shared" si="11"/>
        <v>1720000</v>
      </c>
      <c r="I28" s="41">
        <f t="shared" si="11"/>
        <v>0</v>
      </c>
      <c r="J28" s="40">
        <f t="shared" si="11"/>
        <v>375000</v>
      </c>
      <c r="K28" s="41">
        <f t="shared" si="11"/>
        <v>-3000000</v>
      </c>
      <c r="L28" s="40">
        <f t="shared" si="11"/>
        <v>82000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2177000</v>
      </c>
      <c r="Q28" s="41">
        <f t="shared" si="11"/>
        <v>-3000000</v>
      </c>
      <c r="R28" s="20">
        <f t="shared" si="7"/>
        <v>-78.133333333333326</v>
      </c>
      <c r="S28" s="21">
        <f t="shared" si="8"/>
        <v>-100</v>
      </c>
      <c r="T28" s="20">
        <f t="shared" si="9"/>
        <v>55.507394186639466</v>
      </c>
      <c r="U28" s="22">
        <f t="shared" si="10"/>
        <v>-76.491585925548193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1528000</v>
      </c>
      <c r="I31" s="44"/>
      <c r="J31" s="43">
        <v>123000</v>
      </c>
      <c r="K31" s="44">
        <v>-3000000</v>
      </c>
      <c r="L31" s="43"/>
      <c r="M31" s="44"/>
      <c r="N31" s="43"/>
      <c r="O31" s="44"/>
      <c r="P31" s="43">
        <f t="shared" si="5"/>
        <v>1651000</v>
      </c>
      <c r="Q31" s="44">
        <f t="shared" si="6"/>
        <v>-3000000</v>
      </c>
      <c r="R31" s="24">
        <f t="shared" si="7"/>
        <v>-100</v>
      </c>
      <c r="S31" s="25">
        <f t="shared" si="8"/>
        <v>-100</v>
      </c>
      <c r="T31" s="24">
        <f t="shared" si="9"/>
        <v>55.033333333333331</v>
      </c>
      <c r="U31" s="26">
        <f t="shared" si="10"/>
        <v>-100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1217000</v>
      </c>
      <c r="C33" s="42">
        <v>-295000</v>
      </c>
      <c r="D33" s="42"/>
      <c r="E33" s="42">
        <f t="shared" si="4"/>
        <v>922000</v>
      </c>
      <c r="F33" s="43">
        <v>922000</v>
      </c>
      <c r="G33" s="44">
        <v>922000</v>
      </c>
      <c r="H33" s="43">
        <v>192000</v>
      </c>
      <c r="I33" s="44"/>
      <c r="J33" s="43">
        <v>252000</v>
      </c>
      <c r="K33" s="44"/>
      <c r="L33" s="43">
        <v>82000</v>
      </c>
      <c r="M33" s="44"/>
      <c r="N33" s="43"/>
      <c r="O33" s="44"/>
      <c r="P33" s="43">
        <f t="shared" si="5"/>
        <v>526000</v>
      </c>
      <c r="Q33" s="44">
        <f t="shared" si="6"/>
        <v>0</v>
      </c>
      <c r="R33" s="24">
        <f t="shared" si="7"/>
        <v>-67.460317460317469</v>
      </c>
      <c r="S33" s="25">
        <f t="shared" si="8"/>
        <v>0</v>
      </c>
      <c r="T33" s="24">
        <f t="shared" si="9"/>
        <v>57.049891540130147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33000</v>
      </c>
      <c r="C43" s="45">
        <f t="shared" si="20"/>
        <v>0</v>
      </c>
      <c r="D43" s="45">
        <f t="shared" si="20"/>
        <v>0</v>
      </c>
      <c r="E43" s="45">
        <f t="shared" si="20"/>
        <v>33000</v>
      </c>
      <c r="F43" s="46">
        <f t="shared" si="20"/>
        <v>33000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33000</v>
      </c>
      <c r="C44" s="39">
        <f t="shared" si="22"/>
        <v>0</v>
      </c>
      <c r="D44" s="39">
        <f t="shared" si="22"/>
        <v>0</v>
      </c>
      <c r="E44" s="39">
        <f t="shared" si="22"/>
        <v>33000</v>
      </c>
      <c r="F44" s="40">
        <f t="shared" si="22"/>
        <v>33000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64017000</v>
      </c>
      <c r="C61" s="39">
        <f t="shared" si="26"/>
        <v>-46932000</v>
      </c>
      <c r="D61" s="39">
        <f t="shared" si="26"/>
        <v>0</v>
      </c>
      <c r="E61" s="39">
        <f t="shared" si="26"/>
        <v>17085000</v>
      </c>
      <c r="F61" s="40">
        <f t="shared" si="26"/>
        <v>38015000</v>
      </c>
      <c r="G61" s="41">
        <f t="shared" si="26"/>
        <v>11052000</v>
      </c>
      <c r="H61" s="40">
        <f t="shared" si="26"/>
        <v>2125000</v>
      </c>
      <c r="I61" s="41">
        <f t="shared" si="26"/>
        <v>0</v>
      </c>
      <c r="J61" s="40">
        <f t="shared" si="26"/>
        <v>672000</v>
      </c>
      <c r="K61" s="41">
        <f t="shared" si="26"/>
        <v>-3000000</v>
      </c>
      <c r="L61" s="40">
        <f t="shared" si="26"/>
        <v>5343000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8140000</v>
      </c>
      <c r="Q61" s="41">
        <f t="shared" si="26"/>
        <v>-3000000</v>
      </c>
      <c r="R61" s="20">
        <f t="shared" si="16"/>
        <v>695.08928571428567</v>
      </c>
      <c r="S61" s="21">
        <f t="shared" si="17"/>
        <v>-100</v>
      </c>
      <c r="T61" s="20">
        <f t="shared" si="18"/>
        <v>47.644132279777587</v>
      </c>
      <c r="U61" s="22">
        <f t="shared" si="19"/>
        <v>-17.559262510974538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64017000</v>
      </c>
      <c r="C65" s="48">
        <f t="shared" si="30"/>
        <v>-46932000</v>
      </c>
      <c r="D65" s="48">
        <f t="shared" si="30"/>
        <v>0</v>
      </c>
      <c r="E65" s="48">
        <f t="shared" si="30"/>
        <v>17085000</v>
      </c>
      <c r="F65" s="49">
        <f t="shared" si="30"/>
        <v>38015000</v>
      </c>
      <c r="G65" s="50">
        <f t="shared" si="30"/>
        <v>11052000</v>
      </c>
      <c r="H65" s="49">
        <f t="shared" si="30"/>
        <v>2125000</v>
      </c>
      <c r="I65" s="50">
        <f t="shared" si="30"/>
        <v>0</v>
      </c>
      <c r="J65" s="49">
        <f t="shared" si="30"/>
        <v>672000</v>
      </c>
      <c r="K65" s="50">
        <f t="shared" si="30"/>
        <v>-3000000</v>
      </c>
      <c r="L65" s="49">
        <f t="shared" si="30"/>
        <v>5343000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8140000</v>
      </c>
      <c r="Q65" s="50">
        <f t="shared" si="30"/>
        <v>-3000000</v>
      </c>
      <c r="R65" s="34">
        <f t="shared" si="16"/>
        <v>695.08928571428567</v>
      </c>
      <c r="S65" s="35">
        <f t="shared" si="17"/>
        <v>-100</v>
      </c>
      <c r="T65" s="34">
        <f t="shared" si="18"/>
        <v>47.644132279777587</v>
      </c>
      <c r="U65" s="35">
        <f t="shared" si="19"/>
        <v>-17.559262510974538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122</v>
      </c>
      <c r="B6" s="9" t="s">
        <v>1</v>
      </c>
      <c r="C6" s="9" t="s">
        <v>122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67531000</v>
      </c>
      <c r="C8" s="36">
        <f t="shared" si="0"/>
        <v>2112000</v>
      </c>
      <c r="D8" s="36">
        <f t="shared" si="0"/>
        <v>0</v>
      </c>
      <c r="E8" s="36">
        <f t="shared" si="0"/>
        <v>69643000</v>
      </c>
      <c r="F8" s="37">
        <f t="shared" si="0"/>
        <v>63643000</v>
      </c>
      <c r="G8" s="38">
        <f t="shared" si="0"/>
        <v>69643000</v>
      </c>
      <c r="H8" s="37">
        <f t="shared" si="0"/>
        <v>9666000</v>
      </c>
      <c r="I8" s="38">
        <f t="shared" si="0"/>
        <v>0</v>
      </c>
      <c r="J8" s="37">
        <f t="shared" si="0"/>
        <v>7483000</v>
      </c>
      <c r="K8" s="38">
        <f t="shared" si="0"/>
        <v>0</v>
      </c>
      <c r="L8" s="37">
        <f t="shared" si="0"/>
        <v>2380000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19529000</v>
      </c>
      <c r="Q8" s="38">
        <f t="shared" si="0"/>
        <v>0</v>
      </c>
      <c r="R8" s="16">
        <f>IF(($J8       =0),0,((($L8       -$J8       )/$J8       )*100))</f>
        <v>-68.194574368568766</v>
      </c>
      <c r="S8" s="17">
        <f>IF(($K8       =0),0,((($M8       -$K8       )/$K8       )*100))</f>
        <v>0</v>
      </c>
      <c r="T8" s="16">
        <f>IF(($E8       =0),0,(($P8       /$E8       )*100))</f>
        <v>28.041583504444095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x14ac:dyDescent="0.2">
      <c r="A9" s="19" t="s">
        <v>35</v>
      </c>
      <c r="B9" s="39">
        <f t="shared" ref="B9:Q9" si="2">SUM(B10:B27)</f>
        <v>59731000</v>
      </c>
      <c r="C9" s="39">
        <f t="shared" si="2"/>
        <v>2112000</v>
      </c>
      <c r="D9" s="39">
        <f t="shared" si="2"/>
        <v>0</v>
      </c>
      <c r="E9" s="39">
        <f t="shared" si="2"/>
        <v>61843000</v>
      </c>
      <c r="F9" s="40">
        <f t="shared" si="2"/>
        <v>55843000</v>
      </c>
      <c r="G9" s="41">
        <f t="shared" si="2"/>
        <v>61843000</v>
      </c>
      <c r="H9" s="40">
        <f t="shared" si="2"/>
        <v>8070000</v>
      </c>
      <c r="I9" s="41">
        <f t="shared" si="2"/>
        <v>0</v>
      </c>
      <c r="J9" s="40">
        <f t="shared" si="2"/>
        <v>6872000</v>
      </c>
      <c r="K9" s="41">
        <f t="shared" si="2"/>
        <v>0</v>
      </c>
      <c r="L9" s="40">
        <f t="shared" si="2"/>
        <v>148000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15090000</v>
      </c>
      <c r="Q9" s="41">
        <f t="shared" si="2"/>
        <v>0</v>
      </c>
      <c r="R9" s="20">
        <f>IF(($J9       =0),0,((($L9       -$J9       )/$J9       )*100))</f>
        <v>-97.846332945285212</v>
      </c>
      <c r="S9" s="21">
        <f>IF(($K9       =0),0,((($M9       -$K9       )/$K9       )*100))</f>
        <v>0</v>
      </c>
      <c r="T9" s="20">
        <f>IF(($E9       =0),0,(($P9       /$E9       )*100))</f>
        <v>24.400498035347574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x14ac:dyDescent="0.2">
      <c r="A10" s="23" t="s">
        <v>36</v>
      </c>
      <c r="B10" s="42">
        <v>26717000</v>
      </c>
      <c r="C10" s="42">
        <v>-25381000</v>
      </c>
      <c r="D10" s="42"/>
      <c r="E10" s="42">
        <f t="shared" ref="E10:E41" si="4">$B10      +$C10      +$D10</f>
        <v>1336000</v>
      </c>
      <c r="F10" s="43">
        <v>1336000</v>
      </c>
      <c r="G10" s="44">
        <v>1336000</v>
      </c>
      <c r="H10" s="43">
        <v>521000</v>
      </c>
      <c r="I10" s="44"/>
      <c r="J10" s="43">
        <v>588000</v>
      </c>
      <c r="K10" s="44"/>
      <c r="L10" s="43">
        <v>138000</v>
      </c>
      <c r="M10" s="44"/>
      <c r="N10" s="43"/>
      <c r="O10" s="44"/>
      <c r="P10" s="43">
        <f t="shared" ref="P10:P41" si="5">$H10      +$J10      +$L10      +$N10</f>
        <v>1247000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-76.530612244897952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93.338323353293418</v>
      </c>
      <c r="U10" s="26">
        <f t="shared" ref="U10:U41" si="10">IF(($E10      =0),0,(($Q10      /$E10      )*100))</f>
        <v>0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x14ac:dyDescent="0.2">
      <c r="A13" s="23" t="s">
        <v>39</v>
      </c>
      <c r="B13" s="42">
        <v>17790000</v>
      </c>
      <c r="C13" s="42">
        <v>-3507000</v>
      </c>
      <c r="D13" s="42"/>
      <c r="E13" s="42">
        <f t="shared" si="4"/>
        <v>14283000</v>
      </c>
      <c r="F13" s="43">
        <v>14283000</v>
      </c>
      <c r="G13" s="44">
        <v>14283000</v>
      </c>
      <c r="H13" s="43">
        <v>3609000</v>
      </c>
      <c r="I13" s="44"/>
      <c r="J13" s="43"/>
      <c r="K13" s="44"/>
      <c r="L13" s="43">
        <v>10000</v>
      </c>
      <c r="M13" s="44"/>
      <c r="N13" s="43"/>
      <c r="O13" s="44"/>
      <c r="P13" s="43">
        <f t="shared" si="5"/>
        <v>3619000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25.337814184695091</v>
      </c>
      <c r="U13" s="26">
        <f t="shared" si="10"/>
        <v>0</v>
      </c>
      <c r="V13" s="43"/>
      <c r="W13" s="44"/>
    </row>
    <row r="14" spans="1:23" x14ac:dyDescent="0.2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/>
      <c r="C20" s="42">
        <v>25000000</v>
      </c>
      <c r="D20" s="42"/>
      <c r="E20" s="42">
        <f t="shared" si="4"/>
        <v>25000000</v>
      </c>
      <c r="F20" s="43">
        <v>25000000</v>
      </c>
      <c r="G20" s="44">
        <v>25000000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x14ac:dyDescent="0.2">
      <c r="A23" s="23" t="s">
        <v>49</v>
      </c>
      <c r="B23" s="42">
        <v>15224000</v>
      </c>
      <c r="C23" s="42">
        <v>6000000</v>
      </c>
      <c r="D23" s="42"/>
      <c r="E23" s="42">
        <f t="shared" si="4"/>
        <v>21224000</v>
      </c>
      <c r="F23" s="43">
        <v>15224000</v>
      </c>
      <c r="G23" s="44">
        <v>21224000</v>
      </c>
      <c r="H23" s="43">
        <v>3940000</v>
      </c>
      <c r="I23" s="44"/>
      <c r="J23" s="43">
        <v>6284000</v>
      </c>
      <c r="K23" s="44"/>
      <c r="L23" s="43"/>
      <c r="M23" s="44"/>
      <c r="N23" s="43"/>
      <c r="O23" s="44"/>
      <c r="P23" s="43">
        <f t="shared" si="5"/>
        <v>10224000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48.171880889558985</v>
      </c>
      <c r="U23" s="26">
        <f t="shared" si="10"/>
        <v>0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7800000</v>
      </c>
      <c r="C28" s="39">
        <f t="shared" si="11"/>
        <v>0</v>
      </c>
      <c r="D28" s="39">
        <f t="shared" si="11"/>
        <v>0</v>
      </c>
      <c r="E28" s="39">
        <f t="shared" si="11"/>
        <v>7800000</v>
      </c>
      <c r="F28" s="40">
        <f t="shared" si="11"/>
        <v>7800000</v>
      </c>
      <c r="G28" s="41">
        <f t="shared" si="11"/>
        <v>7800000</v>
      </c>
      <c r="H28" s="40">
        <f t="shared" si="11"/>
        <v>1596000</v>
      </c>
      <c r="I28" s="41">
        <f t="shared" si="11"/>
        <v>0</v>
      </c>
      <c r="J28" s="40">
        <f t="shared" si="11"/>
        <v>611000</v>
      </c>
      <c r="K28" s="41">
        <f t="shared" si="11"/>
        <v>0</v>
      </c>
      <c r="L28" s="40">
        <f t="shared" si="11"/>
        <v>2232000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4439000</v>
      </c>
      <c r="Q28" s="41">
        <f t="shared" si="11"/>
        <v>0</v>
      </c>
      <c r="R28" s="20">
        <f t="shared" si="7"/>
        <v>265.30278232405891</v>
      </c>
      <c r="S28" s="21">
        <f t="shared" si="8"/>
        <v>0</v>
      </c>
      <c r="T28" s="20">
        <f t="shared" si="9"/>
        <v>56.910256410256409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x14ac:dyDescent="0.2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1596000</v>
      </c>
      <c r="I31" s="44"/>
      <c r="J31" s="43">
        <v>611000</v>
      </c>
      <c r="K31" s="44"/>
      <c r="L31" s="43">
        <v>105000</v>
      </c>
      <c r="M31" s="44"/>
      <c r="N31" s="43"/>
      <c r="O31" s="44"/>
      <c r="P31" s="43">
        <f t="shared" si="5"/>
        <v>2312000</v>
      </c>
      <c r="Q31" s="44">
        <f t="shared" si="6"/>
        <v>0</v>
      </c>
      <c r="R31" s="24">
        <f t="shared" si="7"/>
        <v>-82.815057283142394</v>
      </c>
      <c r="S31" s="25">
        <f t="shared" si="8"/>
        <v>0</v>
      </c>
      <c r="T31" s="24">
        <f t="shared" si="9"/>
        <v>88.923076923076934</v>
      </c>
      <c r="U31" s="26">
        <f t="shared" si="10"/>
        <v>0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1200000</v>
      </c>
      <c r="C33" s="42"/>
      <c r="D33" s="42"/>
      <c r="E33" s="42">
        <f t="shared" si="4"/>
        <v>1200000</v>
      </c>
      <c r="F33" s="43">
        <v>1200000</v>
      </c>
      <c r="G33" s="44">
        <v>1200000</v>
      </c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/>
      <c r="K36" s="44"/>
      <c r="L36" s="43">
        <v>2127000</v>
      </c>
      <c r="M36" s="44"/>
      <c r="N36" s="43"/>
      <c r="O36" s="44"/>
      <c r="P36" s="43">
        <f t="shared" si="5"/>
        <v>2127000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53.174999999999997</v>
      </c>
      <c r="U36" s="26">
        <f t="shared" si="10"/>
        <v>0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40033000</v>
      </c>
      <c r="C43" s="45">
        <f t="shared" si="20"/>
        <v>0</v>
      </c>
      <c r="D43" s="45">
        <f t="shared" si="20"/>
        <v>0</v>
      </c>
      <c r="E43" s="45">
        <f t="shared" si="20"/>
        <v>40033000</v>
      </c>
      <c r="F43" s="46">
        <f t="shared" si="20"/>
        <v>40033000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40033000</v>
      </c>
      <c r="C44" s="39">
        <f t="shared" si="22"/>
        <v>0</v>
      </c>
      <c r="D44" s="39">
        <f t="shared" si="22"/>
        <v>0</v>
      </c>
      <c r="E44" s="39">
        <f t="shared" si="22"/>
        <v>40033000</v>
      </c>
      <c r="F44" s="40">
        <f t="shared" si="22"/>
        <v>40033000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40000000</v>
      </c>
      <c r="C45" s="42"/>
      <c r="D45" s="42"/>
      <c r="E45" s="42">
        <f t="shared" si="13"/>
        <v>40000000</v>
      </c>
      <c r="F45" s="43">
        <v>40000000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107564000</v>
      </c>
      <c r="C61" s="39">
        <f t="shared" si="26"/>
        <v>2112000</v>
      </c>
      <c r="D61" s="39">
        <f t="shared" si="26"/>
        <v>0</v>
      </c>
      <c r="E61" s="39">
        <f t="shared" si="26"/>
        <v>109676000</v>
      </c>
      <c r="F61" s="40">
        <f t="shared" si="26"/>
        <v>103676000</v>
      </c>
      <c r="G61" s="41">
        <f t="shared" si="26"/>
        <v>69643000</v>
      </c>
      <c r="H61" s="40">
        <f t="shared" si="26"/>
        <v>9666000</v>
      </c>
      <c r="I61" s="41">
        <f t="shared" si="26"/>
        <v>0</v>
      </c>
      <c r="J61" s="40">
        <f t="shared" si="26"/>
        <v>7483000</v>
      </c>
      <c r="K61" s="41">
        <f t="shared" si="26"/>
        <v>0</v>
      </c>
      <c r="L61" s="40">
        <f t="shared" si="26"/>
        <v>2380000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19529000</v>
      </c>
      <c r="Q61" s="41">
        <f t="shared" si="26"/>
        <v>0</v>
      </c>
      <c r="R61" s="20">
        <f t="shared" si="16"/>
        <v>-68.194574368568766</v>
      </c>
      <c r="S61" s="21">
        <f t="shared" si="17"/>
        <v>0</v>
      </c>
      <c r="T61" s="20">
        <f t="shared" si="18"/>
        <v>17.806083372843649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x14ac:dyDescent="0.2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107564000</v>
      </c>
      <c r="C65" s="48">
        <f t="shared" si="30"/>
        <v>2112000</v>
      </c>
      <c r="D65" s="48">
        <f t="shared" si="30"/>
        <v>0</v>
      </c>
      <c r="E65" s="48">
        <f t="shared" si="30"/>
        <v>109676000</v>
      </c>
      <c r="F65" s="49">
        <f t="shared" si="30"/>
        <v>103676000</v>
      </c>
      <c r="G65" s="50">
        <f t="shared" si="30"/>
        <v>69643000</v>
      </c>
      <c r="H65" s="49">
        <f t="shared" si="30"/>
        <v>9666000</v>
      </c>
      <c r="I65" s="50">
        <f t="shared" si="30"/>
        <v>0</v>
      </c>
      <c r="J65" s="49">
        <f t="shared" si="30"/>
        <v>7483000</v>
      </c>
      <c r="K65" s="50">
        <f t="shared" si="30"/>
        <v>0</v>
      </c>
      <c r="L65" s="49">
        <f t="shared" si="30"/>
        <v>2380000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19529000</v>
      </c>
      <c r="Q65" s="50">
        <f t="shared" si="30"/>
        <v>0</v>
      </c>
      <c r="R65" s="34">
        <f t="shared" si="16"/>
        <v>-68.194574368568766</v>
      </c>
      <c r="S65" s="35">
        <f t="shared" si="17"/>
        <v>0</v>
      </c>
      <c r="T65" s="34">
        <f t="shared" si="18"/>
        <v>17.806083372843649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113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114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115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116</v>
      </c>
    </row>
    <row r="74" spans="1:23" x14ac:dyDescent="0.2">
      <c r="A74" t="s">
        <v>117</v>
      </c>
    </row>
    <row r="75" spans="1:23" x14ac:dyDescent="0.2">
      <c r="A75" t="s">
        <v>118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119</v>
      </c>
      <c r="G78" s="5" t="s">
        <v>120</v>
      </c>
      <c r="W78" s="5"/>
    </row>
    <row r="80" spans="1:23" x14ac:dyDescent="0.2">
      <c r="A80" t="s">
        <v>121</v>
      </c>
      <c r="G80" t="s">
        <v>121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69D456-D06F-46FE-A9DA-8D524AC32827}"/>
</file>

<file path=customXml/itemProps2.xml><?xml version="1.0" encoding="utf-8"?>
<ds:datastoreItem xmlns:ds="http://schemas.openxmlformats.org/officeDocument/2006/customXml" ds:itemID="{108A1902-8169-4D54-9494-0F51CF7E3B72}"/>
</file>

<file path=customXml/itemProps3.xml><?xml version="1.0" encoding="utf-8"?>
<ds:datastoreItem xmlns:ds="http://schemas.openxmlformats.org/officeDocument/2006/customXml" ds:itemID="{483D94E6-19E1-46FA-AFD3-36AF48931D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2025-05-15T12:52:32Z</dcterms:created>
  <dcterms:modified xsi:type="dcterms:W3CDTF">2025-05-19T06:33:57Z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