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3D27974B-74FE-4D25-825C-39F303A6AEEF}" xr6:coauthVersionLast="47" xr6:coauthVersionMax="47" xr10:uidLastSave="{00000000-0000-0000-0000-000000000000}"/>
  <workbookProtection workbookAlgorithmName="SHA-512" workbookHashValue="bTHqY/j5SISUw09AuIQV9T/azr1OEfzAzmRSO4OqFj9NzqP4ZuOYVHYue4kthqDX4VHHkTpQdqM8rdvdNXmUXQ==" workbookSaltValue="OrSxP0yFxsoplEfHcOC4Gw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'DC30'!$A$1:$X$78</definedName>
    <definedName name="_xlnm.Print_Area" localSheetId="2">'DC31'!$A$1:$X$78</definedName>
    <definedName name="_xlnm.Print_Area" localSheetId="3">'DC32'!$A$1:$X$78</definedName>
    <definedName name="_xlnm.Print_Area" localSheetId="4">'MP301'!$A$1:$X$78</definedName>
    <definedName name="_xlnm.Print_Area" localSheetId="5">'MP302'!$A$1:$X$78</definedName>
    <definedName name="_xlnm.Print_Area" localSheetId="6">'MP303'!$A$1:$X$78</definedName>
    <definedName name="_xlnm.Print_Area" localSheetId="7">'MP304'!$A$1:$X$78</definedName>
    <definedName name="_xlnm.Print_Area" localSheetId="8">'MP305'!$A$1:$X$78</definedName>
    <definedName name="_xlnm.Print_Area" localSheetId="9">'MP306'!$A$1:$X$78</definedName>
    <definedName name="_xlnm.Print_Area" localSheetId="10">'MP307'!$A$1:$X$78</definedName>
    <definedName name="_xlnm.Print_Area" localSheetId="11">'MP311'!$A$1:$X$78</definedName>
    <definedName name="_xlnm.Print_Area" localSheetId="12">'MP312'!$A$1:$X$78</definedName>
    <definedName name="_xlnm.Print_Area" localSheetId="13">'MP313'!$A$1:$X$78</definedName>
    <definedName name="_xlnm.Print_Area" localSheetId="14">'MP314'!$A$1:$X$78</definedName>
    <definedName name="_xlnm.Print_Area" localSheetId="15">'MP315'!$A$1:$X$78</definedName>
    <definedName name="_xlnm.Print_Area" localSheetId="16">'MP316'!$A$1:$X$78</definedName>
    <definedName name="_xlnm.Print_Area" localSheetId="17">'MP321'!$A$1:$X$78</definedName>
    <definedName name="_xlnm.Print_Area" localSheetId="18">'MP324'!$A$1:$X$78</definedName>
    <definedName name="_xlnm.Print_Area" localSheetId="19">'MP325'!$A$1:$X$78</definedName>
    <definedName name="_xlnm.Print_Area" localSheetId="20">'MP326'!$A$1:$X$78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R62" i="21" s="1"/>
  <c r="I62" i="21"/>
  <c r="H62" i="21"/>
  <c r="G62" i="21"/>
  <c r="F62" i="21"/>
  <c r="D62" i="21"/>
  <c r="C62" i="21"/>
  <c r="B62" i="21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1"/>
  <c r="V56" i="1"/>
  <c r="O56" i="2"/>
  <c r="N56" i="2"/>
  <c r="M56" i="2"/>
  <c r="L56" i="2"/>
  <c r="K56" i="2"/>
  <c r="J56" i="2"/>
  <c r="R56" i="2" s="1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R56" i="3" s="1"/>
  <c r="I56" i="3"/>
  <c r="H56" i="3"/>
  <c r="G56" i="3"/>
  <c r="F56" i="3"/>
  <c r="D56" i="3"/>
  <c r="C56" i="3"/>
  <c r="B56" i="3"/>
  <c r="O56" i="4"/>
  <c r="O43" i="4" s="1"/>
  <c r="N56" i="4"/>
  <c r="M56" i="4"/>
  <c r="L56" i="4"/>
  <c r="K56" i="4"/>
  <c r="S56" i="4" s="1"/>
  <c r="J56" i="4"/>
  <c r="R56" i="4" s="1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R56" i="5" s="1"/>
  <c r="I56" i="5"/>
  <c r="H56" i="5"/>
  <c r="G56" i="5"/>
  <c r="F56" i="5"/>
  <c r="D56" i="5"/>
  <c r="C56" i="5"/>
  <c r="B56" i="5"/>
  <c r="O56" i="6"/>
  <c r="N56" i="6"/>
  <c r="M56" i="6"/>
  <c r="L56" i="6"/>
  <c r="K56" i="6"/>
  <c r="S56" i="6" s="1"/>
  <c r="J56" i="6"/>
  <c r="I56" i="6"/>
  <c r="H56" i="6"/>
  <c r="G56" i="6"/>
  <c r="F56" i="6"/>
  <c r="D56" i="6"/>
  <c r="C56" i="6"/>
  <c r="B56" i="6"/>
  <c r="O56" i="7"/>
  <c r="N56" i="7"/>
  <c r="M56" i="7"/>
  <c r="L56" i="7"/>
  <c r="K56" i="7"/>
  <c r="S56" i="7" s="1"/>
  <c r="J56" i="7"/>
  <c r="R56" i="7" s="1"/>
  <c r="I56" i="7"/>
  <c r="H56" i="7"/>
  <c r="G56" i="7"/>
  <c r="F56" i="7"/>
  <c r="D56" i="7"/>
  <c r="C56" i="7"/>
  <c r="B56" i="7"/>
  <c r="O56" i="8"/>
  <c r="N56" i="8"/>
  <c r="M56" i="8"/>
  <c r="L56" i="8"/>
  <c r="K56" i="8"/>
  <c r="S56" i="8" s="1"/>
  <c r="J56" i="8"/>
  <c r="R56" i="8" s="1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R56" i="9" s="1"/>
  <c r="I56" i="9"/>
  <c r="H56" i="9"/>
  <c r="G56" i="9"/>
  <c r="F56" i="9"/>
  <c r="D56" i="9"/>
  <c r="C56" i="9"/>
  <c r="B56" i="9"/>
  <c r="O56" i="10"/>
  <c r="N56" i="10"/>
  <c r="M56" i="10"/>
  <c r="L56" i="10"/>
  <c r="K56" i="10"/>
  <c r="S56" i="10" s="1"/>
  <c r="J56" i="10"/>
  <c r="R56" i="10" s="1"/>
  <c r="I56" i="10"/>
  <c r="H56" i="10"/>
  <c r="G56" i="10"/>
  <c r="G43" i="10" s="1"/>
  <c r="F56" i="10"/>
  <c r="D56" i="10"/>
  <c r="C56" i="10"/>
  <c r="B56" i="10"/>
  <c r="O56" i="11"/>
  <c r="N56" i="11"/>
  <c r="M56" i="11"/>
  <c r="L56" i="11"/>
  <c r="K56" i="11"/>
  <c r="J56" i="11"/>
  <c r="R56" i="11" s="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R56" i="12" s="1"/>
  <c r="I56" i="12"/>
  <c r="H56" i="12"/>
  <c r="G56" i="12"/>
  <c r="F56" i="12"/>
  <c r="D56" i="12"/>
  <c r="C56" i="12"/>
  <c r="B56" i="12"/>
  <c r="O56" i="13"/>
  <c r="N56" i="13"/>
  <c r="N43" i="13" s="1"/>
  <c r="M56" i="13"/>
  <c r="L56" i="13"/>
  <c r="K56" i="13"/>
  <c r="J56" i="13"/>
  <c r="I56" i="13"/>
  <c r="H56" i="13"/>
  <c r="G56" i="13"/>
  <c r="F56" i="13"/>
  <c r="D56" i="13"/>
  <c r="C56" i="13"/>
  <c r="B56" i="13"/>
  <c r="O56" i="14"/>
  <c r="N56" i="14"/>
  <c r="M56" i="14"/>
  <c r="L56" i="14"/>
  <c r="K56" i="14"/>
  <c r="S56" i="14" s="1"/>
  <c r="J56" i="14"/>
  <c r="R56" i="14" s="1"/>
  <c r="I56" i="14"/>
  <c r="H56" i="14"/>
  <c r="G56" i="14"/>
  <c r="G43" i="14" s="1"/>
  <c r="F56" i="14"/>
  <c r="F43" i="14" s="1"/>
  <c r="D56" i="14"/>
  <c r="C56" i="14"/>
  <c r="B56" i="14"/>
  <c r="O56" i="15"/>
  <c r="N56" i="15"/>
  <c r="N43" i="15" s="1"/>
  <c r="M56" i="15"/>
  <c r="L56" i="15"/>
  <c r="K56" i="15"/>
  <c r="S56" i="15" s="1"/>
  <c r="J56" i="15"/>
  <c r="I56" i="15"/>
  <c r="H56" i="15"/>
  <c r="G56" i="15"/>
  <c r="F56" i="15"/>
  <c r="F43" i="15" s="1"/>
  <c r="D56" i="15"/>
  <c r="C56" i="15"/>
  <c r="B56" i="15"/>
  <c r="O56" i="16"/>
  <c r="N56" i="16"/>
  <c r="M56" i="16"/>
  <c r="L56" i="16"/>
  <c r="K56" i="16"/>
  <c r="S56" i="16" s="1"/>
  <c r="J56" i="16"/>
  <c r="I56" i="16"/>
  <c r="I43" i="16" s="1"/>
  <c r="H56" i="16"/>
  <c r="G56" i="16"/>
  <c r="F56" i="16"/>
  <c r="D56" i="16"/>
  <c r="C56" i="16"/>
  <c r="B56" i="16"/>
  <c r="O56" i="17"/>
  <c r="N56" i="17"/>
  <c r="M56" i="17"/>
  <c r="L56" i="17"/>
  <c r="K56" i="17"/>
  <c r="J56" i="17"/>
  <c r="I56" i="17"/>
  <c r="H56" i="17"/>
  <c r="G56" i="17"/>
  <c r="F56" i="17"/>
  <c r="D56" i="17"/>
  <c r="C56" i="17"/>
  <c r="B56" i="17"/>
  <c r="O56" i="18"/>
  <c r="O43" i="18" s="1"/>
  <c r="N56" i="18"/>
  <c r="M56" i="18"/>
  <c r="L56" i="18"/>
  <c r="K56" i="18"/>
  <c r="S56" i="18" s="1"/>
  <c r="J56" i="18"/>
  <c r="R56" i="18" s="1"/>
  <c r="I56" i="18"/>
  <c r="H56" i="18"/>
  <c r="G56" i="18"/>
  <c r="G43" i="18" s="1"/>
  <c r="F56" i="18"/>
  <c r="D56" i="18"/>
  <c r="C56" i="18"/>
  <c r="B56" i="18"/>
  <c r="O56" i="19"/>
  <c r="N56" i="19"/>
  <c r="M56" i="19"/>
  <c r="L56" i="19"/>
  <c r="K56" i="19"/>
  <c r="S56" i="19" s="1"/>
  <c r="J56" i="19"/>
  <c r="R56" i="19" s="1"/>
  <c r="I56" i="19"/>
  <c r="H56" i="19"/>
  <c r="G56" i="19"/>
  <c r="F56" i="19"/>
  <c r="D56" i="19"/>
  <c r="C56" i="19"/>
  <c r="B56" i="19"/>
  <c r="O56" i="20"/>
  <c r="N56" i="20"/>
  <c r="M56" i="20"/>
  <c r="L56" i="20"/>
  <c r="K56" i="20"/>
  <c r="S56" i="20" s="1"/>
  <c r="J56" i="20"/>
  <c r="I56" i="20"/>
  <c r="H56" i="20"/>
  <c r="G56" i="20"/>
  <c r="F56" i="20"/>
  <c r="D56" i="20"/>
  <c r="C56" i="20"/>
  <c r="B56" i="20"/>
  <c r="O56" i="21"/>
  <c r="N56" i="21"/>
  <c r="M56" i="21"/>
  <c r="L56" i="21"/>
  <c r="K56" i="21"/>
  <c r="J56" i="21"/>
  <c r="I56" i="21"/>
  <c r="H56" i="21"/>
  <c r="H43" i="21" s="1"/>
  <c r="G56" i="21"/>
  <c r="F56" i="21"/>
  <c r="D56" i="21"/>
  <c r="C56" i="21"/>
  <c r="B56" i="21"/>
  <c r="O56" i="1"/>
  <c r="O43" i="1" s="1"/>
  <c r="N56" i="1"/>
  <c r="M56" i="1"/>
  <c r="L56" i="1"/>
  <c r="K56" i="1"/>
  <c r="S56" i="1" s="1"/>
  <c r="J56" i="1"/>
  <c r="I56" i="1"/>
  <c r="H56" i="1"/>
  <c r="G56" i="1"/>
  <c r="F56" i="1"/>
  <c r="F43" i="1" s="1"/>
  <c r="D56" i="1"/>
  <c r="C56" i="1"/>
  <c r="B56" i="1"/>
  <c r="W44" i="2"/>
  <c r="V44" i="2"/>
  <c r="V43" i="2" s="1"/>
  <c r="W44" i="3"/>
  <c r="V44" i="3"/>
  <c r="W44" i="4"/>
  <c r="V44" i="4"/>
  <c r="W44" i="5"/>
  <c r="V44" i="5"/>
  <c r="W44" i="6"/>
  <c r="V44" i="6"/>
  <c r="W44" i="7"/>
  <c r="V44" i="7"/>
  <c r="W44" i="8"/>
  <c r="V44" i="8"/>
  <c r="W44" i="9"/>
  <c r="V44" i="9"/>
  <c r="W44" i="10"/>
  <c r="W43" i="10" s="1"/>
  <c r="V44" i="10"/>
  <c r="V43" i="10" s="1"/>
  <c r="W44" i="11"/>
  <c r="V44" i="11"/>
  <c r="W44" i="12"/>
  <c r="V44" i="12"/>
  <c r="W44" i="13"/>
  <c r="V44" i="13"/>
  <c r="W44" i="14"/>
  <c r="W43" i="14" s="1"/>
  <c r="V44" i="14"/>
  <c r="V43" i="14" s="1"/>
  <c r="W44" i="15"/>
  <c r="V44" i="15"/>
  <c r="W44" i="16"/>
  <c r="V44" i="16"/>
  <c r="W44" i="17"/>
  <c r="V44" i="17"/>
  <c r="W44" i="18"/>
  <c r="W43" i="18" s="1"/>
  <c r="V44" i="18"/>
  <c r="V43" i="18" s="1"/>
  <c r="W44" i="19"/>
  <c r="V44" i="19"/>
  <c r="W44" i="20"/>
  <c r="V44" i="20"/>
  <c r="W44" i="21"/>
  <c r="V44" i="21"/>
  <c r="W44" i="1"/>
  <c r="W43" i="1" s="1"/>
  <c r="V44" i="1"/>
  <c r="V43" i="1" s="1"/>
  <c r="O44" i="2"/>
  <c r="N44" i="2"/>
  <c r="M44" i="2"/>
  <c r="L44" i="2"/>
  <c r="K44" i="2"/>
  <c r="J44" i="2"/>
  <c r="R44" i="2" s="1"/>
  <c r="I44" i="2"/>
  <c r="I43" i="2" s="1"/>
  <c r="H44" i="2"/>
  <c r="H43" i="2" s="1"/>
  <c r="G44" i="2"/>
  <c r="F44" i="2"/>
  <c r="D44" i="2"/>
  <c r="C44" i="2"/>
  <c r="C43" i="2" s="1"/>
  <c r="B44" i="2"/>
  <c r="O44" i="3"/>
  <c r="N44" i="3"/>
  <c r="M44" i="3"/>
  <c r="L44" i="3"/>
  <c r="K44" i="3"/>
  <c r="K43" i="3" s="1"/>
  <c r="J44" i="3"/>
  <c r="I44" i="3"/>
  <c r="H44" i="3"/>
  <c r="G44" i="3"/>
  <c r="F44" i="3"/>
  <c r="D44" i="3"/>
  <c r="C44" i="3"/>
  <c r="B44" i="3"/>
  <c r="B43" i="3" s="1"/>
  <c r="O43" i="3"/>
  <c r="I43" i="3"/>
  <c r="O44" i="4"/>
  <c r="N44" i="4"/>
  <c r="M44" i="4"/>
  <c r="L44" i="4"/>
  <c r="K44" i="4"/>
  <c r="J44" i="4"/>
  <c r="R44" i="4" s="1"/>
  <c r="I44" i="4"/>
  <c r="H44" i="4"/>
  <c r="G44" i="4"/>
  <c r="F44" i="4"/>
  <c r="F43" i="4" s="1"/>
  <c r="D44" i="4"/>
  <c r="C44" i="4"/>
  <c r="B44" i="4"/>
  <c r="N43" i="4"/>
  <c r="O44" i="5"/>
  <c r="O43" i="5" s="1"/>
  <c r="N44" i="5"/>
  <c r="M44" i="5"/>
  <c r="L44" i="5"/>
  <c r="K44" i="5"/>
  <c r="K43" i="5" s="1"/>
  <c r="J44" i="5"/>
  <c r="R44" i="5" s="1"/>
  <c r="I44" i="5"/>
  <c r="H44" i="5"/>
  <c r="G44" i="5"/>
  <c r="F44" i="5"/>
  <c r="D44" i="5"/>
  <c r="C44" i="5"/>
  <c r="C43" i="5" s="1"/>
  <c r="B44" i="5"/>
  <c r="O44" i="6"/>
  <c r="O43" i="6" s="1"/>
  <c r="N44" i="6"/>
  <c r="M44" i="6"/>
  <c r="L44" i="6"/>
  <c r="K44" i="6"/>
  <c r="J44" i="6"/>
  <c r="R44" i="6" s="1"/>
  <c r="I44" i="6"/>
  <c r="I43" i="6" s="1"/>
  <c r="H44" i="6"/>
  <c r="H43" i="6" s="1"/>
  <c r="G44" i="6"/>
  <c r="G43" i="6" s="1"/>
  <c r="F44" i="6"/>
  <c r="F43" i="6" s="1"/>
  <c r="D44" i="6"/>
  <c r="C44" i="6"/>
  <c r="B44" i="6"/>
  <c r="O44" i="7"/>
  <c r="O43" i="7" s="1"/>
  <c r="N44" i="7"/>
  <c r="M44" i="7"/>
  <c r="L44" i="7"/>
  <c r="K44" i="7"/>
  <c r="J44" i="7"/>
  <c r="R44" i="7" s="1"/>
  <c r="I44" i="7"/>
  <c r="H44" i="7"/>
  <c r="G44" i="7"/>
  <c r="F44" i="7"/>
  <c r="D44" i="7"/>
  <c r="C44" i="7"/>
  <c r="B44" i="7"/>
  <c r="O44" i="8"/>
  <c r="O43" i="8" s="1"/>
  <c r="N44" i="8"/>
  <c r="M44" i="8"/>
  <c r="L44" i="8"/>
  <c r="K44" i="8"/>
  <c r="S44" i="8" s="1"/>
  <c r="J44" i="8"/>
  <c r="R44" i="8" s="1"/>
  <c r="I44" i="8"/>
  <c r="H44" i="8"/>
  <c r="G44" i="8"/>
  <c r="F44" i="8"/>
  <c r="D44" i="8"/>
  <c r="C44" i="8"/>
  <c r="C43" i="8" s="1"/>
  <c r="B44" i="8"/>
  <c r="O44" i="9"/>
  <c r="O43" i="9" s="1"/>
  <c r="N44" i="9"/>
  <c r="M44" i="9"/>
  <c r="L44" i="9"/>
  <c r="K44" i="9"/>
  <c r="K43" i="9" s="1"/>
  <c r="S43" i="9" s="1"/>
  <c r="J44" i="9"/>
  <c r="R44" i="9" s="1"/>
  <c r="I44" i="9"/>
  <c r="I43" i="9" s="1"/>
  <c r="H44" i="9"/>
  <c r="G44" i="9"/>
  <c r="G43" i="9" s="1"/>
  <c r="F44" i="9"/>
  <c r="D44" i="9"/>
  <c r="C44" i="9"/>
  <c r="B44" i="9"/>
  <c r="C43" i="9"/>
  <c r="O44" i="10"/>
  <c r="N44" i="10"/>
  <c r="N43" i="10" s="1"/>
  <c r="M44" i="10"/>
  <c r="L44" i="10"/>
  <c r="K44" i="10"/>
  <c r="J44" i="10"/>
  <c r="R44" i="10" s="1"/>
  <c r="I44" i="10"/>
  <c r="I43" i="10" s="1"/>
  <c r="H44" i="10"/>
  <c r="H43" i="10" s="1"/>
  <c r="G44" i="10"/>
  <c r="F44" i="10"/>
  <c r="F43" i="10" s="1"/>
  <c r="D44" i="10"/>
  <c r="C44" i="10"/>
  <c r="C43" i="10" s="1"/>
  <c r="B44" i="10"/>
  <c r="O44" i="11"/>
  <c r="N44" i="11"/>
  <c r="N43" i="11" s="1"/>
  <c r="M44" i="11"/>
  <c r="L44" i="11"/>
  <c r="K44" i="11"/>
  <c r="J44" i="11"/>
  <c r="R44" i="11" s="1"/>
  <c r="I44" i="11"/>
  <c r="I43" i="11" s="1"/>
  <c r="H44" i="11"/>
  <c r="H43" i="11" s="1"/>
  <c r="G44" i="11"/>
  <c r="F44" i="11"/>
  <c r="D44" i="11"/>
  <c r="C44" i="11"/>
  <c r="B44" i="11"/>
  <c r="O44" i="12"/>
  <c r="O43" i="12" s="1"/>
  <c r="N44" i="12"/>
  <c r="M44" i="12"/>
  <c r="L44" i="12"/>
  <c r="K44" i="12"/>
  <c r="J44" i="12"/>
  <c r="R44" i="12" s="1"/>
  <c r="I44" i="12"/>
  <c r="H44" i="12"/>
  <c r="H43" i="12" s="1"/>
  <c r="G44" i="12"/>
  <c r="G43" i="12" s="1"/>
  <c r="F44" i="12"/>
  <c r="F43" i="12" s="1"/>
  <c r="D44" i="12"/>
  <c r="C44" i="12"/>
  <c r="C43" i="12" s="1"/>
  <c r="B44" i="12"/>
  <c r="N43" i="12"/>
  <c r="K43" i="12"/>
  <c r="S43" i="12" s="1"/>
  <c r="O44" i="13"/>
  <c r="O43" i="13" s="1"/>
  <c r="N44" i="13"/>
  <c r="M44" i="13"/>
  <c r="L44" i="13"/>
  <c r="K44" i="13"/>
  <c r="K43" i="13" s="1"/>
  <c r="S43" i="13" s="1"/>
  <c r="J44" i="13"/>
  <c r="I44" i="13"/>
  <c r="H44" i="13"/>
  <c r="H43" i="13" s="1"/>
  <c r="G44" i="13"/>
  <c r="G43" i="13" s="1"/>
  <c r="F44" i="13"/>
  <c r="D44" i="13"/>
  <c r="C44" i="13"/>
  <c r="B44" i="13"/>
  <c r="O44" i="14"/>
  <c r="N44" i="14"/>
  <c r="M44" i="14"/>
  <c r="L44" i="14"/>
  <c r="K44" i="14"/>
  <c r="S44" i="14" s="1"/>
  <c r="J44" i="14"/>
  <c r="R44" i="14" s="1"/>
  <c r="I44" i="14"/>
  <c r="H44" i="14"/>
  <c r="H43" i="14" s="1"/>
  <c r="G44" i="14"/>
  <c r="F44" i="14"/>
  <c r="D44" i="14"/>
  <c r="C44" i="14"/>
  <c r="B44" i="14"/>
  <c r="O44" i="15"/>
  <c r="O43" i="15" s="1"/>
  <c r="N44" i="15"/>
  <c r="M44" i="15"/>
  <c r="L44" i="15"/>
  <c r="K44" i="15"/>
  <c r="J44" i="15"/>
  <c r="I44" i="15"/>
  <c r="I43" i="15" s="1"/>
  <c r="H44" i="15"/>
  <c r="H43" i="15" s="1"/>
  <c r="G44" i="15"/>
  <c r="F44" i="15"/>
  <c r="D44" i="15"/>
  <c r="C44" i="15"/>
  <c r="B44" i="15"/>
  <c r="O44" i="16"/>
  <c r="O43" i="16" s="1"/>
  <c r="N44" i="16"/>
  <c r="M44" i="16"/>
  <c r="L44" i="16"/>
  <c r="K44" i="16"/>
  <c r="S44" i="16" s="1"/>
  <c r="J44" i="16"/>
  <c r="R44" i="16" s="1"/>
  <c r="I44" i="16"/>
  <c r="H44" i="16"/>
  <c r="G44" i="16"/>
  <c r="G43" i="16" s="1"/>
  <c r="F44" i="16"/>
  <c r="D44" i="16"/>
  <c r="C44" i="16"/>
  <c r="B44" i="16"/>
  <c r="O44" i="17"/>
  <c r="O43" i="17" s="1"/>
  <c r="N44" i="17"/>
  <c r="M44" i="17"/>
  <c r="L44" i="17"/>
  <c r="K44" i="17"/>
  <c r="J44" i="17"/>
  <c r="R44" i="17" s="1"/>
  <c r="I44" i="17"/>
  <c r="H44" i="17"/>
  <c r="G44" i="17"/>
  <c r="G43" i="17" s="1"/>
  <c r="F44" i="17"/>
  <c r="D44" i="17"/>
  <c r="C44" i="17"/>
  <c r="C43" i="17" s="1"/>
  <c r="B44" i="17"/>
  <c r="O44" i="18"/>
  <c r="N44" i="18"/>
  <c r="M44" i="18"/>
  <c r="L44" i="18"/>
  <c r="K44" i="18"/>
  <c r="K43" i="18" s="1"/>
  <c r="S43" i="18" s="1"/>
  <c r="J44" i="18"/>
  <c r="R44" i="18" s="1"/>
  <c r="I44" i="18"/>
  <c r="I43" i="18" s="1"/>
  <c r="H44" i="18"/>
  <c r="G44" i="18"/>
  <c r="F44" i="18"/>
  <c r="D44" i="18"/>
  <c r="C44" i="18"/>
  <c r="C43" i="18" s="1"/>
  <c r="B44" i="18"/>
  <c r="O44" i="19"/>
  <c r="N44" i="19"/>
  <c r="N43" i="19" s="1"/>
  <c r="M44" i="19"/>
  <c r="L44" i="19"/>
  <c r="K44" i="19"/>
  <c r="J44" i="19"/>
  <c r="R44" i="19" s="1"/>
  <c r="I44" i="19"/>
  <c r="I43" i="19" s="1"/>
  <c r="H44" i="19"/>
  <c r="H43" i="19" s="1"/>
  <c r="G44" i="19"/>
  <c r="F44" i="19"/>
  <c r="F43" i="19" s="1"/>
  <c r="D44" i="19"/>
  <c r="C44" i="19"/>
  <c r="B44" i="19"/>
  <c r="O44" i="20"/>
  <c r="O43" i="20" s="1"/>
  <c r="N44" i="20"/>
  <c r="M44" i="20"/>
  <c r="L44" i="20"/>
  <c r="K44" i="20"/>
  <c r="J44" i="20"/>
  <c r="R44" i="20" s="1"/>
  <c r="I44" i="20"/>
  <c r="H44" i="20"/>
  <c r="H43" i="20" s="1"/>
  <c r="G44" i="20"/>
  <c r="F44" i="20"/>
  <c r="D44" i="20"/>
  <c r="C44" i="20"/>
  <c r="B44" i="20"/>
  <c r="O44" i="21"/>
  <c r="O43" i="21" s="1"/>
  <c r="N44" i="21"/>
  <c r="M44" i="21"/>
  <c r="L44" i="21"/>
  <c r="K44" i="21"/>
  <c r="J44" i="21"/>
  <c r="R44" i="21" s="1"/>
  <c r="I44" i="21"/>
  <c r="H44" i="21"/>
  <c r="G44" i="21"/>
  <c r="G43" i="21" s="1"/>
  <c r="F44" i="21"/>
  <c r="D44" i="21"/>
  <c r="D43" i="21" s="1"/>
  <c r="C44" i="21"/>
  <c r="B44" i="21"/>
  <c r="B43" i="21" s="1"/>
  <c r="O44" i="1"/>
  <c r="N44" i="1"/>
  <c r="M44" i="1"/>
  <c r="L44" i="1"/>
  <c r="L43" i="1" s="1"/>
  <c r="K44" i="1"/>
  <c r="K43" i="1" s="1"/>
  <c r="S43" i="1" s="1"/>
  <c r="J44" i="1"/>
  <c r="R44" i="1" s="1"/>
  <c r="I44" i="1"/>
  <c r="H44" i="1"/>
  <c r="H43" i="1" s="1"/>
  <c r="G44" i="1"/>
  <c r="F44" i="1"/>
  <c r="D44" i="1"/>
  <c r="C44" i="1"/>
  <c r="C43" i="1" s="1"/>
  <c r="B44" i="1"/>
  <c r="G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F8" i="4" s="1"/>
  <c r="F61" i="4" s="1"/>
  <c r="D28" i="4"/>
  <c r="C28" i="4"/>
  <c r="B28" i="4"/>
  <c r="O28" i="5"/>
  <c r="O8" i="5" s="1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J28" i="8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R28" i="9" s="1"/>
  <c r="I28" i="9"/>
  <c r="H28" i="9"/>
  <c r="G28" i="9"/>
  <c r="F28" i="9"/>
  <c r="D28" i="9"/>
  <c r="C28" i="9"/>
  <c r="B28" i="9"/>
  <c r="O28" i="10"/>
  <c r="O8" i="10" s="1"/>
  <c r="N28" i="10"/>
  <c r="M28" i="10"/>
  <c r="L28" i="10"/>
  <c r="K28" i="10"/>
  <c r="S28" i="10" s="1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S28" i="12" s="1"/>
  <c r="J28" i="12"/>
  <c r="R28" i="12" s="1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M28" i="17"/>
  <c r="L28" i="17"/>
  <c r="K28" i="17"/>
  <c r="S28" i="17" s="1"/>
  <c r="J28" i="17"/>
  <c r="R28" i="17" s="1"/>
  <c r="I28" i="17"/>
  <c r="H28" i="17"/>
  <c r="G28" i="17"/>
  <c r="F28" i="17"/>
  <c r="D28" i="17"/>
  <c r="C28" i="17"/>
  <c r="B28" i="17"/>
  <c r="O28" i="18"/>
  <c r="N28" i="18"/>
  <c r="N8" i="18" s="1"/>
  <c r="M28" i="18"/>
  <c r="L28" i="18"/>
  <c r="K28" i="18"/>
  <c r="J28" i="18"/>
  <c r="I28" i="18"/>
  <c r="H28" i="18"/>
  <c r="G28" i="18"/>
  <c r="F28" i="18"/>
  <c r="F8" i="18" s="1"/>
  <c r="D28" i="18"/>
  <c r="C28" i="18"/>
  <c r="B28" i="18"/>
  <c r="O28" i="19"/>
  <c r="N28" i="19"/>
  <c r="M28" i="19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N28" i="21"/>
  <c r="M28" i="21"/>
  <c r="L28" i="21"/>
  <c r="K28" i="21"/>
  <c r="J28" i="21"/>
  <c r="R28" i="21" s="1"/>
  <c r="I28" i="21"/>
  <c r="H28" i="21"/>
  <c r="G28" i="21"/>
  <c r="F28" i="21"/>
  <c r="D28" i="21"/>
  <c r="C28" i="21"/>
  <c r="B28" i="21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V9" i="2"/>
  <c r="W9" i="3"/>
  <c r="W8" i="3" s="1"/>
  <c r="V9" i="3"/>
  <c r="V8" i="3" s="1"/>
  <c r="W9" i="4"/>
  <c r="V9" i="4"/>
  <c r="W9" i="5"/>
  <c r="V9" i="5"/>
  <c r="W9" i="6"/>
  <c r="V9" i="6"/>
  <c r="W9" i="7"/>
  <c r="W8" i="7" s="1"/>
  <c r="V9" i="7"/>
  <c r="W9" i="8"/>
  <c r="V9" i="8"/>
  <c r="W9" i="9"/>
  <c r="V9" i="9"/>
  <c r="W9" i="10"/>
  <c r="W8" i="10" s="1"/>
  <c r="V9" i="10"/>
  <c r="W9" i="11"/>
  <c r="W8" i="11" s="1"/>
  <c r="V9" i="11"/>
  <c r="V8" i="11" s="1"/>
  <c r="W9" i="12"/>
  <c r="V9" i="12"/>
  <c r="W9" i="13"/>
  <c r="V9" i="13"/>
  <c r="V8" i="13" s="1"/>
  <c r="W9" i="14"/>
  <c r="W8" i="14" s="1"/>
  <c r="W61" i="14" s="1"/>
  <c r="W65" i="14" s="1"/>
  <c r="V9" i="14"/>
  <c r="V8" i="14"/>
  <c r="W9" i="15"/>
  <c r="V9" i="15"/>
  <c r="W9" i="16"/>
  <c r="V9" i="16"/>
  <c r="W9" i="17"/>
  <c r="V9" i="17"/>
  <c r="W9" i="18"/>
  <c r="W8" i="18" s="1"/>
  <c r="V9" i="18"/>
  <c r="V8" i="18" s="1"/>
  <c r="W9" i="19"/>
  <c r="V9" i="19"/>
  <c r="V8" i="19" s="1"/>
  <c r="W9" i="20"/>
  <c r="V9" i="20"/>
  <c r="W9" i="21"/>
  <c r="V9" i="21"/>
  <c r="V8" i="21" s="1"/>
  <c r="W9" i="1"/>
  <c r="V9" i="1"/>
  <c r="V8" i="1" s="1"/>
  <c r="O9" i="2"/>
  <c r="N9" i="2"/>
  <c r="N8" i="2" s="1"/>
  <c r="M9" i="2"/>
  <c r="L9" i="2"/>
  <c r="K9" i="2"/>
  <c r="J9" i="2"/>
  <c r="I9" i="2"/>
  <c r="H9" i="2"/>
  <c r="G9" i="2"/>
  <c r="F9" i="2"/>
  <c r="F8" i="2" s="1"/>
  <c r="D9" i="2"/>
  <c r="C9" i="2"/>
  <c r="C8" i="2" s="1"/>
  <c r="C61" i="2" s="1"/>
  <c r="B9" i="2"/>
  <c r="O9" i="3"/>
  <c r="N9" i="3"/>
  <c r="N8" i="3" s="1"/>
  <c r="M9" i="3"/>
  <c r="M8" i="3" s="1"/>
  <c r="L9" i="3"/>
  <c r="K9" i="3"/>
  <c r="J9" i="3"/>
  <c r="I9" i="3"/>
  <c r="H9" i="3"/>
  <c r="G9" i="3"/>
  <c r="F9" i="3"/>
  <c r="D9" i="3"/>
  <c r="D8" i="3" s="1"/>
  <c r="C9" i="3"/>
  <c r="B9" i="3"/>
  <c r="L8" i="3"/>
  <c r="O9" i="4"/>
  <c r="N9" i="4"/>
  <c r="M9" i="4"/>
  <c r="L9" i="4"/>
  <c r="K9" i="4"/>
  <c r="J9" i="4"/>
  <c r="I9" i="4"/>
  <c r="H9" i="4"/>
  <c r="H8" i="4" s="1"/>
  <c r="G9" i="4"/>
  <c r="G8" i="4" s="1"/>
  <c r="F9" i="4"/>
  <c r="D9" i="4"/>
  <c r="C9" i="4"/>
  <c r="B9" i="4"/>
  <c r="O9" i="5"/>
  <c r="N9" i="5"/>
  <c r="M9" i="5"/>
  <c r="L9" i="5"/>
  <c r="L8" i="5" s="1"/>
  <c r="K9" i="5"/>
  <c r="J9" i="5"/>
  <c r="I9" i="5"/>
  <c r="I8" i="5" s="1"/>
  <c r="H9" i="5"/>
  <c r="G9" i="5"/>
  <c r="F9" i="5"/>
  <c r="D9" i="5"/>
  <c r="C9" i="5"/>
  <c r="B9" i="5"/>
  <c r="D8" i="5"/>
  <c r="O9" i="6"/>
  <c r="N9" i="6"/>
  <c r="M9" i="6"/>
  <c r="L9" i="6"/>
  <c r="K9" i="6"/>
  <c r="S9" i="6" s="1"/>
  <c r="J9" i="6"/>
  <c r="I9" i="6"/>
  <c r="I8" i="6" s="1"/>
  <c r="H9" i="6"/>
  <c r="H8" i="6" s="1"/>
  <c r="G9" i="6"/>
  <c r="F9" i="6"/>
  <c r="D9" i="6"/>
  <c r="C9" i="6"/>
  <c r="B9" i="6"/>
  <c r="O9" i="7"/>
  <c r="N9" i="7"/>
  <c r="M9" i="7"/>
  <c r="L9" i="7"/>
  <c r="K9" i="7"/>
  <c r="S9" i="7" s="1"/>
  <c r="J9" i="7"/>
  <c r="I9" i="7"/>
  <c r="H9" i="7"/>
  <c r="H8" i="7" s="1"/>
  <c r="G9" i="7"/>
  <c r="F9" i="7"/>
  <c r="D9" i="7"/>
  <c r="C9" i="7"/>
  <c r="B9" i="7"/>
  <c r="N8" i="7"/>
  <c r="O9" i="8"/>
  <c r="N9" i="8"/>
  <c r="M9" i="8"/>
  <c r="L9" i="8"/>
  <c r="K9" i="8"/>
  <c r="S9" i="8" s="1"/>
  <c r="J9" i="8"/>
  <c r="I9" i="8"/>
  <c r="H9" i="8"/>
  <c r="G9" i="8"/>
  <c r="F9" i="8"/>
  <c r="D9" i="8"/>
  <c r="C9" i="8"/>
  <c r="B9" i="8"/>
  <c r="O9" i="9"/>
  <c r="N9" i="9"/>
  <c r="M9" i="9"/>
  <c r="L9" i="9"/>
  <c r="L8" i="9" s="1"/>
  <c r="K9" i="9"/>
  <c r="J9" i="9"/>
  <c r="I9" i="9"/>
  <c r="H9" i="9"/>
  <c r="G9" i="9"/>
  <c r="F9" i="9"/>
  <c r="D9" i="9"/>
  <c r="C9" i="9"/>
  <c r="C8" i="9" s="1"/>
  <c r="B9" i="9"/>
  <c r="O9" i="10"/>
  <c r="N9" i="10"/>
  <c r="M9" i="10"/>
  <c r="L9" i="10"/>
  <c r="K9" i="10"/>
  <c r="J9" i="10"/>
  <c r="I9" i="10"/>
  <c r="I8" i="10" s="1"/>
  <c r="H9" i="10"/>
  <c r="G9" i="10"/>
  <c r="F9" i="10"/>
  <c r="D9" i="10"/>
  <c r="C9" i="10"/>
  <c r="B9" i="10"/>
  <c r="H8" i="10"/>
  <c r="O9" i="11"/>
  <c r="N9" i="11"/>
  <c r="N8" i="11" s="1"/>
  <c r="M9" i="11"/>
  <c r="M8" i="11" s="1"/>
  <c r="L9" i="11"/>
  <c r="L8" i="11" s="1"/>
  <c r="K9" i="11"/>
  <c r="J9" i="11"/>
  <c r="I9" i="11"/>
  <c r="H9" i="11"/>
  <c r="G9" i="11"/>
  <c r="F9" i="11"/>
  <c r="F8" i="11" s="1"/>
  <c r="D9" i="11"/>
  <c r="D8" i="11" s="1"/>
  <c r="C9" i="11"/>
  <c r="C8" i="11" s="1"/>
  <c r="B9" i="11"/>
  <c r="O9" i="12"/>
  <c r="O8" i="12" s="1"/>
  <c r="N9" i="12"/>
  <c r="M9" i="12"/>
  <c r="L9" i="12"/>
  <c r="K9" i="12"/>
  <c r="S9" i="12" s="1"/>
  <c r="J9" i="12"/>
  <c r="I9" i="12"/>
  <c r="H9" i="12"/>
  <c r="H8" i="12" s="1"/>
  <c r="G9" i="12"/>
  <c r="G8" i="12" s="1"/>
  <c r="F9" i="12"/>
  <c r="D9" i="12"/>
  <c r="C9" i="12"/>
  <c r="B9" i="12"/>
  <c r="O9" i="13"/>
  <c r="N9" i="13"/>
  <c r="M9" i="13"/>
  <c r="L9" i="13"/>
  <c r="L8" i="13" s="1"/>
  <c r="K9" i="13"/>
  <c r="J9" i="13"/>
  <c r="I9" i="13"/>
  <c r="I8" i="13" s="1"/>
  <c r="H9" i="13"/>
  <c r="G9" i="13"/>
  <c r="F9" i="13"/>
  <c r="D9" i="13"/>
  <c r="C9" i="13"/>
  <c r="B9" i="13"/>
  <c r="O9" i="14"/>
  <c r="N9" i="14"/>
  <c r="M9" i="14"/>
  <c r="M8" i="14" s="1"/>
  <c r="L9" i="14"/>
  <c r="L8" i="14" s="1"/>
  <c r="K9" i="14"/>
  <c r="S9" i="14" s="1"/>
  <c r="J9" i="14"/>
  <c r="I9" i="14"/>
  <c r="H9" i="14"/>
  <c r="G9" i="14"/>
  <c r="F9" i="14"/>
  <c r="D9" i="14"/>
  <c r="D8" i="14" s="1"/>
  <c r="C9" i="14"/>
  <c r="B9" i="14"/>
  <c r="O9" i="15"/>
  <c r="N9" i="15"/>
  <c r="N8" i="15" s="1"/>
  <c r="M9" i="15"/>
  <c r="L9" i="15"/>
  <c r="K9" i="15"/>
  <c r="J9" i="15"/>
  <c r="I9" i="15"/>
  <c r="H9" i="15"/>
  <c r="G9" i="15"/>
  <c r="F9" i="15"/>
  <c r="F8" i="15" s="1"/>
  <c r="D9" i="15"/>
  <c r="C9" i="15"/>
  <c r="B9" i="15"/>
  <c r="O9" i="16"/>
  <c r="N9" i="16"/>
  <c r="M9" i="16"/>
  <c r="L9" i="16"/>
  <c r="L8" i="16" s="1"/>
  <c r="K9" i="16"/>
  <c r="S9" i="16" s="1"/>
  <c r="J9" i="16"/>
  <c r="I9" i="16"/>
  <c r="H9" i="16"/>
  <c r="G9" i="16"/>
  <c r="F9" i="16"/>
  <c r="D9" i="16"/>
  <c r="C9" i="16"/>
  <c r="B9" i="16"/>
  <c r="O9" i="17"/>
  <c r="N9" i="17"/>
  <c r="M9" i="17"/>
  <c r="M8" i="17" s="1"/>
  <c r="L9" i="17"/>
  <c r="K9" i="17"/>
  <c r="S9" i="17" s="1"/>
  <c r="J9" i="17"/>
  <c r="R9" i="17" s="1"/>
  <c r="I9" i="17"/>
  <c r="H9" i="17"/>
  <c r="H8" i="17" s="1"/>
  <c r="G9" i="17"/>
  <c r="F9" i="17"/>
  <c r="D9" i="17"/>
  <c r="D8" i="17" s="1"/>
  <c r="C9" i="17"/>
  <c r="B9" i="17"/>
  <c r="L8" i="17"/>
  <c r="O9" i="18"/>
  <c r="O8" i="18" s="1"/>
  <c r="N9" i="18"/>
  <c r="M9" i="18"/>
  <c r="L9" i="18"/>
  <c r="L8" i="18" s="1"/>
  <c r="K9" i="18"/>
  <c r="J9" i="18"/>
  <c r="I9" i="18"/>
  <c r="I8" i="18" s="1"/>
  <c r="H9" i="18"/>
  <c r="H8" i="18" s="1"/>
  <c r="G9" i="18"/>
  <c r="F9" i="18"/>
  <c r="D9" i="18"/>
  <c r="C9" i="18"/>
  <c r="B9" i="18"/>
  <c r="G8" i="18"/>
  <c r="O9" i="19"/>
  <c r="N9" i="19"/>
  <c r="M9" i="19"/>
  <c r="L9" i="19"/>
  <c r="K9" i="19"/>
  <c r="J9" i="19"/>
  <c r="I9" i="19"/>
  <c r="H9" i="19"/>
  <c r="H8" i="19" s="1"/>
  <c r="G9" i="19"/>
  <c r="F9" i="19"/>
  <c r="D9" i="19"/>
  <c r="C9" i="19"/>
  <c r="B9" i="19"/>
  <c r="O9" i="20"/>
  <c r="O8" i="20" s="1"/>
  <c r="N9" i="20"/>
  <c r="M9" i="20"/>
  <c r="M8" i="20" s="1"/>
  <c r="L9" i="20"/>
  <c r="K9" i="20"/>
  <c r="J9" i="20"/>
  <c r="R9" i="20" s="1"/>
  <c r="I9" i="20"/>
  <c r="I8" i="20" s="1"/>
  <c r="H9" i="20"/>
  <c r="G9" i="20"/>
  <c r="G8" i="20" s="1"/>
  <c r="F9" i="20"/>
  <c r="D9" i="20"/>
  <c r="D8" i="20" s="1"/>
  <c r="C9" i="20"/>
  <c r="B9" i="20"/>
  <c r="O9" i="21"/>
  <c r="N9" i="21"/>
  <c r="M9" i="21"/>
  <c r="M8" i="21" s="1"/>
  <c r="L9" i="21"/>
  <c r="K9" i="21"/>
  <c r="J9" i="21"/>
  <c r="I9" i="21"/>
  <c r="H9" i="21"/>
  <c r="H8" i="21" s="1"/>
  <c r="G9" i="21"/>
  <c r="F9" i="21"/>
  <c r="D9" i="21"/>
  <c r="D8" i="21" s="1"/>
  <c r="C9" i="21"/>
  <c r="B9" i="21"/>
  <c r="O9" i="1"/>
  <c r="N9" i="1"/>
  <c r="M9" i="1"/>
  <c r="L9" i="1"/>
  <c r="K9" i="1"/>
  <c r="J9" i="1"/>
  <c r="I9" i="1"/>
  <c r="H9" i="1"/>
  <c r="G9" i="1"/>
  <c r="F9" i="1"/>
  <c r="D9" i="1"/>
  <c r="C9" i="1"/>
  <c r="B9" i="1"/>
  <c r="S64" i="21"/>
  <c r="R64" i="21"/>
  <c r="Q64" i="21"/>
  <c r="P64" i="21"/>
  <c r="E64" i="21"/>
  <c r="S63" i="21"/>
  <c r="R63" i="21"/>
  <c r="Q63" i="21"/>
  <c r="P63" i="21"/>
  <c r="E63" i="21"/>
  <c r="T60" i="21"/>
  <c r="S60" i="21"/>
  <c r="R60" i="21"/>
  <c r="Q60" i="21"/>
  <c r="P60" i="21"/>
  <c r="E60" i="21"/>
  <c r="U60" i="21" s="1"/>
  <c r="U59" i="21"/>
  <c r="S59" i="21"/>
  <c r="R59" i="21"/>
  <c r="Q59" i="21"/>
  <c r="P59" i="21"/>
  <c r="E59" i="21"/>
  <c r="T59" i="21" s="1"/>
  <c r="T58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T55" i="21"/>
  <c r="S55" i="21"/>
  <c r="R55" i="21"/>
  <c r="Q55" i="21"/>
  <c r="P55" i="21"/>
  <c r="E55" i="21"/>
  <c r="U55" i="21" s="1"/>
  <c r="S54" i="21"/>
  <c r="R54" i="21"/>
  <c r="Q54" i="21"/>
  <c r="P54" i="21"/>
  <c r="E54" i="21"/>
  <c r="S53" i="21"/>
  <c r="R53" i="21"/>
  <c r="Q53" i="21"/>
  <c r="P53" i="21"/>
  <c r="E53" i="21"/>
  <c r="U53" i="21" s="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T47" i="21"/>
  <c r="S47" i="21"/>
  <c r="R47" i="21"/>
  <c r="Q47" i="21"/>
  <c r="P47" i="21"/>
  <c r="E47" i="21"/>
  <c r="U47" i="21" s="1"/>
  <c r="S46" i="21"/>
  <c r="R46" i="21"/>
  <c r="Q46" i="21"/>
  <c r="P46" i="21"/>
  <c r="E46" i="21"/>
  <c r="U45" i="21"/>
  <c r="S45" i="21"/>
  <c r="R45" i="21"/>
  <c r="Q45" i="21"/>
  <c r="P45" i="21"/>
  <c r="E45" i="21"/>
  <c r="S42" i="21"/>
  <c r="R42" i="21"/>
  <c r="Q42" i="21"/>
  <c r="P42" i="21"/>
  <c r="E42" i="21"/>
  <c r="S41" i="21"/>
  <c r="R41" i="21"/>
  <c r="Q41" i="21"/>
  <c r="P41" i="21"/>
  <c r="E41" i="21"/>
  <c r="T41" i="21" s="1"/>
  <c r="S40" i="21"/>
  <c r="R40" i="21"/>
  <c r="Q40" i="21"/>
  <c r="P40" i="21"/>
  <c r="E40" i="21"/>
  <c r="T40" i="21" s="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T36" i="21"/>
  <c r="S36" i="21"/>
  <c r="R36" i="21"/>
  <c r="Q36" i="21"/>
  <c r="P36" i="21"/>
  <c r="E36" i="21"/>
  <c r="S35" i="21"/>
  <c r="R35" i="21"/>
  <c r="Q35" i="21"/>
  <c r="P35" i="21"/>
  <c r="E35" i="21"/>
  <c r="U35" i="21" s="1"/>
  <c r="S34" i="21"/>
  <c r="R34" i="21"/>
  <c r="Q34" i="21"/>
  <c r="P34" i="21"/>
  <c r="E34" i="21"/>
  <c r="S33" i="21"/>
  <c r="R33" i="21"/>
  <c r="Q33" i="21"/>
  <c r="P33" i="21"/>
  <c r="E33" i="21"/>
  <c r="S32" i="21"/>
  <c r="R32" i="21"/>
  <c r="Q32" i="21"/>
  <c r="P32" i="21"/>
  <c r="E32" i="21"/>
  <c r="S31" i="21"/>
  <c r="R31" i="21"/>
  <c r="Q31" i="21"/>
  <c r="P31" i="21"/>
  <c r="E31" i="21"/>
  <c r="U30" i="21"/>
  <c r="S30" i="21"/>
  <c r="R30" i="21"/>
  <c r="Q30" i="21"/>
  <c r="P30" i="21"/>
  <c r="E30" i="21"/>
  <c r="T30" i="21" s="1"/>
  <c r="S29" i="21"/>
  <c r="R29" i="21"/>
  <c r="Q29" i="21"/>
  <c r="P29" i="21"/>
  <c r="E29" i="21"/>
  <c r="U29" i="21" s="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U25" i="21"/>
  <c r="T25" i="2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T19" i="21" s="1"/>
  <c r="U18" i="21"/>
  <c r="S18" i="21"/>
  <c r="R18" i="21"/>
  <c r="Q18" i="21"/>
  <c r="P18" i="21"/>
  <c r="E18" i="21"/>
  <c r="T18" i="21" s="1"/>
  <c r="S17" i="21"/>
  <c r="R17" i="21"/>
  <c r="Q17" i="21"/>
  <c r="P17" i="21"/>
  <c r="E17" i="21"/>
  <c r="S16" i="21"/>
  <c r="R16" i="21"/>
  <c r="Q16" i="21"/>
  <c r="P16" i="21"/>
  <c r="E16" i="21"/>
  <c r="S15" i="21"/>
  <c r="R15" i="21"/>
  <c r="Q15" i="21"/>
  <c r="P15" i="21"/>
  <c r="E15" i="21"/>
  <c r="S14" i="21"/>
  <c r="R14" i="21"/>
  <c r="Q14" i="21"/>
  <c r="P14" i="21"/>
  <c r="E14" i="2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T10" i="21"/>
  <c r="S10" i="21"/>
  <c r="R10" i="21"/>
  <c r="Q10" i="21"/>
  <c r="P10" i="21"/>
  <c r="E10" i="21"/>
  <c r="U10" i="21" s="1"/>
  <c r="S64" i="20"/>
  <c r="R64" i="20"/>
  <c r="Q64" i="20"/>
  <c r="P64" i="20"/>
  <c r="E64" i="20"/>
  <c r="S63" i="20"/>
  <c r="R63" i="20"/>
  <c r="Q63" i="20"/>
  <c r="P63" i="20"/>
  <c r="E63" i="20"/>
  <c r="S60" i="20"/>
  <c r="R60" i="20"/>
  <c r="Q60" i="20"/>
  <c r="P60" i="20"/>
  <c r="E60" i="20"/>
  <c r="U59" i="20"/>
  <c r="S59" i="20"/>
  <c r="R59" i="20"/>
  <c r="Q59" i="20"/>
  <c r="P59" i="20"/>
  <c r="E59" i="20"/>
  <c r="T59" i="20" s="1"/>
  <c r="S58" i="20"/>
  <c r="R58" i="20"/>
  <c r="Q58" i="20"/>
  <c r="P58" i="20"/>
  <c r="E58" i="20"/>
  <c r="T58" i="20" s="1"/>
  <c r="T57" i="20"/>
  <c r="S57" i="20"/>
  <c r="R57" i="20"/>
  <c r="Q57" i="20"/>
  <c r="P57" i="20"/>
  <c r="E57" i="20"/>
  <c r="U57" i="20" s="1"/>
  <c r="T55" i="20"/>
  <c r="S55" i="20"/>
  <c r="R55" i="20"/>
  <c r="Q55" i="20"/>
  <c r="P55" i="20"/>
  <c r="E55" i="20"/>
  <c r="U55" i="20" s="1"/>
  <c r="U54" i="20"/>
  <c r="S54" i="20"/>
  <c r="R54" i="20"/>
  <c r="Q54" i="20"/>
  <c r="P54" i="20"/>
  <c r="E54" i="20"/>
  <c r="T54" i="20" s="1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T48" i="20" s="1"/>
  <c r="S47" i="20"/>
  <c r="R47" i="20"/>
  <c r="Q47" i="20"/>
  <c r="P47" i="20"/>
  <c r="E47" i="20"/>
  <c r="U46" i="20"/>
  <c r="S46" i="20"/>
  <c r="R46" i="20"/>
  <c r="Q46" i="20"/>
  <c r="P46" i="20"/>
  <c r="E46" i="20"/>
  <c r="U45" i="20"/>
  <c r="T45" i="20"/>
  <c r="S45" i="20"/>
  <c r="R45" i="20"/>
  <c r="Q45" i="20"/>
  <c r="P45" i="20"/>
  <c r="E45" i="20"/>
  <c r="S42" i="20"/>
  <c r="R42" i="20"/>
  <c r="Q42" i="20"/>
  <c r="P42" i="20"/>
  <c r="E42" i="20"/>
  <c r="U42" i="20" s="1"/>
  <c r="S41" i="20"/>
  <c r="R41" i="20"/>
  <c r="Q41" i="20"/>
  <c r="P41" i="20"/>
  <c r="E41" i="20"/>
  <c r="T40" i="20"/>
  <c r="S40" i="20"/>
  <c r="R40" i="20"/>
  <c r="Q40" i="20"/>
  <c r="P40" i="20"/>
  <c r="E40" i="20"/>
  <c r="U40" i="20" s="1"/>
  <c r="S39" i="20"/>
  <c r="R39" i="20"/>
  <c r="Q39" i="20"/>
  <c r="P39" i="20"/>
  <c r="E39" i="20"/>
  <c r="S38" i="20"/>
  <c r="R38" i="20"/>
  <c r="Q38" i="20"/>
  <c r="P38" i="20"/>
  <c r="E38" i="20"/>
  <c r="T38" i="20" s="1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S35" i="20"/>
  <c r="R35" i="20"/>
  <c r="Q35" i="20"/>
  <c r="P35" i="20"/>
  <c r="E35" i="20"/>
  <c r="T35" i="20" s="1"/>
  <c r="U34" i="20"/>
  <c r="S34" i="20"/>
  <c r="R34" i="20"/>
  <c r="Q34" i="20"/>
  <c r="P34" i="20"/>
  <c r="E34" i="20"/>
  <c r="T34" i="20" s="1"/>
  <c r="U33" i="20"/>
  <c r="T33" i="20"/>
  <c r="S33" i="20"/>
  <c r="R33" i="20"/>
  <c r="Q33" i="20"/>
  <c r="P33" i="20"/>
  <c r="E33" i="20"/>
  <c r="T32" i="20"/>
  <c r="S32" i="20"/>
  <c r="R32" i="20"/>
  <c r="Q32" i="20"/>
  <c r="P32" i="20"/>
  <c r="E32" i="20"/>
  <c r="U32" i="20" s="1"/>
  <c r="S31" i="20"/>
  <c r="R31" i="20"/>
  <c r="Q31" i="20"/>
  <c r="P31" i="20"/>
  <c r="E31" i="20"/>
  <c r="S30" i="20"/>
  <c r="R30" i="20"/>
  <c r="Q30" i="20"/>
  <c r="P30" i="20"/>
  <c r="E30" i="20"/>
  <c r="U29" i="20"/>
  <c r="S29" i="20"/>
  <c r="R29" i="20"/>
  <c r="Q29" i="20"/>
  <c r="P29" i="20"/>
  <c r="E29" i="20"/>
  <c r="T29" i="20" s="1"/>
  <c r="S27" i="20"/>
  <c r="R27" i="20"/>
  <c r="Q27" i="20"/>
  <c r="P27" i="20"/>
  <c r="E27" i="20"/>
  <c r="T26" i="20"/>
  <c r="S26" i="20"/>
  <c r="R26" i="20"/>
  <c r="Q26" i="20"/>
  <c r="P26" i="20"/>
  <c r="E26" i="20"/>
  <c r="U26" i="20" s="1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E23" i="20"/>
  <c r="U22" i="20"/>
  <c r="T22" i="20"/>
  <c r="S22" i="20"/>
  <c r="R22" i="20"/>
  <c r="Q22" i="20"/>
  <c r="P22" i="20"/>
  <c r="E22" i="20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U18" i="20"/>
  <c r="T18" i="20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S16" i="20"/>
  <c r="R16" i="20"/>
  <c r="Q16" i="20"/>
  <c r="P16" i="20"/>
  <c r="E16" i="20"/>
  <c r="S15" i="20"/>
  <c r="R15" i="20"/>
  <c r="Q15" i="20"/>
  <c r="P15" i="20"/>
  <c r="E15" i="20"/>
  <c r="U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S64" i="19"/>
  <c r="R64" i="19"/>
  <c r="Q64" i="19"/>
  <c r="P64" i="19"/>
  <c r="E64" i="19"/>
  <c r="T63" i="19"/>
  <c r="S63" i="19"/>
  <c r="R63" i="19"/>
  <c r="Q63" i="19"/>
  <c r="P63" i="19"/>
  <c r="E63" i="19"/>
  <c r="S60" i="19"/>
  <c r="R60" i="19"/>
  <c r="Q60" i="19"/>
  <c r="P60" i="19"/>
  <c r="E60" i="19"/>
  <c r="U59" i="19"/>
  <c r="T59" i="19"/>
  <c r="S59" i="19"/>
  <c r="R59" i="19"/>
  <c r="Q59" i="19"/>
  <c r="P59" i="19"/>
  <c r="E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S55" i="19"/>
  <c r="R55" i="19"/>
  <c r="Q55" i="19"/>
  <c r="P55" i="19"/>
  <c r="E55" i="19"/>
  <c r="S54" i="19"/>
  <c r="R54" i="19"/>
  <c r="Q54" i="19"/>
  <c r="P54" i="19"/>
  <c r="E54" i="19"/>
  <c r="U53" i="19"/>
  <c r="S53" i="19"/>
  <c r="R53" i="19"/>
  <c r="Q53" i="19"/>
  <c r="P53" i="19"/>
  <c r="E53" i="19"/>
  <c r="T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T47" i="19"/>
  <c r="S47" i="19"/>
  <c r="R47" i="19"/>
  <c r="Q47" i="19"/>
  <c r="P47" i="19"/>
  <c r="E47" i="19"/>
  <c r="U47" i="19" s="1"/>
  <c r="S46" i="19"/>
  <c r="R46" i="19"/>
  <c r="Q46" i="19"/>
  <c r="P46" i="19"/>
  <c r="E46" i="19"/>
  <c r="U45" i="19"/>
  <c r="S45" i="19"/>
  <c r="R45" i="19"/>
  <c r="Q45" i="19"/>
  <c r="P45" i="19"/>
  <c r="E45" i="19"/>
  <c r="S44" i="19"/>
  <c r="S42" i="19"/>
  <c r="R42" i="19"/>
  <c r="Q42" i="19"/>
  <c r="P42" i="19"/>
  <c r="E42" i="19"/>
  <c r="U41" i="19"/>
  <c r="S41" i="19"/>
  <c r="R41" i="19"/>
  <c r="Q41" i="19"/>
  <c r="P41" i="19"/>
  <c r="E41" i="19"/>
  <c r="T41" i="19" s="1"/>
  <c r="S40" i="19"/>
  <c r="R40" i="19"/>
  <c r="Q40" i="19"/>
  <c r="P40" i="19"/>
  <c r="E40" i="19"/>
  <c r="U40" i="19" s="1"/>
  <c r="S39" i="19"/>
  <c r="R39" i="19"/>
  <c r="Q39" i="19"/>
  <c r="P39" i="19"/>
  <c r="E39" i="19"/>
  <c r="S38" i="19"/>
  <c r="R38" i="19"/>
  <c r="Q38" i="19"/>
  <c r="P38" i="19"/>
  <c r="E38" i="19"/>
  <c r="U37" i="19"/>
  <c r="T37" i="19"/>
  <c r="S37" i="19"/>
  <c r="R37" i="19"/>
  <c r="Q37" i="19"/>
  <c r="P37" i="19"/>
  <c r="E37" i="19"/>
  <c r="S36" i="19"/>
  <c r="R36" i="19"/>
  <c r="Q36" i="19"/>
  <c r="P36" i="19"/>
  <c r="E36" i="19"/>
  <c r="T36" i="19" s="1"/>
  <c r="S35" i="19"/>
  <c r="R35" i="19"/>
  <c r="Q35" i="19"/>
  <c r="P35" i="19"/>
  <c r="E35" i="19"/>
  <c r="T34" i="19"/>
  <c r="S34" i="19"/>
  <c r="R34" i="19"/>
  <c r="Q34" i="19"/>
  <c r="P34" i="19"/>
  <c r="E34" i="19"/>
  <c r="U34" i="19" s="1"/>
  <c r="S33" i="19"/>
  <c r="R33" i="19"/>
  <c r="Q33" i="19"/>
  <c r="P33" i="19"/>
  <c r="E33" i="19"/>
  <c r="S32" i="19"/>
  <c r="R32" i="19"/>
  <c r="Q32" i="19"/>
  <c r="P32" i="19"/>
  <c r="E32" i="19"/>
  <c r="S31" i="19"/>
  <c r="R31" i="19"/>
  <c r="Q31" i="19"/>
  <c r="U31" i="19" s="1"/>
  <c r="P31" i="19"/>
  <c r="T31" i="19" s="1"/>
  <c r="E31" i="19"/>
  <c r="S30" i="19"/>
  <c r="R30" i="19"/>
  <c r="Q30" i="19"/>
  <c r="P30" i="19"/>
  <c r="E30" i="19"/>
  <c r="T29" i="19"/>
  <c r="S29" i="19"/>
  <c r="R29" i="19"/>
  <c r="Q29" i="19"/>
  <c r="P29" i="19"/>
  <c r="E29" i="19"/>
  <c r="U29" i="19" s="1"/>
  <c r="U27" i="19"/>
  <c r="T27" i="19"/>
  <c r="S27" i="19"/>
  <c r="R27" i="19"/>
  <c r="Q27" i="19"/>
  <c r="P27" i="19"/>
  <c r="E27" i="19"/>
  <c r="T26" i="19"/>
  <c r="S26" i="19"/>
  <c r="R26" i="19"/>
  <c r="Q26" i="19"/>
  <c r="P26" i="19"/>
  <c r="E26" i="19"/>
  <c r="U26" i="19" s="1"/>
  <c r="S25" i="19"/>
  <c r="R25" i="19"/>
  <c r="Q25" i="19"/>
  <c r="P25" i="19"/>
  <c r="E25" i="19"/>
  <c r="S24" i="19"/>
  <c r="R24" i="19"/>
  <c r="Q24" i="19"/>
  <c r="P24" i="19"/>
  <c r="E24" i="19"/>
  <c r="S23" i="19"/>
  <c r="R23" i="19"/>
  <c r="Q23" i="19"/>
  <c r="P23" i="19"/>
  <c r="E23" i="19"/>
  <c r="U22" i="19"/>
  <c r="S22" i="19"/>
  <c r="R22" i="19"/>
  <c r="Q22" i="19"/>
  <c r="P22" i="19"/>
  <c r="E22" i="19"/>
  <c r="S21" i="19"/>
  <c r="R21" i="19"/>
  <c r="Q21" i="19"/>
  <c r="P21" i="19"/>
  <c r="E21" i="19"/>
  <c r="U20" i="19"/>
  <c r="S20" i="19"/>
  <c r="R20" i="19"/>
  <c r="Q20" i="19"/>
  <c r="P20" i="19"/>
  <c r="T20" i="19" s="1"/>
  <c r="E20" i="19"/>
  <c r="U19" i="19"/>
  <c r="T19" i="19"/>
  <c r="S19" i="19"/>
  <c r="R19" i="19"/>
  <c r="Q19" i="19"/>
  <c r="P19" i="19"/>
  <c r="E19" i="19"/>
  <c r="S18" i="19"/>
  <c r="R18" i="19"/>
  <c r="Q18" i="19"/>
  <c r="P18" i="19"/>
  <c r="E18" i="19"/>
  <c r="U18" i="19" s="1"/>
  <c r="U17" i="19"/>
  <c r="T17" i="19"/>
  <c r="S17" i="19"/>
  <c r="R17" i="19"/>
  <c r="Q17" i="19"/>
  <c r="P17" i="19"/>
  <c r="E17" i="19"/>
  <c r="S16" i="19"/>
  <c r="R16" i="19"/>
  <c r="Q16" i="19"/>
  <c r="P16" i="19"/>
  <c r="E16" i="19"/>
  <c r="S15" i="19"/>
  <c r="R15" i="19"/>
  <c r="Q15" i="19"/>
  <c r="P15" i="19"/>
  <c r="E15" i="19"/>
  <c r="U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U64" i="18"/>
  <c r="S64" i="18"/>
  <c r="R64" i="18"/>
  <c r="Q64" i="18"/>
  <c r="P64" i="18"/>
  <c r="E64" i="18"/>
  <c r="T64" i="18" s="1"/>
  <c r="U63" i="18"/>
  <c r="T63" i="18"/>
  <c r="S63" i="18"/>
  <c r="R63" i="18"/>
  <c r="Q63" i="18"/>
  <c r="P63" i="18"/>
  <c r="E63" i="18"/>
  <c r="S60" i="18"/>
  <c r="R60" i="18"/>
  <c r="Q60" i="18"/>
  <c r="P60" i="18"/>
  <c r="E60" i="18"/>
  <c r="U60" i="18" s="1"/>
  <c r="S59" i="18"/>
  <c r="R59" i="18"/>
  <c r="Q59" i="18"/>
  <c r="P59" i="18"/>
  <c r="E59" i="18"/>
  <c r="S58" i="18"/>
  <c r="R58" i="18"/>
  <c r="Q58" i="18"/>
  <c r="P58" i="18"/>
  <c r="E58" i="18"/>
  <c r="U57" i="18"/>
  <c r="S57" i="18"/>
  <c r="R57" i="18"/>
  <c r="Q57" i="18"/>
  <c r="P57" i="18"/>
  <c r="E57" i="18"/>
  <c r="S55" i="18"/>
  <c r="R55" i="18"/>
  <c r="Q55" i="18"/>
  <c r="P55" i="18"/>
  <c r="E55" i="18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S52" i="18"/>
  <c r="R52" i="18"/>
  <c r="Q52" i="18"/>
  <c r="P52" i="18"/>
  <c r="E52" i="18"/>
  <c r="U51" i="18"/>
  <c r="T51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U46" i="18"/>
  <c r="S46" i="18"/>
  <c r="R46" i="18"/>
  <c r="Q46" i="18"/>
  <c r="P46" i="18"/>
  <c r="E46" i="18"/>
  <c r="S45" i="18"/>
  <c r="R45" i="18"/>
  <c r="Q45" i="18"/>
  <c r="P45" i="18"/>
  <c r="E45" i="18"/>
  <c r="U45" i="18" s="1"/>
  <c r="S42" i="18"/>
  <c r="R42" i="18"/>
  <c r="Q42" i="18"/>
  <c r="P42" i="18"/>
  <c r="E42" i="18"/>
  <c r="T41" i="18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U34" i="18"/>
  <c r="S34" i="18"/>
  <c r="R34" i="18"/>
  <c r="Q34" i="18"/>
  <c r="P34" i="18"/>
  <c r="E34" i="18"/>
  <c r="T34" i="18" s="1"/>
  <c r="S33" i="18"/>
  <c r="R33" i="18"/>
  <c r="Q33" i="18"/>
  <c r="P33" i="18"/>
  <c r="E33" i="18"/>
  <c r="S32" i="18"/>
  <c r="R32" i="18"/>
  <c r="Q32" i="18"/>
  <c r="P32" i="18"/>
  <c r="E32" i="18"/>
  <c r="U31" i="18"/>
  <c r="S31" i="18"/>
  <c r="R31" i="18"/>
  <c r="Q31" i="18"/>
  <c r="P31" i="18"/>
  <c r="E31" i="18"/>
  <c r="T31" i="18" s="1"/>
  <c r="S30" i="18"/>
  <c r="R30" i="18"/>
  <c r="Q30" i="18"/>
  <c r="P30" i="18"/>
  <c r="E30" i="18"/>
  <c r="U30" i="18" s="1"/>
  <c r="S29" i="18"/>
  <c r="R29" i="18"/>
  <c r="Q29" i="18"/>
  <c r="P29" i="18"/>
  <c r="E29" i="18"/>
  <c r="S27" i="18"/>
  <c r="R27" i="18"/>
  <c r="Q27" i="18"/>
  <c r="P27" i="18"/>
  <c r="E27" i="18"/>
  <c r="T27" i="18" s="1"/>
  <c r="S26" i="18"/>
  <c r="R26" i="18"/>
  <c r="Q26" i="18"/>
  <c r="P26" i="18"/>
  <c r="E26" i="18"/>
  <c r="S25" i="18"/>
  <c r="R25" i="18"/>
  <c r="Q25" i="18"/>
  <c r="P25" i="18"/>
  <c r="E25" i="18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S18" i="18"/>
  <c r="R18" i="18"/>
  <c r="Q18" i="18"/>
  <c r="P18" i="18"/>
  <c r="E18" i="18"/>
  <c r="U18" i="18" s="1"/>
  <c r="S17" i="18"/>
  <c r="R17" i="18"/>
  <c r="Q17" i="18"/>
  <c r="P17" i="18"/>
  <c r="E17" i="18"/>
  <c r="S16" i="18"/>
  <c r="R16" i="18"/>
  <c r="Q16" i="18"/>
  <c r="P16" i="18"/>
  <c r="E16" i="18"/>
  <c r="U15" i="18"/>
  <c r="S15" i="18"/>
  <c r="R15" i="18"/>
  <c r="Q15" i="18"/>
  <c r="P15" i="18"/>
  <c r="E15" i="18"/>
  <c r="T15" i="18" s="1"/>
  <c r="U14" i="18"/>
  <c r="S14" i="18"/>
  <c r="R14" i="18"/>
  <c r="Q14" i="18"/>
  <c r="P14" i="18"/>
  <c r="E14" i="18"/>
  <c r="T14" i="18" s="1"/>
  <c r="S13" i="18"/>
  <c r="R13" i="18"/>
  <c r="Q13" i="18"/>
  <c r="U13" i="18" s="1"/>
  <c r="P13" i="18"/>
  <c r="T13" i="18" s="1"/>
  <c r="E13" i="18"/>
  <c r="U12" i="18"/>
  <c r="T12" i="18"/>
  <c r="S12" i="18"/>
  <c r="R12" i="18"/>
  <c r="Q12" i="18"/>
  <c r="P12" i="18"/>
  <c r="E12" i="18"/>
  <c r="S11" i="18"/>
  <c r="R11" i="18"/>
  <c r="Q11" i="18"/>
  <c r="P11" i="18"/>
  <c r="E11" i="18"/>
  <c r="U11" i="18" s="1"/>
  <c r="T10" i="18"/>
  <c r="S10" i="18"/>
  <c r="R10" i="18"/>
  <c r="Q10" i="18"/>
  <c r="P10" i="18"/>
  <c r="E10" i="18"/>
  <c r="U10" i="18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0" i="17"/>
  <c r="R60" i="17"/>
  <c r="Q60" i="17"/>
  <c r="P60" i="17"/>
  <c r="E60" i="17"/>
  <c r="S59" i="17"/>
  <c r="R59" i="17"/>
  <c r="Q59" i="17"/>
  <c r="P59" i="17"/>
  <c r="E59" i="17"/>
  <c r="S58" i="17"/>
  <c r="R58" i="17"/>
  <c r="Q58" i="17"/>
  <c r="P58" i="17"/>
  <c r="E58" i="17"/>
  <c r="U57" i="17"/>
  <c r="T57" i="17"/>
  <c r="S57" i="17"/>
  <c r="R57" i="17"/>
  <c r="Q57" i="17"/>
  <c r="P57" i="17"/>
  <c r="E57" i="17"/>
  <c r="S55" i="17"/>
  <c r="R55" i="17"/>
  <c r="Q55" i="17"/>
  <c r="P55" i="17"/>
  <c r="E55" i="17"/>
  <c r="T55" i="17" s="1"/>
  <c r="S54" i="17"/>
  <c r="R54" i="17"/>
  <c r="Q54" i="17"/>
  <c r="P54" i="17"/>
  <c r="E54" i="17"/>
  <c r="T53" i="17"/>
  <c r="S53" i="17"/>
  <c r="R53" i="17"/>
  <c r="Q53" i="17"/>
  <c r="P53" i="17"/>
  <c r="E53" i="17"/>
  <c r="U53" i="17" s="1"/>
  <c r="T52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U47" i="17"/>
  <c r="S47" i="17"/>
  <c r="R47" i="17"/>
  <c r="Q47" i="17"/>
  <c r="P47" i="17"/>
  <c r="E47" i="17"/>
  <c r="T47" i="17" s="1"/>
  <c r="U46" i="17"/>
  <c r="S46" i="17"/>
  <c r="R46" i="17"/>
  <c r="Q46" i="17"/>
  <c r="P46" i="17"/>
  <c r="E46" i="17"/>
  <c r="U45" i="17"/>
  <c r="S45" i="17"/>
  <c r="R45" i="17"/>
  <c r="Q45" i="17"/>
  <c r="P45" i="17"/>
  <c r="E45" i="17"/>
  <c r="T45" i="17" s="1"/>
  <c r="S44" i="17"/>
  <c r="S42" i="17"/>
  <c r="R42" i="17"/>
  <c r="Q42" i="17"/>
  <c r="P42" i="17"/>
  <c r="E42" i="17"/>
  <c r="T42" i="17" s="1"/>
  <c r="S41" i="17"/>
  <c r="R41" i="17"/>
  <c r="Q41" i="17"/>
  <c r="P41" i="17"/>
  <c r="E41" i="17"/>
  <c r="U41" i="17" s="1"/>
  <c r="U40" i="17"/>
  <c r="T40" i="17"/>
  <c r="S40" i="17"/>
  <c r="R40" i="17"/>
  <c r="Q40" i="17"/>
  <c r="P40" i="17"/>
  <c r="E40" i="17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T35" i="17" s="1"/>
  <c r="U34" i="17"/>
  <c r="S34" i="17"/>
  <c r="R34" i="17"/>
  <c r="Q34" i="17"/>
  <c r="P34" i="17"/>
  <c r="E34" i="17"/>
  <c r="T34" i="17" s="1"/>
  <c r="U33" i="17"/>
  <c r="T33" i="17"/>
  <c r="S33" i="17"/>
  <c r="R33" i="17"/>
  <c r="Q33" i="17"/>
  <c r="P33" i="17"/>
  <c r="E33" i="17"/>
  <c r="S32" i="17"/>
  <c r="R32" i="17"/>
  <c r="Q32" i="17"/>
  <c r="P32" i="17"/>
  <c r="E32" i="17"/>
  <c r="U32" i="17" s="1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T27" i="17"/>
  <c r="S27" i="17"/>
  <c r="R27" i="17"/>
  <c r="Q27" i="17"/>
  <c r="P27" i="17"/>
  <c r="E27" i="17"/>
  <c r="U27" i="17" s="1"/>
  <c r="S26" i="17"/>
  <c r="R26" i="17"/>
  <c r="Q26" i="17"/>
  <c r="P26" i="17"/>
  <c r="E26" i="17"/>
  <c r="S25" i="17"/>
  <c r="R25" i="17"/>
  <c r="Q25" i="17"/>
  <c r="P25" i="17"/>
  <c r="E25" i="17"/>
  <c r="U24" i="17"/>
  <c r="S24" i="17"/>
  <c r="R24" i="17"/>
  <c r="Q24" i="17"/>
  <c r="P24" i="17"/>
  <c r="E24" i="17"/>
  <c r="T24" i="17" s="1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U21" i="17"/>
  <c r="T21" i="17"/>
  <c r="S21" i="17"/>
  <c r="R21" i="17"/>
  <c r="Q21" i="17"/>
  <c r="P21" i="17"/>
  <c r="E21" i="17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S18" i="17"/>
  <c r="R18" i="17"/>
  <c r="Q18" i="17"/>
  <c r="P18" i="17"/>
  <c r="E18" i="17"/>
  <c r="S17" i="17"/>
  <c r="R17" i="17"/>
  <c r="Q17" i="17"/>
  <c r="P17" i="17"/>
  <c r="E17" i="17"/>
  <c r="S16" i="17"/>
  <c r="R16" i="17"/>
  <c r="Q16" i="17"/>
  <c r="P16" i="17"/>
  <c r="E16" i="17"/>
  <c r="T16" i="17" s="1"/>
  <c r="U15" i="17"/>
  <c r="T15" i="17"/>
  <c r="S15" i="17"/>
  <c r="R15" i="17"/>
  <c r="Q15" i="17"/>
  <c r="P15" i="17"/>
  <c r="E15" i="17"/>
  <c r="S14" i="17"/>
  <c r="R14" i="17"/>
  <c r="Q14" i="17"/>
  <c r="P14" i="17"/>
  <c r="E14" i="17"/>
  <c r="S13" i="17"/>
  <c r="R13" i="17"/>
  <c r="Q13" i="17"/>
  <c r="U13" i="17" s="1"/>
  <c r="P13" i="17"/>
  <c r="T13" i="17" s="1"/>
  <c r="E13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T63" i="16" s="1"/>
  <c r="T60" i="16"/>
  <c r="S60" i="16"/>
  <c r="R60" i="16"/>
  <c r="Q60" i="16"/>
  <c r="P60" i="16"/>
  <c r="E60" i="16"/>
  <c r="U60" i="16" s="1"/>
  <c r="S59" i="16"/>
  <c r="R59" i="16"/>
  <c r="Q59" i="16"/>
  <c r="P59" i="16"/>
  <c r="E59" i="16"/>
  <c r="U58" i="16"/>
  <c r="T58" i="16"/>
  <c r="S58" i="16"/>
  <c r="R58" i="16"/>
  <c r="Q58" i="16"/>
  <c r="P58" i="16"/>
  <c r="E58" i="16"/>
  <c r="S57" i="16"/>
  <c r="R57" i="16"/>
  <c r="Q57" i="16"/>
  <c r="P57" i="16"/>
  <c r="E57" i="16"/>
  <c r="T57" i="16" s="1"/>
  <c r="R56" i="16"/>
  <c r="U55" i="16"/>
  <c r="S55" i="16"/>
  <c r="R55" i="16"/>
  <c r="Q55" i="16"/>
  <c r="P55" i="16"/>
  <c r="E55" i="16"/>
  <c r="T55" i="16" s="1"/>
  <c r="U54" i="16"/>
  <c r="S54" i="16"/>
  <c r="R54" i="16"/>
  <c r="Q54" i="16"/>
  <c r="P54" i="16"/>
  <c r="E54" i="16"/>
  <c r="T54" i="16" s="1"/>
  <c r="U53" i="16"/>
  <c r="T53" i="16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S42" i="16"/>
  <c r="R42" i="16"/>
  <c r="Q42" i="16"/>
  <c r="P42" i="16"/>
  <c r="E42" i="16"/>
  <c r="U42" i="16" s="1"/>
  <c r="S41" i="16"/>
  <c r="R41" i="16"/>
  <c r="Q41" i="16"/>
  <c r="P41" i="16"/>
  <c r="E41" i="16"/>
  <c r="T41" i="16" s="1"/>
  <c r="T40" i="16"/>
  <c r="S40" i="16"/>
  <c r="R40" i="16"/>
  <c r="Q40" i="16"/>
  <c r="P40" i="16"/>
  <c r="E40" i="16"/>
  <c r="U40" i="16" s="1"/>
  <c r="U39" i="16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U36" i="16"/>
  <c r="S36" i="16"/>
  <c r="R36" i="16"/>
  <c r="Q36" i="16"/>
  <c r="P36" i="16"/>
  <c r="E36" i="16"/>
  <c r="T36" i="16" s="1"/>
  <c r="S35" i="16"/>
  <c r="R35" i="16"/>
  <c r="Q35" i="16"/>
  <c r="P35" i="16"/>
  <c r="E35" i="16"/>
  <c r="T34" i="16"/>
  <c r="S34" i="16"/>
  <c r="R34" i="16"/>
  <c r="Q34" i="16"/>
  <c r="P34" i="16"/>
  <c r="E34" i="16"/>
  <c r="U34" i="16" s="1"/>
  <c r="S33" i="16"/>
  <c r="R33" i="16"/>
  <c r="Q33" i="16"/>
  <c r="P33" i="16"/>
  <c r="E33" i="16"/>
  <c r="U32" i="16"/>
  <c r="T32" i="16"/>
  <c r="S32" i="16"/>
  <c r="R32" i="16"/>
  <c r="Q32" i="16"/>
  <c r="P32" i="16"/>
  <c r="E32" i="16"/>
  <c r="S31" i="16"/>
  <c r="R31" i="16"/>
  <c r="Q31" i="16"/>
  <c r="P31" i="16"/>
  <c r="E31" i="16"/>
  <c r="T31" i="16" s="1"/>
  <c r="S30" i="16"/>
  <c r="R30" i="16"/>
  <c r="Q30" i="16"/>
  <c r="P30" i="16"/>
  <c r="E30" i="16"/>
  <c r="S29" i="16"/>
  <c r="R29" i="16"/>
  <c r="Q29" i="16"/>
  <c r="P29" i="16"/>
  <c r="E29" i="16"/>
  <c r="S27" i="16"/>
  <c r="R27" i="16"/>
  <c r="Q27" i="16"/>
  <c r="P27" i="16"/>
  <c r="E27" i="16"/>
  <c r="S26" i="16"/>
  <c r="R26" i="16"/>
  <c r="Q26" i="16"/>
  <c r="P26" i="16"/>
  <c r="E26" i="16"/>
  <c r="T26" i="16" s="1"/>
  <c r="U25" i="16"/>
  <c r="T25" i="16"/>
  <c r="S25" i="16"/>
  <c r="R25" i="16"/>
  <c r="Q25" i="16"/>
  <c r="P25" i="16"/>
  <c r="E25" i="16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T20" i="16" s="1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T17" i="16"/>
  <c r="S17" i="16"/>
  <c r="R17" i="16"/>
  <c r="Q17" i="16"/>
  <c r="P17" i="16"/>
  <c r="E17" i="16"/>
  <c r="U17" i="16" s="1"/>
  <c r="S16" i="16"/>
  <c r="R16" i="16"/>
  <c r="Q16" i="16"/>
  <c r="P16" i="16"/>
  <c r="E16" i="16"/>
  <c r="U15" i="16"/>
  <c r="T15" i="16"/>
  <c r="S15" i="16"/>
  <c r="R15" i="16"/>
  <c r="Q15" i="16"/>
  <c r="P15" i="16"/>
  <c r="E15" i="16"/>
  <c r="S14" i="16"/>
  <c r="R14" i="16"/>
  <c r="Q14" i="16"/>
  <c r="P14" i="16"/>
  <c r="E14" i="16"/>
  <c r="T13" i="16"/>
  <c r="S13" i="16"/>
  <c r="R13" i="16"/>
  <c r="Q13" i="16"/>
  <c r="U13" i="16" s="1"/>
  <c r="P13" i="16"/>
  <c r="E13" i="16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U64" i="15"/>
  <c r="S64" i="15"/>
  <c r="R64" i="15"/>
  <c r="Q64" i="15"/>
  <c r="P64" i="15"/>
  <c r="E64" i="15"/>
  <c r="T64" i="15" s="1"/>
  <c r="T63" i="15"/>
  <c r="S63" i="15"/>
  <c r="R63" i="15"/>
  <c r="Q63" i="15"/>
  <c r="P63" i="15"/>
  <c r="E63" i="15"/>
  <c r="S60" i="15"/>
  <c r="R60" i="15"/>
  <c r="Q60" i="15"/>
  <c r="P60" i="15"/>
  <c r="E60" i="15"/>
  <c r="S59" i="15"/>
  <c r="R59" i="15"/>
  <c r="Q59" i="15"/>
  <c r="P59" i="15"/>
  <c r="E59" i="15"/>
  <c r="U58" i="15"/>
  <c r="T58" i="15"/>
  <c r="S58" i="15"/>
  <c r="R58" i="15"/>
  <c r="Q58" i="15"/>
  <c r="P58" i="15"/>
  <c r="E58" i="15"/>
  <c r="S57" i="15"/>
  <c r="R57" i="15"/>
  <c r="Q57" i="15"/>
  <c r="Q56" i="15" s="1"/>
  <c r="P57" i="15"/>
  <c r="E57" i="15"/>
  <c r="S55" i="15"/>
  <c r="R55" i="15"/>
  <c r="Q55" i="15"/>
  <c r="P55" i="15"/>
  <c r="E55" i="15"/>
  <c r="U54" i="15"/>
  <c r="T54" i="15"/>
  <c r="S54" i="15"/>
  <c r="R54" i="15"/>
  <c r="Q54" i="15"/>
  <c r="P54" i="15"/>
  <c r="E54" i="15"/>
  <c r="T53" i="15"/>
  <c r="S53" i="15"/>
  <c r="R53" i="15"/>
  <c r="Q53" i="15"/>
  <c r="P53" i="15"/>
  <c r="E53" i="15"/>
  <c r="U53" i="15" s="1"/>
  <c r="S52" i="15"/>
  <c r="R52" i="15"/>
  <c r="Q52" i="15"/>
  <c r="P52" i="15"/>
  <c r="E52" i="15"/>
  <c r="T52" i="15" s="1"/>
  <c r="S51" i="15"/>
  <c r="R51" i="15"/>
  <c r="Q51" i="15"/>
  <c r="P51" i="15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T45" i="15" s="1"/>
  <c r="S44" i="15"/>
  <c r="R44" i="15"/>
  <c r="S42" i="15"/>
  <c r="R42" i="15"/>
  <c r="Q42" i="15"/>
  <c r="P42" i="15"/>
  <c r="E42" i="15"/>
  <c r="S41" i="15"/>
  <c r="R41" i="15"/>
  <c r="Q41" i="15"/>
  <c r="P41" i="15"/>
  <c r="E41" i="15"/>
  <c r="U41" i="15" s="1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T38" i="15" s="1"/>
  <c r="U37" i="15"/>
  <c r="S37" i="15"/>
  <c r="R37" i="15"/>
  <c r="Q37" i="15"/>
  <c r="P37" i="15"/>
  <c r="E37" i="15"/>
  <c r="T37" i="15" s="1"/>
  <c r="T36" i="15"/>
  <c r="S36" i="15"/>
  <c r="R36" i="15"/>
  <c r="Q36" i="15"/>
  <c r="P36" i="15"/>
  <c r="E36" i="15"/>
  <c r="U36" i="15" s="1"/>
  <c r="S35" i="15"/>
  <c r="R35" i="15"/>
  <c r="Q35" i="15"/>
  <c r="P35" i="15"/>
  <c r="E35" i="15"/>
  <c r="T35" i="15" s="1"/>
  <c r="T34" i="15"/>
  <c r="S34" i="15"/>
  <c r="R34" i="15"/>
  <c r="Q34" i="15"/>
  <c r="P34" i="15"/>
  <c r="E34" i="15"/>
  <c r="U34" i="15" s="1"/>
  <c r="S33" i="15"/>
  <c r="R33" i="15"/>
  <c r="Q33" i="15"/>
  <c r="U33" i="15" s="1"/>
  <c r="P33" i="15"/>
  <c r="T33" i="15" s="1"/>
  <c r="E33" i="15"/>
  <c r="S32" i="15"/>
  <c r="R32" i="15"/>
  <c r="Q32" i="15"/>
  <c r="P32" i="15"/>
  <c r="E32" i="15"/>
  <c r="S31" i="15"/>
  <c r="R31" i="15"/>
  <c r="Q31" i="15"/>
  <c r="P31" i="15"/>
  <c r="T31" i="15" s="1"/>
  <c r="E31" i="15"/>
  <c r="S30" i="15"/>
  <c r="R30" i="15"/>
  <c r="Q30" i="15"/>
  <c r="P30" i="15"/>
  <c r="E30" i="15"/>
  <c r="S29" i="15"/>
  <c r="R29" i="15"/>
  <c r="Q29" i="15"/>
  <c r="P29" i="15"/>
  <c r="E29" i="15"/>
  <c r="S27" i="15"/>
  <c r="R27" i="15"/>
  <c r="Q27" i="15"/>
  <c r="P27" i="15"/>
  <c r="E27" i="15"/>
  <c r="U26" i="15"/>
  <c r="S26" i="15"/>
  <c r="R26" i="15"/>
  <c r="Q26" i="15"/>
  <c r="P26" i="15"/>
  <c r="E26" i="15"/>
  <c r="T26" i="15" s="1"/>
  <c r="T25" i="15"/>
  <c r="S25" i="15"/>
  <c r="R25" i="15"/>
  <c r="Q25" i="15"/>
  <c r="P25" i="15"/>
  <c r="E25" i="15"/>
  <c r="U25" i="15" s="1"/>
  <c r="U24" i="15"/>
  <c r="S24" i="15"/>
  <c r="R24" i="15"/>
  <c r="Q24" i="15"/>
  <c r="P24" i="15"/>
  <c r="E24" i="15"/>
  <c r="T24" i="15" s="1"/>
  <c r="S23" i="15"/>
  <c r="R23" i="15"/>
  <c r="Q23" i="15"/>
  <c r="P23" i="15"/>
  <c r="E23" i="15"/>
  <c r="U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S16" i="15"/>
  <c r="R16" i="15"/>
  <c r="Q16" i="15"/>
  <c r="P16" i="15"/>
  <c r="E16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P13" i="15"/>
  <c r="E13" i="15"/>
  <c r="U13" i="15" s="1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U10" i="15"/>
  <c r="S10" i="15"/>
  <c r="R10" i="15"/>
  <c r="Q10" i="15"/>
  <c r="P10" i="15"/>
  <c r="E10" i="15"/>
  <c r="S64" i="14"/>
  <c r="R64" i="14"/>
  <c r="Q64" i="14"/>
  <c r="P64" i="14"/>
  <c r="E64" i="14"/>
  <c r="U63" i="14"/>
  <c r="T63" i="14"/>
  <c r="S63" i="14"/>
  <c r="R63" i="14"/>
  <c r="Q63" i="14"/>
  <c r="P63" i="14"/>
  <c r="E63" i="14"/>
  <c r="S60" i="14"/>
  <c r="R60" i="14"/>
  <c r="Q60" i="14"/>
  <c r="P60" i="14"/>
  <c r="E60" i="14"/>
  <c r="U59" i="14"/>
  <c r="S59" i="14"/>
  <c r="R59" i="14"/>
  <c r="Q59" i="14"/>
  <c r="P59" i="14"/>
  <c r="E59" i="14"/>
  <c r="T59" i="14" s="1"/>
  <c r="S58" i="14"/>
  <c r="R58" i="14"/>
  <c r="Q58" i="14"/>
  <c r="P58" i="14"/>
  <c r="E58" i="14"/>
  <c r="T58" i="14" s="1"/>
  <c r="S57" i="14"/>
  <c r="R57" i="14"/>
  <c r="Q57" i="14"/>
  <c r="P57" i="14"/>
  <c r="E57" i="14"/>
  <c r="U55" i="14"/>
  <c r="S55" i="14"/>
  <c r="R55" i="14"/>
  <c r="Q55" i="14"/>
  <c r="P55" i="14"/>
  <c r="E55" i="14"/>
  <c r="T55" i="14" s="1"/>
  <c r="S54" i="14"/>
  <c r="R54" i="14"/>
  <c r="Q54" i="14"/>
  <c r="P54" i="14"/>
  <c r="E54" i="14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S42" i="14"/>
  <c r="R42" i="14"/>
  <c r="Q42" i="14"/>
  <c r="P42" i="14"/>
  <c r="E42" i="14"/>
  <c r="T42" i="14" s="1"/>
  <c r="S41" i="14"/>
  <c r="R41" i="14"/>
  <c r="Q41" i="14"/>
  <c r="P41" i="14"/>
  <c r="E41" i="14"/>
  <c r="U41" i="14" s="1"/>
  <c r="U40" i="14"/>
  <c r="S40" i="14"/>
  <c r="R40" i="14"/>
  <c r="Q40" i="14"/>
  <c r="P40" i="14"/>
  <c r="E40" i="14"/>
  <c r="T40" i="14" s="1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U37" i="14"/>
  <c r="T37" i="14"/>
  <c r="S37" i="14"/>
  <c r="R37" i="14"/>
  <c r="Q37" i="14"/>
  <c r="P37" i="14"/>
  <c r="E37" i="14"/>
  <c r="U36" i="14"/>
  <c r="S36" i="14"/>
  <c r="R36" i="14"/>
  <c r="Q36" i="14"/>
  <c r="P36" i="14"/>
  <c r="E36" i="14"/>
  <c r="T36" i="14" s="1"/>
  <c r="T35" i="14"/>
  <c r="S35" i="14"/>
  <c r="R35" i="14"/>
  <c r="Q35" i="14"/>
  <c r="P35" i="14"/>
  <c r="E35" i="14"/>
  <c r="U35" i="14" s="1"/>
  <c r="S34" i="14"/>
  <c r="R34" i="14"/>
  <c r="Q34" i="14"/>
  <c r="P34" i="14"/>
  <c r="E34" i="14"/>
  <c r="U33" i="14"/>
  <c r="S33" i="14"/>
  <c r="R33" i="14"/>
  <c r="Q33" i="14"/>
  <c r="P33" i="14"/>
  <c r="E33" i="14"/>
  <c r="T33" i="14" s="1"/>
  <c r="U32" i="14"/>
  <c r="S32" i="14"/>
  <c r="R32" i="14"/>
  <c r="Q32" i="14"/>
  <c r="P32" i="14"/>
  <c r="E32" i="14"/>
  <c r="T32" i="14" s="1"/>
  <c r="S31" i="14"/>
  <c r="R31" i="14"/>
  <c r="Q31" i="14"/>
  <c r="P31" i="14"/>
  <c r="T31" i="14" s="1"/>
  <c r="E31" i="14"/>
  <c r="S30" i="14"/>
  <c r="R30" i="14"/>
  <c r="Q30" i="14"/>
  <c r="P30" i="14"/>
  <c r="E30" i="14"/>
  <c r="S29" i="14"/>
  <c r="R29" i="14"/>
  <c r="Q29" i="14"/>
  <c r="P29" i="14"/>
  <c r="E29" i="14"/>
  <c r="U29" i="14" s="1"/>
  <c r="S27" i="14"/>
  <c r="R27" i="14"/>
  <c r="Q27" i="14"/>
  <c r="P27" i="14"/>
  <c r="E27" i="14"/>
  <c r="T26" i="14"/>
  <c r="S26" i="14"/>
  <c r="R26" i="14"/>
  <c r="Q26" i="14"/>
  <c r="P26" i="14"/>
  <c r="E26" i="14"/>
  <c r="U26" i="14" s="1"/>
  <c r="S25" i="14"/>
  <c r="R25" i="14"/>
  <c r="Q25" i="14"/>
  <c r="P25" i="14"/>
  <c r="E25" i="14"/>
  <c r="T25" i="14" s="1"/>
  <c r="S24" i="14"/>
  <c r="R24" i="14"/>
  <c r="Q24" i="14"/>
  <c r="P24" i="14"/>
  <c r="E24" i="14"/>
  <c r="U23" i="14"/>
  <c r="S23" i="14"/>
  <c r="R23" i="14"/>
  <c r="Q23" i="14"/>
  <c r="P23" i="14"/>
  <c r="E23" i="14"/>
  <c r="T22" i="14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8" i="14" s="1"/>
  <c r="S17" i="14"/>
  <c r="R17" i="14"/>
  <c r="Q17" i="14"/>
  <c r="P17" i="14"/>
  <c r="E17" i="14"/>
  <c r="T16" i="14"/>
  <c r="S16" i="14"/>
  <c r="R16" i="14"/>
  <c r="Q16" i="14"/>
  <c r="P16" i="14"/>
  <c r="E16" i="14"/>
  <c r="U16" i="14" s="1"/>
  <c r="U15" i="14"/>
  <c r="S15" i="14"/>
  <c r="R15" i="14"/>
  <c r="Q15" i="14"/>
  <c r="P15" i="14"/>
  <c r="E15" i="14"/>
  <c r="T15" i="14" s="1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T64" i="13"/>
  <c r="S64" i="13"/>
  <c r="R64" i="13"/>
  <c r="Q64" i="13"/>
  <c r="P64" i="13"/>
  <c r="E64" i="13"/>
  <c r="U64" i="13" s="1"/>
  <c r="T63" i="13"/>
  <c r="S63" i="13"/>
  <c r="R63" i="13"/>
  <c r="Q63" i="13"/>
  <c r="P63" i="13"/>
  <c r="E63" i="13"/>
  <c r="U63" i="13" s="1"/>
  <c r="S60" i="13"/>
  <c r="R60" i="13"/>
  <c r="Q60" i="13"/>
  <c r="P60" i="13"/>
  <c r="E60" i="13"/>
  <c r="U60" i="13" s="1"/>
  <c r="S59" i="13"/>
  <c r="R59" i="13"/>
  <c r="Q59" i="13"/>
  <c r="P59" i="13"/>
  <c r="E59" i="13"/>
  <c r="S58" i="13"/>
  <c r="R58" i="13"/>
  <c r="Q58" i="13"/>
  <c r="P58" i="13"/>
  <c r="E58" i="13"/>
  <c r="T58" i="13" s="1"/>
  <c r="U57" i="13"/>
  <c r="S57" i="13"/>
  <c r="R57" i="13"/>
  <c r="Q57" i="13"/>
  <c r="P57" i="13"/>
  <c r="E57" i="13"/>
  <c r="T57" i="13" s="1"/>
  <c r="S56" i="13"/>
  <c r="S55" i="13"/>
  <c r="R55" i="13"/>
  <c r="Q55" i="13"/>
  <c r="P55" i="13"/>
  <c r="E55" i="13"/>
  <c r="T55" i="13" s="1"/>
  <c r="T54" i="13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U48" i="13"/>
  <c r="S48" i="13"/>
  <c r="R48" i="13"/>
  <c r="Q48" i="13"/>
  <c r="P48" i="13"/>
  <c r="E48" i="13"/>
  <c r="T48" i="13" s="1"/>
  <c r="S47" i="13"/>
  <c r="R47" i="13"/>
  <c r="Q47" i="13"/>
  <c r="P47" i="13"/>
  <c r="E47" i="13"/>
  <c r="T47" i="13" s="1"/>
  <c r="T46" i="13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S42" i="13"/>
  <c r="R42" i="13"/>
  <c r="Q42" i="13"/>
  <c r="P42" i="13"/>
  <c r="E42" i="13"/>
  <c r="T42" i="13" s="1"/>
  <c r="S41" i="13"/>
  <c r="R41" i="13"/>
  <c r="Q41" i="13"/>
  <c r="P41" i="13"/>
  <c r="E41" i="13"/>
  <c r="U41" i="13" s="1"/>
  <c r="S40" i="13"/>
  <c r="R40" i="13"/>
  <c r="Q40" i="13"/>
  <c r="P40" i="13"/>
  <c r="E40" i="13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U37" i="13"/>
  <c r="T37" i="13"/>
  <c r="S37" i="13"/>
  <c r="R37" i="13"/>
  <c r="Q37" i="13"/>
  <c r="P37" i="13"/>
  <c r="E37" i="13"/>
  <c r="S36" i="13"/>
  <c r="R36" i="13"/>
  <c r="Q36" i="13"/>
  <c r="P36" i="13"/>
  <c r="E36" i="13"/>
  <c r="T35" i="13"/>
  <c r="S35" i="13"/>
  <c r="R35" i="13"/>
  <c r="Q35" i="13"/>
  <c r="P35" i="13"/>
  <c r="E35" i="13"/>
  <c r="U35" i="13" s="1"/>
  <c r="U34" i="13"/>
  <c r="S34" i="13"/>
  <c r="R34" i="13"/>
  <c r="Q34" i="13"/>
  <c r="P34" i="13"/>
  <c r="E34" i="13"/>
  <c r="T34" i="13" s="1"/>
  <c r="S33" i="13"/>
  <c r="R33" i="13"/>
  <c r="Q33" i="13"/>
  <c r="U33" i="13" s="1"/>
  <c r="P33" i="13"/>
  <c r="T33" i="13" s="1"/>
  <c r="E33" i="13"/>
  <c r="S32" i="13"/>
  <c r="R32" i="13"/>
  <c r="Q32" i="13"/>
  <c r="P32" i="13"/>
  <c r="E32" i="13"/>
  <c r="T31" i="13"/>
  <c r="S31" i="13"/>
  <c r="R31" i="13"/>
  <c r="Q31" i="13"/>
  <c r="P31" i="13"/>
  <c r="E31" i="13"/>
  <c r="U31" i="13" s="1"/>
  <c r="S30" i="13"/>
  <c r="R30" i="13"/>
  <c r="Q30" i="13"/>
  <c r="P30" i="13"/>
  <c r="E30" i="13"/>
  <c r="S29" i="13"/>
  <c r="R29" i="13"/>
  <c r="Q29" i="13"/>
  <c r="P29" i="13"/>
  <c r="E29" i="13"/>
  <c r="U29" i="13" s="1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U25" i="13"/>
  <c r="T25" i="13"/>
  <c r="S25" i="13"/>
  <c r="R25" i="13"/>
  <c r="Q25" i="13"/>
  <c r="P25" i="13"/>
  <c r="E25" i="13"/>
  <c r="S24" i="13"/>
  <c r="R24" i="13"/>
  <c r="Q24" i="13"/>
  <c r="P24" i="13"/>
  <c r="E24" i="13"/>
  <c r="T24" i="13" s="1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U19" i="13" s="1"/>
  <c r="U18" i="13"/>
  <c r="S18" i="13"/>
  <c r="R18" i="13"/>
  <c r="Q18" i="13"/>
  <c r="P18" i="13"/>
  <c r="E18" i="13"/>
  <c r="T18" i="13" s="1"/>
  <c r="S17" i="13"/>
  <c r="R17" i="13"/>
  <c r="Q17" i="13"/>
  <c r="P17" i="13"/>
  <c r="E17" i="13"/>
  <c r="S16" i="13"/>
  <c r="R16" i="13"/>
  <c r="Q16" i="13"/>
  <c r="P16" i="13"/>
  <c r="E16" i="13"/>
  <c r="S15" i="13"/>
  <c r="R15" i="13"/>
  <c r="Q15" i="13"/>
  <c r="P15" i="13"/>
  <c r="E15" i="13"/>
  <c r="U15" i="13" s="1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U10" i="13" s="1"/>
  <c r="P10" i="13"/>
  <c r="E10" i="13"/>
  <c r="S64" i="12"/>
  <c r="R64" i="12"/>
  <c r="Q64" i="12"/>
  <c r="P64" i="12"/>
  <c r="E64" i="12"/>
  <c r="U63" i="12"/>
  <c r="T63" i="12"/>
  <c r="S63" i="12"/>
  <c r="R63" i="12"/>
  <c r="Q63" i="12"/>
  <c r="P63" i="12"/>
  <c r="P62" i="12" s="1"/>
  <c r="E63" i="12"/>
  <c r="S62" i="12"/>
  <c r="S60" i="12"/>
  <c r="R60" i="12"/>
  <c r="Q60" i="12"/>
  <c r="P60" i="12"/>
  <c r="E60" i="12"/>
  <c r="T60" i="12" s="1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T57" i="12" s="1"/>
  <c r="S56" i="12"/>
  <c r="U55" i="12"/>
  <c r="S55" i="12"/>
  <c r="R55" i="12"/>
  <c r="Q55" i="12"/>
  <c r="P55" i="12"/>
  <c r="E55" i="12"/>
  <c r="T55" i="12" s="1"/>
  <c r="S54" i="12"/>
  <c r="R54" i="12"/>
  <c r="Q54" i="12"/>
  <c r="P54" i="12"/>
  <c r="E54" i="12"/>
  <c r="S53" i="12"/>
  <c r="R53" i="12"/>
  <c r="Q53" i="12"/>
  <c r="P53" i="12"/>
  <c r="E53" i="12"/>
  <c r="T53" i="12" s="1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U49" i="12"/>
  <c r="S49" i="12"/>
  <c r="R49" i="12"/>
  <c r="Q49" i="12"/>
  <c r="P49" i="12"/>
  <c r="E49" i="12"/>
  <c r="T49" i="12" s="1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S42" i="12"/>
  <c r="R42" i="12"/>
  <c r="Q42" i="12"/>
  <c r="P42" i="12"/>
  <c r="E42" i="12"/>
  <c r="U41" i="12"/>
  <c r="S41" i="12"/>
  <c r="R41" i="12"/>
  <c r="Q41" i="12"/>
  <c r="P41" i="12"/>
  <c r="E41" i="12"/>
  <c r="T41" i="12" s="1"/>
  <c r="S40" i="12"/>
  <c r="R40" i="12"/>
  <c r="Q40" i="12"/>
  <c r="P40" i="12"/>
  <c r="E40" i="12"/>
  <c r="U40" i="12" s="1"/>
  <c r="S39" i="12"/>
  <c r="R39" i="12"/>
  <c r="Q39" i="12"/>
  <c r="P39" i="12"/>
  <c r="E39" i="12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T35" i="12" s="1"/>
  <c r="S34" i="12"/>
  <c r="R34" i="12"/>
  <c r="Q34" i="12"/>
  <c r="P34" i="12"/>
  <c r="E34" i="12"/>
  <c r="T34" i="12" s="1"/>
  <c r="S33" i="12"/>
  <c r="R33" i="12"/>
  <c r="Q33" i="12"/>
  <c r="P33" i="12"/>
  <c r="E33" i="12"/>
  <c r="S32" i="12"/>
  <c r="R32" i="12"/>
  <c r="Q32" i="12"/>
  <c r="P32" i="12"/>
  <c r="E32" i="12"/>
  <c r="U32" i="12" s="1"/>
  <c r="S31" i="12"/>
  <c r="R31" i="12"/>
  <c r="Q31" i="12"/>
  <c r="U31" i="12" s="1"/>
  <c r="P31" i="12"/>
  <c r="E31" i="12"/>
  <c r="S30" i="12"/>
  <c r="R30" i="12"/>
  <c r="Q30" i="12"/>
  <c r="P30" i="12"/>
  <c r="E30" i="12"/>
  <c r="S29" i="12"/>
  <c r="R29" i="12"/>
  <c r="Q29" i="12"/>
  <c r="P29" i="12"/>
  <c r="E29" i="12"/>
  <c r="U27" i="12"/>
  <c r="T27" i="12"/>
  <c r="S27" i="12"/>
  <c r="R27" i="12"/>
  <c r="Q27" i="12"/>
  <c r="P27" i="12"/>
  <c r="E27" i="12"/>
  <c r="S26" i="12"/>
  <c r="R26" i="12"/>
  <c r="Q26" i="12"/>
  <c r="P26" i="12"/>
  <c r="E26" i="12"/>
  <c r="U26" i="12" s="1"/>
  <c r="S25" i="12"/>
  <c r="R25" i="12"/>
  <c r="Q25" i="12"/>
  <c r="P25" i="12"/>
  <c r="E25" i="12"/>
  <c r="S24" i="12"/>
  <c r="R24" i="12"/>
  <c r="Q24" i="12"/>
  <c r="P24" i="12"/>
  <c r="E24" i="12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U19" i="12"/>
  <c r="T19" i="12"/>
  <c r="S19" i="12"/>
  <c r="R19" i="12"/>
  <c r="Q19" i="12"/>
  <c r="P19" i="12"/>
  <c r="E19" i="12"/>
  <c r="S18" i="12"/>
  <c r="R18" i="12"/>
  <c r="Q18" i="12"/>
  <c r="P18" i="12"/>
  <c r="E18" i="12"/>
  <c r="U18" i="12" s="1"/>
  <c r="S17" i="12"/>
  <c r="R17" i="12"/>
  <c r="Q17" i="12"/>
  <c r="P17" i="12"/>
  <c r="E17" i="12"/>
  <c r="U16" i="12"/>
  <c r="S16" i="12"/>
  <c r="R16" i="12"/>
  <c r="Q16" i="12"/>
  <c r="P16" i="12"/>
  <c r="E16" i="12"/>
  <c r="T16" i="12" s="1"/>
  <c r="U15" i="12"/>
  <c r="T15" i="12"/>
  <c r="S15" i="12"/>
  <c r="R15" i="12"/>
  <c r="Q15" i="12"/>
  <c r="P15" i="12"/>
  <c r="E15" i="12"/>
  <c r="T14" i="12"/>
  <c r="S14" i="12"/>
  <c r="R14" i="12"/>
  <c r="Q14" i="12"/>
  <c r="P14" i="12"/>
  <c r="E14" i="12"/>
  <c r="U14" i="12" s="1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64" i="11"/>
  <c r="R64" i="11"/>
  <c r="Q64" i="11"/>
  <c r="P64" i="11"/>
  <c r="E64" i="11"/>
  <c r="S63" i="11"/>
  <c r="R63" i="11"/>
  <c r="Q63" i="11"/>
  <c r="P63" i="11"/>
  <c r="E63" i="11"/>
  <c r="S62" i="11"/>
  <c r="S60" i="11"/>
  <c r="R60" i="11"/>
  <c r="Q60" i="11"/>
  <c r="P60" i="11"/>
  <c r="E60" i="11"/>
  <c r="T60" i="11" s="1"/>
  <c r="T59" i="11"/>
  <c r="S59" i="11"/>
  <c r="R59" i="11"/>
  <c r="Q59" i="11"/>
  <c r="P59" i="11"/>
  <c r="E59" i="11"/>
  <c r="U59" i="11" s="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S55" i="11"/>
  <c r="R55" i="11"/>
  <c r="Q55" i="11"/>
  <c r="P55" i="11"/>
  <c r="E55" i="11"/>
  <c r="U54" i="11"/>
  <c r="S54" i="11"/>
  <c r="R54" i="11"/>
  <c r="Q54" i="11"/>
  <c r="P54" i="11"/>
  <c r="E54" i="11"/>
  <c r="T54" i="11" s="1"/>
  <c r="T53" i="1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S51" i="11"/>
  <c r="R51" i="11"/>
  <c r="Q51" i="11"/>
  <c r="P51" i="11"/>
  <c r="E51" i="11"/>
  <c r="U50" i="11"/>
  <c r="S50" i="11"/>
  <c r="R50" i="11"/>
  <c r="Q50" i="11"/>
  <c r="P50" i="11"/>
  <c r="E50" i="11"/>
  <c r="T50" i="11" s="1"/>
  <c r="T49" i="1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S46" i="11"/>
  <c r="R46" i="11"/>
  <c r="Q46" i="11"/>
  <c r="U46" i="11" s="1"/>
  <c r="P46" i="11"/>
  <c r="E46" i="11"/>
  <c r="U45" i="11"/>
  <c r="S45" i="11"/>
  <c r="R45" i="11"/>
  <c r="Q45" i="11"/>
  <c r="P45" i="11"/>
  <c r="E45" i="11"/>
  <c r="S44" i="11"/>
  <c r="S42" i="11"/>
  <c r="R42" i="11"/>
  <c r="Q42" i="11"/>
  <c r="P42" i="11"/>
  <c r="E42" i="11"/>
  <c r="T42" i="11" s="1"/>
  <c r="S41" i="11"/>
  <c r="R41" i="11"/>
  <c r="Q41" i="11"/>
  <c r="P41" i="11"/>
  <c r="E41" i="11"/>
  <c r="S40" i="11"/>
  <c r="R40" i="11"/>
  <c r="Q40" i="11"/>
  <c r="P40" i="11"/>
  <c r="E40" i="11"/>
  <c r="U40" i="11" s="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T36" i="11"/>
  <c r="S36" i="11"/>
  <c r="R36" i="11"/>
  <c r="Q36" i="11"/>
  <c r="P36" i="11"/>
  <c r="E36" i="11"/>
  <c r="U36" i="11" s="1"/>
  <c r="S35" i="11"/>
  <c r="R35" i="11"/>
  <c r="Q35" i="11"/>
  <c r="P35" i="11"/>
  <c r="E35" i="11"/>
  <c r="T35" i="11" s="1"/>
  <c r="S34" i="11"/>
  <c r="R34" i="11"/>
  <c r="Q34" i="11"/>
  <c r="P34" i="11"/>
  <c r="E34" i="11"/>
  <c r="S33" i="11"/>
  <c r="R33" i="11"/>
  <c r="Q33" i="11"/>
  <c r="P33" i="11"/>
  <c r="E33" i="11"/>
  <c r="T32" i="11"/>
  <c r="S32" i="11"/>
  <c r="R32" i="11"/>
  <c r="Q32" i="11"/>
  <c r="P32" i="11"/>
  <c r="E32" i="11"/>
  <c r="U32" i="11" s="1"/>
  <c r="S31" i="11"/>
  <c r="R31" i="11"/>
  <c r="Q31" i="11"/>
  <c r="P31" i="11"/>
  <c r="E31" i="11"/>
  <c r="T31" i="11" s="1"/>
  <c r="U30" i="11"/>
  <c r="T30" i="11"/>
  <c r="S30" i="11"/>
  <c r="R30" i="11"/>
  <c r="Q30" i="11"/>
  <c r="P30" i="11"/>
  <c r="E30" i="11"/>
  <c r="S29" i="11"/>
  <c r="R29" i="11"/>
  <c r="Q29" i="11"/>
  <c r="P29" i="11"/>
  <c r="E29" i="11"/>
  <c r="T29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S25" i="11"/>
  <c r="R25" i="11"/>
  <c r="Q25" i="11"/>
  <c r="P25" i="11"/>
  <c r="E25" i="11"/>
  <c r="U25" i="11" s="1"/>
  <c r="U24" i="11"/>
  <c r="S24" i="11"/>
  <c r="R24" i="11"/>
  <c r="Q24" i="11"/>
  <c r="P24" i="11"/>
  <c r="E24" i="11"/>
  <c r="T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T20" i="11" s="1"/>
  <c r="U19" i="11"/>
  <c r="S19" i="11"/>
  <c r="R19" i="11"/>
  <c r="Q19" i="11"/>
  <c r="P19" i="11"/>
  <c r="E19" i="11"/>
  <c r="T19" i="11" s="1"/>
  <c r="U18" i="11"/>
  <c r="T18" i="11"/>
  <c r="S18" i="11"/>
  <c r="R18" i="11"/>
  <c r="Q18" i="11"/>
  <c r="P18" i="11"/>
  <c r="E18" i="11"/>
  <c r="S17" i="11"/>
  <c r="R17" i="11"/>
  <c r="Q17" i="11"/>
  <c r="P17" i="11"/>
  <c r="E17" i="11"/>
  <c r="U17" i="11" s="1"/>
  <c r="S16" i="11"/>
  <c r="R16" i="11"/>
  <c r="Q16" i="11"/>
  <c r="P16" i="11"/>
  <c r="E16" i="1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T12" i="11" s="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U64" i="10"/>
  <c r="T64" i="10"/>
  <c r="S64" i="10"/>
  <c r="R64" i="10"/>
  <c r="Q64" i="10"/>
  <c r="P64" i="10"/>
  <c r="E64" i="10"/>
  <c r="U63" i="10"/>
  <c r="T63" i="10"/>
  <c r="S63" i="10"/>
  <c r="R63" i="10"/>
  <c r="Q63" i="10"/>
  <c r="P63" i="10"/>
  <c r="E63" i="10"/>
  <c r="S60" i="10"/>
  <c r="R60" i="10"/>
  <c r="Q60" i="10"/>
  <c r="P60" i="10"/>
  <c r="E60" i="10"/>
  <c r="U60" i="10" s="1"/>
  <c r="S59" i="10"/>
  <c r="R59" i="10"/>
  <c r="Q59" i="10"/>
  <c r="P59" i="10"/>
  <c r="E59" i="10"/>
  <c r="U58" i="10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U55" i="10"/>
  <c r="T55" i="10"/>
  <c r="S55" i="10"/>
  <c r="R55" i="10"/>
  <c r="Q55" i="10"/>
  <c r="P55" i="10"/>
  <c r="E55" i="10"/>
  <c r="T54" i="10"/>
  <c r="S54" i="10"/>
  <c r="R54" i="10"/>
  <c r="Q54" i="10"/>
  <c r="P54" i="10"/>
  <c r="E54" i="10"/>
  <c r="U54" i="10" s="1"/>
  <c r="T53" i="10"/>
  <c r="S53" i="10"/>
  <c r="R53" i="10"/>
  <c r="Q53" i="10"/>
  <c r="P53" i="10"/>
  <c r="E53" i="10"/>
  <c r="U53" i="10" s="1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8" i="10"/>
  <c r="S48" i="10"/>
  <c r="R48" i="10"/>
  <c r="Q48" i="10"/>
  <c r="P48" i="10"/>
  <c r="E48" i="10"/>
  <c r="T48" i="10" s="1"/>
  <c r="U47" i="10"/>
  <c r="T47" i="10"/>
  <c r="S47" i="10"/>
  <c r="R47" i="10"/>
  <c r="Q47" i="10"/>
  <c r="P47" i="10"/>
  <c r="E47" i="10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U42" i="10"/>
  <c r="T42" i="10"/>
  <c r="S42" i="10"/>
  <c r="R42" i="10"/>
  <c r="Q42" i="10"/>
  <c r="P42" i="10"/>
  <c r="E42" i="10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T36" i="10"/>
  <c r="S36" i="10"/>
  <c r="R36" i="10"/>
  <c r="Q36" i="10"/>
  <c r="P36" i="10"/>
  <c r="E36" i="10"/>
  <c r="U36" i="10" s="1"/>
  <c r="S35" i="10"/>
  <c r="R35" i="10"/>
  <c r="Q35" i="10"/>
  <c r="P35" i="10"/>
  <c r="E35" i="10"/>
  <c r="T35" i="10" s="1"/>
  <c r="S34" i="10"/>
  <c r="R34" i="10"/>
  <c r="Q34" i="10"/>
  <c r="P34" i="10"/>
  <c r="E34" i="10"/>
  <c r="S33" i="10"/>
  <c r="R33" i="10"/>
  <c r="Q33" i="10"/>
  <c r="P33" i="10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T31" i="10" s="1"/>
  <c r="U30" i="10"/>
  <c r="S30" i="10"/>
  <c r="R30" i="10"/>
  <c r="Q30" i="10"/>
  <c r="P30" i="10"/>
  <c r="E30" i="10"/>
  <c r="T30" i="10" s="1"/>
  <c r="S29" i="10"/>
  <c r="R29" i="10"/>
  <c r="Q29" i="10"/>
  <c r="P29" i="10"/>
  <c r="E29" i="10"/>
  <c r="U27" i="10"/>
  <c r="S27" i="10"/>
  <c r="R27" i="10"/>
  <c r="Q27" i="10"/>
  <c r="P27" i="10"/>
  <c r="E27" i="10"/>
  <c r="T27" i="10" s="1"/>
  <c r="U26" i="10"/>
  <c r="T26" i="10"/>
  <c r="S26" i="10"/>
  <c r="R26" i="10"/>
  <c r="Q26" i="10"/>
  <c r="P26" i="10"/>
  <c r="E26" i="10"/>
  <c r="S25" i="10"/>
  <c r="R25" i="10"/>
  <c r="Q25" i="10"/>
  <c r="P25" i="10"/>
  <c r="E25" i="10"/>
  <c r="U24" i="10"/>
  <c r="S24" i="10"/>
  <c r="R24" i="10"/>
  <c r="Q24" i="10"/>
  <c r="P24" i="10"/>
  <c r="E24" i="10"/>
  <c r="T24" i="10" s="1"/>
  <c r="U23" i="10"/>
  <c r="T23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U19" i="10"/>
  <c r="T19" i="10"/>
  <c r="S19" i="10"/>
  <c r="R19" i="10"/>
  <c r="Q19" i="10"/>
  <c r="P19" i="10"/>
  <c r="E19" i="10"/>
  <c r="U18" i="10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S16" i="10"/>
  <c r="R16" i="10"/>
  <c r="Q16" i="10"/>
  <c r="P16" i="10"/>
  <c r="E16" i="10"/>
  <c r="S15" i="10"/>
  <c r="R15" i="10"/>
  <c r="Q15" i="10"/>
  <c r="P15" i="10"/>
  <c r="E15" i="10"/>
  <c r="U15" i="10" s="1"/>
  <c r="T14" i="10"/>
  <c r="S14" i="10"/>
  <c r="R14" i="10"/>
  <c r="Q14" i="10"/>
  <c r="P14" i="10"/>
  <c r="E14" i="10"/>
  <c r="U14" i="10" s="1"/>
  <c r="S13" i="10"/>
  <c r="R13" i="10"/>
  <c r="Q13" i="10"/>
  <c r="P13" i="10"/>
  <c r="T13" i="10" s="1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S64" i="9"/>
  <c r="R64" i="9"/>
  <c r="Q64" i="9"/>
  <c r="P64" i="9"/>
  <c r="E64" i="9"/>
  <c r="U64" i="9" s="1"/>
  <c r="S63" i="9"/>
  <c r="R63" i="9"/>
  <c r="Q63" i="9"/>
  <c r="P63" i="9"/>
  <c r="E63" i="9"/>
  <c r="T63" i="9" s="1"/>
  <c r="T60" i="9"/>
  <c r="S60" i="9"/>
  <c r="R60" i="9"/>
  <c r="Q60" i="9"/>
  <c r="P60" i="9"/>
  <c r="E60" i="9"/>
  <c r="U60" i="9" s="1"/>
  <c r="T59" i="9"/>
  <c r="S59" i="9"/>
  <c r="R59" i="9"/>
  <c r="Q59" i="9"/>
  <c r="P59" i="9"/>
  <c r="E59" i="9"/>
  <c r="U59" i="9" s="1"/>
  <c r="S58" i="9"/>
  <c r="R58" i="9"/>
  <c r="Q58" i="9"/>
  <c r="P58" i="9"/>
  <c r="E58" i="9"/>
  <c r="T58" i="9" s="1"/>
  <c r="U57" i="9"/>
  <c r="T57" i="9"/>
  <c r="S57" i="9"/>
  <c r="R57" i="9"/>
  <c r="Q57" i="9"/>
  <c r="P57" i="9"/>
  <c r="E57" i="9"/>
  <c r="S56" i="9"/>
  <c r="S55" i="9"/>
  <c r="R55" i="9"/>
  <c r="Q55" i="9"/>
  <c r="P55" i="9"/>
  <c r="E55" i="9"/>
  <c r="U54" i="9"/>
  <c r="S54" i="9"/>
  <c r="R54" i="9"/>
  <c r="Q54" i="9"/>
  <c r="P54" i="9"/>
  <c r="E54" i="9"/>
  <c r="T54" i="9" s="1"/>
  <c r="U53" i="9"/>
  <c r="S53" i="9"/>
  <c r="R53" i="9"/>
  <c r="Q53" i="9"/>
  <c r="P53" i="9"/>
  <c r="E53" i="9"/>
  <c r="S52" i="9"/>
  <c r="R52" i="9"/>
  <c r="Q52" i="9"/>
  <c r="P52" i="9"/>
  <c r="E52" i="9"/>
  <c r="U52" i="9" s="1"/>
  <c r="S51" i="9"/>
  <c r="R51" i="9"/>
  <c r="Q51" i="9"/>
  <c r="P51" i="9"/>
  <c r="E51" i="9"/>
  <c r="T51" i="9" s="1"/>
  <c r="U50" i="9"/>
  <c r="T50" i="9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U48" i="9" s="1"/>
  <c r="U47" i="9"/>
  <c r="S47" i="9"/>
  <c r="R47" i="9"/>
  <c r="Q47" i="9"/>
  <c r="P47" i="9"/>
  <c r="E47" i="9"/>
  <c r="T47" i="9" s="1"/>
  <c r="S46" i="9"/>
  <c r="R46" i="9"/>
  <c r="Q46" i="9"/>
  <c r="P46" i="9"/>
  <c r="T46" i="9" s="1"/>
  <c r="E46" i="9"/>
  <c r="U46" i="9" s="1"/>
  <c r="S45" i="9"/>
  <c r="R45" i="9"/>
  <c r="Q45" i="9"/>
  <c r="P45" i="9"/>
  <c r="E45" i="9"/>
  <c r="S44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U37" i="9"/>
  <c r="T37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U34" i="9"/>
  <c r="S34" i="9"/>
  <c r="R34" i="9"/>
  <c r="Q34" i="9"/>
  <c r="P34" i="9"/>
  <c r="E34" i="9"/>
  <c r="T34" i="9" s="1"/>
  <c r="U33" i="9"/>
  <c r="S33" i="9"/>
  <c r="R33" i="9"/>
  <c r="Q33" i="9"/>
  <c r="P33" i="9"/>
  <c r="E33" i="9"/>
  <c r="T33" i="9" s="1"/>
  <c r="S32" i="9"/>
  <c r="R32" i="9"/>
  <c r="Q32" i="9"/>
  <c r="P32" i="9"/>
  <c r="E32" i="9"/>
  <c r="U32" i="9" s="1"/>
  <c r="S31" i="9"/>
  <c r="R31" i="9"/>
  <c r="Q31" i="9"/>
  <c r="P31" i="9"/>
  <c r="E31" i="9"/>
  <c r="U30" i="9"/>
  <c r="S30" i="9"/>
  <c r="R30" i="9"/>
  <c r="Q30" i="9"/>
  <c r="P30" i="9"/>
  <c r="E30" i="9"/>
  <c r="T30" i="9" s="1"/>
  <c r="S29" i="9"/>
  <c r="R29" i="9"/>
  <c r="Q29" i="9"/>
  <c r="P29" i="9"/>
  <c r="E29" i="9"/>
  <c r="S28" i="9"/>
  <c r="S27" i="9"/>
  <c r="R27" i="9"/>
  <c r="Q27" i="9"/>
  <c r="P27" i="9"/>
  <c r="E27" i="9"/>
  <c r="S26" i="9"/>
  <c r="R26" i="9"/>
  <c r="Q26" i="9"/>
  <c r="P26" i="9"/>
  <c r="E26" i="9"/>
  <c r="U26" i="9" s="1"/>
  <c r="S25" i="9"/>
  <c r="R25" i="9"/>
  <c r="Q25" i="9"/>
  <c r="P25" i="9"/>
  <c r="E25" i="9"/>
  <c r="S24" i="9"/>
  <c r="R24" i="9"/>
  <c r="Q24" i="9"/>
  <c r="P24" i="9"/>
  <c r="E24" i="9"/>
  <c r="U24" i="9" s="1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S16" i="9"/>
  <c r="R16" i="9"/>
  <c r="Q16" i="9"/>
  <c r="P16" i="9"/>
  <c r="E16" i="9"/>
  <c r="S15" i="9"/>
  <c r="R15" i="9"/>
  <c r="Q15" i="9"/>
  <c r="P15" i="9"/>
  <c r="E15" i="9"/>
  <c r="T15" i="9" s="1"/>
  <c r="U14" i="9"/>
  <c r="S14" i="9"/>
  <c r="R14" i="9"/>
  <c r="Q14" i="9"/>
  <c r="P14" i="9"/>
  <c r="E14" i="9"/>
  <c r="T14" i="9" s="1"/>
  <c r="T13" i="9"/>
  <c r="S13" i="9"/>
  <c r="R13" i="9"/>
  <c r="Q13" i="9"/>
  <c r="U13" i="9" s="1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0" i="9"/>
  <c r="S10" i="9"/>
  <c r="R10" i="9"/>
  <c r="Q10" i="9"/>
  <c r="U10" i="9" s="1"/>
  <c r="P10" i="9"/>
  <c r="E10" i="9"/>
  <c r="S64" i="8"/>
  <c r="R64" i="8"/>
  <c r="Q64" i="8"/>
  <c r="P64" i="8"/>
  <c r="E64" i="8"/>
  <c r="T64" i="8" s="1"/>
  <c r="U63" i="8"/>
  <c r="T63" i="8"/>
  <c r="S63" i="8"/>
  <c r="R63" i="8"/>
  <c r="Q63" i="8"/>
  <c r="P63" i="8"/>
  <c r="E63" i="8"/>
  <c r="S60" i="8"/>
  <c r="R60" i="8"/>
  <c r="Q60" i="8"/>
  <c r="P60" i="8"/>
  <c r="E60" i="8"/>
  <c r="T59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T57" i="8" s="1"/>
  <c r="S55" i="8"/>
  <c r="R55" i="8"/>
  <c r="Q55" i="8"/>
  <c r="P55" i="8"/>
  <c r="E55" i="8"/>
  <c r="T55" i="8" s="1"/>
  <c r="T54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T50" i="8" s="1"/>
  <c r="S49" i="8"/>
  <c r="R49" i="8"/>
  <c r="Q49" i="8"/>
  <c r="P49" i="8"/>
  <c r="E49" i="8"/>
  <c r="T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T46" i="8" s="1"/>
  <c r="E46" i="8"/>
  <c r="S45" i="8"/>
  <c r="R45" i="8"/>
  <c r="Q45" i="8"/>
  <c r="P45" i="8"/>
  <c r="E45" i="8"/>
  <c r="U45" i="8" s="1"/>
  <c r="T42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T40" i="8" s="1"/>
  <c r="T39" i="8"/>
  <c r="S39" i="8"/>
  <c r="R39" i="8"/>
  <c r="Q39" i="8"/>
  <c r="P39" i="8"/>
  <c r="E39" i="8"/>
  <c r="U39" i="8" s="1"/>
  <c r="T38" i="8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S36" i="8"/>
  <c r="R36" i="8"/>
  <c r="Q36" i="8"/>
  <c r="P36" i="8"/>
  <c r="E36" i="8"/>
  <c r="T36" i="8" s="1"/>
  <c r="S35" i="8"/>
  <c r="R35" i="8"/>
  <c r="Q35" i="8"/>
  <c r="P35" i="8"/>
  <c r="E35" i="8"/>
  <c r="U35" i="8" s="1"/>
  <c r="T34" i="8"/>
  <c r="S34" i="8"/>
  <c r="R34" i="8"/>
  <c r="Q34" i="8"/>
  <c r="P34" i="8"/>
  <c r="E34" i="8"/>
  <c r="U34" i="8" s="1"/>
  <c r="U33" i="8"/>
  <c r="S33" i="8"/>
  <c r="R33" i="8"/>
  <c r="Q33" i="8"/>
  <c r="P33" i="8"/>
  <c r="E33" i="8"/>
  <c r="T33" i="8" s="1"/>
  <c r="S32" i="8"/>
  <c r="R32" i="8"/>
  <c r="Q32" i="8"/>
  <c r="P32" i="8"/>
  <c r="E32" i="8"/>
  <c r="T32" i="8" s="1"/>
  <c r="S31" i="8"/>
  <c r="R31" i="8"/>
  <c r="Q31" i="8"/>
  <c r="P31" i="8"/>
  <c r="E31" i="8"/>
  <c r="T30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T27" i="8"/>
  <c r="S27" i="8"/>
  <c r="R27" i="8"/>
  <c r="Q27" i="8"/>
  <c r="P27" i="8"/>
  <c r="E27" i="8"/>
  <c r="U27" i="8" s="1"/>
  <c r="U26" i="8"/>
  <c r="S26" i="8"/>
  <c r="R26" i="8"/>
  <c r="Q26" i="8"/>
  <c r="P26" i="8"/>
  <c r="E26" i="8"/>
  <c r="T26" i="8" s="1"/>
  <c r="S25" i="8"/>
  <c r="R25" i="8"/>
  <c r="Q25" i="8"/>
  <c r="P25" i="8"/>
  <c r="E25" i="8"/>
  <c r="S24" i="8"/>
  <c r="R24" i="8"/>
  <c r="Q24" i="8"/>
  <c r="P24" i="8"/>
  <c r="E24" i="8"/>
  <c r="U24" i="8" s="1"/>
  <c r="U23" i="8"/>
  <c r="S23" i="8"/>
  <c r="R23" i="8"/>
  <c r="Q23" i="8"/>
  <c r="P23" i="8"/>
  <c r="E23" i="8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T19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S17" i="8"/>
  <c r="R17" i="8"/>
  <c r="Q17" i="8"/>
  <c r="P17" i="8"/>
  <c r="E17" i="8"/>
  <c r="T17" i="8" s="1"/>
  <c r="S16" i="8"/>
  <c r="R16" i="8"/>
  <c r="Q16" i="8"/>
  <c r="P16" i="8"/>
  <c r="E16" i="8"/>
  <c r="U16" i="8" s="1"/>
  <c r="S15" i="8"/>
  <c r="R15" i="8"/>
  <c r="Q15" i="8"/>
  <c r="P15" i="8"/>
  <c r="E15" i="8"/>
  <c r="U14" i="8"/>
  <c r="T14" i="8"/>
  <c r="S14" i="8"/>
  <c r="R14" i="8"/>
  <c r="Q14" i="8"/>
  <c r="P14" i="8"/>
  <c r="E14" i="8"/>
  <c r="T13" i="8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U10" i="8"/>
  <c r="S10" i="8"/>
  <c r="R10" i="8"/>
  <c r="Q10" i="8"/>
  <c r="P10" i="8"/>
  <c r="E10" i="8"/>
  <c r="S64" i="7"/>
  <c r="R64" i="7"/>
  <c r="Q64" i="7"/>
  <c r="P64" i="7"/>
  <c r="E64" i="7"/>
  <c r="U64" i="7" s="1"/>
  <c r="U63" i="7"/>
  <c r="S63" i="7"/>
  <c r="R63" i="7"/>
  <c r="Q63" i="7"/>
  <c r="P63" i="7"/>
  <c r="E63" i="7"/>
  <c r="S60" i="7"/>
  <c r="R60" i="7"/>
  <c r="Q60" i="7"/>
  <c r="P60" i="7"/>
  <c r="E60" i="7"/>
  <c r="U59" i="7"/>
  <c r="T59" i="7"/>
  <c r="S59" i="7"/>
  <c r="R59" i="7"/>
  <c r="Q59" i="7"/>
  <c r="P59" i="7"/>
  <c r="E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S55" i="7"/>
  <c r="R55" i="7"/>
  <c r="Q55" i="7"/>
  <c r="P55" i="7"/>
  <c r="E55" i="7"/>
  <c r="U55" i="7" s="1"/>
  <c r="T54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T51" i="7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T47" i="7"/>
  <c r="S47" i="7"/>
  <c r="R47" i="7"/>
  <c r="Q47" i="7"/>
  <c r="P47" i="7"/>
  <c r="E47" i="7"/>
  <c r="U47" i="7" s="1"/>
  <c r="S46" i="7"/>
  <c r="R46" i="7"/>
  <c r="Q46" i="7"/>
  <c r="P46" i="7"/>
  <c r="T46" i="7" s="1"/>
  <c r="E46" i="7"/>
  <c r="S45" i="7"/>
  <c r="R45" i="7"/>
  <c r="Q45" i="7"/>
  <c r="P45" i="7"/>
  <c r="E45" i="7"/>
  <c r="S44" i="7"/>
  <c r="T42" i="7"/>
  <c r="S42" i="7"/>
  <c r="R42" i="7"/>
  <c r="Q42" i="7"/>
  <c r="P42" i="7"/>
  <c r="E42" i="7"/>
  <c r="U42" i="7" s="1"/>
  <c r="S41" i="7"/>
  <c r="R41" i="7"/>
  <c r="Q41" i="7"/>
  <c r="P41" i="7"/>
  <c r="E41" i="7"/>
  <c r="U41" i="7" s="1"/>
  <c r="S40" i="7"/>
  <c r="R40" i="7"/>
  <c r="Q40" i="7"/>
  <c r="P40" i="7"/>
  <c r="E40" i="7"/>
  <c r="T40" i="7" s="1"/>
  <c r="U39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T36" i="7" s="1"/>
  <c r="E36" i="7"/>
  <c r="U35" i="7"/>
  <c r="S35" i="7"/>
  <c r="R35" i="7"/>
  <c r="Q35" i="7"/>
  <c r="P35" i="7"/>
  <c r="E35" i="7"/>
  <c r="T35" i="7" s="1"/>
  <c r="U34" i="7"/>
  <c r="S34" i="7"/>
  <c r="R34" i="7"/>
  <c r="Q34" i="7"/>
  <c r="P34" i="7"/>
  <c r="E34" i="7"/>
  <c r="T34" i="7" s="1"/>
  <c r="S33" i="7"/>
  <c r="R33" i="7"/>
  <c r="Q33" i="7"/>
  <c r="P33" i="7"/>
  <c r="E33" i="7"/>
  <c r="U33" i="7" s="1"/>
  <c r="S32" i="7"/>
  <c r="R32" i="7"/>
  <c r="Q32" i="7"/>
  <c r="P32" i="7"/>
  <c r="E32" i="7"/>
  <c r="S31" i="7"/>
  <c r="R31" i="7"/>
  <c r="Q31" i="7"/>
  <c r="U31" i="7" s="1"/>
  <c r="P31" i="7"/>
  <c r="T31" i="7" s="1"/>
  <c r="E31" i="7"/>
  <c r="S30" i="7"/>
  <c r="R30" i="7"/>
  <c r="Q30" i="7"/>
  <c r="P30" i="7"/>
  <c r="E30" i="7"/>
  <c r="S29" i="7"/>
  <c r="R29" i="7"/>
  <c r="Q29" i="7"/>
  <c r="P29" i="7"/>
  <c r="E29" i="7"/>
  <c r="T27" i="7"/>
  <c r="S27" i="7"/>
  <c r="R27" i="7"/>
  <c r="Q27" i="7"/>
  <c r="P27" i="7"/>
  <c r="E27" i="7"/>
  <c r="U27" i="7" s="1"/>
  <c r="S26" i="7"/>
  <c r="R26" i="7"/>
  <c r="Q26" i="7"/>
  <c r="P26" i="7"/>
  <c r="E26" i="7"/>
  <c r="U25" i="7"/>
  <c r="T25" i="7"/>
  <c r="S25" i="7"/>
  <c r="R25" i="7"/>
  <c r="Q25" i="7"/>
  <c r="P25" i="7"/>
  <c r="E25" i="7"/>
  <c r="U24" i="7"/>
  <c r="T24" i="7"/>
  <c r="S24" i="7"/>
  <c r="R24" i="7"/>
  <c r="Q24" i="7"/>
  <c r="P24" i="7"/>
  <c r="E24" i="7"/>
  <c r="S23" i="7"/>
  <c r="R23" i="7"/>
  <c r="Q23" i="7"/>
  <c r="P23" i="7"/>
  <c r="E23" i="7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U19" i="7"/>
  <c r="S19" i="7"/>
  <c r="R19" i="7"/>
  <c r="Q19" i="7"/>
  <c r="P19" i="7"/>
  <c r="E19" i="7"/>
  <c r="T19" i="7" s="1"/>
  <c r="S18" i="7"/>
  <c r="R18" i="7"/>
  <c r="Q18" i="7"/>
  <c r="P18" i="7"/>
  <c r="E18" i="7"/>
  <c r="T18" i="7" s="1"/>
  <c r="S17" i="7"/>
  <c r="R17" i="7"/>
  <c r="Q17" i="7"/>
  <c r="P17" i="7"/>
  <c r="E17" i="7"/>
  <c r="U16" i="7"/>
  <c r="T16" i="7"/>
  <c r="S16" i="7"/>
  <c r="R16" i="7"/>
  <c r="Q16" i="7"/>
  <c r="P16" i="7"/>
  <c r="E16" i="7"/>
  <c r="U15" i="7"/>
  <c r="T15" i="7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U10" i="7"/>
  <c r="S10" i="7"/>
  <c r="R10" i="7"/>
  <c r="Q10" i="7"/>
  <c r="P10" i="7"/>
  <c r="E10" i="7"/>
  <c r="T10" i="7" s="1"/>
  <c r="S64" i="6"/>
  <c r="R64" i="6"/>
  <c r="Q64" i="6"/>
  <c r="P64" i="6"/>
  <c r="E64" i="6"/>
  <c r="S63" i="6"/>
  <c r="R63" i="6"/>
  <c r="Q63" i="6"/>
  <c r="P63" i="6"/>
  <c r="P62" i="6" s="1"/>
  <c r="E63" i="6"/>
  <c r="S60" i="6"/>
  <c r="R60" i="6"/>
  <c r="Q60" i="6"/>
  <c r="P60" i="6"/>
  <c r="E60" i="6"/>
  <c r="U59" i="6"/>
  <c r="T59" i="6"/>
  <c r="S59" i="6"/>
  <c r="R59" i="6"/>
  <c r="Q59" i="6"/>
  <c r="P59" i="6"/>
  <c r="E59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R56" i="6"/>
  <c r="S55" i="6"/>
  <c r="R55" i="6"/>
  <c r="Q55" i="6"/>
  <c r="P55" i="6"/>
  <c r="E55" i="6"/>
  <c r="S54" i="6"/>
  <c r="R54" i="6"/>
  <c r="Q54" i="6"/>
  <c r="P54" i="6"/>
  <c r="E54" i="6"/>
  <c r="U54" i="6" s="1"/>
  <c r="S53" i="6"/>
  <c r="R53" i="6"/>
  <c r="Q53" i="6"/>
  <c r="P53" i="6"/>
  <c r="E53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T49" i="6"/>
  <c r="S49" i="6"/>
  <c r="R49" i="6"/>
  <c r="Q49" i="6"/>
  <c r="P49" i="6"/>
  <c r="E49" i="6"/>
  <c r="U49" i="6" s="1"/>
  <c r="S48" i="6"/>
  <c r="R48" i="6"/>
  <c r="Q48" i="6"/>
  <c r="P48" i="6"/>
  <c r="E48" i="6"/>
  <c r="T48" i="6" s="1"/>
  <c r="U47" i="6"/>
  <c r="T47" i="6"/>
  <c r="S47" i="6"/>
  <c r="R47" i="6"/>
  <c r="Q47" i="6"/>
  <c r="P47" i="6"/>
  <c r="E47" i="6"/>
  <c r="S46" i="6"/>
  <c r="R46" i="6"/>
  <c r="Q46" i="6"/>
  <c r="P46" i="6"/>
  <c r="E46" i="6"/>
  <c r="U46" i="6" s="1"/>
  <c r="U45" i="6"/>
  <c r="S45" i="6"/>
  <c r="R45" i="6"/>
  <c r="Q45" i="6"/>
  <c r="P45" i="6"/>
  <c r="E45" i="6"/>
  <c r="S44" i="6"/>
  <c r="S42" i="6"/>
  <c r="R42" i="6"/>
  <c r="Q42" i="6"/>
  <c r="P42" i="6"/>
  <c r="E42" i="6"/>
  <c r="U42" i="6" s="1"/>
  <c r="T41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T39" i="6" s="1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U36" i="6"/>
  <c r="T36" i="6"/>
  <c r="S36" i="6"/>
  <c r="R36" i="6"/>
  <c r="Q36" i="6"/>
  <c r="P36" i="6"/>
  <c r="E36" i="6"/>
  <c r="S35" i="6"/>
  <c r="R35" i="6"/>
  <c r="Q35" i="6"/>
  <c r="P35" i="6"/>
  <c r="E35" i="6"/>
  <c r="U35" i="6" s="1"/>
  <c r="S34" i="6"/>
  <c r="R34" i="6"/>
  <c r="Q34" i="6"/>
  <c r="P34" i="6"/>
  <c r="E34" i="6"/>
  <c r="U34" i="6" s="1"/>
  <c r="S33" i="6"/>
  <c r="R33" i="6"/>
  <c r="Q33" i="6"/>
  <c r="P33" i="6"/>
  <c r="E33" i="6"/>
  <c r="T32" i="6"/>
  <c r="S32" i="6"/>
  <c r="R32" i="6"/>
  <c r="Q32" i="6"/>
  <c r="P32" i="6"/>
  <c r="E32" i="6"/>
  <c r="U32" i="6" s="1"/>
  <c r="S31" i="6"/>
  <c r="R31" i="6"/>
  <c r="Q31" i="6"/>
  <c r="P31" i="6"/>
  <c r="E31" i="6"/>
  <c r="U31" i="6" s="1"/>
  <c r="S30" i="6"/>
  <c r="R30" i="6"/>
  <c r="Q30" i="6"/>
  <c r="P30" i="6"/>
  <c r="E30" i="6"/>
  <c r="U30" i="6" s="1"/>
  <c r="S29" i="6"/>
  <c r="R29" i="6"/>
  <c r="Q29" i="6"/>
  <c r="P29" i="6"/>
  <c r="E29" i="6"/>
  <c r="U29" i="6" s="1"/>
  <c r="U27" i="6"/>
  <c r="T27" i="6"/>
  <c r="S27" i="6"/>
  <c r="R27" i="6"/>
  <c r="Q27" i="6"/>
  <c r="P27" i="6"/>
  <c r="E27" i="6"/>
  <c r="T26" i="6"/>
  <c r="S26" i="6"/>
  <c r="R26" i="6"/>
  <c r="Q26" i="6"/>
  <c r="P26" i="6"/>
  <c r="E26" i="6"/>
  <c r="U26" i="6" s="1"/>
  <c r="S25" i="6"/>
  <c r="R25" i="6"/>
  <c r="Q25" i="6"/>
  <c r="P25" i="6"/>
  <c r="E25" i="6"/>
  <c r="S24" i="6"/>
  <c r="R24" i="6"/>
  <c r="Q24" i="6"/>
  <c r="P24" i="6"/>
  <c r="E24" i="6"/>
  <c r="T24" i="6" s="1"/>
  <c r="S23" i="6"/>
  <c r="R23" i="6"/>
  <c r="Q23" i="6"/>
  <c r="U23" i="6" s="1"/>
  <c r="P23" i="6"/>
  <c r="T23" i="6" s="1"/>
  <c r="E23" i="6"/>
  <c r="T22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S18" i="6"/>
  <c r="R18" i="6"/>
  <c r="Q18" i="6"/>
  <c r="P18" i="6"/>
  <c r="E18" i="6"/>
  <c r="U18" i="6" s="1"/>
  <c r="S17" i="6"/>
  <c r="R17" i="6"/>
  <c r="Q17" i="6"/>
  <c r="P17" i="6"/>
  <c r="E17" i="6"/>
  <c r="T17" i="6" s="1"/>
  <c r="T16" i="6"/>
  <c r="S16" i="6"/>
  <c r="R16" i="6"/>
  <c r="Q16" i="6"/>
  <c r="P16" i="6"/>
  <c r="E16" i="6"/>
  <c r="U16" i="6" s="1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U13" i="6" s="1"/>
  <c r="P13" i="6"/>
  <c r="T13" i="6" s="1"/>
  <c r="E13" i="6"/>
  <c r="T12" i="6"/>
  <c r="S12" i="6"/>
  <c r="R12" i="6"/>
  <c r="Q12" i="6"/>
  <c r="P12" i="6"/>
  <c r="E12" i="6"/>
  <c r="U12" i="6" s="1"/>
  <c r="S11" i="6"/>
  <c r="R11" i="6"/>
  <c r="Q11" i="6"/>
  <c r="P11" i="6"/>
  <c r="E11" i="6"/>
  <c r="S10" i="6"/>
  <c r="R10" i="6"/>
  <c r="Q10" i="6"/>
  <c r="P10" i="6"/>
  <c r="E10" i="6"/>
  <c r="S64" i="5"/>
  <c r="R64" i="5"/>
  <c r="Q64" i="5"/>
  <c r="P64" i="5"/>
  <c r="E64" i="5"/>
  <c r="T64" i="5" s="1"/>
  <c r="U63" i="5"/>
  <c r="T63" i="5"/>
  <c r="S63" i="5"/>
  <c r="R63" i="5"/>
  <c r="Q63" i="5"/>
  <c r="P63" i="5"/>
  <c r="P62" i="5" s="1"/>
  <c r="E63" i="5"/>
  <c r="S60" i="5"/>
  <c r="R60" i="5"/>
  <c r="Q60" i="5"/>
  <c r="P60" i="5"/>
  <c r="E60" i="5"/>
  <c r="T60" i="5" s="1"/>
  <c r="T59" i="5"/>
  <c r="S59" i="5"/>
  <c r="R59" i="5"/>
  <c r="Q59" i="5"/>
  <c r="P59" i="5"/>
  <c r="E59" i="5"/>
  <c r="U59" i="5" s="1"/>
  <c r="S58" i="5"/>
  <c r="R58" i="5"/>
  <c r="Q58" i="5"/>
  <c r="P58" i="5"/>
  <c r="E58" i="5"/>
  <c r="T58" i="5" s="1"/>
  <c r="U57" i="5"/>
  <c r="T57" i="5"/>
  <c r="S57" i="5"/>
  <c r="R57" i="5"/>
  <c r="Q57" i="5"/>
  <c r="P57" i="5"/>
  <c r="E57" i="5"/>
  <c r="S56" i="5"/>
  <c r="U55" i="5"/>
  <c r="S55" i="5"/>
  <c r="R55" i="5"/>
  <c r="Q55" i="5"/>
  <c r="P55" i="5"/>
  <c r="E55" i="5"/>
  <c r="T55" i="5" s="1"/>
  <c r="S54" i="5"/>
  <c r="R54" i="5"/>
  <c r="Q54" i="5"/>
  <c r="P54" i="5"/>
  <c r="E54" i="5"/>
  <c r="U54" i="5" s="1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S43" i="5"/>
  <c r="S42" i="5"/>
  <c r="R42" i="5"/>
  <c r="Q42" i="5"/>
  <c r="P42" i="5"/>
  <c r="E42" i="5"/>
  <c r="U42" i="5" s="1"/>
  <c r="U41" i="5"/>
  <c r="S41" i="5"/>
  <c r="R41" i="5"/>
  <c r="Q41" i="5"/>
  <c r="P41" i="5"/>
  <c r="E41" i="5"/>
  <c r="T41" i="5" s="1"/>
  <c r="U40" i="5"/>
  <c r="T40" i="5"/>
  <c r="S40" i="5"/>
  <c r="R40" i="5"/>
  <c r="Q40" i="5"/>
  <c r="P40" i="5"/>
  <c r="E40" i="5"/>
  <c r="U39" i="5"/>
  <c r="T39" i="5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U36" i="5"/>
  <c r="T36" i="5"/>
  <c r="S36" i="5"/>
  <c r="R36" i="5"/>
  <c r="Q36" i="5"/>
  <c r="P36" i="5"/>
  <c r="E36" i="5"/>
  <c r="U35" i="5"/>
  <c r="S35" i="5"/>
  <c r="R35" i="5"/>
  <c r="Q35" i="5"/>
  <c r="P35" i="5"/>
  <c r="E35" i="5"/>
  <c r="T35" i="5" s="1"/>
  <c r="S34" i="5"/>
  <c r="R34" i="5"/>
  <c r="Q34" i="5"/>
  <c r="P34" i="5"/>
  <c r="E34" i="5"/>
  <c r="U34" i="5" s="1"/>
  <c r="S33" i="5"/>
  <c r="R33" i="5"/>
  <c r="Q33" i="5"/>
  <c r="P33" i="5"/>
  <c r="E33" i="5"/>
  <c r="T33" i="5" s="1"/>
  <c r="T32" i="5"/>
  <c r="S32" i="5"/>
  <c r="R32" i="5"/>
  <c r="Q32" i="5"/>
  <c r="P32" i="5"/>
  <c r="E32" i="5"/>
  <c r="U32" i="5" s="1"/>
  <c r="T31" i="5"/>
  <c r="S31" i="5"/>
  <c r="R31" i="5"/>
  <c r="Q31" i="5"/>
  <c r="U31" i="5" s="1"/>
  <c r="P31" i="5"/>
  <c r="E31" i="5"/>
  <c r="S30" i="5"/>
  <c r="R30" i="5"/>
  <c r="Q30" i="5"/>
  <c r="P30" i="5"/>
  <c r="E30" i="5"/>
  <c r="U30" i="5" s="1"/>
  <c r="S29" i="5"/>
  <c r="R29" i="5"/>
  <c r="Q29" i="5"/>
  <c r="P29" i="5"/>
  <c r="E29" i="5"/>
  <c r="T27" i="5"/>
  <c r="S27" i="5"/>
  <c r="R27" i="5"/>
  <c r="Q27" i="5"/>
  <c r="P27" i="5"/>
  <c r="E27" i="5"/>
  <c r="U27" i="5" s="1"/>
  <c r="S26" i="5"/>
  <c r="R26" i="5"/>
  <c r="Q26" i="5"/>
  <c r="P26" i="5"/>
  <c r="E26" i="5"/>
  <c r="S25" i="5"/>
  <c r="R25" i="5"/>
  <c r="Q25" i="5"/>
  <c r="P25" i="5"/>
  <c r="E25" i="5"/>
  <c r="U25" i="5" s="1"/>
  <c r="S24" i="5"/>
  <c r="R24" i="5"/>
  <c r="Q24" i="5"/>
  <c r="P24" i="5"/>
  <c r="E24" i="5"/>
  <c r="T24" i="5" s="1"/>
  <c r="T23" i="5"/>
  <c r="S23" i="5"/>
  <c r="R23" i="5"/>
  <c r="Q23" i="5"/>
  <c r="P23" i="5"/>
  <c r="E23" i="5"/>
  <c r="S22" i="5"/>
  <c r="R22" i="5"/>
  <c r="Q22" i="5"/>
  <c r="U22" i="5" s="1"/>
  <c r="P22" i="5"/>
  <c r="E22" i="5"/>
  <c r="T22" i="5" s="1"/>
  <c r="S21" i="5"/>
  <c r="R21" i="5"/>
  <c r="Q21" i="5"/>
  <c r="P21" i="5"/>
  <c r="E21" i="5"/>
  <c r="U21" i="5" s="1"/>
  <c r="S20" i="5"/>
  <c r="R20" i="5"/>
  <c r="Q20" i="5"/>
  <c r="U20" i="5" s="1"/>
  <c r="P20" i="5"/>
  <c r="T20" i="5" s="1"/>
  <c r="E20" i="5"/>
  <c r="S19" i="5"/>
  <c r="R19" i="5"/>
  <c r="Q19" i="5"/>
  <c r="P19" i="5"/>
  <c r="E19" i="5"/>
  <c r="U19" i="5" s="1"/>
  <c r="S18" i="5"/>
  <c r="R18" i="5"/>
  <c r="Q18" i="5"/>
  <c r="P18" i="5"/>
  <c r="E18" i="5"/>
  <c r="S17" i="5"/>
  <c r="R17" i="5"/>
  <c r="Q17" i="5"/>
  <c r="P17" i="5"/>
  <c r="E17" i="5"/>
  <c r="U17" i="5" s="1"/>
  <c r="S16" i="5"/>
  <c r="R16" i="5"/>
  <c r="Q16" i="5"/>
  <c r="P16" i="5"/>
  <c r="E16" i="5"/>
  <c r="T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S13" i="5"/>
  <c r="R13" i="5"/>
  <c r="Q13" i="5"/>
  <c r="U13" i="5" s="1"/>
  <c r="P13" i="5"/>
  <c r="T13" i="5" s="1"/>
  <c r="E13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S64" i="4"/>
  <c r="R64" i="4"/>
  <c r="Q64" i="4"/>
  <c r="P64" i="4"/>
  <c r="E64" i="4"/>
  <c r="U64" i="4" s="1"/>
  <c r="T63" i="4"/>
  <c r="S63" i="4"/>
  <c r="R63" i="4"/>
  <c r="Q63" i="4"/>
  <c r="P63" i="4"/>
  <c r="E63" i="4"/>
  <c r="U63" i="4" s="1"/>
  <c r="T60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S58" i="4"/>
  <c r="R58" i="4"/>
  <c r="Q58" i="4"/>
  <c r="P58" i="4"/>
  <c r="E58" i="4"/>
  <c r="U58" i="4" s="1"/>
  <c r="U57" i="4"/>
  <c r="T57" i="4"/>
  <c r="S57" i="4"/>
  <c r="R57" i="4"/>
  <c r="Q57" i="4"/>
  <c r="P57" i="4"/>
  <c r="E57" i="4"/>
  <c r="S55" i="4"/>
  <c r="R55" i="4"/>
  <c r="Q55" i="4"/>
  <c r="P55" i="4"/>
  <c r="E55" i="4"/>
  <c r="T55" i="4" s="1"/>
  <c r="T54" i="4"/>
  <c r="S54" i="4"/>
  <c r="R54" i="4"/>
  <c r="Q54" i="4"/>
  <c r="P54" i="4"/>
  <c r="E54" i="4"/>
  <c r="U54" i="4" s="1"/>
  <c r="T53" i="4"/>
  <c r="S53" i="4"/>
  <c r="R53" i="4"/>
  <c r="Q53" i="4"/>
  <c r="P53" i="4"/>
  <c r="E53" i="4"/>
  <c r="U53" i="4" s="1"/>
  <c r="S52" i="4"/>
  <c r="R52" i="4"/>
  <c r="Q52" i="4"/>
  <c r="P52" i="4"/>
  <c r="E52" i="4"/>
  <c r="U51" i="4"/>
  <c r="T51" i="4"/>
  <c r="S51" i="4"/>
  <c r="R51" i="4"/>
  <c r="Q51" i="4"/>
  <c r="P51" i="4"/>
  <c r="E51" i="4"/>
  <c r="U50" i="4"/>
  <c r="S50" i="4"/>
  <c r="R50" i="4"/>
  <c r="Q50" i="4"/>
  <c r="P50" i="4"/>
  <c r="E50" i="4"/>
  <c r="T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U46" i="4"/>
  <c r="T46" i="4"/>
  <c r="S46" i="4"/>
  <c r="R46" i="4"/>
  <c r="Q46" i="4"/>
  <c r="P46" i="4"/>
  <c r="E46" i="4"/>
  <c r="T45" i="4"/>
  <c r="S45" i="4"/>
  <c r="R45" i="4"/>
  <c r="Q45" i="4"/>
  <c r="P45" i="4"/>
  <c r="E45" i="4"/>
  <c r="U45" i="4" s="1"/>
  <c r="U42" i="4"/>
  <c r="S42" i="4"/>
  <c r="R42" i="4"/>
  <c r="Q42" i="4"/>
  <c r="P42" i="4"/>
  <c r="E42" i="4"/>
  <c r="T42" i="4" s="1"/>
  <c r="S41" i="4"/>
  <c r="R41" i="4"/>
  <c r="Q41" i="4"/>
  <c r="P41" i="4"/>
  <c r="E41" i="4"/>
  <c r="U41" i="4" s="1"/>
  <c r="S40" i="4"/>
  <c r="R40" i="4"/>
  <c r="Q40" i="4"/>
  <c r="P40" i="4"/>
  <c r="E40" i="4"/>
  <c r="U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7" i="4"/>
  <c r="T37" i="4"/>
  <c r="S37" i="4"/>
  <c r="R37" i="4"/>
  <c r="Q37" i="4"/>
  <c r="P37" i="4"/>
  <c r="E37" i="4"/>
  <c r="S36" i="4"/>
  <c r="R36" i="4"/>
  <c r="Q36" i="4"/>
  <c r="P36" i="4"/>
  <c r="E36" i="4"/>
  <c r="T36" i="4" s="1"/>
  <c r="S35" i="4"/>
  <c r="R35" i="4"/>
  <c r="Q35" i="4"/>
  <c r="P35" i="4"/>
  <c r="E35" i="4"/>
  <c r="U35" i="4" s="1"/>
  <c r="S34" i="4"/>
  <c r="R34" i="4"/>
  <c r="Q34" i="4"/>
  <c r="U34" i="4" s="1"/>
  <c r="P34" i="4"/>
  <c r="E34" i="4"/>
  <c r="S33" i="4"/>
  <c r="R33" i="4"/>
  <c r="Q33" i="4"/>
  <c r="P33" i="4"/>
  <c r="E33" i="4"/>
  <c r="T33" i="4" s="1"/>
  <c r="T32" i="4"/>
  <c r="S32" i="4"/>
  <c r="R32" i="4"/>
  <c r="Q32" i="4"/>
  <c r="P32" i="4"/>
  <c r="E32" i="4"/>
  <c r="U32" i="4" s="1"/>
  <c r="S31" i="4"/>
  <c r="R31" i="4"/>
  <c r="Q31" i="4"/>
  <c r="P31" i="4"/>
  <c r="E31" i="4"/>
  <c r="S30" i="4"/>
  <c r="R30" i="4"/>
  <c r="Q30" i="4"/>
  <c r="P30" i="4"/>
  <c r="E30" i="4"/>
  <c r="S29" i="4"/>
  <c r="R29" i="4"/>
  <c r="Q29" i="4"/>
  <c r="P29" i="4"/>
  <c r="E29" i="4"/>
  <c r="T29" i="4" s="1"/>
  <c r="S27" i="4"/>
  <c r="R27" i="4"/>
  <c r="Q27" i="4"/>
  <c r="P27" i="4"/>
  <c r="E27" i="4"/>
  <c r="T26" i="4"/>
  <c r="S26" i="4"/>
  <c r="R26" i="4"/>
  <c r="Q26" i="4"/>
  <c r="P26" i="4"/>
  <c r="E26" i="4"/>
  <c r="U26" i="4" s="1"/>
  <c r="S25" i="4"/>
  <c r="R25" i="4"/>
  <c r="Q25" i="4"/>
  <c r="P25" i="4"/>
  <c r="E25" i="4"/>
  <c r="T25" i="4" s="1"/>
  <c r="S24" i="4"/>
  <c r="R24" i="4"/>
  <c r="Q24" i="4"/>
  <c r="P24" i="4"/>
  <c r="E24" i="4"/>
  <c r="U24" i="4" s="1"/>
  <c r="U23" i="4"/>
  <c r="S23" i="4"/>
  <c r="R23" i="4"/>
  <c r="Q23" i="4"/>
  <c r="P23" i="4"/>
  <c r="E23" i="4"/>
  <c r="T23" i="4" s="1"/>
  <c r="U22" i="4"/>
  <c r="T22" i="4"/>
  <c r="S22" i="4"/>
  <c r="R22" i="4"/>
  <c r="Q22" i="4"/>
  <c r="P22" i="4"/>
  <c r="E22" i="4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8" i="4"/>
  <c r="T18" i="4"/>
  <c r="S18" i="4"/>
  <c r="R18" i="4"/>
  <c r="Q18" i="4"/>
  <c r="P18" i="4"/>
  <c r="E18" i="4"/>
  <c r="S17" i="4"/>
  <c r="R17" i="4"/>
  <c r="Q17" i="4"/>
  <c r="P17" i="4"/>
  <c r="E17" i="4"/>
  <c r="T17" i="4" s="1"/>
  <c r="S16" i="4"/>
  <c r="R16" i="4"/>
  <c r="Q16" i="4"/>
  <c r="P16" i="4"/>
  <c r="T16" i="4" s="1"/>
  <c r="E16" i="4"/>
  <c r="S15" i="4"/>
  <c r="R15" i="4"/>
  <c r="Q15" i="4"/>
  <c r="P15" i="4"/>
  <c r="E15" i="4"/>
  <c r="T15" i="4" s="1"/>
  <c r="U14" i="4"/>
  <c r="T14" i="4"/>
  <c r="S14" i="4"/>
  <c r="R14" i="4"/>
  <c r="Q14" i="4"/>
  <c r="P14" i="4"/>
  <c r="E14" i="4"/>
  <c r="T13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U10" i="4"/>
  <c r="T10" i="4"/>
  <c r="S10" i="4"/>
  <c r="R10" i="4"/>
  <c r="Q10" i="4"/>
  <c r="P10" i="4"/>
  <c r="E10" i="4"/>
  <c r="U64" i="3"/>
  <c r="T64" i="3"/>
  <c r="S64" i="3"/>
  <c r="R64" i="3"/>
  <c r="Q64" i="3"/>
  <c r="P64" i="3"/>
  <c r="E64" i="3"/>
  <c r="S63" i="3"/>
  <c r="R63" i="3"/>
  <c r="Q63" i="3"/>
  <c r="P63" i="3"/>
  <c r="E63" i="3"/>
  <c r="T63" i="3" s="1"/>
  <c r="S60" i="3"/>
  <c r="R60" i="3"/>
  <c r="Q60" i="3"/>
  <c r="P60" i="3"/>
  <c r="E60" i="3"/>
  <c r="T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S55" i="3"/>
  <c r="R55" i="3"/>
  <c r="Q55" i="3"/>
  <c r="P55" i="3"/>
  <c r="E55" i="3"/>
  <c r="U55" i="3" s="1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T52" i="3" s="1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T47" i="3"/>
  <c r="S47" i="3"/>
  <c r="R47" i="3"/>
  <c r="Q47" i="3"/>
  <c r="P47" i="3"/>
  <c r="E47" i="3"/>
  <c r="U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S44" i="3"/>
  <c r="S43" i="3"/>
  <c r="S42" i="3"/>
  <c r="R42" i="3"/>
  <c r="Q42" i="3"/>
  <c r="P42" i="3"/>
  <c r="E42" i="3"/>
  <c r="U42" i="3" s="1"/>
  <c r="T41" i="3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T37" i="3" s="1"/>
  <c r="T36" i="3"/>
  <c r="S36" i="3"/>
  <c r="R36" i="3"/>
  <c r="Q36" i="3"/>
  <c r="P36" i="3"/>
  <c r="E36" i="3"/>
  <c r="S35" i="3"/>
  <c r="R35" i="3"/>
  <c r="Q35" i="3"/>
  <c r="P35" i="3"/>
  <c r="E35" i="3"/>
  <c r="T35" i="3" s="1"/>
  <c r="S34" i="3"/>
  <c r="R34" i="3"/>
  <c r="Q34" i="3"/>
  <c r="P34" i="3"/>
  <c r="E34" i="3"/>
  <c r="U34" i="3" s="1"/>
  <c r="S33" i="3"/>
  <c r="R33" i="3"/>
  <c r="Q33" i="3"/>
  <c r="P33" i="3"/>
  <c r="E33" i="3"/>
  <c r="T33" i="3" s="1"/>
  <c r="T32" i="3"/>
  <c r="S32" i="3"/>
  <c r="R32" i="3"/>
  <c r="Q32" i="3"/>
  <c r="P32" i="3"/>
  <c r="E32" i="3"/>
  <c r="U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T27" i="3"/>
  <c r="S27" i="3"/>
  <c r="R27" i="3"/>
  <c r="Q27" i="3"/>
  <c r="P27" i="3"/>
  <c r="E27" i="3"/>
  <c r="U27" i="3" s="1"/>
  <c r="U26" i="3"/>
  <c r="S26" i="3"/>
  <c r="R26" i="3"/>
  <c r="Q26" i="3"/>
  <c r="P26" i="3"/>
  <c r="E26" i="3"/>
  <c r="T26" i="3" s="1"/>
  <c r="S25" i="3"/>
  <c r="R25" i="3"/>
  <c r="Q25" i="3"/>
  <c r="P25" i="3"/>
  <c r="E25" i="3"/>
  <c r="U25" i="3" s="1"/>
  <c r="U24" i="3"/>
  <c r="S24" i="3"/>
  <c r="R24" i="3"/>
  <c r="Q24" i="3"/>
  <c r="P24" i="3"/>
  <c r="E24" i="3"/>
  <c r="T24" i="3" s="1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T21" i="3"/>
  <c r="S21" i="3"/>
  <c r="R21" i="3"/>
  <c r="Q21" i="3"/>
  <c r="P21" i="3"/>
  <c r="E21" i="3"/>
  <c r="U21" i="3" s="1"/>
  <c r="S20" i="3"/>
  <c r="R20" i="3"/>
  <c r="Q20" i="3"/>
  <c r="P20" i="3"/>
  <c r="E20" i="3"/>
  <c r="U19" i="3"/>
  <c r="T19" i="3"/>
  <c r="S19" i="3"/>
  <c r="R19" i="3"/>
  <c r="Q19" i="3"/>
  <c r="P19" i="3"/>
  <c r="E19" i="3"/>
  <c r="U18" i="3"/>
  <c r="S18" i="3"/>
  <c r="R18" i="3"/>
  <c r="Q18" i="3"/>
  <c r="P18" i="3"/>
  <c r="E18" i="3"/>
  <c r="T18" i="3" s="1"/>
  <c r="T17" i="3"/>
  <c r="S17" i="3"/>
  <c r="R17" i="3"/>
  <c r="Q17" i="3"/>
  <c r="P17" i="3"/>
  <c r="E17" i="3"/>
  <c r="U17" i="3" s="1"/>
  <c r="S16" i="3"/>
  <c r="R16" i="3"/>
  <c r="Q16" i="3"/>
  <c r="P16" i="3"/>
  <c r="E16" i="3"/>
  <c r="U16" i="3" s="1"/>
  <c r="S15" i="3"/>
  <c r="R15" i="3"/>
  <c r="Q15" i="3"/>
  <c r="P15" i="3"/>
  <c r="E15" i="3"/>
  <c r="T15" i="3" s="1"/>
  <c r="T14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U11" i="3"/>
  <c r="S11" i="3"/>
  <c r="R11" i="3"/>
  <c r="Q11" i="3"/>
  <c r="P11" i="3"/>
  <c r="E11" i="3"/>
  <c r="T11" i="3" s="1"/>
  <c r="S10" i="3"/>
  <c r="R10" i="3"/>
  <c r="Q10" i="3"/>
  <c r="P10" i="3"/>
  <c r="E10" i="3"/>
  <c r="S64" i="2"/>
  <c r="R64" i="2"/>
  <c r="Q64" i="2"/>
  <c r="P64" i="2"/>
  <c r="E64" i="2"/>
  <c r="U64" i="2" s="1"/>
  <c r="S63" i="2"/>
  <c r="R63" i="2"/>
  <c r="Q63" i="2"/>
  <c r="Q62" i="2" s="1"/>
  <c r="P63" i="2"/>
  <c r="E63" i="2"/>
  <c r="U63" i="2" s="1"/>
  <c r="S62" i="2"/>
  <c r="S60" i="2"/>
  <c r="R60" i="2"/>
  <c r="Q60" i="2"/>
  <c r="P60" i="2"/>
  <c r="E60" i="2"/>
  <c r="T60" i="2" s="1"/>
  <c r="T59" i="2"/>
  <c r="S59" i="2"/>
  <c r="R59" i="2"/>
  <c r="Q59" i="2"/>
  <c r="P59" i="2"/>
  <c r="E59" i="2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S55" i="2"/>
  <c r="R55" i="2"/>
  <c r="Q55" i="2"/>
  <c r="P55" i="2"/>
  <c r="E55" i="2"/>
  <c r="T55" i="2" s="1"/>
  <c r="U54" i="2"/>
  <c r="T54" i="2"/>
  <c r="S54" i="2"/>
  <c r="R54" i="2"/>
  <c r="Q54" i="2"/>
  <c r="P54" i="2"/>
  <c r="E54" i="2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T45" i="2" s="1"/>
  <c r="S44" i="2"/>
  <c r="S42" i="2"/>
  <c r="R42" i="2"/>
  <c r="Q42" i="2"/>
  <c r="P42" i="2"/>
  <c r="E42" i="2"/>
  <c r="U42" i="2" s="1"/>
  <c r="U41" i="2"/>
  <c r="S41" i="2"/>
  <c r="R41" i="2"/>
  <c r="Q41" i="2"/>
  <c r="P41" i="2"/>
  <c r="E41" i="2"/>
  <c r="T41" i="2" s="1"/>
  <c r="T40" i="2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T35" i="2" s="1"/>
  <c r="S34" i="2"/>
  <c r="R34" i="2"/>
  <c r="Q34" i="2"/>
  <c r="P34" i="2"/>
  <c r="E34" i="2"/>
  <c r="S33" i="2"/>
  <c r="R33" i="2"/>
  <c r="Q33" i="2"/>
  <c r="P33" i="2"/>
  <c r="E33" i="2"/>
  <c r="T33" i="2" s="1"/>
  <c r="U32" i="2"/>
  <c r="T32" i="2"/>
  <c r="S32" i="2"/>
  <c r="R32" i="2"/>
  <c r="Q32" i="2"/>
  <c r="P32" i="2"/>
  <c r="E32" i="2"/>
  <c r="T31" i="2"/>
  <c r="S31" i="2"/>
  <c r="R31" i="2"/>
  <c r="Q31" i="2"/>
  <c r="P31" i="2"/>
  <c r="E31" i="2"/>
  <c r="S30" i="2"/>
  <c r="R30" i="2"/>
  <c r="Q30" i="2"/>
  <c r="P30" i="2"/>
  <c r="E30" i="2"/>
  <c r="U30" i="2" s="1"/>
  <c r="S29" i="2"/>
  <c r="R29" i="2"/>
  <c r="Q29" i="2"/>
  <c r="P29" i="2"/>
  <c r="E29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S25" i="2"/>
  <c r="R25" i="2"/>
  <c r="Q25" i="2"/>
  <c r="P25" i="2"/>
  <c r="E25" i="2"/>
  <c r="U24" i="2"/>
  <c r="T24" i="2"/>
  <c r="S24" i="2"/>
  <c r="R24" i="2"/>
  <c r="Q24" i="2"/>
  <c r="P24" i="2"/>
  <c r="E24" i="2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U20" i="2"/>
  <c r="T20" i="2"/>
  <c r="S20" i="2"/>
  <c r="R20" i="2"/>
  <c r="Q20" i="2"/>
  <c r="P20" i="2"/>
  <c r="E20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S17" i="2"/>
  <c r="R17" i="2"/>
  <c r="Q17" i="2"/>
  <c r="P17" i="2"/>
  <c r="E17" i="2"/>
  <c r="S16" i="2"/>
  <c r="R16" i="2"/>
  <c r="Q16" i="2"/>
  <c r="P16" i="2"/>
  <c r="E16" i="2"/>
  <c r="S15" i="2"/>
  <c r="R15" i="2"/>
  <c r="Q15" i="2"/>
  <c r="P15" i="2"/>
  <c r="E15" i="2"/>
  <c r="T15" i="2" s="1"/>
  <c r="S14" i="2"/>
  <c r="R14" i="2"/>
  <c r="Q14" i="2"/>
  <c r="P14" i="2"/>
  <c r="E14" i="2"/>
  <c r="U14" i="2" s="1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T11" i="2"/>
  <c r="S11" i="2"/>
  <c r="R11" i="2"/>
  <c r="Q11" i="2"/>
  <c r="P11" i="2"/>
  <c r="E11" i="2"/>
  <c r="U11" i="2" s="1"/>
  <c r="S10" i="2"/>
  <c r="R10" i="2"/>
  <c r="Q10" i="2"/>
  <c r="P10" i="2"/>
  <c r="E10" i="2"/>
  <c r="S64" i="1"/>
  <c r="R64" i="1"/>
  <c r="Q64" i="1"/>
  <c r="P64" i="1"/>
  <c r="E64" i="1"/>
  <c r="U64" i="1" s="1"/>
  <c r="T63" i="1"/>
  <c r="S63" i="1"/>
  <c r="R63" i="1"/>
  <c r="Q63" i="1"/>
  <c r="P63" i="1"/>
  <c r="E63" i="1"/>
  <c r="S60" i="1"/>
  <c r="R60" i="1"/>
  <c r="Q60" i="1"/>
  <c r="P60" i="1"/>
  <c r="E60" i="1"/>
  <c r="U60" i="1" s="1"/>
  <c r="S59" i="1"/>
  <c r="R59" i="1"/>
  <c r="Q59" i="1"/>
  <c r="P59" i="1"/>
  <c r="E59" i="1"/>
  <c r="S58" i="1"/>
  <c r="R58" i="1"/>
  <c r="Q58" i="1"/>
  <c r="P58" i="1"/>
  <c r="E58" i="1"/>
  <c r="T57" i="1"/>
  <c r="S57" i="1"/>
  <c r="R57" i="1"/>
  <c r="Q57" i="1"/>
  <c r="P57" i="1"/>
  <c r="E57" i="1"/>
  <c r="U57" i="1" s="1"/>
  <c r="S55" i="1"/>
  <c r="R55" i="1"/>
  <c r="Q55" i="1"/>
  <c r="P55" i="1"/>
  <c r="E55" i="1"/>
  <c r="S54" i="1"/>
  <c r="R54" i="1"/>
  <c r="Q54" i="1"/>
  <c r="P54" i="1"/>
  <c r="E54" i="1"/>
  <c r="T54" i="1" s="1"/>
  <c r="S53" i="1"/>
  <c r="R53" i="1"/>
  <c r="Q53" i="1"/>
  <c r="U53" i="1" s="1"/>
  <c r="P53" i="1"/>
  <c r="E53" i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U46" i="1"/>
  <c r="S46" i="1"/>
  <c r="R46" i="1"/>
  <c r="Q46" i="1"/>
  <c r="P46" i="1"/>
  <c r="T46" i="1" s="1"/>
  <c r="E46" i="1"/>
  <c r="S45" i="1"/>
  <c r="R45" i="1"/>
  <c r="Q45" i="1"/>
  <c r="P45" i="1"/>
  <c r="E45" i="1"/>
  <c r="U45" i="1" s="1"/>
  <c r="S42" i="1"/>
  <c r="R42" i="1"/>
  <c r="Q42" i="1"/>
  <c r="P42" i="1"/>
  <c r="E42" i="1"/>
  <c r="U41" i="1"/>
  <c r="S41" i="1"/>
  <c r="R41" i="1"/>
  <c r="Q41" i="1"/>
  <c r="P41" i="1"/>
  <c r="E41" i="1"/>
  <c r="T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P37" i="1"/>
  <c r="E37" i="1"/>
  <c r="T37" i="1" s="1"/>
  <c r="S36" i="1"/>
  <c r="R36" i="1"/>
  <c r="Q36" i="1"/>
  <c r="P36" i="1"/>
  <c r="E36" i="1"/>
  <c r="S35" i="1"/>
  <c r="R35" i="1"/>
  <c r="Q35" i="1"/>
  <c r="P35" i="1"/>
  <c r="E35" i="1"/>
  <c r="S34" i="1"/>
  <c r="R34" i="1"/>
  <c r="Q34" i="1"/>
  <c r="P34" i="1"/>
  <c r="E34" i="1"/>
  <c r="S33" i="1"/>
  <c r="R33" i="1"/>
  <c r="Q33" i="1"/>
  <c r="P33" i="1"/>
  <c r="E33" i="1"/>
  <c r="S32" i="1"/>
  <c r="R32" i="1"/>
  <c r="Q32" i="1"/>
  <c r="P32" i="1"/>
  <c r="E32" i="1"/>
  <c r="U32" i="1" s="1"/>
  <c r="S31" i="1"/>
  <c r="R31" i="1"/>
  <c r="Q31" i="1"/>
  <c r="P31" i="1"/>
  <c r="E31" i="1"/>
  <c r="S30" i="1"/>
  <c r="R30" i="1"/>
  <c r="Q30" i="1"/>
  <c r="P30" i="1"/>
  <c r="E30" i="1"/>
  <c r="T30" i="1" s="1"/>
  <c r="S29" i="1"/>
  <c r="R29" i="1"/>
  <c r="Q29" i="1"/>
  <c r="P29" i="1"/>
  <c r="E29" i="1"/>
  <c r="U29" i="1" s="1"/>
  <c r="S27" i="1"/>
  <c r="R27" i="1"/>
  <c r="Q27" i="1"/>
  <c r="P27" i="1"/>
  <c r="E27" i="1"/>
  <c r="T27" i="1" s="1"/>
  <c r="S26" i="1"/>
  <c r="R26" i="1"/>
  <c r="Q26" i="1"/>
  <c r="P26" i="1"/>
  <c r="E26" i="1"/>
  <c r="U26" i="1" s="1"/>
  <c r="S25" i="1"/>
  <c r="R25" i="1"/>
  <c r="Q25" i="1"/>
  <c r="P25" i="1"/>
  <c r="E25" i="1"/>
  <c r="S24" i="1"/>
  <c r="R24" i="1"/>
  <c r="Q24" i="1"/>
  <c r="P24" i="1"/>
  <c r="E24" i="1"/>
  <c r="S23" i="1"/>
  <c r="R23" i="1"/>
  <c r="Q23" i="1"/>
  <c r="P23" i="1"/>
  <c r="E23" i="1"/>
  <c r="S22" i="1"/>
  <c r="R22" i="1"/>
  <c r="Q22" i="1"/>
  <c r="U22" i="1" s="1"/>
  <c r="P22" i="1"/>
  <c r="T22" i="1" s="1"/>
  <c r="E22" i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S18" i="1"/>
  <c r="R18" i="1"/>
  <c r="Q18" i="1"/>
  <c r="P18" i="1"/>
  <c r="E18" i="1"/>
  <c r="T18" i="1" s="1"/>
  <c r="T17" i="1"/>
  <c r="S17" i="1"/>
  <c r="R17" i="1"/>
  <c r="Q17" i="1"/>
  <c r="P17" i="1"/>
  <c r="E17" i="1"/>
  <c r="U17" i="1" s="1"/>
  <c r="T16" i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T10" i="1"/>
  <c r="S10" i="1"/>
  <c r="R10" i="1"/>
  <c r="Q10" i="1"/>
  <c r="U10" i="1" s="1"/>
  <c r="P10" i="1"/>
  <c r="E10" i="1"/>
  <c r="T32" i="7" l="1"/>
  <c r="U32" i="7"/>
  <c r="U54" i="1"/>
  <c r="U27" i="2"/>
  <c r="U53" i="2"/>
  <c r="U23" i="3"/>
  <c r="U14" i="7"/>
  <c r="T14" i="7"/>
  <c r="U34" i="11"/>
  <c r="T12" i="12"/>
  <c r="U12" i="12"/>
  <c r="U30" i="12"/>
  <c r="T30" i="12"/>
  <c r="U47" i="11"/>
  <c r="T47" i="11"/>
  <c r="U18" i="1"/>
  <c r="U31" i="1"/>
  <c r="U50" i="1"/>
  <c r="U19" i="2"/>
  <c r="U45" i="2"/>
  <c r="U29" i="4"/>
  <c r="U33" i="4"/>
  <c r="U55" i="4"/>
  <c r="U12" i="5"/>
  <c r="U24" i="6"/>
  <c r="U57" i="8"/>
  <c r="U59" i="10"/>
  <c r="T59" i="10"/>
  <c r="U13" i="11"/>
  <c r="T13" i="11"/>
  <c r="U37" i="11"/>
  <c r="T37" i="11"/>
  <c r="U20" i="14"/>
  <c r="T20" i="14"/>
  <c r="T48" i="15"/>
  <c r="U48" i="15"/>
  <c r="T51" i="15"/>
  <c r="U51" i="15"/>
  <c r="T35" i="16"/>
  <c r="U35" i="16"/>
  <c r="T49" i="16"/>
  <c r="U49" i="16"/>
  <c r="U32" i="18"/>
  <c r="T32" i="18"/>
  <c r="U13" i="19"/>
  <c r="T13" i="19"/>
  <c r="T49" i="19"/>
  <c r="U49" i="19"/>
  <c r="T64" i="19"/>
  <c r="U64" i="19"/>
  <c r="U53" i="20"/>
  <c r="T53" i="20"/>
  <c r="U37" i="1"/>
  <c r="U16" i="4"/>
  <c r="T34" i="4"/>
  <c r="T21" i="7"/>
  <c r="U21" i="7"/>
  <c r="U46" i="7"/>
  <c r="T55" i="7"/>
  <c r="T22" i="8"/>
  <c r="T22" i="9"/>
  <c r="T31" i="9"/>
  <c r="T34" i="11"/>
  <c r="U51" i="11"/>
  <c r="T51" i="11"/>
  <c r="U64" i="11"/>
  <c r="T64" i="11"/>
  <c r="U59" i="12"/>
  <c r="T59" i="12"/>
  <c r="T32" i="13"/>
  <c r="U32" i="13"/>
  <c r="T17" i="14"/>
  <c r="U17" i="14"/>
  <c r="U11" i="15"/>
  <c r="T11" i="15"/>
  <c r="U42" i="15"/>
  <c r="T42" i="15"/>
  <c r="T24" i="16"/>
  <c r="U24" i="16"/>
  <c r="F8" i="20"/>
  <c r="N8" i="20"/>
  <c r="I8" i="19"/>
  <c r="G43" i="19"/>
  <c r="O43" i="19"/>
  <c r="H43" i="16"/>
  <c r="T36" i="1"/>
  <c r="T20" i="10"/>
  <c r="U20" i="10"/>
  <c r="U34" i="10"/>
  <c r="T34" i="10"/>
  <c r="U21" i="13"/>
  <c r="T21" i="13"/>
  <c r="U19" i="17"/>
  <c r="T19" i="17"/>
  <c r="T19" i="18"/>
  <c r="U19" i="18"/>
  <c r="T41" i="20"/>
  <c r="U41" i="20"/>
  <c r="T38" i="21"/>
  <c r="U38" i="21"/>
  <c r="Q56" i="4"/>
  <c r="U49" i="10"/>
  <c r="T49" i="10"/>
  <c r="U48" i="12"/>
  <c r="T48" i="12"/>
  <c r="U54" i="12"/>
  <c r="T54" i="12"/>
  <c r="T25" i="19"/>
  <c r="U25" i="19"/>
  <c r="T14" i="1"/>
  <c r="T20" i="1"/>
  <c r="T25" i="1"/>
  <c r="U27" i="1"/>
  <c r="T33" i="1"/>
  <c r="U36" i="1"/>
  <c r="T16" i="2"/>
  <c r="T57" i="2"/>
  <c r="U59" i="2"/>
  <c r="T64" i="2"/>
  <c r="T25" i="3"/>
  <c r="U33" i="3"/>
  <c r="U36" i="3"/>
  <c r="T42" i="3"/>
  <c r="U49" i="3"/>
  <c r="U48" i="4"/>
  <c r="T21" i="5"/>
  <c r="U23" i="5"/>
  <c r="T30" i="5"/>
  <c r="T46" i="5"/>
  <c r="T54" i="5"/>
  <c r="U60" i="5"/>
  <c r="T14" i="6"/>
  <c r="T33" i="6"/>
  <c r="T35" i="6"/>
  <c r="U40" i="6"/>
  <c r="T40" i="6"/>
  <c r="U48" i="6"/>
  <c r="T54" i="6"/>
  <c r="U23" i="7"/>
  <c r="T23" i="7"/>
  <c r="T33" i="7"/>
  <c r="T37" i="7"/>
  <c r="T64" i="7"/>
  <c r="T31" i="8"/>
  <c r="U36" i="8"/>
  <c r="U60" i="8"/>
  <c r="T60" i="8"/>
  <c r="T24" i="9"/>
  <c r="T12" i="10"/>
  <c r="U12" i="10"/>
  <c r="U41" i="11"/>
  <c r="T41" i="11"/>
  <c r="U63" i="11"/>
  <c r="T63" i="11"/>
  <c r="U13" i="13"/>
  <c r="U52" i="13"/>
  <c r="T52" i="13"/>
  <c r="T47" i="14"/>
  <c r="U47" i="14"/>
  <c r="T29" i="15"/>
  <c r="U29" i="15"/>
  <c r="T14" i="16"/>
  <c r="U14" i="16"/>
  <c r="T42" i="18"/>
  <c r="U42" i="18"/>
  <c r="U13" i="20"/>
  <c r="T13" i="20"/>
  <c r="M8" i="7"/>
  <c r="T16" i="10"/>
  <c r="U16" i="10"/>
  <c r="T37" i="10"/>
  <c r="U37" i="10"/>
  <c r="U25" i="12"/>
  <c r="T25" i="12"/>
  <c r="U57" i="14"/>
  <c r="T57" i="14"/>
  <c r="U21" i="16"/>
  <c r="T21" i="16"/>
  <c r="U17" i="7"/>
  <c r="T17" i="7"/>
  <c r="T15" i="8"/>
  <c r="U15" i="8"/>
  <c r="U33" i="11"/>
  <c r="T33" i="11"/>
  <c r="T10" i="14"/>
  <c r="U10" i="14"/>
  <c r="U50" i="14"/>
  <c r="T50" i="14"/>
  <c r="U32" i="15"/>
  <c r="T32" i="15"/>
  <c r="T47" i="15"/>
  <c r="U47" i="15"/>
  <c r="U50" i="18"/>
  <c r="T50" i="18"/>
  <c r="U30" i="19"/>
  <c r="T30" i="19"/>
  <c r="T12" i="1"/>
  <c r="U14" i="1"/>
  <c r="U16" i="1"/>
  <c r="U25" i="1"/>
  <c r="T26" i="1"/>
  <c r="T31" i="1"/>
  <c r="U33" i="1"/>
  <c r="T53" i="1"/>
  <c r="T14" i="2"/>
  <c r="U16" i="2"/>
  <c r="U21" i="2"/>
  <c r="U31" i="2"/>
  <c r="U33" i="2"/>
  <c r="T36" i="2"/>
  <c r="U47" i="2"/>
  <c r="U55" i="2"/>
  <c r="T63" i="2"/>
  <c r="T30" i="3"/>
  <c r="T34" i="3"/>
  <c r="T38" i="3"/>
  <c r="T55" i="3"/>
  <c r="T57" i="3"/>
  <c r="T12" i="4"/>
  <c r="T20" i="4"/>
  <c r="U25" i="4"/>
  <c r="T47" i="4"/>
  <c r="T58" i="4"/>
  <c r="U14" i="5"/>
  <c r="T17" i="5"/>
  <c r="T25" i="5"/>
  <c r="T34" i="5"/>
  <c r="T45" i="5"/>
  <c r="T53" i="5"/>
  <c r="T21" i="6"/>
  <c r="T30" i="6"/>
  <c r="U33" i="6"/>
  <c r="T34" i="6"/>
  <c r="U55" i="6"/>
  <c r="T55" i="6"/>
  <c r="U18" i="7"/>
  <c r="T16" i="8"/>
  <c r="T24" i="8"/>
  <c r="U32" i="8"/>
  <c r="T53" i="8"/>
  <c r="T25" i="9"/>
  <c r="U25" i="9"/>
  <c r="T53" i="9"/>
  <c r="T14" i="11"/>
  <c r="U14" i="11"/>
  <c r="U38" i="11"/>
  <c r="T38" i="11"/>
  <c r="P62" i="11"/>
  <c r="U21" i="12"/>
  <c r="T21" i="12"/>
  <c r="T24" i="12"/>
  <c r="U24" i="12"/>
  <c r="U17" i="13"/>
  <c r="T17" i="13"/>
  <c r="U60" i="15"/>
  <c r="T60" i="15"/>
  <c r="U57" i="16"/>
  <c r="T59" i="16"/>
  <c r="U59" i="16"/>
  <c r="U12" i="17"/>
  <c r="T12" i="17"/>
  <c r="U33" i="18"/>
  <c r="T33" i="18"/>
  <c r="U10" i="20"/>
  <c r="T10" i="20"/>
  <c r="T23" i="20"/>
  <c r="U23" i="20"/>
  <c r="T37" i="21"/>
  <c r="U37" i="21"/>
  <c r="L8" i="7"/>
  <c r="T27" i="20"/>
  <c r="U27" i="20"/>
  <c r="U34" i="2"/>
  <c r="U25" i="10"/>
  <c r="T25" i="10"/>
  <c r="T41" i="10"/>
  <c r="U41" i="10"/>
  <c r="U17" i="12"/>
  <c r="T17" i="12"/>
  <c r="U36" i="12"/>
  <c r="T36" i="12"/>
  <c r="T39" i="12"/>
  <c r="U39" i="12"/>
  <c r="T40" i="13"/>
  <c r="U40" i="13"/>
  <c r="T21" i="15"/>
  <c r="U21" i="15"/>
  <c r="T21" i="19"/>
  <c r="U21" i="19"/>
  <c r="U24" i="19"/>
  <c r="T24" i="19"/>
  <c r="U17" i="21"/>
  <c r="T17" i="21"/>
  <c r="U20" i="21"/>
  <c r="T20" i="21"/>
  <c r="T27" i="21"/>
  <c r="U27" i="21"/>
  <c r="T53" i="6"/>
  <c r="U53" i="6"/>
  <c r="T60" i="14"/>
  <c r="U60" i="14"/>
  <c r="U30" i="17"/>
  <c r="T30" i="17"/>
  <c r="T24" i="20"/>
  <c r="U24" i="20"/>
  <c r="U13" i="1"/>
  <c r="U31" i="4"/>
  <c r="U22" i="6"/>
  <c r="U30" i="1"/>
  <c r="T45" i="1"/>
  <c r="T64" i="1"/>
  <c r="U13" i="2"/>
  <c r="T50" i="2"/>
  <c r="T16" i="3"/>
  <c r="U37" i="3"/>
  <c r="T54" i="3"/>
  <c r="T24" i="4"/>
  <c r="T31" i="4"/>
  <c r="T59" i="4"/>
  <c r="T64" i="4"/>
  <c r="U24" i="5"/>
  <c r="U33" i="5"/>
  <c r="U49" i="5"/>
  <c r="T52" i="5"/>
  <c r="Q62" i="5"/>
  <c r="U17" i="6"/>
  <c r="U30" i="7"/>
  <c r="T30" i="7"/>
  <c r="U40" i="7"/>
  <c r="T57" i="7"/>
  <c r="T26" i="9"/>
  <c r="U21" i="10"/>
  <c r="T21" i="10"/>
  <c r="U38" i="10"/>
  <c r="T38" i="10"/>
  <c r="U55" i="11"/>
  <c r="T55" i="11"/>
  <c r="U24" i="14"/>
  <c r="T24" i="14"/>
  <c r="T34" i="14"/>
  <c r="U34" i="14"/>
  <c r="T55" i="15"/>
  <c r="U55" i="15"/>
  <c r="T31" i="17"/>
  <c r="U31" i="17"/>
  <c r="U27" i="18"/>
  <c r="U36" i="19"/>
  <c r="U63" i="20"/>
  <c r="T63" i="20"/>
  <c r="T14" i="21"/>
  <c r="N43" i="6"/>
  <c r="U13" i="7"/>
  <c r="U13" i="8"/>
  <c r="U31" i="8"/>
  <c r="T32" i="9"/>
  <c r="T17" i="10"/>
  <c r="T22" i="10"/>
  <c r="U31" i="10"/>
  <c r="U31" i="11"/>
  <c r="U42" i="11"/>
  <c r="T46" i="11"/>
  <c r="T26" i="12"/>
  <c r="U34" i="12"/>
  <c r="T37" i="12"/>
  <c r="U42" i="12"/>
  <c r="T42" i="12"/>
  <c r="T19" i="13"/>
  <c r="T41" i="13"/>
  <c r="U47" i="13"/>
  <c r="T59" i="13"/>
  <c r="U59" i="13"/>
  <c r="U13" i="14"/>
  <c r="T23" i="14"/>
  <c r="U58" i="14"/>
  <c r="T13" i="15"/>
  <c r="U27" i="15"/>
  <c r="T27" i="15"/>
  <c r="T59" i="15"/>
  <c r="U59" i="15"/>
  <c r="U46" i="16"/>
  <c r="T32" i="17"/>
  <c r="T46" i="17"/>
  <c r="U55" i="17"/>
  <c r="T58" i="17"/>
  <c r="U58" i="17"/>
  <c r="T20" i="18"/>
  <c r="T30" i="18"/>
  <c r="U40" i="18"/>
  <c r="T19" i="20"/>
  <c r="U19" i="20"/>
  <c r="U14" i="21"/>
  <c r="U16" i="21"/>
  <c r="T16" i="21"/>
  <c r="U31" i="21"/>
  <c r="T31" i="21"/>
  <c r="R9" i="19"/>
  <c r="R28" i="1"/>
  <c r="R28" i="14"/>
  <c r="M8" i="13"/>
  <c r="M8" i="5"/>
  <c r="K43" i="15"/>
  <c r="S43" i="15" s="1"/>
  <c r="C43" i="4"/>
  <c r="G43" i="20"/>
  <c r="B43" i="16"/>
  <c r="C43" i="13"/>
  <c r="T16" i="13"/>
  <c r="U16" i="13"/>
  <c r="U12" i="14"/>
  <c r="T12" i="14"/>
  <c r="U31" i="16"/>
  <c r="U48" i="19"/>
  <c r="T48" i="19"/>
  <c r="T30" i="20"/>
  <c r="U30" i="20"/>
  <c r="B8" i="2"/>
  <c r="C8" i="19"/>
  <c r="L8" i="19"/>
  <c r="N8" i="13"/>
  <c r="C43" i="15"/>
  <c r="I43" i="13"/>
  <c r="I61" i="13" s="1"/>
  <c r="I65" i="13" s="1"/>
  <c r="B43" i="19"/>
  <c r="G43" i="15"/>
  <c r="G43" i="7"/>
  <c r="V43" i="15"/>
  <c r="V43" i="11"/>
  <c r="V43" i="7"/>
  <c r="P62" i="10"/>
  <c r="U50" i="12"/>
  <c r="T50" i="12"/>
  <c r="U12" i="13"/>
  <c r="T12" i="13"/>
  <c r="T46" i="14"/>
  <c r="T23" i="16"/>
  <c r="U26" i="18"/>
  <c r="T26" i="18"/>
  <c r="T35" i="19"/>
  <c r="U35" i="19"/>
  <c r="T22" i="21"/>
  <c r="U22" i="21"/>
  <c r="L8" i="15"/>
  <c r="G8" i="14"/>
  <c r="D8" i="12"/>
  <c r="M8" i="12"/>
  <c r="C61" i="9"/>
  <c r="C65" i="9" s="1"/>
  <c r="L8" i="2"/>
  <c r="W8" i="13"/>
  <c r="W8" i="5"/>
  <c r="O61" i="5"/>
  <c r="O65" i="5" s="1"/>
  <c r="O43" i="14"/>
  <c r="G43" i="3"/>
  <c r="N43" i="21"/>
  <c r="I43" i="20"/>
  <c r="I61" i="20" s="1"/>
  <c r="I65" i="20" s="1"/>
  <c r="I43" i="12"/>
  <c r="H43" i="7"/>
  <c r="F43" i="5"/>
  <c r="N43" i="5"/>
  <c r="U36" i="9"/>
  <c r="T23" i="12"/>
  <c r="U54" i="14"/>
  <c r="T54" i="14"/>
  <c r="T16" i="15"/>
  <c r="U16" i="15"/>
  <c r="T30" i="15"/>
  <c r="U30" i="15"/>
  <c r="T33" i="16"/>
  <c r="U33" i="16"/>
  <c r="T14" i="17"/>
  <c r="U14" i="17"/>
  <c r="U23" i="18"/>
  <c r="U36" i="21"/>
  <c r="F8" i="1"/>
  <c r="F61" i="1" s="1"/>
  <c r="N8" i="1"/>
  <c r="I8" i="21"/>
  <c r="D8" i="19"/>
  <c r="M8" i="19"/>
  <c r="D8" i="15"/>
  <c r="M8" i="15"/>
  <c r="F8" i="12"/>
  <c r="D8" i="9"/>
  <c r="M8" i="9"/>
  <c r="I8" i="7"/>
  <c r="B8" i="3"/>
  <c r="B61" i="3" s="1"/>
  <c r="B65" i="3" s="1"/>
  <c r="N43" i="1"/>
  <c r="I43" i="21"/>
  <c r="I61" i="21" s="1"/>
  <c r="I65" i="21" s="1"/>
  <c r="C43" i="20"/>
  <c r="T46" i="6"/>
  <c r="U36" i="7"/>
  <c r="T23" i="8"/>
  <c r="U46" i="8"/>
  <c r="U13" i="10"/>
  <c r="Q28" i="10"/>
  <c r="U23" i="12"/>
  <c r="U53" i="12"/>
  <c r="T26" i="13"/>
  <c r="U26" i="13"/>
  <c r="T52" i="18"/>
  <c r="U52" i="18"/>
  <c r="T60" i="19"/>
  <c r="U60" i="19"/>
  <c r="F8" i="6"/>
  <c r="F61" i="6" s="1"/>
  <c r="F65" i="6" s="1"/>
  <c r="L8" i="4"/>
  <c r="R28" i="2"/>
  <c r="T31" i="12"/>
  <c r="U31" i="14"/>
  <c r="T10" i="15"/>
  <c r="T46" i="16"/>
  <c r="T46" i="20"/>
  <c r="L8" i="20"/>
  <c r="G8" i="19"/>
  <c r="G61" i="19" s="1"/>
  <c r="G65" i="19" s="1"/>
  <c r="O8" i="19"/>
  <c r="I8" i="8"/>
  <c r="R9" i="4"/>
  <c r="S28" i="20"/>
  <c r="G8" i="8"/>
  <c r="O8" i="8"/>
  <c r="R28" i="7"/>
  <c r="D8" i="6"/>
  <c r="M43" i="1"/>
  <c r="G43" i="11"/>
  <c r="O43" i="11"/>
  <c r="O43" i="10"/>
  <c r="H43" i="9"/>
  <c r="H43" i="3"/>
  <c r="K43" i="2"/>
  <c r="S43" i="2" s="1"/>
  <c r="W43" i="21"/>
  <c r="W43" i="17"/>
  <c r="W43" i="13"/>
  <c r="W61" i="13" s="1"/>
  <c r="W65" i="13" s="1"/>
  <c r="W43" i="9"/>
  <c r="W43" i="5"/>
  <c r="B43" i="17"/>
  <c r="K43" i="17"/>
  <c r="S43" i="17" s="1"/>
  <c r="C43" i="14"/>
  <c r="L43" i="14"/>
  <c r="I43" i="7"/>
  <c r="U55" i="13"/>
  <c r="P56" i="14"/>
  <c r="T23" i="15"/>
  <c r="T13" i="21"/>
  <c r="U33" i="21"/>
  <c r="L8" i="1"/>
  <c r="L61" i="1" s="1"/>
  <c r="L65" i="1" s="1"/>
  <c r="G8" i="21"/>
  <c r="O8" i="21"/>
  <c r="O61" i="21" s="1"/>
  <c r="O65" i="21" s="1"/>
  <c r="B8" i="19"/>
  <c r="B61" i="19" s="1"/>
  <c r="B65" i="19" s="1"/>
  <c r="G8" i="10"/>
  <c r="D8" i="8"/>
  <c r="M8" i="8"/>
  <c r="H8" i="3"/>
  <c r="H61" i="3" s="1"/>
  <c r="H65" i="3" s="1"/>
  <c r="V8" i="10"/>
  <c r="V61" i="10" s="1"/>
  <c r="V65" i="10" s="1"/>
  <c r="L8" i="21"/>
  <c r="J8" i="19"/>
  <c r="S28" i="18"/>
  <c r="R28" i="11"/>
  <c r="F8" i="7"/>
  <c r="R28" i="3"/>
  <c r="S28" i="2"/>
  <c r="I43" i="1"/>
  <c r="K43" i="10"/>
  <c r="S43" i="10" s="1"/>
  <c r="I43" i="5"/>
  <c r="I61" i="5" s="1"/>
  <c r="I65" i="5" s="1"/>
  <c r="K43" i="4"/>
  <c r="S43" i="4" s="1"/>
  <c r="C43" i="3"/>
  <c r="G43" i="2"/>
  <c r="O43" i="2"/>
  <c r="P62" i="21"/>
  <c r="F43" i="21"/>
  <c r="D61" i="21"/>
  <c r="D65" i="21" s="1"/>
  <c r="C43" i="21"/>
  <c r="G61" i="21"/>
  <c r="G65" i="21" s="1"/>
  <c r="H61" i="21"/>
  <c r="H65" i="21" s="1"/>
  <c r="T51" i="21"/>
  <c r="J43" i="21"/>
  <c r="R43" i="21" s="1"/>
  <c r="U50" i="21"/>
  <c r="F8" i="21"/>
  <c r="N8" i="21"/>
  <c r="N61" i="21" s="1"/>
  <c r="N65" i="21" s="1"/>
  <c r="U41" i="21"/>
  <c r="S28" i="21"/>
  <c r="T35" i="21"/>
  <c r="W8" i="21"/>
  <c r="T29" i="21"/>
  <c r="U19" i="21"/>
  <c r="S9" i="21"/>
  <c r="P9" i="21"/>
  <c r="U11" i="21"/>
  <c r="W43" i="20"/>
  <c r="O61" i="20"/>
  <c r="O65" i="20" s="1"/>
  <c r="J43" i="20"/>
  <c r="R43" i="20" s="1"/>
  <c r="B43" i="20"/>
  <c r="T52" i="20"/>
  <c r="G61" i="20"/>
  <c r="G65" i="20" s="1"/>
  <c r="T51" i="20"/>
  <c r="V43" i="20"/>
  <c r="T42" i="20"/>
  <c r="U38" i="20"/>
  <c r="U35" i="20"/>
  <c r="H8" i="20"/>
  <c r="H61" i="20" s="1"/>
  <c r="H65" i="20" s="1"/>
  <c r="T15" i="20"/>
  <c r="U11" i="20"/>
  <c r="V8" i="20"/>
  <c r="O61" i="19"/>
  <c r="O65" i="19" s="1"/>
  <c r="P56" i="19"/>
  <c r="I61" i="19"/>
  <c r="I65" i="19" s="1"/>
  <c r="K43" i="19"/>
  <c r="S43" i="19" s="1"/>
  <c r="T58" i="19"/>
  <c r="C43" i="19"/>
  <c r="C61" i="19" s="1"/>
  <c r="C65" i="19" s="1"/>
  <c r="V43" i="19"/>
  <c r="V61" i="19" s="1"/>
  <c r="V65" i="19" s="1"/>
  <c r="W43" i="19"/>
  <c r="T52" i="19"/>
  <c r="H61" i="19"/>
  <c r="H65" i="19" s="1"/>
  <c r="U50" i="19"/>
  <c r="F8" i="19"/>
  <c r="F61" i="19" s="1"/>
  <c r="F65" i="19" s="1"/>
  <c r="N8" i="19"/>
  <c r="N61" i="19" s="1"/>
  <c r="N65" i="19" s="1"/>
  <c r="W8" i="19"/>
  <c r="R28" i="19"/>
  <c r="S28" i="19"/>
  <c r="T18" i="19"/>
  <c r="S9" i="19"/>
  <c r="K8" i="19"/>
  <c r="S8" i="19" s="1"/>
  <c r="E62" i="18"/>
  <c r="W61" i="18"/>
  <c r="W65" i="18" s="1"/>
  <c r="G61" i="18"/>
  <c r="G65" i="18" s="1"/>
  <c r="O61" i="18"/>
  <c r="O65" i="18" s="1"/>
  <c r="I61" i="18"/>
  <c r="I65" i="18" s="1"/>
  <c r="H43" i="18"/>
  <c r="H61" i="18" s="1"/>
  <c r="H65" i="18" s="1"/>
  <c r="S44" i="18"/>
  <c r="E44" i="18"/>
  <c r="B43" i="18"/>
  <c r="R28" i="18"/>
  <c r="T39" i="18"/>
  <c r="T38" i="18"/>
  <c r="C8" i="18"/>
  <c r="C61" i="18" s="1"/>
  <c r="C65" i="18" s="1"/>
  <c r="D8" i="18"/>
  <c r="M8" i="18"/>
  <c r="T18" i="18"/>
  <c r="S9" i="18"/>
  <c r="T11" i="18"/>
  <c r="T64" i="17"/>
  <c r="I43" i="17"/>
  <c r="S56" i="17"/>
  <c r="H43" i="17"/>
  <c r="H61" i="17" s="1"/>
  <c r="H65" i="17" s="1"/>
  <c r="T41" i="17"/>
  <c r="U42" i="17"/>
  <c r="T38" i="17"/>
  <c r="U35" i="17"/>
  <c r="G8" i="17"/>
  <c r="G61" i="17" s="1"/>
  <c r="G65" i="17" s="1"/>
  <c r="O8" i="17"/>
  <c r="O61" i="17" s="1"/>
  <c r="O65" i="17" s="1"/>
  <c r="I8" i="17"/>
  <c r="I61" i="17" s="1"/>
  <c r="I65" i="17" s="1"/>
  <c r="E9" i="17"/>
  <c r="F8" i="17"/>
  <c r="N8" i="17"/>
  <c r="P62" i="16"/>
  <c r="T64" i="16"/>
  <c r="Q56" i="16"/>
  <c r="K43" i="16"/>
  <c r="S43" i="16" s="1"/>
  <c r="W43" i="16"/>
  <c r="C43" i="16"/>
  <c r="T52" i="16"/>
  <c r="T48" i="16"/>
  <c r="T51" i="16"/>
  <c r="J43" i="16"/>
  <c r="R43" i="16" s="1"/>
  <c r="V43" i="16"/>
  <c r="T42" i="16"/>
  <c r="U41" i="16"/>
  <c r="D8" i="16"/>
  <c r="M8" i="16"/>
  <c r="H8" i="16"/>
  <c r="H61" i="16" s="1"/>
  <c r="H65" i="16" s="1"/>
  <c r="F8" i="16"/>
  <c r="N8" i="16"/>
  <c r="G8" i="16"/>
  <c r="G61" i="16" s="1"/>
  <c r="G65" i="16" s="1"/>
  <c r="I8" i="16"/>
  <c r="I61" i="16" s="1"/>
  <c r="I65" i="16" s="1"/>
  <c r="O8" i="16"/>
  <c r="O61" i="16" s="1"/>
  <c r="O65" i="16" s="1"/>
  <c r="Q9" i="16"/>
  <c r="V8" i="16"/>
  <c r="E62" i="15"/>
  <c r="P62" i="15"/>
  <c r="F61" i="15"/>
  <c r="F65" i="15" s="1"/>
  <c r="N61" i="15"/>
  <c r="N65" i="15" s="1"/>
  <c r="U52" i="15"/>
  <c r="T41" i="15"/>
  <c r="T40" i="15"/>
  <c r="T39" i="15"/>
  <c r="U35" i="15"/>
  <c r="G8" i="15"/>
  <c r="G61" i="15" s="1"/>
  <c r="G65" i="15" s="1"/>
  <c r="O8" i="15"/>
  <c r="O61" i="15" s="1"/>
  <c r="O65" i="15" s="1"/>
  <c r="H8" i="15"/>
  <c r="H61" i="15" s="1"/>
  <c r="H65" i="15" s="1"/>
  <c r="I8" i="15"/>
  <c r="I61" i="15" s="1"/>
  <c r="I65" i="15" s="1"/>
  <c r="V8" i="15"/>
  <c r="V61" i="15" s="1"/>
  <c r="V65" i="15" s="1"/>
  <c r="W8" i="15"/>
  <c r="U18" i="15"/>
  <c r="T19" i="15"/>
  <c r="T15" i="15"/>
  <c r="R9" i="15"/>
  <c r="P62" i="14"/>
  <c r="N43" i="14"/>
  <c r="K43" i="14"/>
  <c r="S43" i="14" s="1"/>
  <c r="G61" i="14"/>
  <c r="G65" i="14" s="1"/>
  <c r="I43" i="14"/>
  <c r="U52" i="14"/>
  <c r="U51" i="14"/>
  <c r="D43" i="14"/>
  <c r="D61" i="14" s="1"/>
  <c r="D65" i="14" s="1"/>
  <c r="U49" i="14"/>
  <c r="V61" i="14"/>
  <c r="V65" i="14" s="1"/>
  <c r="T48" i="14"/>
  <c r="F8" i="14"/>
  <c r="F61" i="14" s="1"/>
  <c r="F65" i="14" s="1"/>
  <c r="N8" i="14"/>
  <c r="N61" i="14" s="1"/>
  <c r="N65" i="14" s="1"/>
  <c r="U42" i="14"/>
  <c r="T41" i="14"/>
  <c r="H8" i="14"/>
  <c r="H61" i="14" s="1"/>
  <c r="H65" i="14" s="1"/>
  <c r="I8" i="14"/>
  <c r="T29" i="14"/>
  <c r="T18" i="14"/>
  <c r="O8" i="14"/>
  <c r="O61" i="14" s="1"/>
  <c r="O65" i="14" s="1"/>
  <c r="Q62" i="13"/>
  <c r="E62" i="13"/>
  <c r="Q56" i="13"/>
  <c r="T60" i="13"/>
  <c r="U58" i="13"/>
  <c r="F43" i="13"/>
  <c r="N61" i="13"/>
  <c r="N65" i="13" s="1"/>
  <c r="Q44" i="13"/>
  <c r="Q43" i="13" s="1"/>
  <c r="T50" i="13"/>
  <c r="U42" i="13"/>
  <c r="S28" i="13"/>
  <c r="P28" i="13"/>
  <c r="D8" i="13"/>
  <c r="F8" i="13"/>
  <c r="F61" i="13" s="1"/>
  <c r="F65" i="13" s="1"/>
  <c r="T29" i="13"/>
  <c r="G8" i="13"/>
  <c r="G61" i="13" s="1"/>
  <c r="G65" i="13" s="1"/>
  <c r="O8" i="13"/>
  <c r="O61" i="13" s="1"/>
  <c r="O65" i="13" s="1"/>
  <c r="H8" i="13"/>
  <c r="R28" i="13"/>
  <c r="T15" i="13"/>
  <c r="R9" i="13"/>
  <c r="T11" i="13"/>
  <c r="G61" i="12"/>
  <c r="G65" i="12" s="1"/>
  <c r="U58" i="12"/>
  <c r="W43" i="12"/>
  <c r="O61" i="12"/>
  <c r="O65" i="12" s="1"/>
  <c r="T51" i="12"/>
  <c r="V43" i="12"/>
  <c r="T40" i="12"/>
  <c r="Q28" i="12"/>
  <c r="U35" i="12"/>
  <c r="I8" i="12"/>
  <c r="I61" i="12" s="1"/>
  <c r="I65" i="12" s="1"/>
  <c r="L8" i="12"/>
  <c r="T18" i="12"/>
  <c r="E9" i="12"/>
  <c r="T11" i="12"/>
  <c r="N8" i="12"/>
  <c r="N61" i="12" s="1"/>
  <c r="N65" i="12" s="1"/>
  <c r="E62" i="11"/>
  <c r="U60" i="11"/>
  <c r="K43" i="11"/>
  <c r="S43" i="11" s="1"/>
  <c r="N61" i="11"/>
  <c r="N65" i="11" s="1"/>
  <c r="C43" i="11"/>
  <c r="C61" i="11" s="1"/>
  <c r="C65" i="11" s="1"/>
  <c r="F43" i="11"/>
  <c r="F61" i="11" s="1"/>
  <c r="F65" i="11" s="1"/>
  <c r="W43" i="11"/>
  <c r="W61" i="11" s="1"/>
  <c r="W65" i="11" s="1"/>
  <c r="J43" i="11"/>
  <c r="R43" i="11" s="1"/>
  <c r="B43" i="11"/>
  <c r="T52" i="11"/>
  <c r="T40" i="11"/>
  <c r="P28" i="11"/>
  <c r="U39" i="11"/>
  <c r="U35" i="11"/>
  <c r="U29" i="11"/>
  <c r="H8" i="11"/>
  <c r="H61" i="11" s="1"/>
  <c r="H65" i="11" s="1"/>
  <c r="I8" i="11"/>
  <c r="I61" i="11" s="1"/>
  <c r="I65" i="11" s="1"/>
  <c r="B8" i="11"/>
  <c r="S9" i="11"/>
  <c r="G8" i="11"/>
  <c r="O8" i="11"/>
  <c r="O61" i="11" s="1"/>
  <c r="O65" i="11" s="1"/>
  <c r="R9" i="11"/>
  <c r="Q62" i="10"/>
  <c r="E62" i="10"/>
  <c r="T60" i="10"/>
  <c r="W61" i="10"/>
  <c r="W65" i="10" s="1"/>
  <c r="Q56" i="10"/>
  <c r="G61" i="10"/>
  <c r="G65" i="10" s="1"/>
  <c r="H61" i="10"/>
  <c r="H65" i="10" s="1"/>
  <c r="I61" i="10"/>
  <c r="I65" i="10" s="1"/>
  <c r="O61" i="10"/>
  <c r="O65" i="10" s="1"/>
  <c r="U52" i="10"/>
  <c r="T51" i="10"/>
  <c r="C8" i="10"/>
  <c r="C61" i="10" s="1"/>
  <c r="C65" i="10" s="1"/>
  <c r="L8" i="10"/>
  <c r="B8" i="10"/>
  <c r="D8" i="10"/>
  <c r="M8" i="10"/>
  <c r="F8" i="10"/>
  <c r="F61" i="10" s="1"/>
  <c r="F65" i="10" s="1"/>
  <c r="N8" i="10"/>
  <c r="N61" i="10" s="1"/>
  <c r="N65" i="10" s="1"/>
  <c r="R28" i="10"/>
  <c r="T15" i="10"/>
  <c r="T11" i="10"/>
  <c r="T64" i="9"/>
  <c r="E62" i="9"/>
  <c r="U62" i="9" s="1"/>
  <c r="P62" i="9"/>
  <c r="U58" i="9"/>
  <c r="T52" i="9"/>
  <c r="F43" i="9"/>
  <c r="N43" i="9"/>
  <c r="T42" i="9"/>
  <c r="T38" i="9"/>
  <c r="N8" i="9"/>
  <c r="G8" i="9"/>
  <c r="G61" i="9" s="1"/>
  <c r="G65" i="9" s="1"/>
  <c r="O8" i="9"/>
  <c r="O61" i="9" s="1"/>
  <c r="O65" i="9" s="1"/>
  <c r="H8" i="9"/>
  <c r="H61" i="9" s="1"/>
  <c r="H65" i="9" s="1"/>
  <c r="I8" i="9"/>
  <c r="I61" i="9" s="1"/>
  <c r="I65" i="9" s="1"/>
  <c r="U19" i="9"/>
  <c r="T18" i="9"/>
  <c r="P62" i="8"/>
  <c r="G43" i="8"/>
  <c r="G61" i="8" s="1"/>
  <c r="G65" i="8" s="1"/>
  <c r="K43" i="8"/>
  <c r="S43" i="8" s="1"/>
  <c r="Q56" i="8"/>
  <c r="F43" i="8"/>
  <c r="N43" i="8"/>
  <c r="W43" i="8"/>
  <c r="U58" i="8"/>
  <c r="H43" i="8"/>
  <c r="U50" i="8"/>
  <c r="U49" i="8"/>
  <c r="O61" i="8"/>
  <c r="O65" i="8" s="1"/>
  <c r="I43" i="8"/>
  <c r="V43" i="8"/>
  <c r="U40" i="8"/>
  <c r="U41" i="8"/>
  <c r="L8" i="8"/>
  <c r="T35" i="8"/>
  <c r="F8" i="8"/>
  <c r="N8" i="8"/>
  <c r="R28" i="8"/>
  <c r="H8" i="8"/>
  <c r="T11" i="8"/>
  <c r="V8" i="8"/>
  <c r="W8" i="8"/>
  <c r="F43" i="7"/>
  <c r="N43" i="7"/>
  <c r="N61" i="7" s="1"/>
  <c r="N65" i="7" s="1"/>
  <c r="I61" i="7"/>
  <c r="I65" i="7" s="1"/>
  <c r="K43" i="7"/>
  <c r="S43" i="7" s="1"/>
  <c r="C43" i="7"/>
  <c r="U58" i="7"/>
  <c r="H61" i="7"/>
  <c r="H65" i="7" s="1"/>
  <c r="F61" i="7"/>
  <c r="F65" i="7" s="1"/>
  <c r="T48" i="7"/>
  <c r="T41" i="7"/>
  <c r="D8" i="7"/>
  <c r="G8" i="7"/>
  <c r="O8" i="7"/>
  <c r="O61" i="7" s="1"/>
  <c r="O65" i="7" s="1"/>
  <c r="V8" i="7"/>
  <c r="V61" i="7" s="1"/>
  <c r="V65" i="7" s="1"/>
  <c r="T11" i="7"/>
  <c r="V43" i="6"/>
  <c r="W43" i="6"/>
  <c r="U58" i="6"/>
  <c r="K43" i="6"/>
  <c r="S43" i="6" s="1"/>
  <c r="C43" i="6"/>
  <c r="U50" i="6"/>
  <c r="H61" i="6"/>
  <c r="H65" i="6" s="1"/>
  <c r="P44" i="6"/>
  <c r="T51" i="6"/>
  <c r="I61" i="6"/>
  <c r="I65" i="6" s="1"/>
  <c r="T42" i="6"/>
  <c r="U38" i="6"/>
  <c r="U39" i="6"/>
  <c r="M8" i="6"/>
  <c r="W8" i="6"/>
  <c r="W61" i="6" s="1"/>
  <c r="W65" i="6" s="1"/>
  <c r="N8" i="6"/>
  <c r="N61" i="6" s="1"/>
  <c r="N65" i="6" s="1"/>
  <c r="R28" i="6"/>
  <c r="T29" i="6"/>
  <c r="L8" i="6"/>
  <c r="V8" i="6"/>
  <c r="T18" i="6"/>
  <c r="R9" i="6"/>
  <c r="G8" i="6"/>
  <c r="G61" i="6" s="1"/>
  <c r="G65" i="6" s="1"/>
  <c r="O8" i="6"/>
  <c r="O61" i="6" s="1"/>
  <c r="O65" i="6" s="1"/>
  <c r="U64" i="5"/>
  <c r="G43" i="5"/>
  <c r="H43" i="5"/>
  <c r="U58" i="5"/>
  <c r="T50" i="5"/>
  <c r="Q44" i="5"/>
  <c r="T42" i="5"/>
  <c r="R28" i="5"/>
  <c r="T38" i="5"/>
  <c r="G8" i="5"/>
  <c r="G61" i="5" s="1"/>
  <c r="G65" i="5" s="1"/>
  <c r="H8" i="5"/>
  <c r="H61" i="5" s="1"/>
  <c r="H65" i="5" s="1"/>
  <c r="V8" i="5"/>
  <c r="F8" i="5"/>
  <c r="F61" i="5" s="1"/>
  <c r="F65" i="5" s="1"/>
  <c r="N8" i="5"/>
  <c r="N61" i="5" s="1"/>
  <c r="N65" i="5" s="1"/>
  <c r="T19" i="5"/>
  <c r="T15" i="5"/>
  <c r="T11" i="5"/>
  <c r="E62" i="4"/>
  <c r="P62" i="4"/>
  <c r="Q62" i="4"/>
  <c r="F65" i="4"/>
  <c r="I43" i="4"/>
  <c r="W43" i="4"/>
  <c r="G43" i="4"/>
  <c r="G61" i="4" s="1"/>
  <c r="G65" i="4" s="1"/>
  <c r="H43" i="4"/>
  <c r="H61" i="4" s="1"/>
  <c r="H65" i="4" s="1"/>
  <c r="P44" i="4"/>
  <c r="S44" i="4"/>
  <c r="T41" i="4"/>
  <c r="T40" i="4"/>
  <c r="T35" i="4"/>
  <c r="I8" i="4"/>
  <c r="I61" i="4" s="1"/>
  <c r="I65" i="4" s="1"/>
  <c r="D8" i="4"/>
  <c r="M8" i="4"/>
  <c r="N8" i="4"/>
  <c r="N61" i="4" s="1"/>
  <c r="N65" i="4" s="1"/>
  <c r="R28" i="4"/>
  <c r="V8" i="4"/>
  <c r="U15" i="4"/>
  <c r="O8" i="4"/>
  <c r="O61" i="4" s="1"/>
  <c r="O65" i="4" s="1"/>
  <c r="E62" i="3"/>
  <c r="U62" i="3" s="1"/>
  <c r="P62" i="3"/>
  <c r="U60" i="3"/>
  <c r="U58" i="3"/>
  <c r="P56" i="3"/>
  <c r="V43" i="3"/>
  <c r="W43" i="3"/>
  <c r="W61" i="3" s="1"/>
  <c r="W65" i="3" s="1"/>
  <c r="T48" i="3"/>
  <c r="U52" i="3"/>
  <c r="T40" i="3"/>
  <c r="U35" i="3"/>
  <c r="I8" i="3"/>
  <c r="I61" i="3" s="1"/>
  <c r="I65" i="3" s="1"/>
  <c r="G8" i="3"/>
  <c r="G61" i="3" s="1"/>
  <c r="G65" i="3" s="1"/>
  <c r="U15" i="3"/>
  <c r="O8" i="3"/>
  <c r="O61" i="3" s="1"/>
  <c r="O65" i="3" s="1"/>
  <c r="C65" i="2"/>
  <c r="E62" i="2"/>
  <c r="P62" i="2"/>
  <c r="W43" i="2"/>
  <c r="Q56" i="2"/>
  <c r="Q28" i="2"/>
  <c r="W8" i="2"/>
  <c r="T39" i="2"/>
  <c r="I8" i="2"/>
  <c r="I61" i="2" s="1"/>
  <c r="I65" i="2" s="1"/>
  <c r="V8" i="2"/>
  <c r="V61" i="2" s="1"/>
  <c r="V65" i="2" s="1"/>
  <c r="D8" i="2"/>
  <c r="M8" i="2"/>
  <c r="H8" i="2"/>
  <c r="H61" i="2" s="1"/>
  <c r="H65" i="2" s="1"/>
  <c r="J8" i="2"/>
  <c r="G8" i="2"/>
  <c r="G61" i="2" s="1"/>
  <c r="G65" i="2" s="1"/>
  <c r="U15" i="2"/>
  <c r="O8" i="2"/>
  <c r="O61" i="2" s="1"/>
  <c r="O65" i="2" s="1"/>
  <c r="S9" i="2"/>
  <c r="F65" i="1"/>
  <c r="T60" i="1"/>
  <c r="N61" i="1"/>
  <c r="N65" i="1" s="1"/>
  <c r="S44" i="1"/>
  <c r="T49" i="1"/>
  <c r="B43" i="1"/>
  <c r="U38" i="1"/>
  <c r="T39" i="1"/>
  <c r="D8" i="1"/>
  <c r="M8" i="1"/>
  <c r="M61" i="1" s="1"/>
  <c r="M65" i="1" s="1"/>
  <c r="H8" i="1"/>
  <c r="H61" i="1" s="1"/>
  <c r="H65" i="1" s="1"/>
  <c r="I8" i="1"/>
  <c r="T29" i="1"/>
  <c r="S28" i="1"/>
  <c r="O8" i="1"/>
  <c r="O61" i="1" s="1"/>
  <c r="O65" i="1" s="1"/>
  <c r="W8" i="1"/>
  <c r="W61" i="1" s="1"/>
  <c r="W65" i="1" s="1"/>
  <c r="U11" i="1"/>
  <c r="U25" i="2"/>
  <c r="T25" i="2"/>
  <c r="T64" i="12"/>
  <c r="U64" i="12"/>
  <c r="U30" i="4"/>
  <c r="T30" i="4"/>
  <c r="P9" i="10"/>
  <c r="T10" i="10"/>
  <c r="U30" i="14"/>
  <c r="T30" i="14"/>
  <c r="U38" i="14"/>
  <c r="T38" i="14"/>
  <c r="U39" i="19"/>
  <c r="T39" i="19"/>
  <c r="U35" i="1"/>
  <c r="T35" i="1"/>
  <c r="U47" i="1"/>
  <c r="T47" i="1"/>
  <c r="U58" i="1"/>
  <c r="T58" i="1"/>
  <c r="T22" i="2"/>
  <c r="E28" i="2"/>
  <c r="U29" i="2"/>
  <c r="T29" i="2"/>
  <c r="U35" i="2"/>
  <c r="U37" i="2"/>
  <c r="T37" i="2"/>
  <c r="Q44" i="2"/>
  <c r="Q43" i="2" s="1"/>
  <c r="P9" i="3"/>
  <c r="E28" i="3"/>
  <c r="T29" i="3"/>
  <c r="P9" i="4"/>
  <c r="U17" i="4"/>
  <c r="U19" i="4"/>
  <c r="T19" i="4"/>
  <c r="U36" i="4"/>
  <c r="U38" i="4"/>
  <c r="T38" i="4"/>
  <c r="E28" i="5"/>
  <c r="U29" i="5"/>
  <c r="T29" i="5"/>
  <c r="P9" i="6"/>
  <c r="T10" i="6"/>
  <c r="U64" i="6"/>
  <c r="T64" i="6"/>
  <c r="U12" i="7"/>
  <c r="P44" i="7"/>
  <c r="T11" i="9"/>
  <c r="U11" i="9"/>
  <c r="T21" i="9"/>
  <c r="U21" i="9"/>
  <c r="Q44" i="9"/>
  <c r="T55" i="9"/>
  <c r="U55" i="9"/>
  <c r="T16" i="11"/>
  <c r="U16" i="11"/>
  <c r="E44" i="3"/>
  <c r="U45" i="3"/>
  <c r="T45" i="3"/>
  <c r="P28" i="4"/>
  <c r="U37" i="5"/>
  <c r="T37" i="5"/>
  <c r="U25" i="6"/>
  <c r="T25" i="6"/>
  <c r="U25" i="8"/>
  <c r="T25" i="8"/>
  <c r="T26" i="11"/>
  <c r="U26" i="11"/>
  <c r="T33" i="12"/>
  <c r="U33" i="12"/>
  <c r="T24" i="1"/>
  <c r="U24" i="1"/>
  <c r="U55" i="1"/>
  <c r="T55" i="1"/>
  <c r="U27" i="4"/>
  <c r="T27" i="4"/>
  <c r="E9" i="5"/>
  <c r="U10" i="5"/>
  <c r="T10" i="5"/>
  <c r="Q28" i="5"/>
  <c r="U52" i="6"/>
  <c r="T52" i="6"/>
  <c r="U26" i="7"/>
  <c r="T26" i="7"/>
  <c r="U52" i="7"/>
  <c r="T52" i="7"/>
  <c r="E28" i="9"/>
  <c r="T29" i="9"/>
  <c r="U29" i="9"/>
  <c r="T39" i="10"/>
  <c r="U39" i="10"/>
  <c r="T20" i="13"/>
  <c r="U20" i="13"/>
  <c r="U60" i="7"/>
  <c r="T60" i="7"/>
  <c r="T35" i="9"/>
  <c r="U35" i="9"/>
  <c r="E9" i="3"/>
  <c r="T10" i="3"/>
  <c r="P56" i="1"/>
  <c r="T34" i="2"/>
  <c r="T13" i="1"/>
  <c r="U15" i="1"/>
  <c r="T15" i="1"/>
  <c r="T32" i="1"/>
  <c r="T40" i="1"/>
  <c r="E44" i="1"/>
  <c r="T52" i="1"/>
  <c r="E9" i="2"/>
  <c r="U10" i="2"/>
  <c r="T10" i="2"/>
  <c r="T42" i="2"/>
  <c r="Q44" i="3"/>
  <c r="U51" i="3"/>
  <c r="U53" i="3"/>
  <c r="T53" i="3"/>
  <c r="E62" i="6"/>
  <c r="U63" i="6"/>
  <c r="T63" i="6"/>
  <c r="U17" i="8"/>
  <c r="E44" i="8"/>
  <c r="T45" i="8"/>
  <c r="U40" i="9"/>
  <c r="T40" i="9"/>
  <c r="U39" i="3"/>
  <c r="T39" i="3"/>
  <c r="U11" i="4"/>
  <c r="T11" i="4"/>
  <c r="T51" i="8"/>
  <c r="U51" i="8"/>
  <c r="T33" i="10"/>
  <c r="U33" i="10"/>
  <c r="U51" i="5"/>
  <c r="T51" i="5"/>
  <c r="U34" i="1"/>
  <c r="T34" i="1"/>
  <c r="Q56" i="1"/>
  <c r="U42" i="1"/>
  <c r="T42" i="1"/>
  <c r="P44" i="1"/>
  <c r="P43" i="1" s="1"/>
  <c r="E62" i="1"/>
  <c r="U63" i="1"/>
  <c r="P9" i="2"/>
  <c r="U60" i="2"/>
  <c r="U10" i="3"/>
  <c r="U12" i="3"/>
  <c r="T12" i="3"/>
  <c r="Q9" i="5"/>
  <c r="U16" i="5"/>
  <c r="U18" i="5"/>
  <c r="T18" i="5"/>
  <c r="U11" i="6"/>
  <c r="T11" i="6"/>
  <c r="P28" i="6"/>
  <c r="E62" i="7"/>
  <c r="T63" i="7"/>
  <c r="U16" i="9"/>
  <c r="T16" i="9"/>
  <c r="T27" i="9"/>
  <c r="U27" i="9"/>
  <c r="T49" i="9"/>
  <c r="U49" i="9"/>
  <c r="E9" i="11"/>
  <c r="T10" i="11"/>
  <c r="U10" i="11"/>
  <c r="T47" i="12"/>
  <c r="U47" i="12"/>
  <c r="T20" i="15"/>
  <c r="U20" i="15"/>
  <c r="U52" i="4"/>
  <c r="T52" i="4"/>
  <c r="Q9" i="1"/>
  <c r="Q8" i="1" s="1"/>
  <c r="U23" i="1"/>
  <c r="T23" i="1"/>
  <c r="Q28" i="1"/>
  <c r="U48" i="1"/>
  <c r="T48" i="1"/>
  <c r="U59" i="1"/>
  <c r="T59" i="1"/>
  <c r="U17" i="2"/>
  <c r="T17" i="2"/>
  <c r="U51" i="2"/>
  <c r="T51" i="2"/>
  <c r="U20" i="3"/>
  <c r="T20" i="3"/>
  <c r="U31" i="3"/>
  <c r="T31" i="3"/>
  <c r="U26" i="5"/>
  <c r="T26" i="5"/>
  <c r="U19" i="6"/>
  <c r="T19" i="6"/>
  <c r="U60" i="6"/>
  <c r="T60" i="6"/>
  <c r="U20" i="7"/>
  <c r="T20" i="7"/>
  <c r="E28" i="7"/>
  <c r="U29" i="7"/>
  <c r="T29" i="7"/>
  <c r="U21" i="11"/>
  <c r="T21" i="11"/>
  <c r="T36" i="13"/>
  <c r="U36" i="13"/>
  <c r="E44" i="9"/>
  <c r="E28" i="10"/>
  <c r="P44" i="10"/>
  <c r="E28" i="12"/>
  <c r="E8" i="12" s="1"/>
  <c r="Q44" i="12"/>
  <c r="E44" i="13"/>
  <c r="U45" i="13"/>
  <c r="T45" i="13"/>
  <c r="E9" i="16"/>
  <c r="T10" i="16"/>
  <c r="U10" i="16"/>
  <c r="U17" i="18"/>
  <c r="T17" i="18"/>
  <c r="U32" i="19"/>
  <c r="T32" i="19"/>
  <c r="E56" i="1"/>
  <c r="Q9" i="2"/>
  <c r="P28" i="2"/>
  <c r="P44" i="3"/>
  <c r="P43" i="3" s="1"/>
  <c r="Q56" i="3"/>
  <c r="Q62" i="3"/>
  <c r="E9" i="4"/>
  <c r="E28" i="4"/>
  <c r="Q44" i="4"/>
  <c r="Q43" i="4" s="1"/>
  <c r="P9" i="5"/>
  <c r="P28" i="5"/>
  <c r="E9" i="6"/>
  <c r="Q28" i="6"/>
  <c r="E44" i="6"/>
  <c r="T45" i="6"/>
  <c r="T13" i="7"/>
  <c r="P28" i="7"/>
  <c r="E44" i="7"/>
  <c r="T45" i="7"/>
  <c r="U55" i="8"/>
  <c r="U15" i="9"/>
  <c r="T20" i="9"/>
  <c r="U39" i="9"/>
  <c r="P44" i="9"/>
  <c r="T48" i="9"/>
  <c r="Q62" i="9"/>
  <c r="E9" i="10"/>
  <c r="P28" i="10"/>
  <c r="T32" i="10"/>
  <c r="P56" i="10"/>
  <c r="U20" i="11"/>
  <c r="T25" i="11"/>
  <c r="E28" i="11"/>
  <c r="U10" i="12"/>
  <c r="T32" i="12"/>
  <c r="T46" i="12"/>
  <c r="U24" i="13"/>
  <c r="Q28" i="13"/>
  <c r="U51" i="13"/>
  <c r="U53" i="13"/>
  <c r="T53" i="13"/>
  <c r="E56" i="15"/>
  <c r="U57" i="15"/>
  <c r="T57" i="15"/>
  <c r="U27" i="16"/>
  <c r="T27" i="16"/>
  <c r="U22" i="17"/>
  <c r="T22" i="17"/>
  <c r="U49" i="17"/>
  <c r="T49" i="17"/>
  <c r="U54" i="17"/>
  <c r="T54" i="17"/>
  <c r="E9" i="20"/>
  <c r="P28" i="3"/>
  <c r="Q9" i="4"/>
  <c r="Q28" i="4"/>
  <c r="Q9" i="6"/>
  <c r="Q44" i="6"/>
  <c r="Q44" i="7"/>
  <c r="E56" i="7"/>
  <c r="E43" i="7" s="1"/>
  <c r="P62" i="7"/>
  <c r="E9" i="8"/>
  <c r="T10" i="8"/>
  <c r="P44" i="8"/>
  <c r="Q62" i="8"/>
  <c r="P28" i="9"/>
  <c r="P56" i="9"/>
  <c r="Q9" i="10"/>
  <c r="Q8" i="10" s="1"/>
  <c r="P9" i="11"/>
  <c r="P8" i="11" s="1"/>
  <c r="Q28" i="11"/>
  <c r="P44" i="11"/>
  <c r="E56" i="11"/>
  <c r="T57" i="11"/>
  <c r="Q62" i="11"/>
  <c r="E9" i="13"/>
  <c r="T10" i="13"/>
  <c r="U11" i="14"/>
  <c r="T11" i="14"/>
  <c r="E44" i="14"/>
  <c r="U45" i="14"/>
  <c r="T45" i="14"/>
  <c r="U53" i="14"/>
  <c r="T53" i="14"/>
  <c r="U16" i="16"/>
  <c r="T16" i="16"/>
  <c r="E44" i="16"/>
  <c r="T45" i="16"/>
  <c r="U17" i="17"/>
  <c r="T17" i="17"/>
  <c r="Q9" i="18"/>
  <c r="T52" i="2"/>
  <c r="E56" i="6"/>
  <c r="U56" i="6" s="1"/>
  <c r="U57" i="6"/>
  <c r="Q62" i="6"/>
  <c r="E9" i="7"/>
  <c r="P56" i="7"/>
  <c r="Q62" i="7"/>
  <c r="P9" i="8"/>
  <c r="Q44" i="8"/>
  <c r="Q43" i="8" s="1"/>
  <c r="P9" i="9"/>
  <c r="Q28" i="9"/>
  <c r="Q56" i="9"/>
  <c r="T45" i="10"/>
  <c r="Q9" i="11"/>
  <c r="Q44" i="11"/>
  <c r="P9" i="12"/>
  <c r="U19" i="14"/>
  <c r="T19" i="14"/>
  <c r="P28" i="14"/>
  <c r="U30" i="16"/>
  <c r="T30" i="16"/>
  <c r="U36" i="18"/>
  <c r="T36" i="18"/>
  <c r="Q44" i="1"/>
  <c r="Q43" i="1" s="1"/>
  <c r="P62" i="1"/>
  <c r="T18" i="2"/>
  <c r="T26" i="2"/>
  <c r="T30" i="2"/>
  <c r="Q9" i="3"/>
  <c r="T13" i="3"/>
  <c r="E28" i="1"/>
  <c r="Q62" i="1"/>
  <c r="U38" i="2"/>
  <c r="E56" i="2"/>
  <c r="U56" i="2" s="1"/>
  <c r="T62" i="3"/>
  <c r="U63" i="3"/>
  <c r="E56" i="5"/>
  <c r="E62" i="5"/>
  <c r="T31" i="6"/>
  <c r="P56" i="6"/>
  <c r="P9" i="7"/>
  <c r="P8" i="7" s="1"/>
  <c r="Q56" i="7"/>
  <c r="Q9" i="8"/>
  <c r="E28" i="8"/>
  <c r="T29" i="8"/>
  <c r="U47" i="8"/>
  <c r="T52" i="8"/>
  <c r="P56" i="8"/>
  <c r="U64" i="8"/>
  <c r="Q9" i="9"/>
  <c r="T12" i="9"/>
  <c r="T17" i="9"/>
  <c r="U23" i="9"/>
  <c r="U31" i="9"/>
  <c r="T36" i="9"/>
  <c r="T41" i="9"/>
  <c r="T45" i="9"/>
  <c r="U51" i="9"/>
  <c r="U63" i="9"/>
  <c r="T29" i="10"/>
  <c r="U35" i="10"/>
  <c r="T40" i="10"/>
  <c r="U12" i="11"/>
  <c r="T17" i="11"/>
  <c r="T22" i="11"/>
  <c r="Q56" i="11"/>
  <c r="Q9" i="12"/>
  <c r="Q8" i="12" s="1"/>
  <c r="T29" i="12"/>
  <c r="E56" i="12"/>
  <c r="T56" i="12" s="1"/>
  <c r="U57" i="12"/>
  <c r="U60" i="12"/>
  <c r="Q9" i="13"/>
  <c r="U22" i="13"/>
  <c r="U49" i="13"/>
  <c r="P9" i="14"/>
  <c r="U25" i="14"/>
  <c r="U27" i="14"/>
  <c r="T27" i="14"/>
  <c r="Q44" i="14"/>
  <c r="U49" i="15"/>
  <c r="T49" i="15"/>
  <c r="U20" i="16"/>
  <c r="U22" i="16"/>
  <c r="T22" i="16"/>
  <c r="E62" i="17"/>
  <c r="T63" i="17"/>
  <c r="Q28" i="3"/>
  <c r="E9" i="1"/>
  <c r="P9" i="1"/>
  <c r="P28" i="1"/>
  <c r="E44" i="2"/>
  <c r="P56" i="2"/>
  <c r="E56" i="4"/>
  <c r="E44" i="5"/>
  <c r="P56" i="5"/>
  <c r="Q56" i="6"/>
  <c r="U45" i="7"/>
  <c r="U45" i="9"/>
  <c r="U29" i="10"/>
  <c r="U29" i="12"/>
  <c r="E44" i="12"/>
  <c r="T45" i="12"/>
  <c r="P56" i="12"/>
  <c r="U30" i="13"/>
  <c r="T30" i="13"/>
  <c r="U64" i="14"/>
  <c r="T64" i="14"/>
  <c r="U14" i="15"/>
  <c r="T14" i="15"/>
  <c r="T37" i="16"/>
  <c r="U37" i="16"/>
  <c r="U11" i="17"/>
  <c r="T11" i="17"/>
  <c r="P56" i="17"/>
  <c r="U22" i="18"/>
  <c r="T22" i="18"/>
  <c r="U25" i="18"/>
  <c r="T25" i="18"/>
  <c r="P9" i="19"/>
  <c r="P44" i="2"/>
  <c r="E56" i="3"/>
  <c r="E43" i="3" s="1"/>
  <c r="E44" i="4"/>
  <c r="P56" i="4"/>
  <c r="P43" i="4" s="1"/>
  <c r="P44" i="5"/>
  <c r="Q56" i="5"/>
  <c r="Q43" i="5" s="1"/>
  <c r="U10" i="6"/>
  <c r="T20" i="6"/>
  <c r="E28" i="6"/>
  <c r="T53" i="7"/>
  <c r="Q28" i="8"/>
  <c r="U10" i="10"/>
  <c r="E44" i="10"/>
  <c r="U45" i="10"/>
  <c r="T45" i="11"/>
  <c r="U38" i="13"/>
  <c r="T38" i="13"/>
  <c r="U22" i="15"/>
  <c r="T22" i="15"/>
  <c r="E28" i="16"/>
  <c r="T29" i="16"/>
  <c r="U29" i="16"/>
  <c r="U47" i="16"/>
  <c r="T47" i="16"/>
  <c r="T16" i="20"/>
  <c r="U16" i="20"/>
  <c r="U20" i="20"/>
  <c r="T20" i="20"/>
  <c r="Q9" i="7"/>
  <c r="Q28" i="7"/>
  <c r="E56" i="8"/>
  <c r="T56" i="8" s="1"/>
  <c r="E62" i="8"/>
  <c r="E56" i="9"/>
  <c r="E43" i="9" s="1"/>
  <c r="E56" i="10"/>
  <c r="U56" i="10" s="1"/>
  <c r="E44" i="11"/>
  <c r="P56" i="11"/>
  <c r="P9" i="13"/>
  <c r="P8" i="13" s="1"/>
  <c r="E28" i="13"/>
  <c r="P44" i="13"/>
  <c r="E9" i="14"/>
  <c r="E28" i="14"/>
  <c r="P44" i="14"/>
  <c r="P43" i="14" s="1"/>
  <c r="Q56" i="14"/>
  <c r="E62" i="14"/>
  <c r="U31" i="15"/>
  <c r="P56" i="15"/>
  <c r="Q62" i="15"/>
  <c r="P9" i="16"/>
  <c r="T19" i="16"/>
  <c r="U26" i="16"/>
  <c r="U16" i="17"/>
  <c r="U26" i="17"/>
  <c r="T26" i="17"/>
  <c r="U36" i="17"/>
  <c r="T36" i="17"/>
  <c r="U60" i="17"/>
  <c r="T60" i="17"/>
  <c r="T45" i="18"/>
  <c r="U47" i="18"/>
  <c r="T47" i="18"/>
  <c r="U55" i="18"/>
  <c r="T55" i="18"/>
  <c r="Q9" i="14"/>
  <c r="Q28" i="14"/>
  <c r="Q62" i="14"/>
  <c r="T11" i="16"/>
  <c r="U18" i="16"/>
  <c r="P28" i="16"/>
  <c r="T38" i="16"/>
  <c r="U48" i="17"/>
  <c r="T48" i="17"/>
  <c r="U16" i="18"/>
  <c r="T16" i="18"/>
  <c r="U35" i="18"/>
  <c r="T35" i="18"/>
  <c r="T46" i="18"/>
  <c r="U59" i="18"/>
  <c r="T59" i="18"/>
  <c r="U55" i="19"/>
  <c r="T55" i="19"/>
  <c r="U47" i="20"/>
  <c r="T47" i="20"/>
  <c r="Q9" i="21"/>
  <c r="E9" i="15"/>
  <c r="E28" i="15"/>
  <c r="Q28" i="16"/>
  <c r="Q8" i="16" s="1"/>
  <c r="Q44" i="16"/>
  <c r="Q43" i="16" s="1"/>
  <c r="U50" i="16"/>
  <c r="T50" i="16"/>
  <c r="U25" i="17"/>
  <c r="T25" i="17"/>
  <c r="E28" i="17"/>
  <c r="E8" i="17" s="1"/>
  <c r="U29" i="17"/>
  <c r="T29" i="17"/>
  <c r="U59" i="17"/>
  <c r="T59" i="17"/>
  <c r="P9" i="18"/>
  <c r="U23" i="19"/>
  <c r="T23" i="19"/>
  <c r="U36" i="20"/>
  <c r="T36" i="20"/>
  <c r="T32" i="21"/>
  <c r="U32" i="21"/>
  <c r="P28" i="8"/>
  <c r="E9" i="9"/>
  <c r="Q44" i="10"/>
  <c r="Q43" i="10" s="1"/>
  <c r="P44" i="12"/>
  <c r="Q56" i="12"/>
  <c r="E62" i="12"/>
  <c r="P9" i="15"/>
  <c r="P28" i="15"/>
  <c r="E44" i="15"/>
  <c r="E43" i="15" s="1"/>
  <c r="U45" i="15"/>
  <c r="U63" i="15"/>
  <c r="U10" i="17"/>
  <c r="T10" i="17"/>
  <c r="P28" i="17"/>
  <c r="U24" i="18"/>
  <c r="T24" i="18"/>
  <c r="E28" i="18"/>
  <c r="E9" i="19"/>
  <c r="U10" i="19"/>
  <c r="T10" i="19"/>
  <c r="T33" i="19"/>
  <c r="U33" i="19"/>
  <c r="U38" i="19"/>
  <c r="T38" i="19"/>
  <c r="U51" i="19"/>
  <c r="T51" i="19"/>
  <c r="U31" i="20"/>
  <c r="T31" i="20"/>
  <c r="E56" i="13"/>
  <c r="T56" i="13" s="1"/>
  <c r="Q9" i="15"/>
  <c r="Q28" i="15"/>
  <c r="P44" i="15"/>
  <c r="P9" i="17"/>
  <c r="Q28" i="17"/>
  <c r="U37" i="17"/>
  <c r="T37" i="17"/>
  <c r="T21" i="18"/>
  <c r="P28" i="18"/>
  <c r="U48" i="18"/>
  <c r="T48" i="18"/>
  <c r="U58" i="18"/>
  <c r="T58" i="18"/>
  <c r="U46" i="19"/>
  <c r="T46" i="19"/>
  <c r="P28" i="12"/>
  <c r="Q62" i="12"/>
  <c r="P56" i="13"/>
  <c r="P62" i="13"/>
  <c r="E56" i="14"/>
  <c r="T56" i="14" s="1"/>
  <c r="Q44" i="15"/>
  <c r="Q43" i="15" s="1"/>
  <c r="P56" i="16"/>
  <c r="Q62" i="16"/>
  <c r="Q9" i="17"/>
  <c r="U18" i="17"/>
  <c r="T18" i="17"/>
  <c r="E44" i="17"/>
  <c r="E56" i="17"/>
  <c r="T23" i="18"/>
  <c r="Q28" i="18"/>
  <c r="U16" i="19"/>
  <c r="T16" i="19"/>
  <c r="U25" i="20"/>
  <c r="T25" i="20"/>
  <c r="T64" i="20"/>
  <c r="U64" i="20"/>
  <c r="E56" i="18"/>
  <c r="E43" i="18" s="1"/>
  <c r="Q9" i="19"/>
  <c r="T22" i="19"/>
  <c r="U39" i="20"/>
  <c r="T39" i="20"/>
  <c r="P44" i="21"/>
  <c r="I61" i="14"/>
  <c r="I65" i="14" s="1"/>
  <c r="H61" i="13"/>
  <c r="H65" i="13" s="1"/>
  <c r="P56" i="18"/>
  <c r="E44" i="19"/>
  <c r="T45" i="19"/>
  <c r="U54" i="19"/>
  <c r="T54" i="19"/>
  <c r="E62" i="19"/>
  <c r="U63" i="19"/>
  <c r="P9" i="20"/>
  <c r="U50" i="20"/>
  <c r="T50" i="20"/>
  <c r="U60" i="20"/>
  <c r="T60" i="20"/>
  <c r="U34" i="21"/>
  <c r="T34" i="21"/>
  <c r="U42" i="21"/>
  <c r="T42" i="21"/>
  <c r="U64" i="21"/>
  <c r="T64" i="21"/>
  <c r="H61" i="12"/>
  <c r="H65" i="12" s="1"/>
  <c r="P44" i="17"/>
  <c r="Q56" i="17"/>
  <c r="P62" i="17"/>
  <c r="T29" i="18"/>
  <c r="T37" i="18"/>
  <c r="P44" i="18"/>
  <c r="T49" i="18"/>
  <c r="Q56" i="18"/>
  <c r="T60" i="18"/>
  <c r="P62" i="18"/>
  <c r="T11" i="19"/>
  <c r="E28" i="19"/>
  <c r="T40" i="19"/>
  <c r="U42" i="19"/>
  <c r="T42" i="19"/>
  <c r="P44" i="19"/>
  <c r="P62" i="19"/>
  <c r="Q9" i="20"/>
  <c r="E28" i="20"/>
  <c r="U48" i="20"/>
  <c r="U58" i="20"/>
  <c r="U40" i="21"/>
  <c r="E56" i="21"/>
  <c r="U56" i="21" s="1"/>
  <c r="U57" i="21"/>
  <c r="T57" i="21"/>
  <c r="G8" i="1"/>
  <c r="G61" i="1" s="1"/>
  <c r="G65" i="1" s="1"/>
  <c r="P44" i="16"/>
  <c r="E56" i="16"/>
  <c r="E62" i="16"/>
  <c r="Q44" i="17"/>
  <c r="Q62" i="17"/>
  <c r="U29" i="18"/>
  <c r="Q44" i="18"/>
  <c r="Q43" i="18" s="1"/>
  <c r="Q62" i="18"/>
  <c r="Q44" i="19"/>
  <c r="P28" i="20"/>
  <c r="U15" i="21"/>
  <c r="T15" i="21"/>
  <c r="E9" i="18"/>
  <c r="Q28" i="19"/>
  <c r="Q28" i="20"/>
  <c r="U23" i="21"/>
  <c r="T23" i="21"/>
  <c r="T33" i="21"/>
  <c r="Q56" i="21"/>
  <c r="S9" i="10"/>
  <c r="K8" i="10"/>
  <c r="S9" i="3"/>
  <c r="K8" i="3"/>
  <c r="T57" i="18"/>
  <c r="T15" i="19"/>
  <c r="E56" i="19"/>
  <c r="U56" i="19" s="1"/>
  <c r="U57" i="19"/>
  <c r="U12" i="20"/>
  <c r="T12" i="20"/>
  <c r="E9" i="21"/>
  <c r="U13" i="21"/>
  <c r="U46" i="21"/>
  <c r="T46" i="21"/>
  <c r="U54" i="21"/>
  <c r="T54" i="21"/>
  <c r="F8" i="9"/>
  <c r="F61" i="9" s="1"/>
  <c r="F65" i="9" s="1"/>
  <c r="Q56" i="19"/>
  <c r="Q62" i="19"/>
  <c r="E44" i="21"/>
  <c r="E43" i="21" s="1"/>
  <c r="P56" i="21"/>
  <c r="E62" i="21"/>
  <c r="R9" i="18"/>
  <c r="R9" i="16"/>
  <c r="R9" i="14"/>
  <c r="R9" i="10"/>
  <c r="R9" i="7"/>
  <c r="C8" i="20"/>
  <c r="C61" i="20" s="1"/>
  <c r="C65" i="20" s="1"/>
  <c r="E56" i="20"/>
  <c r="U56" i="20" s="1"/>
  <c r="E62" i="20"/>
  <c r="Q44" i="21"/>
  <c r="Q62" i="21"/>
  <c r="L61" i="14"/>
  <c r="L65" i="14" s="1"/>
  <c r="F8" i="3"/>
  <c r="V8" i="12"/>
  <c r="P56" i="20"/>
  <c r="P62" i="20"/>
  <c r="R8" i="19"/>
  <c r="V61" i="1"/>
  <c r="V65" i="1" s="1"/>
  <c r="V61" i="18"/>
  <c r="V65" i="18" s="1"/>
  <c r="C8" i="21"/>
  <c r="C61" i="21" s="1"/>
  <c r="C65" i="21" s="1"/>
  <c r="W8" i="20"/>
  <c r="W61" i="20" s="1"/>
  <c r="W65" i="20" s="1"/>
  <c r="W8" i="16"/>
  <c r="W61" i="16" s="1"/>
  <c r="W65" i="16" s="1"/>
  <c r="W8" i="12"/>
  <c r="W61" i="12" s="1"/>
  <c r="W65" i="12" s="1"/>
  <c r="S44" i="21"/>
  <c r="K43" i="21"/>
  <c r="S43" i="21" s="1"/>
  <c r="E44" i="20"/>
  <c r="Q56" i="20"/>
  <c r="Q62" i="20"/>
  <c r="E28" i="21"/>
  <c r="R9" i="1"/>
  <c r="J8" i="11"/>
  <c r="V61" i="11"/>
  <c r="V65" i="11" s="1"/>
  <c r="S44" i="20"/>
  <c r="K43" i="20"/>
  <c r="S43" i="20" s="1"/>
  <c r="P28" i="19"/>
  <c r="P44" i="20"/>
  <c r="P28" i="21"/>
  <c r="P8" i="21" s="1"/>
  <c r="T45" i="21"/>
  <c r="T53" i="21"/>
  <c r="T63" i="21"/>
  <c r="S9" i="1"/>
  <c r="S9" i="20"/>
  <c r="S9" i="15"/>
  <c r="S9" i="13"/>
  <c r="F61" i="12"/>
  <c r="F65" i="12" s="1"/>
  <c r="K8" i="11"/>
  <c r="S9" i="4"/>
  <c r="R56" i="1"/>
  <c r="J43" i="1"/>
  <c r="R43" i="1" s="1"/>
  <c r="Q44" i="20"/>
  <c r="Q28" i="21"/>
  <c r="U63" i="21"/>
  <c r="R9" i="12"/>
  <c r="K8" i="2"/>
  <c r="C8" i="1"/>
  <c r="C61" i="1" s="1"/>
  <c r="C65" i="1" s="1"/>
  <c r="R56" i="17"/>
  <c r="J43" i="17"/>
  <c r="R43" i="17" s="1"/>
  <c r="S9" i="9"/>
  <c r="S9" i="5"/>
  <c r="R9" i="3"/>
  <c r="R8" i="2"/>
  <c r="R9" i="2"/>
  <c r="V61" i="3"/>
  <c r="V65" i="3" s="1"/>
  <c r="B43" i="14"/>
  <c r="L43" i="13"/>
  <c r="L61" i="13" s="1"/>
  <c r="L65" i="13" s="1"/>
  <c r="B43" i="15"/>
  <c r="J43" i="15"/>
  <c r="R43" i="15" s="1"/>
  <c r="D43" i="13"/>
  <c r="D61" i="13" s="1"/>
  <c r="D65" i="13" s="1"/>
  <c r="W8" i="4"/>
  <c r="W61" i="4" s="1"/>
  <c r="W65" i="4" s="1"/>
  <c r="R44" i="3"/>
  <c r="J43" i="3"/>
  <c r="R43" i="3" s="1"/>
  <c r="L43" i="15"/>
  <c r="L61" i="15" s="1"/>
  <c r="L65" i="15" s="1"/>
  <c r="V43" i="4"/>
  <c r="V61" i="4" s="1"/>
  <c r="V65" i="4" s="1"/>
  <c r="D43" i="1"/>
  <c r="D61" i="1" s="1"/>
  <c r="D65" i="1" s="1"/>
  <c r="L43" i="21"/>
  <c r="L61" i="21" s="1"/>
  <c r="L65" i="21" s="1"/>
  <c r="D43" i="20"/>
  <c r="D61" i="20" s="1"/>
  <c r="D65" i="20" s="1"/>
  <c r="L43" i="20"/>
  <c r="D43" i="19"/>
  <c r="D61" i="19" s="1"/>
  <c r="D65" i="19" s="1"/>
  <c r="L43" i="19"/>
  <c r="L61" i="19" s="1"/>
  <c r="L65" i="19" s="1"/>
  <c r="D43" i="18"/>
  <c r="D61" i="18" s="1"/>
  <c r="D65" i="18" s="1"/>
  <c r="L43" i="18"/>
  <c r="L61" i="18" s="1"/>
  <c r="L65" i="18" s="1"/>
  <c r="D43" i="17"/>
  <c r="D61" i="17" s="1"/>
  <c r="D65" i="17" s="1"/>
  <c r="L43" i="17"/>
  <c r="L61" i="17" s="1"/>
  <c r="L65" i="17" s="1"/>
  <c r="D43" i="16"/>
  <c r="D61" i="16" s="1"/>
  <c r="D65" i="16" s="1"/>
  <c r="L43" i="16"/>
  <c r="L61" i="16" s="1"/>
  <c r="L65" i="16" s="1"/>
  <c r="J43" i="12"/>
  <c r="R43" i="12" s="1"/>
  <c r="L43" i="11"/>
  <c r="L61" i="11" s="1"/>
  <c r="L65" i="11" s="1"/>
  <c r="F43" i="2"/>
  <c r="F61" i="2" s="1"/>
  <c r="F65" i="2" s="1"/>
  <c r="N43" i="2"/>
  <c r="N61" i="2" s="1"/>
  <c r="N65" i="2" s="1"/>
  <c r="W61" i="5"/>
  <c r="W65" i="5" s="1"/>
  <c r="J43" i="2"/>
  <c r="R43" i="2" s="1"/>
  <c r="M43" i="20"/>
  <c r="M61" i="20" s="1"/>
  <c r="M65" i="20" s="1"/>
  <c r="M43" i="19"/>
  <c r="M61" i="19" s="1"/>
  <c r="M65" i="19" s="1"/>
  <c r="M43" i="18"/>
  <c r="M43" i="17"/>
  <c r="M61" i="17" s="1"/>
  <c r="M65" i="17" s="1"/>
  <c r="B43" i="12"/>
  <c r="D43" i="11"/>
  <c r="D61" i="11" s="1"/>
  <c r="D65" i="11" s="1"/>
  <c r="B8" i="1"/>
  <c r="B8" i="21"/>
  <c r="B61" i="21" s="1"/>
  <c r="B65" i="21" s="1"/>
  <c r="J8" i="20"/>
  <c r="B8" i="17"/>
  <c r="B61" i="17" s="1"/>
  <c r="B65" i="17" s="1"/>
  <c r="B8" i="16"/>
  <c r="B61" i="16" s="1"/>
  <c r="B65" i="16" s="1"/>
  <c r="J8" i="16"/>
  <c r="J8" i="15"/>
  <c r="B8" i="14"/>
  <c r="B8" i="9"/>
  <c r="B8" i="8"/>
  <c r="B8" i="6"/>
  <c r="B8" i="5"/>
  <c r="B8" i="4"/>
  <c r="F43" i="20"/>
  <c r="F61" i="20" s="1"/>
  <c r="F65" i="20" s="1"/>
  <c r="N43" i="20"/>
  <c r="N61" i="20" s="1"/>
  <c r="N65" i="20" s="1"/>
  <c r="F43" i="18"/>
  <c r="F61" i="18" s="1"/>
  <c r="F65" i="18" s="1"/>
  <c r="N43" i="18"/>
  <c r="N61" i="18" s="1"/>
  <c r="N65" i="18" s="1"/>
  <c r="F43" i="17"/>
  <c r="N43" i="17"/>
  <c r="F43" i="16"/>
  <c r="F61" i="16" s="1"/>
  <c r="F65" i="16" s="1"/>
  <c r="N43" i="16"/>
  <c r="N61" i="16" s="1"/>
  <c r="N65" i="16" s="1"/>
  <c r="J43" i="13"/>
  <c r="R43" i="13" s="1"/>
  <c r="L43" i="12"/>
  <c r="F43" i="3"/>
  <c r="N43" i="3"/>
  <c r="N61" i="3" s="1"/>
  <c r="N65" i="3" s="1"/>
  <c r="K8" i="18"/>
  <c r="C8" i="17"/>
  <c r="C61" i="17" s="1"/>
  <c r="C65" i="17" s="1"/>
  <c r="C8" i="16"/>
  <c r="C61" i="16" s="1"/>
  <c r="C65" i="16" s="1"/>
  <c r="K8" i="16"/>
  <c r="C8" i="15"/>
  <c r="C61" i="15" s="1"/>
  <c r="C65" i="15" s="1"/>
  <c r="K8" i="15"/>
  <c r="C8" i="14"/>
  <c r="C61" i="14" s="1"/>
  <c r="C65" i="14" s="1"/>
  <c r="K8" i="14"/>
  <c r="C8" i="13"/>
  <c r="C61" i="13" s="1"/>
  <c r="C65" i="13" s="1"/>
  <c r="K8" i="13"/>
  <c r="C8" i="12"/>
  <c r="C61" i="12" s="1"/>
  <c r="C65" i="12" s="1"/>
  <c r="S28" i="11"/>
  <c r="K8" i="9"/>
  <c r="C8" i="8"/>
  <c r="C61" i="8" s="1"/>
  <c r="C65" i="8" s="1"/>
  <c r="K8" i="8"/>
  <c r="C8" i="7"/>
  <c r="K8" i="7"/>
  <c r="C8" i="6"/>
  <c r="K8" i="6"/>
  <c r="C8" i="5"/>
  <c r="C61" i="5" s="1"/>
  <c r="C65" i="5" s="1"/>
  <c r="S28" i="5"/>
  <c r="C8" i="4"/>
  <c r="C61" i="4" s="1"/>
  <c r="C65" i="4" s="1"/>
  <c r="S28" i="4"/>
  <c r="C8" i="3"/>
  <c r="C61" i="3" s="1"/>
  <c r="C65" i="3" s="1"/>
  <c r="S28" i="3"/>
  <c r="J43" i="18"/>
  <c r="R43" i="18" s="1"/>
  <c r="B43" i="13"/>
  <c r="B43" i="10"/>
  <c r="B61" i="10" s="1"/>
  <c r="B65" i="10" s="1"/>
  <c r="B43" i="9"/>
  <c r="J43" i="9"/>
  <c r="R43" i="9" s="1"/>
  <c r="B43" i="8"/>
  <c r="B43" i="7"/>
  <c r="B43" i="6"/>
  <c r="J43" i="6"/>
  <c r="R43" i="6" s="1"/>
  <c r="B43" i="5"/>
  <c r="B43" i="4"/>
  <c r="D43" i="10"/>
  <c r="D61" i="10" s="1"/>
  <c r="D65" i="10" s="1"/>
  <c r="L43" i="10"/>
  <c r="L61" i="10" s="1"/>
  <c r="L65" i="10" s="1"/>
  <c r="D43" i="9"/>
  <c r="D61" i="9" s="1"/>
  <c r="D65" i="9" s="1"/>
  <c r="L43" i="9"/>
  <c r="L61" i="9" s="1"/>
  <c r="L65" i="9" s="1"/>
  <c r="D43" i="8"/>
  <c r="D61" i="8" s="1"/>
  <c r="D65" i="8" s="1"/>
  <c r="L43" i="8"/>
  <c r="L61" i="8" s="1"/>
  <c r="L65" i="8" s="1"/>
  <c r="D43" i="7"/>
  <c r="D61" i="7" s="1"/>
  <c r="D65" i="7" s="1"/>
  <c r="L43" i="7"/>
  <c r="D43" i="6"/>
  <c r="D61" i="6" s="1"/>
  <c r="D65" i="6" s="1"/>
  <c r="L43" i="6"/>
  <c r="D43" i="5"/>
  <c r="D61" i="5" s="1"/>
  <c r="D65" i="5" s="1"/>
  <c r="L43" i="5"/>
  <c r="L61" i="5" s="1"/>
  <c r="L65" i="5" s="1"/>
  <c r="D43" i="4"/>
  <c r="D61" i="4" s="1"/>
  <c r="D65" i="4" s="1"/>
  <c r="L43" i="4"/>
  <c r="L61" i="4" s="1"/>
  <c r="L65" i="4" s="1"/>
  <c r="D43" i="3"/>
  <c r="D61" i="3" s="1"/>
  <c r="D65" i="3" s="1"/>
  <c r="L43" i="3"/>
  <c r="L61" i="3" s="1"/>
  <c r="L65" i="3" s="1"/>
  <c r="D43" i="2"/>
  <c r="D61" i="2" s="1"/>
  <c r="D65" i="2" s="1"/>
  <c r="V43" i="21"/>
  <c r="V61" i="21" s="1"/>
  <c r="V65" i="21" s="1"/>
  <c r="V43" i="17"/>
  <c r="V43" i="13"/>
  <c r="V61" i="13" s="1"/>
  <c r="V65" i="13" s="1"/>
  <c r="V43" i="9"/>
  <c r="V43" i="5"/>
  <c r="M43" i="14"/>
  <c r="M61" i="14" s="1"/>
  <c r="M65" i="14" s="1"/>
  <c r="M43" i="12"/>
  <c r="M61" i="12" s="1"/>
  <c r="M65" i="12" s="1"/>
  <c r="M43" i="11"/>
  <c r="M61" i="11" s="1"/>
  <c r="M65" i="11" s="1"/>
  <c r="M43" i="10"/>
  <c r="M61" i="10" s="1"/>
  <c r="M65" i="10" s="1"/>
  <c r="M43" i="9"/>
  <c r="M61" i="9" s="1"/>
  <c r="M65" i="9" s="1"/>
  <c r="M43" i="8"/>
  <c r="M61" i="8" s="1"/>
  <c r="M65" i="8" s="1"/>
  <c r="M43" i="7"/>
  <c r="M61" i="7" s="1"/>
  <c r="M65" i="7" s="1"/>
  <c r="M43" i="6"/>
  <c r="M61" i="6" s="1"/>
  <c r="M65" i="6" s="1"/>
  <c r="M43" i="5"/>
  <c r="M61" i="5" s="1"/>
  <c r="M65" i="5" s="1"/>
  <c r="M43" i="4"/>
  <c r="M43" i="3"/>
  <c r="M61" i="3" s="1"/>
  <c r="M65" i="3" s="1"/>
  <c r="M43" i="2"/>
  <c r="M61" i="2" s="1"/>
  <c r="M65" i="2" s="1"/>
  <c r="W43" i="15"/>
  <c r="W43" i="7"/>
  <c r="W61" i="7" s="1"/>
  <c r="W65" i="7" s="1"/>
  <c r="T43" i="3"/>
  <c r="U56" i="7"/>
  <c r="D43" i="15"/>
  <c r="M43" i="13"/>
  <c r="M61" i="13" s="1"/>
  <c r="M65" i="13" s="1"/>
  <c r="T56" i="5"/>
  <c r="R56" i="15"/>
  <c r="T56" i="17"/>
  <c r="M43" i="21"/>
  <c r="M61" i="21" s="1"/>
  <c r="M65" i="21" s="1"/>
  <c r="M43" i="15"/>
  <c r="M61" i="15" s="1"/>
  <c r="M65" i="15" s="1"/>
  <c r="B43" i="2"/>
  <c r="B61" i="2" s="1"/>
  <c r="B65" i="2" s="1"/>
  <c r="L43" i="2"/>
  <c r="L61" i="2" s="1"/>
  <c r="L65" i="2" s="1"/>
  <c r="J43" i="19"/>
  <c r="R43" i="19" s="1"/>
  <c r="M43" i="16"/>
  <c r="J43" i="10"/>
  <c r="R43" i="10" s="1"/>
  <c r="J43" i="8"/>
  <c r="R43" i="8" s="1"/>
  <c r="J43" i="7"/>
  <c r="R43" i="7" s="1"/>
  <c r="J43" i="5"/>
  <c r="R43" i="5" s="1"/>
  <c r="J43" i="4"/>
  <c r="R43" i="4" s="1"/>
  <c r="T56" i="6"/>
  <c r="R56" i="20"/>
  <c r="R56" i="13"/>
  <c r="T56" i="20"/>
  <c r="J43" i="14"/>
  <c r="R43" i="14" s="1"/>
  <c r="D43" i="12"/>
  <c r="D61" i="12" s="1"/>
  <c r="D65" i="12" s="1"/>
  <c r="T44" i="18"/>
  <c r="V8" i="17"/>
  <c r="V8" i="9"/>
  <c r="W8" i="17"/>
  <c r="W61" i="17" s="1"/>
  <c r="W65" i="17" s="1"/>
  <c r="W8" i="9"/>
  <c r="W61" i="9" s="1"/>
  <c r="W65" i="9" s="1"/>
  <c r="S28" i="6"/>
  <c r="S28" i="14"/>
  <c r="J8" i="21"/>
  <c r="K8" i="20"/>
  <c r="K8" i="12"/>
  <c r="J8" i="5"/>
  <c r="J8" i="4"/>
  <c r="R28" i="15"/>
  <c r="R28" i="20"/>
  <c r="J8" i="1"/>
  <c r="K8" i="21"/>
  <c r="J8" i="13"/>
  <c r="B8" i="13"/>
  <c r="B61" i="13" s="1"/>
  <c r="B65" i="13" s="1"/>
  <c r="B8" i="7"/>
  <c r="J8" i="6"/>
  <c r="K8" i="5"/>
  <c r="K8" i="4"/>
  <c r="B8" i="20"/>
  <c r="S28" i="7"/>
  <c r="S28" i="15"/>
  <c r="K8" i="1"/>
  <c r="B8" i="15"/>
  <c r="J8" i="14"/>
  <c r="R28" i="16"/>
  <c r="J8" i="8"/>
  <c r="S28" i="8"/>
  <c r="S28" i="16"/>
  <c r="B8" i="18"/>
  <c r="K8" i="17"/>
  <c r="J8" i="9"/>
  <c r="B8" i="12"/>
  <c r="J8" i="18"/>
  <c r="J8" i="7"/>
  <c r="J8" i="17"/>
  <c r="J8" i="12"/>
  <c r="J8" i="10"/>
  <c r="J8" i="3"/>
  <c r="R9" i="5"/>
  <c r="R9" i="8"/>
  <c r="R9" i="9"/>
  <c r="R9" i="21"/>
  <c r="U56" i="3" l="1"/>
  <c r="F61" i="21"/>
  <c r="F65" i="21" s="1"/>
  <c r="G61" i="11"/>
  <c r="G65" i="11" s="1"/>
  <c r="P43" i="16"/>
  <c r="P43" i="6"/>
  <c r="Q8" i="2"/>
  <c r="I61" i="1"/>
  <c r="I65" i="1" s="1"/>
  <c r="W61" i="2"/>
  <c r="W65" i="2" s="1"/>
  <c r="V61" i="6"/>
  <c r="V65" i="6" s="1"/>
  <c r="G61" i="7"/>
  <c r="G65" i="7" s="1"/>
  <c r="I61" i="8"/>
  <c r="I65" i="8" s="1"/>
  <c r="W61" i="21"/>
  <c r="W65" i="21" s="1"/>
  <c r="B61" i="15"/>
  <c r="B65" i="15" s="1"/>
  <c r="M61" i="16"/>
  <c r="M65" i="16" s="1"/>
  <c r="T56" i="4"/>
  <c r="T56" i="21"/>
  <c r="L61" i="7"/>
  <c r="L65" i="7" s="1"/>
  <c r="D61" i="15"/>
  <c r="D65" i="15" s="1"/>
  <c r="L61" i="20"/>
  <c r="L65" i="20" s="1"/>
  <c r="T62" i="9"/>
  <c r="V61" i="20"/>
  <c r="V65" i="20" s="1"/>
  <c r="U44" i="16"/>
  <c r="N61" i="9"/>
  <c r="N65" i="9" s="1"/>
  <c r="Q43" i="21"/>
  <c r="U43" i="21" s="1"/>
  <c r="Q43" i="20"/>
  <c r="B61" i="20"/>
  <c r="B65" i="20" s="1"/>
  <c r="T44" i="20"/>
  <c r="Q8" i="20"/>
  <c r="P8" i="20"/>
  <c r="Q43" i="19"/>
  <c r="T56" i="19"/>
  <c r="P43" i="19"/>
  <c r="W61" i="19"/>
  <c r="W65" i="19" s="1"/>
  <c r="K61" i="19"/>
  <c r="Q8" i="19"/>
  <c r="U62" i="18"/>
  <c r="T62" i="18"/>
  <c r="B61" i="18"/>
  <c r="B65" i="18" s="1"/>
  <c r="M61" i="18"/>
  <c r="M65" i="18" s="1"/>
  <c r="P43" i="17"/>
  <c r="V61" i="17"/>
  <c r="V65" i="17" s="1"/>
  <c r="N61" i="17"/>
  <c r="N65" i="17" s="1"/>
  <c r="F61" i="17"/>
  <c r="F65" i="17" s="1"/>
  <c r="P8" i="17"/>
  <c r="T8" i="17" s="1"/>
  <c r="Q8" i="17"/>
  <c r="Q61" i="16"/>
  <c r="Q65" i="16" s="1"/>
  <c r="V61" i="16"/>
  <c r="V65" i="16" s="1"/>
  <c r="U62" i="15"/>
  <c r="T62" i="15"/>
  <c r="T43" i="15"/>
  <c r="U43" i="15"/>
  <c r="W61" i="15"/>
  <c r="W65" i="15" s="1"/>
  <c r="P8" i="14"/>
  <c r="P61" i="14" s="1"/>
  <c r="P65" i="14" s="1"/>
  <c r="Q8" i="14"/>
  <c r="U62" i="13"/>
  <c r="T62" i="13"/>
  <c r="U56" i="13"/>
  <c r="E43" i="13"/>
  <c r="U43" i="13" s="1"/>
  <c r="B61" i="12"/>
  <c r="B65" i="12" s="1"/>
  <c r="U56" i="12"/>
  <c r="V61" i="12"/>
  <c r="V65" i="12" s="1"/>
  <c r="Q43" i="12"/>
  <c r="Q61" i="12" s="1"/>
  <c r="Q65" i="12" s="1"/>
  <c r="L61" i="12"/>
  <c r="L65" i="12" s="1"/>
  <c r="U62" i="11"/>
  <c r="T62" i="11"/>
  <c r="Q43" i="11"/>
  <c r="B61" i="11"/>
  <c r="B65" i="11" s="1"/>
  <c r="E43" i="11"/>
  <c r="U43" i="11" s="1"/>
  <c r="U62" i="10"/>
  <c r="T62" i="10"/>
  <c r="T56" i="10"/>
  <c r="P8" i="10"/>
  <c r="U56" i="9"/>
  <c r="T56" i="9"/>
  <c r="P43" i="9"/>
  <c r="T43" i="9" s="1"/>
  <c r="V61" i="9"/>
  <c r="V65" i="9" s="1"/>
  <c r="P8" i="9"/>
  <c r="W61" i="8"/>
  <c r="W65" i="8" s="1"/>
  <c r="H61" i="8"/>
  <c r="H65" i="8" s="1"/>
  <c r="N61" i="8"/>
  <c r="N65" i="8" s="1"/>
  <c r="P43" i="8"/>
  <c r="F61" i="8"/>
  <c r="F65" i="8" s="1"/>
  <c r="B61" i="8"/>
  <c r="B65" i="8" s="1"/>
  <c r="V61" i="8"/>
  <c r="V65" i="8" s="1"/>
  <c r="Q8" i="8"/>
  <c r="C61" i="7"/>
  <c r="C65" i="7" s="1"/>
  <c r="T56" i="7"/>
  <c r="P43" i="7"/>
  <c r="P61" i="7" s="1"/>
  <c r="P65" i="7" s="1"/>
  <c r="Q43" i="7"/>
  <c r="U43" i="7" s="1"/>
  <c r="T43" i="7"/>
  <c r="C61" i="6"/>
  <c r="C65" i="6" s="1"/>
  <c r="L61" i="6"/>
  <c r="L65" i="6" s="1"/>
  <c r="B61" i="6"/>
  <c r="B65" i="6" s="1"/>
  <c r="P43" i="5"/>
  <c r="V61" i="5"/>
  <c r="V65" i="5" s="1"/>
  <c r="Q8" i="5"/>
  <c r="U62" i="4"/>
  <c r="T62" i="4"/>
  <c r="M61" i="4"/>
  <c r="M65" i="4" s="1"/>
  <c r="T56" i="3"/>
  <c r="U62" i="2"/>
  <c r="T62" i="2"/>
  <c r="Q61" i="1"/>
  <c r="Q65" i="1" s="1"/>
  <c r="U44" i="1"/>
  <c r="B61" i="1"/>
  <c r="B65" i="1" s="1"/>
  <c r="P8" i="1"/>
  <c r="P61" i="1" s="1"/>
  <c r="P65" i="1" s="1"/>
  <c r="U8" i="17"/>
  <c r="R8" i="16"/>
  <c r="J61" i="16"/>
  <c r="U44" i="17"/>
  <c r="T44" i="17"/>
  <c r="E8" i="19"/>
  <c r="U9" i="19"/>
  <c r="T9" i="19"/>
  <c r="E8" i="9"/>
  <c r="T9" i="9"/>
  <c r="U9" i="9"/>
  <c r="P8" i="16"/>
  <c r="P61" i="16" s="1"/>
  <c r="P65" i="16" s="1"/>
  <c r="E8" i="14"/>
  <c r="T9" i="14"/>
  <c r="U9" i="14"/>
  <c r="T62" i="8"/>
  <c r="U62" i="8"/>
  <c r="P8" i="19"/>
  <c r="E8" i="1"/>
  <c r="T8" i="1" s="1"/>
  <c r="U9" i="1"/>
  <c r="T9" i="1"/>
  <c r="U8" i="12"/>
  <c r="Q61" i="8"/>
  <c r="Q65" i="8" s="1"/>
  <c r="T28" i="4"/>
  <c r="U28" i="4"/>
  <c r="U28" i="7"/>
  <c r="T28" i="7"/>
  <c r="Q61" i="5"/>
  <c r="Q65" i="5" s="1"/>
  <c r="T62" i="6"/>
  <c r="U62" i="6"/>
  <c r="E8" i="2"/>
  <c r="U9" i="2"/>
  <c r="T9" i="2"/>
  <c r="U28" i="5"/>
  <c r="T28" i="5"/>
  <c r="R8" i="18"/>
  <c r="J61" i="18"/>
  <c r="S8" i="1"/>
  <c r="K61" i="1"/>
  <c r="B61" i="7"/>
  <c r="B65" i="7" s="1"/>
  <c r="U43" i="18"/>
  <c r="S8" i="16"/>
  <c r="K61" i="16"/>
  <c r="B61" i="4"/>
  <c r="B65" i="4" s="1"/>
  <c r="P43" i="20"/>
  <c r="P61" i="20" s="1"/>
  <c r="P65" i="20" s="1"/>
  <c r="T62" i="20"/>
  <c r="U62" i="20"/>
  <c r="U28" i="19"/>
  <c r="T28" i="19"/>
  <c r="P43" i="15"/>
  <c r="U28" i="18"/>
  <c r="T28" i="18"/>
  <c r="T44" i="15"/>
  <c r="U44" i="15"/>
  <c r="U28" i="15"/>
  <c r="T28" i="15"/>
  <c r="P43" i="13"/>
  <c r="T43" i="13" s="1"/>
  <c r="E43" i="8"/>
  <c r="U56" i="8"/>
  <c r="Q8" i="9"/>
  <c r="E43" i="2"/>
  <c r="T56" i="2"/>
  <c r="P61" i="9"/>
  <c r="P65" i="9" s="1"/>
  <c r="E43" i="6"/>
  <c r="P43" i="11"/>
  <c r="P61" i="11" s="1"/>
  <c r="P65" i="11" s="1"/>
  <c r="Q8" i="4"/>
  <c r="E8" i="4"/>
  <c r="T9" i="4"/>
  <c r="U9" i="4"/>
  <c r="U44" i="13"/>
  <c r="T44" i="13"/>
  <c r="T9" i="17"/>
  <c r="E8" i="11"/>
  <c r="U9" i="11"/>
  <c r="T9" i="11"/>
  <c r="U62" i="7"/>
  <c r="T62" i="7"/>
  <c r="E8" i="5"/>
  <c r="U9" i="5"/>
  <c r="T9" i="5"/>
  <c r="U28" i="3"/>
  <c r="T28" i="3"/>
  <c r="U28" i="2"/>
  <c r="T28" i="2"/>
  <c r="U44" i="19"/>
  <c r="T28" i="13"/>
  <c r="U28" i="13"/>
  <c r="E43" i="1"/>
  <c r="T44" i="1"/>
  <c r="R8" i="20"/>
  <c r="J61" i="20"/>
  <c r="E8" i="21"/>
  <c r="U9" i="21"/>
  <c r="T9" i="21"/>
  <c r="Q61" i="20"/>
  <c r="Q65" i="20" s="1"/>
  <c r="Q61" i="19"/>
  <c r="Q65" i="19" s="1"/>
  <c r="Q8" i="15"/>
  <c r="Q61" i="15" s="1"/>
  <c r="Q65" i="15" s="1"/>
  <c r="P8" i="15"/>
  <c r="P61" i="15" s="1"/>
  <c r="P65" i="15" s="1"/>
  <c r="Q8" i="21"/>
  <c r="Q8" i="7"/>
  <c r="Q61" i="7" s="1"/>
  <c r="Q65" i="7" s="1"/>
  <c r="T44" i="10"/>
  <c r="U44" i="10"/>
  <c r="E43" i="4"/>
  <c r="U56" i="4"/>
  <c r="Q8" i="13"/>
  <c r="Q61" i="13" s="1"/>
  <c r="Q65" i="13" s="1"/>
  <c r="P8" i="12"/>
  <c r="T9" i="12"/>
  <c r="P8" i="8"/>
  <c r="P61" i="8" s="1"/>
  <c r="P65" i="8" s="1"/>
  <c r="E8" i="13"/>
  <c r="U9" i="13"/>
  <c r="T9" i="13"/>
  <c r="U9" i="20"/>
  <c r="E8" i="20"/>
  <c r="T9" i="20"/>
  <c r="U28" i="12"/>
  <c r="T28" i="12"/>
  <c r="E8" i="3"/>
  <c r="U9" i="3"/>
  <c r="T9" i="3"/>
  <c r="Q43" i="9"/>
  <c r="U43" i="9" s="1"/>
  <c r="R8" i="6"/>
  <c r="J61" i="6"/>
  <c r="S8" i="9"/>
  <c r="K61" i="9"/>
  <c r="B61" i="5"/>
  <c r="B65" i="5" s="1"/>
  <c r="U44" i="12"/>
  <c r="T44" i="12"/>
  <c r="E8" i="8"/>
  <c r="T9" i="8"/>
  <c r="U9" i="8"/>
  <c r="E43" i="19"/>
  <c r="R8" i="8"/>
  <c r="J61" i="8"/>
  <c r="S8" i="18"/>
  <c r="K61" i="18"/>
  <c r="K61" i="11"/>
  <c r="S8" i="11"/>
  <c r="T44" i="21"/>
  <c r="U44" i="21"/>
  <c r="T56" i="18"/>
  <c r="U56" i="18"/>
  <c r="T62" i="12"/>
  <c r="U62" i="12"/>
  <c r="U44" i="18"/>
  <c r="T62" i="14"/>
  <c r="U62" i="14"/>
  <c r="U28" i="16"/>
  <c r="T28" i="16"/>
  <c r="Q43" i="14"/>
  <c r="U28" i="1"/>
  <c r="T28" i="1"/>
  <c r="Q8" i="18"/>
  <c r="Q61" i="18" s="1"/>
  <c r="Q65" i="18" s="1"/>
  <c r="U9" i="12"/>
  <c r="Q61" i="10"/>
  <c r="Q65" i="10" s="1"/>
  <c r="E8" i="6"/>
  <c r="T9" i="6"/>
  <c r="U9" i="6"/>
  <c r="P43" i="10"/>
  <c r="U44" i="8"/>
  <c r="T44" i="8"/>
  <c r="Q43" i="3"/>
  <c r="U43" i="3" s="1"/>
  <c r="R8" i="7"/>
  <c r="J61" i="7"/>
  <c r="R8" i="4"/>
  <c r="J61" i="4"/>
  <c r="U28" i="20"/>
  <c r="T28" i="20"/>
  <c r="U28" i="17"/>
  <c r="T28" i="17"/>
  <c r="T44" i="6"/>
  <c r="U44" i="6"/>
  <c r="P8" i="3"/>
  <c r="P61" i="3" s="1"/>
  <c r="P65" i="3" s="1"/>
  <c r="R8" i="3"/>
  <c r="J61" i="3"/>
  <c r="S8" i="21"/>
  <c r="K61" i="21"/>
  <c r="S8" i="10"/>
  <c r="K61" i="10"/>
  <c r="Q43" i="17"/>
  <c r="P8" i="18"/>
  <c r="U44" i="11"/>
  <c r="T44" i="11"/>
  <c r="U44" i="4"/>
  <c r="T44" i="4"/>
  <c r="T44" i="2"/>
  <c r="U44" i="2"/>
  <c r="U62" i="5"/>
  <c r="T62" i="5"/>
  <c r="Q8" i="11"/>
  <c r="Q61" i="11" s="1"/>
  <c r="Q65" i="11" s="1"/>
  <c r="E8" i="10"/>
  <c r="U9" i="10"/>
  <c r="T9" i="10"/>
  <c r="U28" i="10"/>
  <c r="T28" i="10"/>
  <c r="P8" i="2"/>
  <c r="P8" i="6"/>
  <c r="S61" i="19"/>
  <c r="K65" i="19"/>
  <c r="S65" i="19" s="1"/>
  <c r="T62" i="21"/>
  <c r="U62" i="21"/>
  <c r="S8" i="3"/>
  <c r="K61" i="3"/>
  <c r="U44" i="5"/>
  <c r="T44" i="5"/>
  <c r="R8" i="13"/>
  <c r="J61" i="13"/>
  <c r="S8" i="12"/>
  <c r="K61" i="12"/>
  <c r="U44" i="20"/>
  <c r="R8" i="10"/>
  <c r="J61" i="10"/>
  <c r="R8" i="9"/>
  <c r="J61" i="9"/>
  <c r="S8" i="20"/>
  <c r="K61" i="20"/>
  <c r="T44" i="19"/>
  <c r="S8" i="14"/>
  <c r="K61" i="14"/>
  <c r="B61" i="9"/>
  <c r="B65" i="9" s="1"/>
  <c r="U28" i="21"/>
  <c r="T28" i="21"/>
  <c r="R8" i="12"/>
  <c r="J61" i="12"/>
  <c r="S8" i="4"/>
  <c r="K61" i="4"/>
  <c r="R8" i="1"/>
  <c r="J61" i="1"/>
  <c r="R8" i="21"/>
  <c r="J61" i="21"/>
  <c r="T56" i="11"/>
  <c r="E43" i="16"/>
  <c r="E43" i="20"/>
  <c r="S8" i="8"/>
  <c r="K61" i="8"/>
  <c r="B61" i="14"/>
  <c r="B65" i="14" s="1"/>
  <c r="J61" i="2"/>
  <c r="S8" i="2"/>
  <c r="K61" i="2"/>
  <c r="F61" i="3"/>
  <c r="F65" i="3" s="1"/>
  <c r="U62" i="16"/>
  <c r="T62" i="16"/>
  <c r="U62" i="19"/>
  <c r="T62" i="19"/>
  <c r="P43" i="12"/>
  <c r="E43" i="10"/>
  <c r="U62" i="17"/>
  <c r="T62" i="17"/>
  <c r="E43" i="12"/>
  <c r="E43" i="5"/>
  <c r="U56" i="5"/>
  <c r="Q8" i="3"/>
  <c r="E8" i="7"/>
  <c r="U9" i="7"/>
  <c r="T9" i="7"/>
  <c r="Q43" i="6"/>
  <c r="U56" i="15"/>
  <c r="T56" i="15"/>
  <c r="U44" i="7"/>
  <c r="T44" i="7"/>
  <c r="P8" i="5"/>
  <c r="Q61" i="2"/>
  <c r="Q65" i="2" s="1"/>
  <c r="E8" i="16"/>
  <c r="U9" i="16"/>
  <c r="T9" i="16"/>
  <c r="U44" i="9"/>
  <c r="U28" i="9"/>
  <c r="T28" i="9"/>
  <c r="U44" i="3"/>
  <c r="T44" i="3"/>
  <c r="S8" i="6"/>
  <c r="K61" i="6"/>
  <c r="E8" i="15"/>
  <c r="U9" i="15"/>
  <c r="T9" i="15"/>
  <c r="R8" i="5"/>
  <c r="J61" i="5"/>
  <c r="S8" i="13"/>
  <c r="K61" i="13"/>
  <c r="S8" i="7"/>
  <c r="K61" i="7"/>
  <c r="R8" i="17"/>
  <c r="J61" i="17"/>
  <c r="S8" i="17"/>
  <c r="K61" i="17"/>
  <c r="R8" i="14"/>
  <c r="J61" i="14"/>
  <c r="S8" i="5"/>
  <c r="K61" i="5"/>
  <c r="T44" i="9"/>
  <c r="T44" i="16"/>
  <c r="U56" i="11"/>
  <c r="S8" i="15"/>
  <c r="K61" i="15"/>
  <c r="R8" i="15"/>
  <c r="J61" i="15"/>
  <c r="J61" i="11"/>
  <c r="R8" i="11"/>
  <c r="J61" i="19"/>
  <c r="E8" i="18"/>
  <c r="U9" i="18"/>
  <c r="T9" i="18"/>
  <c r="U56" i="16"/>
  <c r="T56" i="16"/>
  <c r="P43" i="18"/>
  <c r="T43" i="18" s="1"/>
  <c r="P43" i="21"/>
  <c r="P61" i="21" s="1"/>
  <c r="P65" i="21" s="1"/>
  <c r="E43" i="17"/>
  <c r="E61" i="17" s="1"/>
  <c r="U56" i="17"/>
  <c r="E43" i="14"/>
  <c r="U56" i="14"/>
  <c r="Q61" i="14"/>
  <c r="Q65" i="14" s="1"/>
  <c r="T28" i="14"/>
  <c r="U28" i="14"/>
  <c r="U28" i="6"/>
  <c r="T28" i="6"/>
  <c r="P43" i="2"/>
  <c r="U28" i="8"/>
  <c r="T28" i="8"/>
  <c r="U44" i="14"/>
  <c r="T44" i="14"/>
  <c r="Q8" i="6"/>
  <c r="U28" i="11"/>
  <c r="T28" i="11"/>
  <c r="U56" i="1"/>
  <c r="T56" i="1"/>
  <c r="U9" i="17"/>
  <c r="T62" i="1"/>
  <c r="U62" i="1"/>
  <c r="P8" i="4"/>
  <c r="U8" i="20" l="1"/>
  <c r="P61" i="17"/>
  <c r="P65" i="17" s="1"/>
  <c r="P61" i="10"/>
  <c r="P65" i="10" s="1"/>
  <c r="P61" i="18"/>
  <c r="P65" i="18" s="1"/>
  <c r="P61" i="19"/>
  <c r="P65" i="19" s="1"/>
  <c r="Q61" i="17"/>
  <c r="Q65" i="17" s="1"/>
  <c r="E65" i="17"/>
  <c r="U61" i="17"/>
  <c r="S61" i="3"/>
  <c r="K65" i="3"/>
  <c r="S65" i="3" s="1"/>
  <c r="R61" i="8"/>
  <c r="J65" i="8"/>
  <c r="R65" i="8" s="1"/>
  <c r="E61" i="3"/>
  <c r="U8" i="3"/>
  <c r="T8" i="3"/>
  <c r="E61" i="11"/>
  <c r="T8" i="11"/>
  <c r="U8" i="11"/>
  <c r="R61" i="11"/>
  <c r="J65" i="11"/>
  <c r="R65" i="11" s="1"/>
  <c r="S61" i="5"/>
  <c r="K65" i="5"/>
  <c r="S65" i="5" s="1"/>
  <c r="S61" i="7"/>
  <c r="K65" i="7"/>
  <c r="S65" i="7" s="1"/>
  <c r="E61" i="15"/>
  <c r="U8" i="15"/>
  <c r="T8" i="15"/>
  <c r="U43" i="12"/>
  <c r="T43" i="12"/>
  <c r="T43" i="20"/>
  <c r="U43" i="20"/>
  <c r="S61" i="4"/>
  <c r="K65" i="4"/>
  <c r="S65" i="4" s="1"/>
  <c r="R61" i="7"/>
  <c r="J65" i="7"/>
  <c r="R65" i="7" s="1"/>
  <c r="E61" i="6"/>
  <c r="U8" i="6"/>
  <c r="K65" i="9"/>
  <c r="S65" i="9" s="1"/>
  <c r="S61" i="9"/>
  <c r="E61" i="13"/>
  <c r="U8" i="13"/>
  <c r="T8" i="13"/>
  <c r="T43" i="1"/>
  <c r="U43" i="1"/>
  <c r="U43" i="6"/>
  <c r="T43" i="6"/>
  <c r="E61" i="1"/>
  <c r="U8" i="1"/>
  <c r="K65" i="14"/>
  <c r="S65" i="14" s="1"/>
  <c r="S61" i="14"/>
  <c r="S61" i="12"/>
  <c r="K65" i="12"/>
  <c r="S65" i="12" s="1"/>
  <c r="U43" i="19"/>
  <c r="T43" i="19"/>
  <c r="K65" i="1"/>
  <c r="S65" i="1" s="1"/>
  <c r="S61" i="1"/>
  <c r="T8" i="16"/>
  <c r="E61" i="16"/>
  <c r="U8" i="16"/>
  <c r="S61" i="2"/>
  <c r="K65" i="2"/>
  <c r="S65" i="2" s="1"/>
  <c r="R61" i="12"/>
  <c r="J65" i="12"/>
  <c r="R65" i="12" s="1"/>
  <c r="S61" i="20"/>
  <c r="K65" i="20"/>
  <c r="S65" i="20" s="1"/>
  <c r="R61" i="6"/>
  <c r="J65" i="6"/>
  <c r="R65" i="6" s="1"/>
  <c r="P61" i="13"/>
  <c r="P65" i="13" s="1"/>
  <c r="E61" i="5"/>
  <c r="E61" i="2"/>
  <c r="U8" i="2"/>
  <c r="T8" i="2"/>
  <c r="E61" i="9"/>
  <c r="T8" i="9"/>
  <c r="U8" i="9"/>
  <c r="S61" i="6"/>
  <c r="K65" i="6"/>
  <c r="S65" i="6" s="1"/>
  <c r="U43" i="16"/>
  <c r="T43" i="16"/>
  <c r="K65" i="10"/>
  <c r="S65" i="10" s="1"/>
  <c r="S61" i="10"/>
  <c r="U43" i="10"/>
  <c r="T43" i="10"/>
  <c r="T43" i="11"/>
  <c r="R61" i="13"/>
  <c r="J65" i="13"/>
  <c r="R65" i="13" s="1"/>
  <c r="E61" i="10"/>
  <c r="U8" i="10"/>
  <c r="T8" i="10"/>
  <c r="K65" i="21"/>
  <c r="S65" i="21" s="1"/>
  <c r="S61" i="21"/>
  <c r="T8" i="20"/>
  <c r="E61" i="20"/>
  <c r="P61" i="12"/>
  <c r="P65" i="12" s="1"/>
  <c r="U8" i="21"/>
  <c r="Q61" i="21"/>
  <c r="Q65" i="21" s="1"/>
  <c r="U43" i="2"/>
  <c r="T43" i="2"/>
  <c r="R61" i="18"/>
  <c r="J65" i="18"/>
  <c r="R65" i="18" s="1"/>
  <c r="R61" i="15"/>
  <c r="J65" i="15"/>
  <c r="R65" i="15" s="1"/>
  <c r="R61" i="16"/>
  <c r="J65" i="16"/>
  <c r="R65" i="16" s="1"/>
  <c r="S61" i="13"/>
  <c r="K65" i="13"/>
  <c r="S65" i="13" s="1"/>
  <c r="K65" i="17"/>
  <c r="S65" i="17" s="1"/>
  <c r="S61" i="17"/>
  <c r="R61" i="5"/>
  <c r="J65" i="5"/>
  <c r="R65" i="5" s="1"/>
  <c r="T8" i="5"/>
  <c r="P61" i="5"/>
  <c r="P65" i="5" s="1"/>
  <c r="E61" i="7"/>
  <c r="U8" i="7"/>
  <c r="T8" i="7"/>
  <c r="R61" i="2"/>
  <c r="J65" i="2"/>
  <c r="R65" i="2" s="1"/>
  <c r="R61" i="21"/>
  <c r="J65" i="21"/>
  <c r="R65" i="21" s="1"/>
  <c r="R61" i="9"/>
  <c r="J65" i="9"/>
  <c r="R65" i="9" s="1"/>
  <c r="E61" i="12"/>
  <c r="S61" i="11"/>
  <c r="K65" i="11"/>
  <c r="S65" i="11" s="1"/>
  <c r="U8" i="8"/>
  <c r="E61" i="8"/>
  <c r="T8" i="8"/>
  <c r="E61" i="21"/>
  <c r="T8" i="21"/>
  <c r="Q61" i="9"/>
  <c r="Q65" i="9" s="1"/>
  <c r="J65" i="14"/>
  <c r="R65" i="14" s="1"/>
  <c r="R61" i="14"/>
  <c r="S61" i="15"/>
  <c r="K65" i="15"/>
  <c r="S65" i="15" s="1"/>
  <c r="T43" i="21"/>
  <c r="U43" i="14"/>
  <c r="T43" i="14"/>
  <c r="T8" i="18"/>
  <c r="E61" i="18"/>
  <c r="U8" i="18"/>
  <c r="Q61" i="3"/>
  <c r="Q65" i="3" s="1"/>
  <c r="T8" i="6"/>
  <c r="P61" i="6"/>
  <c r="P65" i="6" s="1"/>
  <c r="T8" i="12"/>
  <c r="R61" i="3"/>
  <c r="J65" i="3"/>
  <c r="R65" i="3" s="1"/>
  <c r="K65" i="18"/>
  <c r="S65" i="18" s="1"/>
  <c r="S61" i="18"/>
  <c r="R61" i="20"/>
  <c r="J65" i="20"/>
  <c r="R65" i="20" s="1"/>
  <c r="E61" i="4"/>
  <c r="S61" i="16"/>
  <c r="K65" i="16"/>
  <c r="S65" i="16" s="1"/>
  <c r="E61" i="19"/>
  <c r="U8" i="19"/>
  <c r="T8" i="19"/>
  <c r="U43" i="5"/>
  <c r="T43" i="5"/>
  <c r="T8" i="4"/>
  <c r="P61" i="4"/>
  <c r="P65" i="4" s="1"/>
  <c r="Q61" i="6"/>
  <c r="Q65" i="6" s="1"/>
  <c r="U43" i="17"/>
  <c r="T43" i="17"/>
  <c r="R61" i="19"/>
  <c r="J65" i="19"/>
  <c r="R65" i="19" s="1"/>
  <c r="R61" i="17"/>
  <c r="J65" i="17"/>
  <c r="R65" i="17" s="1"/>
  <c r="S61" i="8"/>
  <c r="K65" i="8"/>
  <c r="S65" i="8" s="1"/>
  <c r="J65" i="1"/>
  <c r="R65" i="1" s="1"/>
  <c r="R61" i="1"/>
  <c r="R61" i="10"/>
  <c r="J65" i="10"/>
  <c r="R65" i="10" s="1"/>
  <c r="P61" i="2"/>
  <c r="P65" i="2" s="1"/>
  <c r="R61" i="4"/>
  <c r="J65" i="4"/>
  <c r="R65" i="4" s="1"/>
  <c r="U43" i="4"/>
  <c r="T43" i="4"/>
  <c r="U8" i="4"/>
  <c r="Q61" i="4"/>
  <c r="Q65" i="4" s="1"/>
  <c r="T43" i="8"/>
  <c r="U43" i="8"/>
  <c r="U8" i="5"/>
  <c r="E61" i="14"/>
  <c r="U8" i="14"/>
  <c r="T8" i="14"/>
  <c r="T61" i="17" l="1"/>
  <c r="E65" i="5"/>
  <c r="T61" i="5"/>
  <c r="U61" i="5"/>
  <c r="E65" i="3"/>
  <c r="U61" i="3"/>
  <c r="T61" i="3"/>
  <c r="E65" i="6"/>
  <c r="T61" i="6"/>
  <c r="U61" i="6"/>
  <c r="E65" i="16"/>
  <c r="U61" i="16"/>
  <c r="T61" i="16"/>
  <c r="E65" i="20"/>
  <c r="T61" i="20"/>
  <c r="U61" i="20"/>
  <c r="E65" i="18"/>
  <c r="T61" i="18"/>
  <c r="U61" i="18"/>
  <c r="E65" i="7"/>
  <c r="T61" i="7"/>
  <c r="U61" i="7"/>
  <c r="E65" i="9"/>
  <c r="U61" i="9"/>
  <c r="T61" i="9"/>
  <c r="E65" i="15"/>
  <c r="U61" i="15"/>
  <c r="T61" i="15"/>
  <c r="E65" i="21"/>
  <c r="U61" i="21"/>
  <c r="T61" i="21"/>
  <c r="E65" i="13"/>
  <c r="U61" i="13"/>
  <c r="T61" i="13"/>
  <c r="E65" i="11"/>
  <c r="U61" i="11"/>
  <c r="T61" i="11"/>
  <c r="E65" i="12"/>
  <c r="T61" i="12"/>
  <c r="U61" i="12"/>
  <c r="E65" i="14"/>
  <c r="U61" i="14"/>
  <c r="T61" i="14"/>
  <c r="E65" i="4"/>
  <c r="U61" i="4"/>
  <c r="T61" i="4"/>
  <c r="E65" i="10"/>
  <c r="U61" i="10"/>
  <c r="T61" i="10"/>
  <c r="E65" i="1"/>
  <c r="U61" i="1"/>
  <c r="T61" i="1"/>
  <c r="E65" i="19"/>
  <c r="U61" i="19"/>
  <c r="T61" i="19"/>
  <c r="E65" i="8"/>
  <c r="T61" i="8"/>
  <c r="U61" i="8"/>
  <c r="E65" i="2"/>
  <c r="T61" i="2"/>
  <c r="U61" i="2"/>
  <c r="U65" i="17"/>
  <c r="T65" i="17"/>
  <c r="U65" i="8" l="1"/>
  <c r="T65" i="8"/>
  <c r="U65" i="13"/>
  <c r="T65" i="13"/>
  <c r="T65" i="6"/>
  <c r="U65" i="6"/>
  <c r="U65" i="10"/>
  <c r="T65" i="10"/>
  <c r="U65" i="9"/>
  <c r="T65" i="9"/>
  <c r="T65" i="19"/>
  <c r="U65" i="19"/>
  <c r="U65" i="7"/>
  <c r="T65" i="7"/>
  <c r="U65" i="18"/>
  <c r="T65" i="18"/>
  <c r="T65" i="20"/>
  <c r="U65" i="20"/>
  <c r="U65" i="3"/>
  <c r="T65" i="3"/>
  <c r="U65" i="4"/>
  <c r="T65" i="4"/>
  <c r="U65" i="2"/>
  <c r="T65" i="2"/>
  <c r="U65" i="11"/>
  <c r="T65" i="11"/>
  <c r="U65" i="16"/>
  <c r="T65" i="16"/>
  <c r="T65" i="14"/>
  <c r="U65" i="14"/>
  <c r="U65" i="12"/>
  <c r="T65" i="12"/>
  <c r="T65" i="21"/>
  <c r="U65" i="21"/>
  <c r="T65" i="1"/>
  <c r="U65" i="1"/>
  <c r="U65" i="15"/>
  <c r="T65" i="15"/>
  <c r="U65" i="5"/>
  <c r="T65" i="5"/>
</calcChain>
</file>

<file path=xl/sharedStrings.xml><?xml version="1.0" encoding="utf-8"?>
<sst xmlns="http://schemas.openxmlformats.org/spreadsheetml/2006/main" count="2310" uniqueCount="120">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</sst>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3600228000</v>
      </c>
      <c r="C8" s="36">
        <f t="shared" si="0"/>
        <v>38659000</v>
      </c>
      <c r="D8" s="36">
        <f t="shared" si="0"/>
        <v>0</v>
      </c>
      <c r="E8" s="36">
        <f t="shared" si="0"/>
        <v>3638887000</v>
      </c>
      <c r="F8" s="37">
        <f t="shared" si="0"/>
        <v>3737634000</v>
      </c>
      <c r="G8" s="38">
        <f t="shared" si="0"/>
        <v>3512214000</v>
      </c>
      <c r="H8" s="37">
        <f t="shared" si="0"/>
        <v>954140000</v>
      </c>
      <c r="I8" s="38">
        <f t="shared" si="0"/>
        <v>458804722</v>
      </c>
      <c r="J8" s="37">
        <f t="shared" si="0"/>
        <v>1078634000</v>
      </c>
      <c r="K8" s="38">
        <f t="shared" si="0"/>
        <v>570993657</v>
      </c>
      <c r="L8" s="37">
        <f t="shared" si="0"/>
        <v>422831000</v>
      </c>
      <c r="M8" s="38">
        <f t="shared" si="0"/>
        <v>420645991</v>
      </c>
      <c r="N8" s="37">
        <f t="shared" si="0"/>
        <v>0</v>
      </c>
      <c r="O8" s="38">
        <f t="shared" si="0"/>
        <v>0</v>
      </c>
      <c r="P8" s="37">
        <f t="shared" si="0"/>
        <v>2455605000</v>
      </c>
      <c r="Q8" s="38">
        <f t="shared" si="0"/>
        <v>1450444370</v>
      </c>
      <c r="R8" s="16">
        <f>IF(($J8       =0),0,((($L8       -$J8       )/$J8       )*100))</f>
        <v>-60.79939998182887</v>
      </c>
      <c r="S8" s="17">
        <f>IF(($K8       =0),0,((($M8       -$K8       )/$K8       )*100))</f>
        <v>-26.330881990865969</v>
      </c>
      <c r="T8" s="16">
        <f>IF(($E8       =0),0,(($P8       /$E8       )*100))</f>
        <v>67.482309838145554</v>
      </c>
      <c r="U8" s="18">
        <f>IF(($E8       =0),0,(($Q8       /$E8       )*100))</f>
        <v>39.859560629390252</v>
      </c>
      <c r="V8" s="37">
        <f t="shared" ref="V8:W8" si="1">+V9+V28</f>
        <v>143216000</v>
      </c>
      <c r="W8" s="38">
        <f t="shared" si="1"/>
        <v>49949000</v>
      </c>
    </row>
    <row r="9" spans="1:23" x14ac:dyDescent="0.2">
      <c r="A9" s="19" t="s">
        <v>35</v>
      </c>
      <c r="B9" s="39">
        <f t="shared" ref="B9:Q9" si="2">SUM(B10:B27)</f>
        <v>3441330000</v>
      </c>
      <c r="C9" s="39">
        <f t="shared" si="2"/>
        <v>18787000</v>
      </c>
      <c r="D9" s="39">
        <f t="shared" si="2"/>
        <v>0</v>
      </c>
      <c r="E9" s="39">
        <f t="shared" si="2"/>
        <v>3460117000</v>
      </c>
      <c r="F9" s="40">
        <f t="shared" si="2"/>
        <v>3558864000</v>
      </c>
      <c r="G9" s="41">
        <f t="shared" si="2"/>
        <v>3333444000</v>
      </c>
      <c r="H9" s="40">
        <f t="shared" si="2"/>
        <v>925518000</v>
      </c>
      <c r="I9" s="41">
        <f t="shared" si="2"/>
        <v>439285743</v>
      </c>
      <c r="J9" s="40">
        <f t="shared" si="2"/>
        <v>1048282000</v>
      </c>
      <c r="K9" s="41">
        <f t="shared" si="2"/>
        <v>535221682</v>
      </c>
      <c r="L9" s="40">
        <f t="shared" si="2"/>
        <v>403461000</v>
      </c>
      <c r="M9" s="41">
        <f t="shared" si="2"/>
        <v>404034307</v>
      </c>
      <c r="N9" s="40">
        <f t="shared" si="2"/>
        <v>0</v>
      </c>
      <c r="O9" s="41">
        <f t="shared" si="2"/>
        <v>0</v>
      </c>
      <c r="P9" s="40">
        <f t="shared" si="2"/>
        <v>2377261000</v>
      </c>
      <c r="Q9" s="41">
        <f t="shared" si="2"/>
        <v>1378541732</v>
      </c>
      <c r="R9" s="20">
        <f>IF(($J9       =0),0,((($L9       -$J9       )/$J9       )*100))</f>
        <v>-61.512169435323706</v>
      </c>
      <c r="S9" s="21">
        <f>IF(($K9       =0),0,((($M9       -$K9       )/$K9       )*100))</f>
        <v>-24.510848385249087</v>
      </c>
      <c r="T9" s="20">
        <f>IF(($E9       =0),0,(($P9       /$E9       )*100))</f>
        <v>68.704642068461851</v>
      </c>
      <c r="U9" s="22">
        <f>IF(($E9       =0),0,(($Q9       /$E9       )*100))</f>
        <v>39.840899368431756</v>
      </c>
      <c r="V9" s="40">
        <f t="shared" ref="V9:W9" si="3">SUM(V10:V27)</f>
        <v>119416000</v>
      </c>
      <c r="W9" s="41">
        <f t="shared" si="3"/>
        <v>49949000</v>
      </c>
    </row>
    <row r="10" spans="1:23" x14ac:dyDescent="0.2">
      <c r="A10" s="23" t="s">
        <v>36</v>
      </c>
      <c r="B10" s="42">
        <v>2071466000</v>
      </c>
      <c r="C10" s="42">
        <v>28741000</v>
      </c>
      <c r="D10" s="42"/>
      <c r="E10" s="42">
        <f t="shared" ref="E10:E41" si="4">$B10      +$C10      +$D10</f>
        <v>2100207000</v>
      </c>
      <c r="F10" s="43">
        <v>2100207000</v>
      </c>
      <c r="G10" s="44">
        <v>2100207000</v>
      </c>
      <c r="H10" s="43">
        <v>741810000</v>
      </c>
      <c r="I10" s="44">
        <v>344638838</v>
      </c>
      <c r="J10" s="43">
        <v>714866000</v>
      </c>
      <c r="K10" s="44">
        <v>389772558</v>
      </c>
      <c r="L10" s="43">
        <v>287225000</v>
      </c>
      <c r="M10" s="44">
        <v>301566926</v>
      </c>
      <c r="N10" s="43"/>
      <c r="O10" s="44"/>
      <c r="P10" s="43">
        <f t="shared" ref="P10:P41" si="5">$H10      +$J10      +$L10      +$N10</f>
        <v>1743901000</v>
      </c>
      <c r="Q10" s="44">
        <f t="shared" ref="Q10:Q41" si="6">$I10      +$K10      +$M10      +$O10</f>
        <v>1035978322</v>
      </c>
      <c r="R10" s="24">
        <f t="shared" ref="R10:R41" si="7">IF(($J10      =0),0,((($L10      -$J10      )/$J10      )*100))</f>
        <v>-59.82114130480398</v>
      </c>
      <c r="S10" s="25">
        <f t="shared" ref="S10:S41" si="8">IF(($K10      =0),0,((($M10      -$K10      )/$K10      )*100))</f>
        <v>-22.630026201074934</v>
      </c>
      <c r="T10" s="24">
        <f t="shared" ref="T10:T41" si="9">IF(($E10      =0),0,(($P10      /$E10      )*100))</f>
        <v>83.034719910942115</v>
      </c>
      <c r="U10" s="26">
        <f t="shared" ref="U10:U41" si="10">IF(($E10      =0),0,(($Q10      /$E10      )*100))</f>
        <v>49.327438771511574</v>
      </c>
      <c r="V10" s="43">
        <v>309000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>
        <v>58193000</v>
      </c>
      <c r="W12" s="44">
        <v>28352000</v>
      </c>
    </row>
    <row r="13" spans="1:23" x14ac:dyDescent="0.2">
      <c r="A13" s="23" t="s">
        <v>39</v>
      </c>
      <c r="B13" s="42">
        <v>197279000</v>
      </c>
      <c r="C13" s="42">
        <v>7173000</v>
      </c>
      <c r="D13" s="42"/>
      <c r="E13" s="42">
        <f t="shared" si="4"/>
        <v>204452000</v>
      </c>
      <c r="F13" s="43">
        <v>204452000</v>
      </c>
      <c r="G13" s="44">
        <v>204452000</v>
      </c>
      <c r="H13" s="43">
        <v>38969000</v>
      </c>
      <c r="I13" s="44">
        <v>36425511</v>
      </c>
      <c r="J13" s="43">
        <v>43295000</v>
      </c>
      <c r="K13" s="44">
        <v>25985883</v>
      </c>
      <c r="L13" s="43">
        <v>18993000</v>
      </c>
      <c r="M13" s="44">
        <v>29114987</v>
      </c>
      <c r="N13" s="43"/>
      <c r="O13" s="44"/>
      <c r="P13" s="43">
        <f t="shared" si="5"/>
        <v>101257000</v>
      </c>
      <c r="Q13" s="44">
        <f t="shared" si="6"/>
        <v>91526381</v>
      </c>
      <c r="R13" s="24">
        <f t="shared" si="7"/>
        <v>-56.131192978403973</v>
      </c>
      <c r="S13" s="25">
        <f t="shared" si="8"/>
        <v>12.041553485021078</v>
      </c>
      <c r="T13" s="24">
        <f t="shared" si="9"/>
        <v>49.526050124234537</v>
      </c>
      <c r="U13" s="26">
        <f t="shared" si="10"/>
        <v>44.766684111674131</v>
      </c>
      <c r="V13" s="43">
        <v>792000</v>
      </c>
      <c r="W13" s="44"/>
    </row>
    <row r="14" spans="1:23" x14ac:dyDescent="0.2">
      <c r="A14" s="23" t="s">
        <v>40</v>
      </c>
      <c r="B14" s="42">
        <v>40659000</v>
      </c>
      <c r="C14" s="42">
        <v>-1599000</v>
      </c>
      <c r="D14" s="42"/>
      <c r="E14" s="42">
        <f t="shared" si="4"/>
        <v>39060000</v>
      </c>
      <c r="F14" s="43">
        <v>39060000</v>
      </c>
      <c r="G14" s="44">
        <v>39060000</v>
      </c>
      <c r="H14" s="43">
        <v>2147000</v>
      </c>
      <c r="I14" s="44"/>
      <c r="J14" s="43">
        <v>11277000</v>
      </c>
      <c r="K14" s="44">
        <v>-8852766</v>
      </c>
      <c r="L14" s="43">
        <v>4448000</v>
      </c>
      <c r="M14" s="44">
        <v>612990</v>
      </c>
      <c r="N14" s="43"/>
      <c r="O14" s="44"/>
      <c r="P14" s="43">
        <f t="shared" si="5"/>
        <v>17872000</v>
      </c>
      <c r="Q14" s="44">
        <f t="shared" si="6"/>
        <v>-8239776</v>
      </c>
      <c r="R14" s="24">
        <f t="shared" si="7"/>
        <v>-60.556885696550502</v>
      </c>
      <c r="S14" s="25">
        <f t="shared" si="8"/>
        <v>-106.92427654814325</v>
      </c>
      <c r="T14" s="24">
        <f t="shared" si="9"/>
        <v>45.755248335893498</v>
      </c>
      <c r="U14" s="26">
        <f t="shared" si="10"/>
        <v>-21.095176651305682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7683000</v>
      </c>
      <c r="C16" s="42">
        <v>619000</v>
      </c>
      <c r="D16" s="42"/>
      <c r="E16" s="42">
        <f t="shared" si="4"/>
        <v>8302000</v>
      </c>
      <c r="F16" s="43">
        <v>8302000</v>
      </c>
      <c r="G16" s="44">
        <v>8302000</v>
      </c>
      <c r="H16" s="43">
        <v>1004000</v>
      </c>
      <c r="I16" s="44">
        <v>218614</v>
      </c>
      <c r="J16" s="43">
        <v>2250000</v>
      </c>
      <c r="K16" s="44">
        <v>2373210</v>
      </c>
      <c r="L16" s="43">
        <v>694000</v>
      </c>
      <c r="M16" s="44">
        <v>1206194</v>
      </c>
      <c r="N16" s="43"/>
      <c r="O16" s="44"/>
      <c r="P16" s="43">
        <f t="shared" si="5"/>
        <v>3948000</v>
      </c>
      <c r="Q16" s="44">
        <f t="shared" si="6"/>
        <v>3798018</v>
      </c>
      <c r="R16" s="24">
        <f t="shared" si="7"/>
        <v>-69.155555555555566</v>
      </c>
      <c r="S16" s="25">
        <f t="shared" si="8"/>
        <v>-49.174577892390474</v>
      </c>
      <c r="T16" s="24">
        <f t="shared" si="9"/>
        <v>47.554806070826302</v>
      </c>
      <c r="U16" s="26">
        <f t="shared" si="10"/>
        <v>45.74822934232715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111790000</v>
      </c>
      <c r="C20" s="42">
        <v>76600000</v>
      </c>
      <c r="D20" s="42"/>
      <c r="E20" s="42">
        <f t="shared" si="4"/>
        <v>188390000</v>
      </c>
      <c r="F20" s="43">
        <v>188390000</v>
      </c>
      <c r="G20" s="44">
        <v>188390000</v>
      </c>
      <c r="H20" s="43">
        <v>1868000</v>
      </c>
      <c r="I20" s="44">
        <v>3635846</v>
      </c>
      <c r="J20" s="43">
        <v>18019000</v>
      </c>
      <c r="K20" s="44">
        <v>32591169</v>
      </c>
      <c r="L20" s="43"/>
      <c r="M20" s="44">
        <v>29366409</v>
      </c>
      <c r="N20" s="43"/>
      <c r="O20" s="44"/>
      <c r="P20" s="43">
        <f t="shared" si="5"/>
        <v>19887000</v>
      </c>
      <c r="Q20" s="44">
        <f t="shared" si="6"/>
        <v>65593424</v>
      </c>
      <c r="R20" s="24">
        <f t="shared" si="7"/>
        <v>-100</v>
      </c>
      <c r="S20" s="25">
        <f t="shared" si="8"/>
        <v>-9.8945821796082249</v>
      </c>
      <c r="T20" s="24">
        <f t="shared" si="9"/>
        <v>10.556292796857583</v>
      </c>
      <c r="U20" s="26">
        <f t="shared" si="10"/>
        <v>34.817890546207337</v>
      </c>
      <c r="V20" s="43">
        <v>60122000</v>
      </c>
      <c r="W20" s="44">
        <v>21597000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497246000</v>
      </c>
      <c r="C22" s="42">
        <v>-75658000</v>
      </c>
      <c r="D22" s="42"/>
      <c r="E22" s="42">
        <f t="shared" si="4"/>
        <v>421588000</v>
      </c>
      <c r="F22" s="43">
        <v>497246000</v>
      </c>
      <c r="G22" s="44">
        <v>294915000</v>
      </c>
      <c r="H22" s="43">
        <v>44973000</v>
      </c>
      <c r="I22" s="44">
        <v>20566151</v>
      </c>
      <c r="J22" s="43">
        <v>111957000</v>
      </c>
      <c r="K22" s="44">
        <v>45398069</v>
      </c>
      <c r="L22" s="43">
        <v>51072000</v>
      </c>
      <c r="M22" s="44">
        <v>15585862</v>
      </c>
      <c r="N22" s="43"/>
      <c r="O22" s="44"/>
      <c r="P22" s="43">
        <f t="shared" si="5"/>
        <v>208002000</v>
      </c>
      <c r="Q22" s="44">
        <f t="shared" si="6"/>
        <v>81550082</v>
      </c>
      <c r="R22" s="24">
        <f t="shared" si="7"/>
        <v>-54.382486133068944</v>
      </c>
      <c r="S22" s="25">
        <f t="shared" si="8"/>
        <v>-65.668447263693082</v>
      </c>
      <c r="T22" s="24">
        <f t="shared" si="9"/>
        <v>49.337742060969475</v>
      </c>
      <c r="U22" s="26">
        <f t="shared" si="10"/>
        <v>19.343549152252908</v>
      </c>
      <c r="V22" s="43"/>
      <c r="W22" s="44"/>
    </row>
    <row r="23" spans="1:23" x14ac:dyDescent="0.2">
      <c r="A23" s="23" t="s">
        <v>49</v>
      </c>
      <c r="B23" s="42">
        <v>442470000</v>
      </c>
      <c r="C23" s="42">
        <v>-23089000</v>
      </c>
      <c r="D23" s="42"/>
      <c r="E23" s="42">
        <f t="shared" si="4"/>
        <v>419381000</v>
      </c>
      <c r="F23" s="43">
        <v>442470000</v>
      </c>
      <c r="G23" s="44">
        <v>419381000</v>
      </c>
      <c r="H23" s="43">
        <v>85044000</v>
      </c>
      <c r="I23" s="44">
        <v>33800783</v>
      </c>
      <c r="J23" s="43">
        <v>105643000</v>
      </c>
      <c r="K23" s="44">
        <v>47953559</v>
      </c>
      <c r="L23" s="43">
        <v>36438000</v>
      </c>
      <c r="M23" s="44">
        <v>26580939</v>
      </c>
      <c r="N23" s="43"/>
      <c r="O23" s="44"/>
      <c r="P23" s="43">
        <f t="shared" si="5"/>
        <v>227125000</v>
      </c>
      <c r="Q23" s="44">
        <f t="shared" si="6"/>
        <v>108335281</v>
      </c>
      <c r="R23" s="24">
        <f t="shared" si="7"/>
        <v>-65.508363071855214</v>
      </c>
      <c r="S23" s="25">
        <f t="shared" si="8"/>
        <v>-44.569413502760035</v>
      </c>
      <c r="T23" s="24">
        <f t="shared" si="9"/>
        <v>54.157198347087729</v>
      </c>
      <c r="U23" s="26">
        <f t="shared" si="10"/>
        <v>25.83218624591958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72737000</v>
      </c>
      <c r="C25" s="42">
        <v>6000000</v>
      </c>
      <c r="D25" s="42"/>
      <c r="E25" s="42">
        <f t="shared" si="4"/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/>
      <c r="O25" s="44"/>
      <c r="P25" s="43">
        <f t="shared" si="5"/>
        <v>55269000</v>
      </c>
      <c r="Q25" s="44">
        <f t="shared" si="6"/>
        <v>0</v>
      </c>
      <c r="R25" s="24">
        <f t="shared" si="7"/>
        <v>-88.795607077486267</v>
      </c>
      <c r="S25" s="25">
        <f t="shared" si="8"/>
        <v>0</v>
      </c>
      <c r="T25" s="24">
        <f t="shared" si="9"/>
        <v>70.194444797236372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158898000</v>
      </c>
      <c r="C28" s="39">
        <f t="shared" si="11"/>
        <v>19872000</v>
      </c>
      <c r="D28" s="39">
        <f t="shared" si="11"/>
        <v>0</v>
      </c>
      <c r="E28" s="39">
        <f t="shared" si="11"/>
        <v>178770000</v>
      </c>
      <c r="F28" s="40">
        <f t="shared" si="11"/>
        <v>178770000</v>
      </c>
      <c r="G28" s="41">
        <f t="shared" si="11"/>
        <v>178770000</v>
      </c>
      <c r="H28" s="40">
        <f t="shared" si="11"/>
        <v>28622000</v>
      </c>
      <c r="I28" s="41">
        <f t="shared" si="11"/>
        <v>19518979</v>
      </c>
      <c r="J28" s="40">
        <f t="shared" si="11"/>
        <v>30352000</v>
      </c>
      <c r="K28" s="41">
        <f t="shared" si="11"/>
        <v>35771975</v>
      </c>
      <c r="L28" s="40">
        <f t="shared" si="11"/>
        <v>19370000</v>
      </c>
      <c r="M28" s="41">
        <f t="shared" si="11"/>
        <v>16611684</v>
      </c>
      <c r="N28" s="40">
        <f t="shared" si="11"/>
        <v>0</v>
      </c>
      <c r="O28" s="41">
        <f t="shared" si="11"/>
        <v>0</v>
      </c>
      <c r="P28" s="40">
        <f t="shared" si="11"/>
        <v>78344000</v>
      </c>
      <c r="Q28" s="41">
        <f t="shared" si="11"/>
        <v>71902638</v>
      </c>
      <c r="R28" s="20">
        <f t="shared" si="7"/>
        <v>-36.182129678439637</v>
      </c>
      <c r="S28" s="21">
        <f t="shared" si="8"/>
        <v>-53.562295623878754</v>
      </c>
      <c r="T28" s="20">
        <f t="shared" si="9"/>
        <v>43.823907814510264</v>
      </c>
      <c r="U28" s="22">
        <f t="shared" si="10"/>
        <v>40.220751803993963</v>
      </c>
      <c r="V28" s="40">
        <f t="shared" ref="V28:W28" si="12">SUM(V29:V42)</f>
        <v>23800000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47900000</v>
      </c>
      <c r="C31" s="42"/>
      <c r="D31" s="42"/>
      <c r="E31" s="42">
        <f t="shared" si="4"/>
        <v>47900000</v>
      </c>
      <c r="F31" s="43">
        <v>47900000</v>
      </c>
      <c r="G31" s="44">
        <v>47900000</v>
      </c>
      <c r="H31" s="43">
        <v>8870000</v>
      </c>
      <c r="I31" s="44">
        <v>549854</v>
      </c>
      <c r="J31" s="43">
        <v>4779000</v>
      </c>
      <c r="K31" s="44">
        <v>7294967</v>
      </c>
      <c r="L31" s="43">
        <v>4103000</v>
      </c>
      <c r="M31" s="44">
        <v>3292928</v>
      </c>
      <c r="N31" s="43"/>
      <c r="O31" s="44"/>
      <c r="P31" s="43">
        <f t="shared" si="5"/>
        <v>17752000</v>
      </c>
      <c r="Q31" s="44">
        <f t="shared" si="6"/>
        <v>11137749</v>
      </c>
      <c r="R31" s="24">
        <f t="shared" si="7"/>
        <v>-14.145218664992676</v>
      </c>
      <c r="S31" s="25">
        <f t="shared" si="8"/>
        <v>-54.860275584522867</v>
      </c>
      <c r="T31" s="24">
        <f t="shared" si="9"/>
        <v>37.060542797494783</v>
      </c>
      <c r="U31" s="26">
        <f t="shared" si="10"/>
        <v>23.252085594989559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41733000</v>
      </c>
      <c r="C33" s="42">
        <v>-128000</v>
      </c>
      <c r="D33" s="42"/>
      <c r="E33" s="42">
        <f t="shared" si="4"/>
        <v>41605000</v>
      </c>
      <c r="F33" s="43">
        <v>41605000</v>
      </c>
      <c r="G33" s="44">
        <v>41605000</v>
      </c>
      <c r="H33" s="43">
        <v>9164000</v>
      </c>
      <c r="I33" s="44">
        <v>15569985</v>
      </c>
      <c r="J33" s="43">
        <v>8692000</v>
      </c>
      <c r="K33" s="44">
        <v>6845659</v>
      </c>
      <c r="L33" s="43">
        <v>2958000</v>
      </c>
      <c r="M33" s="44">
        <v>-410466</v>
      </c>
      <c r="N33" s="43"/>
      <c r="O33" s="44"/>
      <c r="P33" s="43">
        <f t="shared" si="5"/>
        <v>20814000</v>
      </c>
      <c r="Q33" s="44">
        <f t="shared" si="6"/>
        <v>22005178</v>
      </c>
      <c r="R33" s="24">
        <f t="shared" si="7"/>
        <v>-65.968706856879891</v>
      </c>
      <c r="S33" s="25">
        <f t="shared" si="8"/>
        <v>-105.99600418308887</v>
      </c>
      <c r="T33" s="24">
        <f t="shared" si="9"/>
        <v>50.027640908544647</v>
      </c>
      <c r="U33" s="26">
        <f t="shared" si="10"/>
        <v>52.890705444057204</v>
      </c>
      <c r="V33" s="43"/>
      <c r="W33" s="44"/>
    </row>
    <row r="34" spans="1:23" x14ac:dyDescent="0.2">
      <c r="A34" s="23" t="s">
        <v>60</v>
      </c>
      <c r="B34" s="42">
        <v>42265000</v>
      </c>
      <c r="C34" s="42"/>
      <c r="D34" s="42"/>
      <c r="E34" s="42">
        <f t="shared" si="4"/>
        <v>42265000</v>
      </c>
      <c r="F34" s="43">
        <v>42265000</v>
      </c>
      <c r="G34" s="44">
        <v>42265000</v>
      </c>
      <c r="H34" s="43">
        <v>9639000</v>
      </c>
      <c r="I34" s="44">
        <v>3399140</v>
      </c>
      <c r="J34" s="43">
        <v>8574000</v>
      </c>
      <c r="K34" s="44">
        <v>19973281</v>
      </c>
      <c r="L34" s="43">
        <v>6992000</v>
      </c>
      <c r="M34" s="44">
        <v>3250644</v>
      </c>
      <c r="N34" s="43"/>
      <c r="O34" s="44"/>
      <c r="P34" s="43">
        <f t="shared" si="5"/>
        <v>25205000</v>
      </c>
      <c r="Q34" s="44">
        <f t="shared" si="6"/>
        <v>26623065</v>
      </c>
      <c r="R34" s="24">
        <f t="shared" si="7"/>
        <v>-18.451131327268484</v>
      </c>
      <c r="S34" s="25">
        <f t="shared" si="8"/>
        <v>-83.725037463799765</v>
      </c>
      <c r="T34" s="24">
        <f t="shared" si="9"/>
        <v>59.635632319886433</v>
      </c>
      <c r="U34" s="26">
        <f t="shared" si="10"/>
        <v>62.990807997160772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27000000</v>
      </c>
      <c r="C36" s="42">
        <v>8800000</v>
      </c>
      <c r="D36" s="42"/>
      <c r="E36" s="42">
        <f t="shared" si="4"/>
        <v>35800000</v>
      </c>
      <c r="F36" s="43">
        <v>35800000</v>
      </c>
      <c r="G36" s="44">
        <v>35800000</v>
      </c>
      <c r="H36" s="43">
        <v>949000</v>
      </c>
      <c r="I36" s="44"/>
      <c r="J36" s="43">
        <v>8307000</v>
      </c>
      <c r="K36" s="44">
        <v>1658068</v>
      </c>
      <c r="L36" s="43">
        <v>5317000</v>
      </c>
      <c r="M36" s="44">
        <v>10478578</v>
      </c>
      <c r="N36" s="43"/>
      <c r="O36" s="44"/>
      <c r="P36" s="43">
        <f t="shared" si="5"/>
        <v>14573000</v>
      </c>
      <c r="Q36" s="44">
        <f t="shared" si="6"/>
        <v>12136646</v>
      </c>
      <c r="R36" s="24">
        <f t="shared" si="7"/>
        <v>-35.993740219092331</v>
      </c>
      <c r="S36" s="25">
        <f t="shared" si="8"/>
        <v>531.97516627786069</v>
      </c>
      <c r="T36" s="24">
        <f t="shared" si="9"/>
        <v>40.706703910614529</v>
      </c>
      <c r="U36" s="26">
        <f t="shared" si="10"/>
        <v>33.901245810055862</v>
      </c>
      <c r="V36" s="43"/>
      <c r="W36" s="44"/>
    </row>
    <row r="37" spans="1:23" x14ac:dyDescent="0.2">
      <c r="A37" s="23" t="s">
        <v>63</v>
      </c>
      <c r="B37" s="42"/>
      <c r="C37" s="42">
        <v>11200000</v>
      </c>
      <c r="D37" s="42"/>
      <c r="E37" s="42">
        <f t="shared" si="4"/>
        <v>11200000</v>
      </c>
      <c r="F37" s="43">
        <v>11200000</v>
      </c>
      <c r="G37" s="44">
        <v>11200000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23800000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708978000</v>
      </c>
      <c r="C43" s="45">
        <f t="shared" si="20"/>
        <v>96316000</v>
      </c>
      <c r="D43" s="45">
        <f t="shared" si="20"/>
        <v>0</v>
      </c>
      <c r="E43" s="45">
        <f t="shared" si="20"/>
        <v>805294000</v>
      </c>
      <c r="F43" s="46">
        <f t="shared" si="20"/>
        <v>805294000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698374000</v>
      </c>
      <c r="C44" s="39">
        <f t="shared" si="22"/>
        <v>96316000</v>
      </c>
      <c r="D44" s="39">
        <f t="shared" si="22"/>
        <v>0</v>
      </c>
      <c r="E44" s="39">
        <f t="shared" si="22"/>
        <v>794690000</v>
      </c>
      <c r="F44" s="40">
        <f t="shared" si="22"/>
        <v>794690000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351595000</v>
      </c>
      <c r="C45" s="42"/>
      <c r="D45" s="42"/>
      <c r="E45" s="42">
        <f t="shared" si="13"/>
        <v>351595000</v>
      </c>
      <c r="F45" s="43">
        <v>351595000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227764000</v>
      </c>
      <c r="C46" s="42"/>
      <c r="D46" s="42"/>
      <c r="E46" s="42">
        <f t="shared" si="13"/>
        <v>227764000</v>
      </c>
      <c r="F46" s="43">
        <v>227764000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5600000</v>
      </c>
      <c r="C47" s="42">
        <v>-3679000</v>
      </c>
      <c r="D47" s="42"/>
      <c r="E47" s="42">
        <f t="shared" si="13"/>
        <v>1921000</v>
      </c>
      <c r="F47" s="43">
        <v>1921000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113415000</v>
      </c>
      <c r="C53" s="42"/>
      <c r="D53" s="42"/>
      <c r="E53" s="42">
        <f t="shared" si="13"/>
        <v>113415000</v>
      </c>
      <c r="F53" s="43">
        <v>113415000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99995000</v>
      </c>
      <c r="D55" s="42"/>
      <c r="E55" s="42">
        <f t="shared" si="13"/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10604000</v>
      </c>
      <c r="C56" s="39">
        <f t="shared" si="24"/>
        <v>0</v>
      </c>
      <c r="D56" s="39">
        <f t="shared" si="24"/>
        <v>0</v>
      </c>
      <c r="E56" s="39">
        <f t="shared" si="24"/>
        <v>10604000</v>
      </c>
      <c r="F56" s="40">
        <f t="shared" si="24"/>
        <v>10604000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10604000</v>
      </c>
      <c r="C59" s="42"/>
      <c r="D59" s="42"/>
      <c r="E59" s="42">
        <f t="shared" si="13"/>
        <v>10604000</v>
      </c>
      <c r="F59" s="43">
        <v>10604000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4309206000</v>
      </c>
      <c r="C61" s="39">
        <f t="shared" si="26"/>
        <v>134975000</v>
      </c>
      <c r="D61" s="39">
        <f t="shared" si="26"/>
        <v>0</v>
      </c>
      <c r="E61" s="39">
        <f t="shared" si="26"/>
        <v>4444181000</v>
      </c>
      <c r="F61" s="40">
        <f t="shared" si="26"/>
        <v>4542928000</v>
      </c>
      <c r="G61" s="41">
        <f t="shared" si="26"/>
        <v>3512214000</v>
      </c>
      <c r="H61" s="40">
        <f t="shared" si="26"/>
        <v>954140000</v>
      </c>
      <c r="I61" s="41">
        <f t="shared" si="26"/>
        <v>458804722</v>
      </c>
      <c r="J61" s="40">
        <f t="shared" si="26"/>
        <v>1078634000</v>
      </c>
      <c r="K61" s="41">
        <f t="shared" si="26"/>
        <v>570993657</v>
      </c>
      <c r="L61" s="40">
        <f t="shared" si="26"/>
        <v>422831000</v>
      </c>
      <c r="M61" s="41">
        <f t="shared" si="26"/>
        <v>420645991</v>
      </c>
      <c r="N61" s="40">
        <f t="shared" si="26"/>
        <v>0</v>
      </c>
      <c r="O61" s="41">
        <f t="shared" si="26"/>
        <v>0</v>
      </c>
      <c r="P61" s="40">
        <f t="shared" si="26"/>
        <v>2455605000</v>
      </c>
      <c r="Q61" s="41">
        <f t="shared" si="26"/>
        <v>1450444370</v>
      </c>
      <c r="R61" s="20">
        <f t="shared" si="16"/>
        <v>-60.79939998182887</v>
      </c>
      <c r="S61" s="21">
        <f t="shared" si="17"/>
        <v>-26.330881990865969</v>
      </c>
      <c r="T61" s="20">
        <f t="shared" si="18"/>
        <v>55.254387703831142</v>
      </c>
      <c r="U61" s="22">
        <f t="shared" si="19"/>
        <v>32.636932879196415</v>
      </c>
      <c r="V61" s="40">
        <f t="shared" ref="V61:W61" si="27">+V8+V43</f>
        <v>143216000</v>
      </c>
      <c r="W61" s="41">
        <f t="shared" si="27"/>
        <v>49949000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4309206000</v>
      </c>
      <c r="C65" s="48">
        <f t="shared" si="30"/>
        <v>134975000</v>
      </c>
      <c r="D65" s="48">
        <f t="shared" si="30"/>
        <v>0</v>
      </c>
      <c r="E65" s="48">
        <f t="shared" si="30"/>
        <v>4444181000</v>
      </c>
      <c r="F65" s="49">
        <f t="shared" si="30"/>
        <v>4542928000</v>
      </c>
      <c r="G65" s="50">
        <f t="shared" si="30"/>
        <v>3512214000</v>
      </c>
      <c r="H65" s="49">
        <f t="shared" si="30"/>
        <v>954140000</v>
      </c>
      <c r="I65" s="50">
        <f t="shared" si="30"/>
        <v>458804722</v>
      </c>
      <c r="J65" s="49">
        <f t="shared" si="30"/>
        <v>1078634000</v>
      </c>
      <c r="K65" s="50">
        <f t="shared" si="30"/>
        <v>570993657</v>
      </c>
      <c r="L65" s="49">
        <f t="shared" si="30"/>
        <v>422831000</v>
      </c>
      <c r="M65" s="51">
        <f t="shared" si="30"/>
        <v>420645991</v>
      </c>
      <c r="N65" s="49">
        <f t="shared" si="30"/>
        <v>0</v>
      </c>
      <c r="O65" s="50">
        <f t="shared" si="30"/>
        <v>0</v>
      </c>
      <c r="P65" s="49">
        <f t="shared" si="30"/>
        <v>2455605000</v>
      </c>
      <c r="Q65" s="50">
        <f t="shared" si="30"/>
        <v>1450444370</v>
      </c>
      <c r="R65" s="34">
        <f t="shared" si="16"/>
        <v>-60.79939998182887</v>
      </c>
      <c r="S65" s="35">
        <f t="shared" si="17"/>
        <v>-26.330881990865969</v>
      </c>
      <c r="T65" s="34">
        <f t="shared" si="18"/>
        <v>55.254387703831142</v>
      </c>
      <c r="U65" s="35">
        <f t="shared" si="19"/>
        <v>32.636932879196415</v>
      </c>
      <c r="V65" s="49">
        <f>+V61+V62</f>
        <v>143216000</v>
      </c>
      <c r="W65" s="50">
        <f>+W61+W62</f>
        <v>49949000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39806000</v>
      </c>
      <c r="C8" s="36">
        <f t="shared" si="0"/>
        <v>-2386000</v>
      </c>
      <c r="D8" s="36">
        <f t="shared" si="0"/>
        <v>0</v>
      </c>
      <c r="E8" s="36">
        <f t="shared" si="0"/>
        <v>37420000</v>
      </c>
      <c r="F8" s="37">
        <f t="shared" si="0"/>
        <v>37420000</v>
      </c>
      <c r="G8" s="38">
        <f t="shared" si="0"/>
        <v>37420000</v>
      </c>
      <c r="H8" s="37">
        <f t="shared" si="0"/>
        <v>15502000</v>
      </c>
      <c r="I8" s="38">
        <f t="shared" si="0"/>
        <v>0</v>
      </c>
      <c r="J8" s="37">
        <f t="shared" si="0"/>
        <v>6424000</v>
      </c>
      <c r="K8" s="38">
        <f t="shared" si="0"/>
        <v>0</v>
      </c>
      <c r="L8" s="37">
        <f t="shared" si="0"/>
        <v>7958000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29884000</v>
      </c>
      <c r="Q8" s="38">
        <f t="shared" si="0"/>
        <v>0</v>
      </c>
      <c r="R8" s="16">
        <f>IF(($J8       =0),0,((($L8       -$J8       )/$J8       )*100))</f>
        <v>23.879202988792031</v>
      </c>
      <c r="S8" s="17">
        <f>IF(($K8       =0),0,((($M8       -$K8       )/$K8       )*100))</f>
        <v>0</v>
      </c>
      <c r="T8" s="16">
        <f>IF(($E8       =0),0,(($P8       /$E8       )*100))</f>
        <v>79.861036878674511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35721000</v>
      </c>
      <c r="C9" s="39">
        <f t="shared" si="2"/>
        <v>-2386000</v>
      </c>
      <c r="D9" s="39">
        <f t="shared" si="2"/>
        <v>0</v>
      </c>
      <c r="E9" s="39">
        <f t="shared" si="2"/>
        <v>33335000</v>
      </c>
      <c r="F9" s="40">
        <f t="shared" si="2"/>
        <v>33335000</v>
      </c>
      <c r="G9" s="41">
        <f t="shared" si="2"/>
        <v>33335000</v>
      </c>
      <c r="H9" s="40">
        <f t="shared" si="2"/>
        <v>15143000</v>
      </c>
      <c r="I9" s="41">
        <f t="shared" si="2"/>
        <v>0</v>
      </c>
      <c r="J9" s="40">
        <f t="shared" si="2"/>
        <v>5679000</v>
      </c>
      <c r="K9" s="41">
        <f t="shared" si="2"/>
        <v>0</v>
      </c>
      <c r="L9" s="40">
        <f t="shared" si="2"/>
        <v>7637000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28459000</v>
      </c>
      <c r="Q9" s="41">
        <f t="shared" si="2"/>
        <v>0</v>
      </c>
      <c r="R9" s="20">
        <f>IF(($J9       =0),0,((($L9       -$J9       )/$J9       )*100))</f>
        <v>34.477901038915306</v>
      </c>
      <c r="S9" s="21">
        <f>IF(($K9       =0),0,((($M9       -$K9       )/$K9       )*100))</f>
        <v>0</v>
      </c>
      <c r="T9" s="20">
        <f>IF(($E9       =0),0,(($P9       /$E9       )*100))</f>
        <v>85.372731363431825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26218000</v>
      </c>
      <c r="C10" s="42">
        <v>-5067000</v>
      </c>
      <c r="D10" s="42"/>
      <c r="E10" s="42">
        <f t="shared" ref="E10:E41" si="4">$B10      +$C10      +$D10</f>
        <v>21151000</v>
      </c>
      <c r="F10" s="43">
        <v>21151000</v>
      </c>
      <c r="G10" s="44">
        <v>21151000</v>
      </c>
      <c r="H10" s="43">
        <v>12743000</v>
      </c>
      <c r="I10" s="44"/>
      <c r="J10" s="43">
        <v>376000</v>
      </c>
      <c r="K10" s="44"/>
      <c r="L10" s="43">
        <v>7637000</v>
      </c>
      <c r="M10" s="44"/>
      <c r="N10" s="43"/>
      <c r="O10" s="44"/>
      <c r="P10" s="43">
        <f t="shared" ref="P10:P41" si="5">$H10      +$J10      +$L10      +$N10</f>
        <v>20756000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1931.1170212765958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98.132476005862614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9503000</v>
      </c>
      <c r="C13" s="42">
        <v>2681000</v>
      </c>
      <c r="D13" s="42"/>
      <c r="E13" s="42">
        <f t="shared" si="4"/>
        <v>12184000</v>
      </c>
      <c r="F13" s="43">
        <v>12184000</v>
      </c>
      <c r="G13" s="44">
        <v>12184000</v>
      </c>
      <c r="H13" s="43">
        <v>2400000</v>
      </c>
      <c r="I13" s="44"/>
      <c r="J13" s="43">
        <v>5303000</v>
      </c>
      <c r="K13" s="44"/>
      <c r="L13" s="43"/>
      <c r="M13" s="44"/>
      <c r="N13" s="43"/>
      <c r="O13" s="44"/>
      <c r="P13" s="43">
        <f t="shared" si="5"/>
        <v>7703000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63.222258699934343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4085000</v>
      </c>
      <c r="C28" s="39">
        <f t="shared" si="11"/>
        <v>0</v>
      </c>
      <c r="D28" s="39">
        <f t="shared" si="11"/>
        <v>0</v>
      </c>
      <c r="E28" s="39">
        <f t="shared" si="11"/>
        <v>4085000</v>
      </c>
      <c r="F28" s="40">
        <f t="shared" si="11"/>
        <v>4085000</v>
      </c>
      <c r="G28" s="41">
        <f t="shared" si="11"/>
        <v>4085000</v>
      </c>
      <c r="H28" s="40">
        <f t="shared" si="11"/>
        <v>359000</v>
      </c>
      <c r="I28" s="41">
        <f t="shared" si="11"/>
        <v>0</v>
      </c>
      <c r="J28" s="40">
        <f t="shared" si="11"/>
        <v>745000</v>
      </c>
      <c r="K28" s="41">
        <f t="shared" si="11"/>
        <v>0</v>
      </c>
      <c r="L28" s="40">
        <f t="shared" si="11"/>
        <v>321000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1425000</v>
      </c>
      <c r="Q28" s="41">
        <f t="shared" si="11"/>
        <v>0</v>
      </c>
      <c r="R28" s="20">
        <f t="shared" si="7"/>
        <v>-56.912751677852349</v>
      </c>
      <c r="S28" s="21">
        <f t="shared" si="8"/>
        <v>0</v>
      </c>
      <c r="T28" s="20">
        <f t="shared" si="9"/>
        <v>34.883720930232556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56000</v>
      </c>
      <c r="I31" s="44"/>
      <c r="J31" s="43">
        <v>419000</v>
      </c>
      <c r="K31" s="44"/>
      <c r="L31" s="43"/>
      <c r="M31" s="44"/>
      <c r="N31" s="43"/>
      <c r="O31" s="44"/>
      <c r="P31" s="43">
        <f t="shared" si="5"/>
        <v>475000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16.964285714285715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1285000</v>
      </c>
      <c r="C33" s="42"/>
      <c r="D33" s="42"/>
      <c r="E33" s="42">
        <f t="shared" si="4"/>
        <v>1285000</v>
      </c>
      <c r="F33" s="43">
        <v>1285000</v>
      </c>
      <c r="G33" s="44">
        <v>1285000</v>
      </c>
      <c r="H33" s="43">
        <v>303000</v>
      </c>
      <c r="I33" s="44"/>
      <c r="J33" s="43">
        <v>326000</v>
      </c>
      <c r="K33" s="44"/>
      <c r="L33" s="43">
        <v>321000</v>
      </c>
      <c r="M33" s="44"/>
      <c r="N33" s="43"/>
      <c r="O33" s="44"/>
      <c r="P33" s="43">
        <f t="shared" si="5"/>
        <v>950000</v>
      </c>
      <c r="Q33" s="44">
        <f t="shared" si="6"/>
        <v>0</v>
      </c>
      <c r="R33" s="24">
        <f t="shared" si="7"/>
        <v>-1.5337423312883436</v>
      </c>
      <c r="S33" s="25">
        <f t="shared" si="8"/>
        <v>0</v>
      </c>
      <c r="T33" s="24">
        <f t="shared" si="9"/>
        <v>73.929961089494171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20000000</v>
      </c>
      <c r="C43" s="45">
        <f t="shared" si="20"/>
        <v>0</v>
      </c>
      <c r="D43" s="45">
        <f t="shared" si="20"/>
        <v>0</v>
      </c>
      <c r="E43" s="45">
        <f t="shared" si="20"/>
        <v>20000000</v>
      </c>
      <c r="F43" s="46">
        <f t="shared" si="20"/>
        <v>20000000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20000000</v>
      </c>
      <c r="C44" s="39">
        <f t="shared" si="22"/>
        <v>0</v>
      </c>
      <c r="D44" s="39">
        <f t="shared" si="22"/>
        <v>0</v>
      </c>
      <c r="E44" s="39">
        <f t="shared" si="22"/>
        <v>20000000</v>
      </c>
      <c r="F44" s="40">
        <f t="shared" si="22"/>
        <v>20000000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20000000</v>
      </c>
      <c r="C45" s="42"/>
      <c r="D45" s="42"/>
      <c r="E45" s="42">
        <f t="shared" si="13"/>
        <v>20000000</v>
      </c>
      <c r="F45" s="43">
        <v>20000000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59806000</v>
      </c>
      <c r="C61" s="39">
        <f t="shared" si="26"/>
        <v>-2386000</v>
      </c>
      <c r="D61" s="39">
        <f t="shared" si="26"/>
        <v>0</v>
      </c>
      <c r="E61" s="39">
        <f t="shared" si="26"/>
        <v>57420000</v>
      </c>
      <c r="F61" s="40">
        <f t="shared" si="26"/>
        <v>57420000</v>
      </c>
      <c r="G61" s="41">
        <f t="shared" si="26"/>
        <v>37420000</v>
      </c>
      <c r="H61" s="40">
        <f t="shared" si="26"/>
        <v>15502000</v>
      </c>
      <c r="I61" s="41">
        <f t="shared" si="26"/>
        <v>0</v>
      </c>
      <c r="J61" s="40">
        <f t="shared" si="26"/>
        <v>6424000</v>
      </c>
      <c r="K61" s="41">
        <f t="shared" si="26"/>
        <v>0</v>
      </c>
      <c r="L61" s="40">
        <f t="shared" si="26"/>
        <v>7958000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29884000</v>
      </c>
      <c r="Q61" s="41">
        <f t="shared" si="26"/>
        <v>0</v>
      </c>
      <c r="R61" s="20">
        <f t="shared" si="16"/>
        <v>23.879202988792031</v>
      </c>
      <c r="S61" s="21">
        <f t="shared" si="17"/>
        <v>0</v>
      </c>
      <c r="T61" s="20">
        <f t="shared" si="18"/>
        <v>52.044583768721694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59806000</v>
      </c>
      <c r="C65" s="48">
        <f t="shared" si="30"/>
        <v>-2386000</v>
      </c>
      <c r="D65" s="48">
        <f t="shared" si="30"/>
        <v>0</v>
      </c>
      <c r="E65" s="48">
        <f t="shared" si="30"/>
        <v>57420000</v>
      </c>
      <c r="F65" s="49">
        <f t="shared" si="30"/>
        <v>57420000</v>
      </c>
      <c r="G65" s="50">
        <f t="shared" si="30"/>
        <v>37420000</v>
      </c>
      <c r="H65" s="49">
        <f t="shared" si="30"/>
        <v>15502000</v>
      </c>
      <c r="I65" s="50">
        <f t="shared" si="30"/>
        <v>0</v>
      </c>
      <c r="J65" s="49">
        <f t="shared" si="30"/>
        <v>6424000</v>
      </c>
      <c r="K65" s="50">
        <f t="shared" si="30"/>
        <v>0</v>
      </c>
      <c r="L65" s="49">
        <f t="shared" si="30"/>
        <v>7958000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29884000</v>
      </c>
      <c r="Q65" s="50">
        <f t="shared" si="30"/>
        <v>0</v>
      </c>
      <c r="R65" s="34">
        <f t="shared" si="16"/>
        <v>23.879202988792031</v>
      </c>
      <c r="S65" s="35">
        <f t="shared" si="17"/>
        <v>0</v>
      </c>
      <c r="T65" s="34">
        <f t="shared" si="18"/>
        <v>52.044583768721694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147148000</v>
      </c>
      <c r="C8" s="36">
        <f t="shared" si="0"/>
        <v>-110000</v>
      </c>
      <c r="D8" s="36">
        <f t="shared" si="0"/>
        <v>0</v>
      </c>
      <c r="E8" s="36">
        <f t="shared" si="0"/>
        <v>147038000</v>
      </c>
      <c r="F8" s="37">
        <f t="shared" si="0"/>
        <v>147038000</v>
      </c>
      <c r="G8" s="38">
        <f t="shared" si="0"/>
        <v>147038000</v>
      </c>
      <c r="H8" s="37">
        <f t="shared" si="0"/>
        <v>34942000</v>
      </c>
      <c r="I8" s="38">
        <f t="shared" si="0"/>
        <v>41351490</v>
      </c>
      <c r="J8" s="37">
        <f t="shared" si="0"/>
        <v>46934000</v>
      </c>
      <c r="K8" s="38">
        <f t="shared" si="0"/>
        <v>72540116</v>
      </c>
      <c r="L8" s="37">
        <f t="shared" si="0"/>
        <v>13592000</v>
      </c>
      <c r="M8" s="38">
        <f t="shared" si="0"/>
        <v>7238860</v>
      </c>
      <c r="N8" s="37">
        <f t="shared" si="0"/>
        <v>0</v>
      </c>
      <c r="O8" s="38">
        <f t="shared" si="0"/>
        <v>0</v>
      </c>
      <c r="P8" s="37">
        <f t="shared" si="0"/>
        <v>95468000</v>
      </c>
      <c r="Q8" s="38">
        <f t="shared" si="0"/>
        <v>121130466</v>
      </c>
      <c r="R8" s="16">
        <f>IF(($J8       =0),0,((($L8       -$J8       )/$J8       )*100))</f>
        <v>-71.040184088294197</v>
      </c>
      <c r="S8" s="17">
        <f>IF(($K8       =0),0,((($M8       -$K8       )/$K8       )*100))</f>
        <v>-90.020887201228078</v>
      </c>
      <c r="T8" s="16">
        <f>IF(($E8       =0),0,(($P8       /$E8       )*100))</f>
        <v>64.927433724615398</v>
      </c>
      <c r="U8" s="18">
        <f>IF(($E8       =0),0,(($Q8       /$E8       )*100))</f>
        <v>82.380381942083005</v>
      </c>
      <c r="V8" s="37">
        <f t="shared" ref="V8:W8" si="1">+V9+V28</f>
        <v>7421000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117651000</v>
      </c>
      <c r="C9" s="39">
        <f t="shared" si="2"/>
        <v>-110000</v>
      </c>
      <c r="D9" s="39">
        <f t="shared" si="2"/>
        <v>0</v>
      </c>
      <c r="E9" s="39">
        <f t="shared" si="2"/>
        <v>117541000</v>
      </c>
      <c r="F9" s="40">
        <f t="shared" si="2"/>
        <v>117541000</v>
      </c>
      <c r="G9" s="41">
        <f t="shared" si="2"/>
        <v>117541000</v>
      </c>
      <c r="H9" s="40">
        <f t="shared" si="2"/>
        <v>27723000</v>
      </c>
      <c r="I9" s="41">
        <f t="shared" si="2"/>
        <v>36325813</v>
      </c>
      <c r="J9" s="40">
        <f t="shared" si="2"/>
        <v>42281000</v>
      </c>
      <c r="K9" s="41">
        <f t="shared" si="2"/>
        <v>55802854</v>
      </c>
      <c r="L9" s="40">
        <f t="shared" si="2"/>
        <v>10377000</v>
      </c>
      <c r="M9" s="41">
        <f t="shared" si="2"/>
        <v>12418094</v>
      </c>
      <c r="N9" s="40">
        <f t="shared" si="2"/>
        <v>0</v>
      </c>
      <c r="O9" s="41">
        <f t="shared" si="2"/>
        <v>0</v>
      </c>
      <c r="P9" s="40">
        <f t="shared" si="2"/>
        <v>80381000</v>
      </c>
      <c r="Q9" s="41">
        <f t="shared" si="2"/>
        <v>104546761</v>
      </c>
      <c r="R9" s="20">
        <f>IF(($J9       =0),0,((($L9       -$J9       )/$J9       )*100))</f>
        <v>-75.457061091270305</v>
      </c>
      <c r="S9" s="21">
        <f>IF(($K9       =0),0,((($M9       -$K9       )/$K9       )*100))</f>
        <v>-77.746489453747287</v>
      </c>
      <c r="T9" s="20">
        <f>IF(($E9       =0),0,(($P9       /$E9       )*100))</f>
        <v>68.385499527824336</v>
      </c>
      <c r="U9" s="22">
        <f>IF(($E9       =0),0,(($Q9       /$E9       )*100))</f>
        <v>88.944930705030586</v>
      </c>
      <c r="V9" s="40">
        <f t="shared" ref="V9:W9" si="3">SUM(V10:V27)</f>
        <v>7421000</v>
      </c>
      <c r="W9" s="41">
        <f t="shared" si="3"/>
        <v>0</v>
      </c>
    </row>
    <row r="10" spans="1:23" x14ac:dyDescent="0.2">
      <c r="A10" s="23" t="s">
        <v>36</v>
      </c>
      <c r="B10" s="42">
        <v>77528000</v>
      </c>
      <c r="C10" s="42">
        <v>-110000</v>
      </c>
      <c r="D10" s="42"/>
      <c r="E10" s="42">
        <f t="shared" ref="E10:E41" si="4">$B10      +$C10      +$D10</f>
        <v>77418000</v>
      </c>
      <c r="F10" s="43">
        <v>77418000</v>
      </c>
      <c r="G10" s="44">
        <v>77418000</v>
      </c>
      <c r="H10" s="43">
        <v>22453000</v>
      </c>
      <c r="I10" s="44">
        <v>19189233</v>
      </c>
      <c r="J10" s="43">
        <v>37862000</v>
      </c>
      <c r="K10" s="44">
        <v>42739174</v>
      </c>
      <c r="L10" s="43">
        <v>3238000</v>
      </c>
      <c r="M10" s="44">
        <v>1957991</v>
      </c>
      <c r="N10" s="43"/>
      <c r="O10" s="44"/>
      <c r="P10" s="43">
        <f t="shared" ref="P10:P41" si="5">$H10      +$J10      +$L10      +$N10</f>
        <v>63553000</v>
      </c>
      <c r="Q10" s="44">
        <f t="shared" ref="Q10:Q41" si="6">$I10      +$K10      +$M10      +$O10</f>
        <v>63886398</v>
      </c>
      <c r="R10" s="24">
        <f t="shared" ref="R10:R41" si="7">IF(($J10      =0),0,((($L10      -$J10      )/$J10      )*100))</f>
        <v>-91.447889704717127</v>
      </c>
      <c r="S10" s="25">
        <f t="shared" ref="S10:S41" si="8">IF(($K10      =0),0,((($M10      -$K10      )/$K10      )*100))</f>
        <v>-95.418743937353582</v>
      </c>
      <c r="T10" s="24">
        <f t="shared" ref="T10:T41" si="9">IF(($E10      =0),0,(($P10      /$E10      )*100))</f>
        <v>82.090728254411118</v>
      </c>
      <c r="U10" s="26">
        <f t="shared" ref="U10:U41" si="10">IF(($E10      =0),0,(($Q10      /$E10      )*100))</f>
        <v>82.521374874060299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32240000</v>
      </c>
      <c r="C13" s="42"/>
      <c r="D13" s="42"/>
      <c r="E13" s="42">
        <f t="shared" si="4"/>
        <v>32240000</v>
      </c>
      <c r="F13" s="43">
        <v>32240000</v>
      </c>
      <c r="G13" s="44">
        <v>32240000</v>
      </c>
      <c r="H13" s="43">
        <v>5270000</v>
      </c>
      <c r="I13" s="44">
        <v>16687086</v>
      </c>
      <c r="J13" s="43">
        <v>3970000</v>
      </c>
      <c r="K13" s="44">
        <v>3937246</v>
      </c>
      <c r="L13" s="43">
        <v>7139000</v>
      </c>
      <c r="M13" s="44">
        <v>7751297</v>
      </c>
      <c r="N13" s="43"/>
      <c r="O13" s="44"/>
      <c r="P13" s="43">
        <f t="shared" si="5"/>
        <v>16379000</v>
      </c>
      <c r="Q13" s="44">
        <f t="shared" si="6"/>
        <v>28375629</v>
      </c>
      <c r="R13" s="24">
        <f t="shared" si="7"/>
        <v>79.82367758186399</v>
      </c>
      <c r="S13" s="25">
        <f t="shared" si="8"/>
        <v>96.871036252243314</v>
      </c>
      <c r="T13" s="24">
        <f t="shared" si="9"/>
        <v>50.803349875930529</v>
      </c>
      <c r="U13" s="26">
        <f t="shared" si="10"/>
        <v>88.013737593052113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7883000</v>
      </c>
      <c r="C20" s="42"/>
      <c r="D20" s="42"/>
      <c r="E20" s="42">
        <f t="shared" si="4"/>
        <v>7883000</v>
      </c>
      <c r="F20" s="43">
        <v>7883000</v>
      </c>
      <c r="G20" s="44">
        <v>7883000</v>
      </c>
      <c r="H20" s="43"/>
      <c r="I20" s="44">
        <v>449494</v>
      </c>
      <c r="J20" s="43">
        <v>449000</v>
      </c>
      <c r="K20" s="44">
        <v>9126434</v>
      </c>
      <c r="L20" s="43"/>
      <c r="M20" s="44">
        <v>2708806</v>
      </c>
      <c r="N20" s="43"/>
      <c r="O20" s="44"/>
      <c r="P20" s="43">
        <f t="shared" si="5"/>
        <v>449000</v>
      </c>
      <c r="Q20" s="44">
        <f t="shared" si="6"/>
        <v>12284734</v>
      </c>
      <c r="R20" s="24">
        <f t="shared" si="7"/>
        <v>-100</v>
      </c>
      <c r="S20" s="25">
        <f t="shared" si="8"/>
        <v>-70.319119165273094</v>
      </c>
      <c r="T20" s="24">
        <f t="shared" si="9"/>
        <v>5.6958010909552197</v>
      </c>
      <c r="U20" s="26">
        <f t="shared" si="10"/>
        <v>155.83831028796143</v>
      </c>
      <c r="V20" s="43">
        <v>7421000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29497000</v>
      </c>
      <c r="C28" s="39">
        <f t="shared" si="11"/>
        <v>0</v>
      </c>
      <c r="D28" s="39">
        <f t="shared" si="11"/>
        <v>0</v>
      </c>
      <c r="E28" s="39">
        <f t="shared" si="11"/>
        <v>29497000</v>
      </c>
      <c r="F28" s="40">
        <f t="shared" si="11"/>
        <v>29497000</v>
      </c>
      <c r="G28" s="41">
        <f t="shared" si="11"/>
        <v>29497000</v>
      </c>
      <c r="H28" s="40">
        <f t="shared" si="11"/>
        <v>7219000</v>
      </c>
      <c r="I28" s="41">
        <f t="shared" si="11"/>
        <v>5025677</v>
      </c>
      <c r="J28" s="40">
        <f t="shared" si="11"/>
        <v>4653000</v>
      </c>
      <c r="K28" s="41">
        <f t="shared" si="11"/>
        <v>16737262</v>
      </c>
      <c r="L28" s="40">
        <f t="shared" si="11"/>
        <v>3215000</v>
      </c>
      <c r="M28" s="41">
        <f t="shared" si="11"/>
        <v>-5179234</v>
      </c>
      <c r="N28" s="40">
        <f t="shared" si="11"/>
        <v>0</v>
      </c>
      <c r="O28" s="41">
        <f t="shared" si="11"/>
        <v>0</v>
      </c>
      <c r="P28" s="40">
        <f t="shared" si="11"/>
        <v>15087000</v>
      </c>
      <c r="Q28" s="41">
        <f t="shared" si="11"/>
        <v>16583705</v>
      </c>
      <c r="R28" s="20">
        <f t="shared" si="7"/>
        <v>-30.904792606920267</v>
      </c>
      <c r="S28" s="21">
        <f t="shared" si="8"/>
        <v>-130.94433247206143</v>
      </c>
      <c r="T28" s="20">
        <f t="shared" si="9"/>
        <v>51.147574329592835</v>
      </c>
      <c r="U28" s="22">
        <f t="shared" si="10"/>
        <v>56.221666610163744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579000</v>
      </c>
      <c r="I31" s="44">
        <v>760820</v>
      </c>
      <c r="J31" s="43">
        <v>153000</v>
      </c>
      <c r="K31" s="44">
        <v>68075</v>
      </c>
      <c r="L31" s="43">
        <v>72000</v>
      </c>
      <c r="M31" s="44">
        <v>157810</v>
      </c>
      <c r="N31" s="43"/>
      <c r="O31" s="44"/>
      <c r="P31" s="43">
        <f t="shared" si="5"/>
        <v>804000</v>
      </c>
      <c r="Q31" s="44">
        <f t="shared" si="6"/>
        <v>986705</v>
      </c>
      <c r="R31" s="24">
        <f t="shared" si="7"/>
        <v>-52.941176470588239</v>
      </c>
      <c r="S31" s="25">
        <f t="shared" si="8"/>
        <v>131.81784796180682</v>
      </c>
      <c r="T31" s="24">
        <f t="shared" si="9"/>
        <v>22.971428571428572</v>
      </c>
      <c r="U31" s="26">
        <f t="shared" si="10"/>
        <v>28.191571428571429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1597000</v>
      </c>
      <c r="C33" s="42"/>
      <c r="D33" s="42"/>
      <c r="E33" s="42">
        <f t="shared" si="4"/>
        <v>1597000</v>
      </c>
      <c r="F33" s="43">
        <v>1597000</v>
      </c>
      <c r="G33" s="44">
        <v>1597000</v>
      </c>
      <c r="H33" s="43">
        <v>400000</v>
      </c>
      <c r="I33" s="44">
        <v>4264857</v>
      </c>
      <c r="J33" s="43"/>
      <c r="K33" s="44">
        <v>2669187</v>
      </c>
      <c r="L33" s="43"/>
      <c r="M33" s="44">
        <v>-5337044</v>
      </c>
      <c r="N33" s="43"/>
      <c r="O33" s="44"/>
      <c r="P33" s="43">
        <f t="shared" si="5"/>
        <v>400000</v>
      </c>
      <c r="Q33" s="44">
        <f t="shared" si="6"/>
        <v>1597000</v>
      </c>
      <c r="R33" s="24">
        <f t="shared" si="7"/>
        <v>0</v>
      </c>
      <c r="S33" s="25">
        <f t="shared" si="8"/>
        <v>-299.95017209360003</v>
      </c>
      <c r="T33" s="24">
        <f t="shared" si="9"/>
        <v>25.046963055729492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>
        <v>24400000</v>
      </c>
      <c r="C34" s="42"/>
      <c r="D34" s="42"/>
      <c r="E34" s="42">
        <f t="shared" si="4"/>
        <v>24400000</v>
      </c>
      <c r="F34" s="43">
        <v>24400000</v>
      </c>
      <c r="G34" s="44">
        <v>24400000</v>
      </c>
      <c r="H34" s="43">
        <v>6240000</v>
      </c>
      <c r="I34" s="44"/>
      <c r="J34" s="43">
        <v>4500000</v>
      </c>
      <c r="K34" s="44">
        <v>14000000</v>
      </c>
      <c r="L34" s="43">
        <v>3143000</v>
      </c>
      <c r="M34" s="44"/>
      <c r="N34" s="43"/>
      <c r="O34" s="44"/>
      <c r="P34" s="43">
        <f t="shared" si="5"/>
        <v>13883000</v>
      </c>
      <c r="Q34" s="44">
        <f t="shared" si="6"/>
        <v>14000000</v>
      </c>
      <c r="R34" s="24">
        <f t="shared" si="7"/>
        <v>-30.155555555555559</v>
      </c>
      <c r="S34" s="25">
        <f t="shared" si="8"/>
        <v>-100</v>
      </c>
      <c r="T34" s="24">
        <f t="shared" si="9"/>
        <v>56.897540983606554</v>
      </c>
      <c r="U34" s="26">
        <f t="shared" si="10"/>
        <v>57.377049180327866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10253000</v>
      </c>
      <c r="C43" s="45">
        <f t="shared" si="20"/>
        <v>-21000</v>
      </c>
      <c r="D43" s="45">
        <f t="shared" si="20"/>
        <v>0</v>
      </c>
      <c r="E43" s="45">
        <f t="shared" si="20"/>
        <v>10232000</v>
      </c>
      <c r="F43" s="46">
        <f t="shared" si="20"/>
        <v>10253000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10253000</v>
      </c>
      <c r="C44" s="39">
        <f t="shared" si="22"/>
        <v>-21000</v>
      </c>
      <c r="D44" s="39">
        <f t="shared" si="22"/>
        <v>0</v>
      </c>
      <c r="E44" s="39">
        <f t="shared" si="22"/>
        <v>10232000</v>
      </c>
      <c r="F44" s="40">
        <f t="shared" si="22"/>
        <v>10253000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10000000</v>
      </c>
      <c r="C45" s="42"/>
      <c r="D45" s="42"/>
      <c r="E45" s="42">
        <f t="shared" si="13"/>
        <v>10000000</v>
      </c>
      <c r="F45" s="43">
        <v>10000000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253000</v>
      </c>
      <c r="C46" s="42">
        <v>-21000</v>
      </c>
      <c r="D46" s="42"/>
      <c r="E46" s="42">
        <f t="shared" si="13"/>
        <v>232000</v>
      </c>
      <c r="F46" s="43">
        <v>253000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157401000</v>
      </c>
      <c r="C61" s="39">
        <f t="shared" si="26"/>
        <v>-131000</v>
      </c>
      <c r="D61" s="39">
        <f t="shared" si="26"/>
        <v>0</v>
      </c>
      <c r="E61" s="39">
        <f t="shared" si="26"/>
        <v>157270000</v>
      </c>
      <c r="F61" s="40">
        <f t="shared" si="26"/>
        <v>157291000</v>
      </c>
      <c r="G61" s="41">
        <f t="shared" si="26"/>
        <v>147038000</v>
      </c>
      <c r="H61" s="40">
        <f t="shared" si="26"/>
        <v>34942000</v>
      </c>
      <c r="I61" s="41">
        <f t="shared" si="26"/>
        <v>41351490</v>
      </c>
      <c r="J61" s="40">
        <f t="shared" si="26"/>
        <v>46934000</v>
      </c>
      <c r="K61" s="41">
        <f t="shared" si="26"/>
        <v>72540116</v>
      </c>
      <c r="L61" s="40">
        <f t="shared" si="26"/>
        <v>13592000</v>
      </c>
      <c r="M61" s="41">
        <f t="shared" si="26"/>
        <v>7238860</v>
      </c>
      <c r="N61" s="40">
        <f t="shared" si="26"/>
        <v>0</v>
      </c>
      <c r="O61" s="41">
        <f t="shared" si="26"/>
        <v>0</v>
      </c>
      <c r="P61" s="40">
        <f t="shared" si="26"/>
        <v>95468000</v>
      </c>
      <c r="Q61" s="41">
        <f t="shared" si="26"/>
        <v>121130466</v>
      </c>
      <c r="R61" s="20">
        <f t="shared" si="16"/>
        <v>-71.040184088294197</v>
      </c>
      <c r="S61" s="21">
        <f t="shared" si="17"/>
        <v>-90.020887201228078</v>
      </c>
      <c r="T61" s="20">
        <f t="shared" si="18"/>
        <v>60.703249189292293</v>
      </c>
      <c r="U61" s="22">
        <f t="shared" si="19"/>
        <v>77.020707064284352</v>
      </c>
      <c r="V61" s="40">
        <f t="shared" ref="V61:W61" si="27">+V8+V43</f>
        <v>7421000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157401000</v>
      </c>
      <c r="C65" s="48">
        <f t="shared" si="30"/>
        <v>-131000</v>
      </c>
      <c r="D65" s="48">
        <f t="shared" si="30"/>
        <v>0</v>
      </c>
      <c r="E65" s="48">
        <f t="shared" si="30"/>
        <v>157270000</v>
      </c>
      <c r="F65" s="49">
        <f t="shared" si="30"/>
        <v>157291000</v>
      </c>
      <c r="G65" s="50">
        <f t="shared" si="30"/>
        <v>147038000</v>
      </c>
      <c r="H65" s="49">
        <f t="shared" si="30"/>
        <v>34942000</v>
      </c>
      <c r="I65" s="50">
        <f t="shared" si="30"/>
        <v>41351490</v>
      </c>
      <c r="J65" s="49">
        <f t="shared" si="30"/>
        <v>46934000</v>
      </c>
      <c r="K65" s="50">
        <f t="shared" si="30"/>
        <v>72540116</v>
      </c>
      <c r="L65" s="49">
        <f t="shared" si="30"/>
        <v>13592000</v>
      </c>
      <c r="M65" s="51">
        <f t="shared" si="30"/>
        <v>7238860</v>
      </c>
      <c r="N65" s="49">
        <f t="shared" si="30"/>
        <v>0</v>
      </c>
      <c r="O65" s="50">
        <f t="shared" si="30"/>
        <v>0</v>
      </c>
      <c r="P65" s="49">
        <f t="shared" si="30"/>
        <v>95468000</v>
      </c>
      <c r="Q65" s="50">
        <f t="shared" si="30"/>
        <v>121130466</v>
      </c>
      <c r="R65" s="34">
        <f t="shared" si="16"/>
        <v>-71.040184088294197</v>
      </c>
      <c r="S65" s="35">
        <f t="shared" si="17"/>
        <v>-90.020887201228078</v>
      </c>
      <c r="T65" s="34">
        <f t="shared" si="18"/>
        <v>60.703249189292293</v>
      </c>
      <c r="U65" s="35">
        <f t="shared" si="19"/>
        <v>77.020707064284352</v>
      </c>
      <c r="V65" s="49">
        <f>+V61+V62</f>
        <v>7421000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56581000</v>
      </c>
      <c r="C8" s="36">
        <f t="shared" si="0"/>
        <v>-5872000</v>
      </c>
      <c r="D8" s="36">
        <f t="shared" si="0"/>
        <v>0</v>
      </c>
      <c r="E8" s="36">
        <f t="shared" si="0"/>
        <v>50709000</v>
      </c>
      <c r="F8" s="37">
        <f t="shared" si="0"/>
        <v>56798000</v>
      </c>
      <c r="G8" s="38">
        <f t="shared" si="0"/>
        <v>50709000</v>
      </c>
      <c r="H8" s="37">
        <f t="shared" si="0"/>
        <v>4658000</v>
      </c>
      <c r="I8" s="38">
        <f t="shared" si="0"/>
        <v>0</v>
      </c>
      <c r="J8" s="37">
        <f t="shared" si="0"/>
        <v>13275000</v>
      </c>
      <c r="K8" s="38">
        <f t="shared" si="0"/>
        <v>0</v>
      </c>
      <c r="L8" s="37">
        <f t="shared" si="0"/>
        <v>8075000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26008000</v>
      </c>
      <c r="Q8" s="38">
        <f t="shared" si="0"/>
        <v>0</v>
      </c>
      <c r="R8" s="16">
        <f>IF(($J8       =0),0,((($L8       -$J8       )/$J8       )*100))</f>
        <v>-39.1713747645951</v>
      </c>
      <c r="S8" s="17">
        <f>IF(($K8       =0),0,((($M8       -$K8       )/$K8       )*100))</f>
        <v>0</v>
      </c>
      <c r="T8" s="16">
        <f>IF(($E8       =0),0,(($P8       /$E8       )*100))</f>
        <v>51.288725867203055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53420000</v>
      </c>
      <c r="C9" s="39">
        <f t="shared" si="2"/>
        <v>-6172000</v>
      </c>
      <c r="D9" s="39">
        <f t="shared" si="2"/>
        <v>0</v>
      </c>
      <c r="E9" s="39">
        <f t="shared" si="2"/>
        <v>47248000</v>
      </c>
      <c r="F9" s="40">
        <f t="shared" si="2"/>
        <v>53337000</v>
      </c>
      <c r="G9" s="41">
        <f t="shared" si="2"/>
        <v>47248000</v>
      </c>
      <c r="H9" s="40">
        <f t="shared" si="2"/>
        <v>3868000</v>
      </c>
      <c r="I9" s="41">
        <f t="shared" si="2"/>
        <v>0</v>
      </c>
      <c r="J9" s="40">
        <f t="shared" si="2"/>
        <v>13103000</v>
      </c>
      <c r="K9" s="41">
        <f t="shared" si="2"/>
        <v>0</v>
      </c>
      <c r="L9" s="40">
        <f t="shared" si="2"/>
        <v>7717000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24688000</v>
      </c>
      <c r="Q9" s="41">
        <f t="shared" si="2"/>
        <v>0</v>
      </c>
      <c r="R9" s="20">
        <f>IF(($J9       =0),0,((($L9       -$J9       )/$J9       )*100))</f>
        <v>-41.10509043730444</v>
      </c>
      <c r="S9" s="21">
        <f>IF(($K9       =0),0,((($M9       -$K9       )/$K9       )*100))</f>
        <v>0</v>
      </c>
      <c r="T9" s="20">
        <f>IF(($E9       =0),0,(($P9       /$E9       )*100))</f>
        <v>52.251947172367089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28420000</v>
      </c>
      <c r="C10" s="42">
        <v>-83000</v>
      </c>
      <c r="D10" s="42"/>
      <c r="E10" s="42">
        <f t="shared" ref="E10:E41" si="4">$B10      +$C10      +$D10</f>
        <v>28337000</v>
      </c>
      <c r="F10" s="43">
        <v>28337000</v>
      </c>
      <c r="G10" s="44">
        <v>28337000</v>
      </c>
      <c r="H10" s="43">
        <v>1659000</v>
      </c>
      <c r="I10" s="44"/>
      <c r="J10" s="43">
        <v>11401000</v>
      </c>
      <c r="K10" s="44"/>
      <c r="L10" s="43">
        <v>7717000</v>
      </c>
      <c r="M10" s="44"/>
      <c r="N10" s="43"/>
      <c r="O10" s="44"/>
      <c r="P10" s="43">
        <f t="shared" ref="P10:P41" si="5">$H10      +$J10      +$L10      +$N10</f>
        <v>20777000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-32.312955003947025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73.321099622401803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25000000</v>
      </c>
      <c r="C23" s="42">
        <v>-6089000</v>
      </c>
      <c r="D23" s="42"/>
      <c r="E23" s="42">
        <f t="shared" si="4"/>
        <v>18911000</v>
      </c>
      <c r="F23" s="43">
        <v>25000000</v>
      </c>
      <c r="G23" s="44">
        <v>18911000</v>
      </c>
      <c r="H23" s="43">
        <v>2209000</v>
      </c>
      <c r="I23" s="44"/>
      <c r="J23" s="43">
        <v>1702000</v>
      </c>
      <c r="K23" s="44"/>
      <c r="L23" s="43"/>
      <c r="M23" s="44"/>
      <c r="N23" s="43"/>
      <c r="O23" s="44"/>
      <c r="P23" s="43">
        <f t="shared" si="5"/>
        <v>3911000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20.681085082756066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3161000</v>
      </c>
      <c r="C28" s="39">
        <f t="shared" si="11"/>
        <v>300000</v>
      </c>
      <c r="D28" s="39">
        <f t="shared" si="11"/>
        <v>0</v>
      </c>
      <c r="E28" s="39">
        <f t="shared" si="11"/>
        <v>3461000</v>
      </c>
      <c r="F28" s="40">
        <f t="shared" si="11"/>
        <v>3461000</v>
      </c>
      <c r="G28" s="41">
        <f t="shared" si="11"/>
        <v>3461000</v>
      </c>
      <c r="H28" s="40">
        <f t="shared" si="11"/>
        <v>790000</v>
      </c>
      <c r="I28" s="41">
        <f t="shared" si="11"/>
        <v>0</v>
      </c>
      <c r="J28" s="40">
        <f t="shared" si="11"/>
        <v>172000</v>
      </c>
      <c r="K28" s="41">
        <f t="shared" si="11"/>
        <v>0</v>
      </c>
      <c r="L28" s="40">
        <f t="shared" si="11"/>
        <v>358000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1320000</v>
      </c>
      <c r="Q28" s="41">
        <f t="shared" si="11"/>
        <v>0</v>
      </c>
      <c r="R28" s="20">
        <f t="shared" si="7"/>
        <v>108.13953488372093</v>
      </c>
      <c r="S28" s="21">
        <f t="shared" si="8"/>
        <v>0</v>
      </c>
      <c r="T28" s="20">
        <f t="shared" si="9"/>
        <v>38.139266108061257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449000</v>
      </c>
      <c r="I31" s="44"/>
      <c r="J31" s="43">
        <v>172000</v>
      </c>
      <c r="K31" s="44"/>
      <c r="L31" s="43">
        <v>358000</v>
      </c>
      <c r="M31" s="44"/>
      <c r="N31" s="43"/>
      <c r="O31" s="44"/>
      <c r="P31" s="43">
        <f t="shared" si="5"/>
        <v>979000</v>
      </c>
      <c r="Q31" s="44">
        <f t="shared" si="6"/>
        <v>0</v>
      </c>
      <c r="R31" s="24">
        <f t="shared" si="7"/>
        <v>108.13953488372093</v>
      </c>
      <c r="S31" s="25">
        <f t="shared" si="8"/>
        <v>0</v>
      </c>
      <c r="T31" s="24">
        <f t="shared" si="9"/>
        <v>54.388888888888886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1361000</v>
      </c>
      <c r="C33" s="42">
        <v>300000</v>
      </c>
      <c r="D33" s="42"/>
      <c r="E33" s="42">
        <f t="shared" si="4"/>
        <v>1661000</v>
      </c>
      <c r="F33" s="43">
        <v>1661000</v>
      </c>
      <c r="G33" s="44">
        <v>1661000</v>
      </c>
      <c r="H33" s="43">
        <v>341000</v>
      </c>
      <c r="I33" s="44"/>
      <c r="J33" s="43"/>
      <c r="K33" s="44"/>
      <c r="L33" s="43"/>
      <c r="M33" s="44"/>
      <c r="N33" s="43"/>
      <c r="O33" s="44"/>
      <c r="P33" s="43">
        <f t="shared" si="5"/>
        <v>341000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20.52980132450331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48000000</v>
      </c>
      <c r="C43" s="45">
        <f t="shared" si="20"/>
        <v>0</v>
      </c>
      <c r="D43" s="45">
        <f t="shared" si="20"/>
        <v>0</v>
      </c>
      <c r="E43" s="45">
        <f t="shared" si="20"/>
        <v>48000000</v>
      </c>
      <c r="F43" s="46">
        <f t="shared" si="20"/>
        <v>48000000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48000000</v>
      </c>
      <c r="C44" s="39">
        <f t="shared" si="22"/>
        <v>0</v>
      </c>
      <c r="D44" s="39">
        <f t="shared" si="22"/>
        <v>0</v>
      </c>
      <c r="E44" s="39">
        <f t="shared" si="22"/>
        <v>48000000</v>
      </c>
      <c r="F44" s="40">
        <f t="shared" si="22"/>
        <v>48000000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48000000</v>
      </c>
      <c r="C53" s="42"/>
      <c r="D53" s="42"/>
      <c r="E53" s="42">
        <f t="shared" si="13"/>
        <v>48000000</v>
      </c>
      <c r="F53" s="43">
        <v>48000000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104581000</v>
      </c>
      <c r="C61" s="39">
        <f t="shared" si="26"/>
        <v>-5872000</v>
      </c>
      <c r="D61" s="39">
        <f t="shared" si="26"/>
        <v>0</v>
      </c>
      <c r="E61" s="39">
        <f t="shared" si="26"/>
        <v>98709000</v>
      </c>
      <c r="F61" s="40">
        <f t="shared" si="26"/>
        <v>104798000</v>
      </c>
      <c r="G61" s="41">
        <f t="shared" si="26"/>
        <v>50709000</v>
      </c>
      <c r="H61" s="40">
        <f t="shared" si="26"/>
        <v>4658000</v>
      </c>
      <c r="I61" s="41">
        <f t="shared" si="26"/>
        <v>0</v>
      </c>
      <c r="J61" s="40">
        <f t="shared" si="26"/>
        <v>13275000</v>
      </c>
      <c r="K61" s="41">
        <f t="shared" si="26"/>
        <v>0</v>
      </c>
      <c r="L61" s="40">
        <f t="shared" si="26"/>
        <v>8075000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26008000</v>
      </c>
      <c r="Q61" s="41">
        <f t="shared" si="26"/>
        <v>0</v>
      </c>
      <c r="R61" s="20">
        <f t="shared" si="16"/>
        <v>-39.1713747645951</v>
      </c>
      <c r="S61" s="21">
        <f t="shared" si="17"/>
        <v>0</v>
      </c>
      <c r="T61" s="20">
        <f t="shared" si="18"/>
        <v>26.348154676878501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104581000</v>
      </c>
      <c r="C65" s="48">
        <f t="shared" si="30"/>
        <v>-5872000</v>
      </c>
      <c r="D65" s="48">
        <f t="shared" si="30"/>
        <v>0</v>
      </c>
      <c r="E65" s="48">
        <f t="shared" si="30"/>
        <v>98709000</v>
      </c>
      <c r="F65" s="49">
        <f t="shared" si="30"/>
        <v>104798000</v>
      </c>
      <c r="G65" s="50">
        <f t="shared" si="30"/>
        <v>50709000</v>
      </c>
      <c r="H65" s="49">
        <f t="shared" si="30"/>
        <v>4658000</v>
      </c>
      <c r="I65" s="50">
        <f t="shared" si="30"/>
        <v>0</v>
      </c>
      <c r="J65" s="49">
        <f t="shared" si="30"/>
        <v>13275000</v>
      </c>
      <c r="K65" s="50">
        <f t="shared" si="30"/>
        <v>0</v>
      </c>
      <c r="L65" s="49">
        <f t="shared" si="30"/>
        <v>8075000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26008000</v>
      </c>
      <c r="Q65" s="50">
        <f t="shared" si="30"/>
        <v>0</v>
      </c>
      <c r="R65" s="34">
        <f t="shared" si="16"/>
        <v>-39.1713747645951</v>
      </c>
      <c r="S65" s="35">
        <f t="shared" si="17"/>
        <v>0</v>
      </c>
      <c r="T65" s="34">
        <f t="shared" si="18"/>
        <v>26.348154676878501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196952000</v>
      </c>
      <c r="C8" s="36">
        <f t="shared" si="0"/>
        <v>24872000</v>
      </c>
      <c r="D8" s="36">
        <f t="shared" si="0"/>
        <v>0</v>
      </c>
      <c r="E8" s="36">
        <f t="shared" si="0"/>
        <v>221824000</v>
      </c>
      <c r="F8" s="37">
        <f t="shared" si="0"/>
        <v>224324000</v>
      </c>
      <c r="G8" s="38">
        <f t="shared" si="0"/>
        <v>221824000</v>
      </c>
      <c r="H8" s="37">
        <f t="shared" si="0"/>
        <v>52516000</v>
      </c>
      <c r="I8" s="38">
        <f t="shared" si="0"/>
        <v>43550750</v>
      </c>
      <c r="J8" s="37">
        <f t="shared" si="0"/>
        <v>47180000</v>
      </c>
      <c r="K8" s="38">
        <f t="shared" si="0"/>
        <v>42430746</v>
      </c>
      <c r="L8" s="37">
        <f t="shared" si="0"/>
        <v>13827000</v>
      </c>
      <c r="M8" s="38">
        <f t="shared" si="0"/>
        <v>14707841</v>
      </c>
      <c r="N8" s="37">
        <f t="shared" si="0"/>
        <v>0</v>
      </c>
      <c r="O8" s="38">
        <f t="shared" si="0"/>
        <v>0</v>
      </c>
      <c r="P8" s="37">
        <f t="shared" si="0"/>
        <v>113523000</v>
      </c>
      <c r="Q8" s="38">
        <f t="shared" si="0"/>
        <v>100689337</v>
      </c>
      <c r="R8" s="16">
        <f>IF(($J8       =0),0,((($L8       -$J8       )/$J8       )*100))</f>
        <v>-70.693090292496819</v>
      </c>
      <c r="S8" s="17">
        <f>IF(($K8       =0),0,((($M8       -$K8       )/$K8       )*100))</f>
        <v>-65.336831457075959</v>
      </c>
      <c r="T8" s="16">
        <f>IF(($E8       =0),0,(($P8       /$E8       )*100))</f>
        <v>51.177059290248131</v>
      </c>
      <c r="U8" s="18">
        <f>IF(($E8       =0),0,(($Q8       /$E8       )*100))</f>
        <v>45.391543295585691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190759000</v>
      </c>
      <c r="C9" s="39">
        <f t="shared" si="2"/>
        <v>21872000</v>
      </c>
      <c r="D9" s="39">
        <f t="shared" si="2"/>
        <v>0</v>
      </c>
      <c r="E9" s="39">
        <f t="shared" si="2"/>
        <v>212631000</v>
      </c>
      <c r="F9" s="40">
        <f t="shared" si="2"/>
        <v>215131000</v>
      </c>
      <c r="G9" s="41">
        <f t="shared" si="2"/>
        <v>212631000</v>
      </c>
      <c r="H9" s="40">
        <f t="shared" si="2"/>
        <v>51592000</v>
      </c>
      <c r="I9" s="41">
        <f t="shared" si="2"/>
        <v>46034462</v>
      </c>
      <c r="J9" s="40">
        <f t="shared" si="2"/>
        <v>46895000</v>
      </c>
      <c r="K9" s="41">
        <f t="shared" si="2"/>
        <v>40963997</v>
      </c>
      <c r="L9" s="40">
        <f t="shared" si="2"/>
        <v>13746000</v>
      </c>
      <c r="M9" s="41">
        <f t="shared" si="2"/>
        <v>14130183</v>
      </c>
      <c r="N9" s="40">
        <f t="shared" si="2"/>
        <v>0</v>
      </c>
      <c r="O9" s="41">
        <f t="shared" si="2"/>
        <v>0</v>
      </c>
      <c r="P9" s="40">
        <f t="shared" si="2"/>
        <v>112233000</v>
      </c>
      <c r="Q9" s="41">
        <f t="shared" si="2"/>
        <v>101128642</v>
      </c>
      <c r="R9" s="20">
        <f>IF(($J9       =0),0,((($L9       -$J9       )/$J9       )*100))</f>
        <v>-70.687706578526502</v>
      </c>
      <c r="S9" s="21">
        <f>IF(($K9       =0),0,((($M9       -$K9       )/$K9       )*100))</f>
        <v>-65.50584895316733</v>
      </c>
      <c r="T9" s="20">
        <f>IF(($E9       =0),0,(($P9       /$E9       )*100))</f>
        <v>52.782990250716033</v>
      </c>
      <c r="U9" s="22">
        <f>IF(($E9       =0),0,(($Q9       /$E9       )*100))</f>
        <v>47.560629447258393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139733000</v>
      </c>
      <c r="C10" s="42">
        <v>-628000</v>
      </c>
      <c r="D10" s="42"/>
      <c r="E10" s="42">
        <f t="shared" ref="E10:E41" si="4">$B10      +$C10      +$D10</f>
        <v>139105000</v>
      </c>
      <c r="F10" s="43">
        <v>139105000</v>
      </c>
      <c r="G10" s="44">
        <v>139105000</v>
      </c>
      <c r="H10" s="43">
        <v>32314000</v>
      </c>
      <c r="I10" s="44">
        <v>40111689</v>
      </c>
      <c r="J10" s="43">
        <v>39057000</v>
      </c>
      <c r="K10" s="44">
        <v>30846982</v>
      </c>
      <c r="L10" s="43">
        <v>12891000</v>
      </c>
      <c r="M10" s="44">
        <v>13275889</v>
      </c>
      <c r="N10" s="43"/>
      <c r="O10" s="44"/>
      <c r="P10" s="43">
        <f t="shared" ref="P10:P41" si="5">$H10      +$J10      +$L10      +$N10</f>
        <v>84262000</v>
      </c>
      <c r="Q10" s="44">
        <f t="shared" ref="Q10:Q41" si="6">$I10      +$K10      +$M10      +$O10</f>
        <v>84234560</v>
      </c>
      <c r="R10" s="24">
        <f t="shared" ref="R10:R41" si="7">IF(($J10      =0),0,((($L10      -$J10      )/$J10      )*100))</f>
        <v>-66.994392810507719</v>
      </c>
      <c r="S10" s="25">
        <f t="shared" ref="S10:S41" si="8">IF(($K10      =0),0,((($M10      -$K10      )/$K10      )*100))</f>
        <v>-56.962113830130932</v>
      </c>
      <c r="T10" s="24">
        <f t="shared" ref="T10:T41" si="9">IF(($E10      =0),0,(($P10      /$E10      )*100))</f>
        <v>60.574386254987246</v>
      </c>
      <c r="U10" s="26">
        <f t="shared" ref="U10:U41" si="10">IF(($E10      =0),0,(($Q10      /$E10      )*100))</f>
        <v>60.554660148808459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26026000</v>
      </c>
      <c r="C13" s="42"/>
      <c r="D13" s="42"/>
      <c r="E13" s="42">
        <f t="shared" si="4"/>
        <v>26026000</v>
      </c>
      <c r="F13" s="43">
        <v>26026000</v>
      </c>
      <c r="G13" s="44">
        <v>26026000</v>
      </c>
      <c r="H13" s="43">
        <v>9588000</v>
      </c>
      <c r="I13" s="44">
        <v>4273414</v>
      </c>
      <c r="J13" s="43">
        <v>2137000</v>
      </c>
      <c r="K13" s="44">
        <v>7321137</v>
      </c>
      <c r="L13" s="43">
        <v>128000</v>
      </c>
      <c r="M13" s="44">
        <v>127621</v>
      </c>
      <c r="N13" s="43"/>
      <c r="O13" s="44"/>
      <c r="P13" s="43">
        <f t="shared" si="5"/>
        <v>11853000</v>
      </c>
      <c r="Q13" s="44">
        <f t="shared" si="6"/>
        <v>11722172</v>
      </c>
      <c r="R13" s="24">
        <f t="shared" si="7"/>
        <v>-94.010294805802531</v>
      </c>
      <c r="S13" s="25">
        <f t="shared" si="8"/>
        <v>-98.256814481138662</v>
      </c>
      <c r="T13" s="24">
        <f t="shared" si="9"/>
        <v>45.5429186198417</v>
      </c>
      <c r="U13" s="26">
        <f t="shared" si="10"/>
        <v>45.040236686390536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25000000</v>
      </c>
      <c r="D20" s="42"/>
      <c r="E20" s="42">
        <f t="shared" si="4"/>
        <v>25000000</v>
      </c>
      <c r="F20" s="43">
        <v>25000000</v>
      </c>
      <c r="G20" s="44">
        <v>25000000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25000000</v>
      </c>
      <c r="C23" s="42">
        <v>-2500000</v>
      </c>
      <c r="D23" s="42"/>
      <c r="E23" s="42">
        <f t="shared" si="4"/>
        <v>22500000</v>
      </c>
      <c r="F23" s="43">
        <v>25000000</v>
      </c>
      <c r="G23" s="44">
        <v>22500000</v>
      </c>
      <c r="H23" s="43">
        <v>9690000</v>
      </c>
      <c r="I23" s="44">
        <v>1649359</v>
      </c>
      <c r="J23" s="43">
        <v>5701000</v>
      </c>
      <c r="K23" s="44">
        <v>2795878</v>
      </c>
      <c r="L23" s="43">
        <v>727000</v>
      </c>
      <c r="M23" s="44">
        <v>726673</v>
      </c>
      <c r="N23" s="43"/>
      <c r="O23" s="44"/>
      <c r="P23" s="43">
        <f t="shared" si="5"/>
        <v>16118000</v>
      </c>
      <c r="Q23" s="44">
        <f t="shared" si="6"/>
        <v>5171910</v>
      </c>
      <c r="R23" s="24">
        <f t="shared" si="7"/>
        <v>-87.247851254165937</v>
      </c>
      <c r="S23" s="25">
        <f t="shared" si="8"/>
        <v>-74.009130584381722</v>
      </c>
      <c r="T23" s="24">
        <f t="shared" si="9"/>
        <v>71.635555555555555</v>
      </c>
      <c r="U23" s="26">
        <f t="shared" si="10"/>
        <v>22.986266666666666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6193000</v>
      </c>
      <c r="C28" s="39">
        <f t="shared" si="11"/>
        <v>3000000</v>
      </c>
      <c r="D28" s="39">
        <f t="shared" si="11"/>
        <v>0</v>
      </c>
      <c r="E28" s="39">
        <f t="shared" si="11"/>
        <v>9193000</v>
      </c>
      <c r="F28" s="40">
        <f t="shared" si="11"/>
        <v>9193000</v>
      </c>
      <c r="G28" s="41">
        <f t="shared" si="11"/>
        <v>9193000</v>
      </c>
      <c r="H28" s="40">
        <f t="shared" si="11"/>
        <v>924000</v>
      </c>
      <c r="I28" s="41">
        <f t="shared" si="11"/>
        <v>-2483712</v>
      </c>
      <c r="J28" s="40">
        <f t="shared" si="11"/>
        <v>285000</v>
      </c>
      <c r="K28" s="41">
        <f t="shared" si="11"/>
        <v>1466749</v>
      </c>
      <c r="L28" s="40">
        <f t="shared" si="11"/>
        <v>81000</v>
      </c>
      <c r="M28" s="41">
        <f t="shared" si="11"/>
        <v>577658</v>
      </c>
      <c r="N28" s="40">
        <f t="shared" si="11"/>
        <v>0</v>
      </c>
      <c r="O28" s="41">
        <f t="shared" si="11"/>
        <v>0</v>
      </c>
      <c r="P28" s="40">
        <f t="shared" si="11"/>
        <v>1290000</v>
      </c>
      <c r="Q28" s="41">
        <f t="shared" si="11"/>
        <v>-439305</v>
      </c>
      <c r="R28" s="20">
        <f t="shared" si="7"/>
        <v>-71.578947368421055</v>
      </c>
      <c r="S28" s="21">
        <f t="shared" si="8"/>
        <v>-60.616438122678119</v>
      </c>
      <c r="T28" s="20">
        <f t="shared" si="9"/>
        <v>14.032415968671815</v>
      </c>
      <c r="U28" s="22">
        <f t="shared" si="10"/>
        <v>-4.7786903078429237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126000</v>
      </c>
      <c r="I31" s="44">
        <v>-2495457</v>
      </c>
      <c r="J31" s="43">
        <v>285000</v>
      </c>
      <c r="K31" s="44">
        <v>1089656</v>
      </c>
      <c r="L31" s="43">
        <v>81000</v>
      </c>
      <c r="M31" s="44">
        <v>577658</v>
      </c>
      <c r="N31" s="43"/>
      <c r="O31" s="44"/>
      <c r="P31" s="43">
        <f t="shared" si="5"/>
        <v>492000</v>
      </c>
      <c r="Q31" s="44">
        <f t="shared" si="6"/>
        <v>-828143</v>
      </c>
      <c r="R31" s="24">
        <f t="shared" si="7"/>
        <v>-71.578947368421055</v>
      </c>
      <c r="S31" s="25">
        <f t="shared" si="8"/>
        <v>-46.987122541425919</v>
      </c>
      <c r="T31" s="24">
        <f t="shared" si="9"/>
        <v>16.400000000000002</v>
      </c>
      <c r="U31" s="26">
        <f t="shared" si="10"/>
        <v>-27.60476666666667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3193000</v>
      </c>
      <c r="C33" s="42"/>
      <c r="D33" s="42"/>
      <c r="E33" s="42">
        <f t="shared" si="4"/>
        <v>3193000</v>
      </c>
      <c r="F33" s="43">
        <v>3193000</v>
      </c>
      <c r="G33" s="44">
        <v>3193000</v>
      </c>
      <c r="H33" s="43">
        <v>798000</v>
      </c>
      <c r="I33" s="44">
        <v>11745</v>
      </c>
      <c r="J33" s="43"/>
      <c r="K33" s="44">
        <v>377093</v>
      </c>
      <c r="L33" s="43"/>
      <c r="M33" s="44"/>
      <c r="N33" s="43"/>
      <c r="O33" s="44"/>
      <c r="P33" s="43">
        <f t="shared" si="5"/>
        <v>798000</v>
      </c>
      <c r="Q33" s="44">
        <f t="shared" si="6"/>
        <v>388838</v>
      </c>
      <c r="R33" s="24">
        <f t="shared" si="7"/>
        <v>0</v>
      </c>
      <c r="S33" s="25">
        <f t="shared" si="8"/>
        <v>-100</v>
      </c>
      <c r="T33" s="24">
        <f t="shared" si="9"/>
        <v>24.992170372690261</v>
      </c>
      <c r="U33" s="26">
        <f t="shared" si="10"/>
        <v>12.177826495458815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>
        <v>3000000</v>
      </c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100000</v>
      </c>
      <c r="C43" s="45">
        <f t="shared" si="20"/>
        <v>101516000</v>
      </c>
      <c r="D43" s="45">
        <f t="shared" si="20"/>
        <v>0</v>
      </c>
      <c r="E43" s="45">
        <f t="shared" si="20"/>
        <v>101616000</v>
      </c>
      <c r="F43" s="46">
        <f t="shared" si="20"/>
        <v>101616000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</v>
      </c>
      <c r="C44" s="39">
        <f t="shared" si="22"/>
        <v>101516000</v>
      </c>
      <c r="D44" s="39">
        <f t="shared" si="22"/>
        <v>0</v>
      </c>
      <c r="E44" s="39">
        <f t="shared" si="22"/>
        <v>101616000</v>
      </c>
      <c r="F44" s="40">
        <f t="shared" si="22"/>
        <v>101616000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1521000</v>
      </c>
      <c r="D47" s="42"/>
      <c r="E47" s="42">
        <f t="shared" si="13"/>
        <v>1621000</v>
      </c>
      <c r="F47" s="43">
        <v>1621000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99995000</v>
      </c>
      <c r="D55" s="42"/>
      <c r="E55" s="42">
        <f t="shared" si="13"/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197052000</v>
      </c>
      <c r="C61" s="39">
        <f t="shared" si="26"/>
        <v>126388000</v>
      </c>
      <c r="D61" s="39">
        <f t="shared" si="26"/>
        <v>0</v>
      </c>
      <c r="E61" s="39">
        <f t="shared" si="26"/>
        <v>323440000</v>
      </c>
      <c r="F61" s="40">
        <f t="shared" si="26"/>
        <v>325940000</v>
      </c>
      <c r="G61" s="41">
        <f t="shared" si="26"/>
        <v>221824000</v>
      </c>
      <c r="H61" s="40">
        <f t="shared" si="26"/>
        <v>52516000</v>
      </c>
      <c r="I61" s="41">
        <f t="shared" si="26"/>
        <v>43550750</v>
      </c>
      <c r="J61" s="40">
        <f t="shared" si="26"/>
        <v>47180000</v>
      </c>
      <c r="K61" s="41">
        <f t="shared" si="26"/>
        <v>42430746</v>
      </c>
      <c r="L61" s="40">
        <f t="shared" si="26"/>
        <v>13827000</v>
      </c>
      <c r="M61" s="41">
        <f t="shared" si="26"/>
        <v>14707841</v>
      </c>
      <c r="N61" s="40">
        <f t="shared" si="26"/>
        <v>0</v>
      </c>
      <c r="O61" s="41">
        <f t="shared" si="26"/>
        <v>0</v>
      </c>
      <c r="P61" s="40">
        <f t="shared" si="26"/>
        <v>113523000</v>
      </c>
      <c r="Q61" s="41">
        <f t="shared" si="26"/>
        <v>100689337</v>
      </c>
      <c r="R61" s="20">
        <f t="shared" si="16"/>
        <v>-70.693090292496819</v>
      </c>
      <c r="S61" s="21">
        <f t="shared" si="17"/>
        <v>-65.336831457075959</v>
      </c>
      <c r="T61" s="20">
        <f t="shared" si="18"/>
        <v>35.098627256987385</v>
      </c>
      <c r="U61" s="22">
        <f t="shared" si="19"/>
        <v>31.130762119713083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197052000</v>
      </c>
      <c r="C65" s="48">
        <f t="shared" si="30"/>
        <v>126388000</v>
      </c>
      <c r="D65" s="48">
        <f t="shared" si="30"/>
        <v>0</v>
      </c>
      <c r="E65" s="48">
        <f t="shared" si="30"/>
        <v>323440000</v>
      </c>
      <c r="F65" s="49">
        <f t="shared" si="30"/>
        <v>325940000</v>
      </c>
      <c r="G65" s="50">
        <f t="shared" si="30"/>
        <v>221824000</v>
      </c>
      <c r="H65" s="49">
        <f t="shared" si="30"/>
        <v>52516000</v>
      </c>
      <c r="I65" s="50">
        <f t="shared" si="30"/>
        <v>43550750</v>
      </c>
      <c r="J65" s="49">
        <f t="shared" si="30"/>
        <v>47180000</v>
      </c>
      <c r="K65" s="50">
        <f t="shared" si="30"/>
        <v>42430746</v>
      </c>
      <c r="L65" s="49">
        <f t="shared" si="30"/>
        <v>13827000</v>
      </c>
      <c r="M65" s="51">
        <f t="shared" si="30"/>
        <v>14707841</v>
      </c>
      <c r="N65" s="49">
        <f t="shared" si="30"/>
        <v>0</v>
      </c>
      <c r="O65" s="50">
        <f t="shared" si="30"/>
        <v>0</v>
      </c>
      <c r="P65" s="49">
        <f t="shared" si="30"/>
        <v>113523000</v>
      </c>
      <c r="Q65" s="50">
        <f t="shared" si="30"/>
        <v>100689337</v>
      </c>
      <c r="R65" s="34">
        <f t="shared" si="16"/>
        <v>-70.693090292496819</v>
      </c>
      <c r="S65" s="35">
        <f t="shared" si="17"/>
        <v>-65.336831457075959</v>
      </c>
      <c r="T65" s="34">
        <f t="shared" si="18"/>
        <v>35.098627256987385</v>
      </c>
      <c r="U65" s="35">
        <f t="shared" si="19"/>
        <v>31.130762119713083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168745000</v>
      </c>
      <c r="C8" s="36">
        <f t="shared" si="0"/>
        <v>-19585000</v>
      </c>
      <c r="D8" s="36">
        <f t="shared" si="0"/>
        <v>0</v>
      </c>
      <c r="E8" s="36">
        <f t="shared" si="0"/>
        <v>149160000</v>
      </c>
      <c r="F8" s="37">
        <f t="shared" si="0"/>
        <v>174745000</v>
      </c>
      <c r="G8" s="38">
        <f t="shared" si="0"/>
        <v>149160000</v>
      </c>
      <c r="H8" s="37">
        <f t="shared" si="0"/>
        <v>19891000</v>
      </c>
      <c r="I8" s="38">
        <f t="shared" si="0"/>
        <v>0</v>
      </c>
      <c r="J8" s="37">
        <f t="shared" si="0"/>
        <v>51575000</v>
      </c>
      <c r="K8" s="38">
        <f t="shared" si="0"/>
        <v>0</v>
      </c>
      <c r="L8" s="37">
        <f t="shared" si="0"/>
        <v>17388000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88854000</v>
      </c>
      <c r="Q8" s="38">
        <f t="shared" si="0"/>
        <v>0</v>
      </c>
      <c r="R8" s="16">
        <f>IF(($J8       =0),0,((($L8       -$J8       )/$J8       )*100))</f>
        <v>-66.285991274842459</v>
      </c>
      <c r="S8" s="17">
        <f>IF(($K8       =0),0,((($M8       -$K8       )/$K8       )*100))</f>
        <v>0</v>
      </c>
      <c r="T8" s="16">
        <f>IF(($E8       =0),0,(($P8       /$E8       )*100))</f>
        <v>59.569589702333069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165137000</v>
      </c>
      <c r="C9" s="39">
        <f t="shared" si="2"/>
        <v>-19585000</v>
      </c>
      <c r="D9" s="39">
        <f t="shared" si="2"/>
        <v>0</v>
      </c>
      <c r="E9" s="39">
        <f t="shared" si="2"/>
        <v>145552000</v>
      </c>
      <c r="F9" s="40">
        <f t="shared" si="2"/>
        <v>171137000</v>
      </c>
      <c r="G9" s="41">
        <f t="shared" si="2"/>
        <v>145552000</v>
      </c>
      <c r="H9" s="40">
        <f t="shared" si="2"/>
        <v>19111000</v>
      </c>
      <c r="I9" s="41">
        <f t="shared" si="2"/>
        <v>0</v>
      </c>
      <c r="J9" s="40">
        <f t="shared" si="2"/>
        <v>50935000</v>
      </c>
      <c r="K9" s="41">
        <f t="shared" si="2"/>
        <v>0</v>
      </c>
      <c r="L9" s="40">
        <f t="shared" si="2"/>
        <v>16913000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86959000</v>
      </c>
      <c r="Q9" s="41">
        <f t="shared" si="2"/>
        <v>0</v>
      </c>
      <c r="R9" s="20">
        <f>IF(($J9       =0),0,((($L9       -$J9       )/$J9       )*100))</f>
        <v>-66.794934720722495</v>
      </c>
      <c r="S9" s="21">
        <f>IF(($K9       =0),0,((($M9       -$K9       )/$K9       )*100))</f>
        <v>0</v>
      </c>
      <c r="T9" s="20">
        <f>IF(($E9       =0),0,(($P9       /$E9       )*100))</f>
        <v>59.744283829834011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2400000</v>
      </c>
      <c r="C13" s="42"/>
      <c r="D13" s="42"/>
      <c r="E13" s="42">
        <f t="shared" si="4"/>
        <v>2400000</v>
      </c>
      <c r="F13" s="43">
        <v>2400000</v>
      </c>
      <c r="G13" s="44">
        <v>2400000</v>
      </c>
      <c r="H13" s="43"/>
      <c r="I13" s="44"/>
      <c r="J13" s="43">
        <v>1352000</v>
      </c>
      <c r="K13" s="44"/>
      <c r="L13" s="43">
        <v>438000</v>
      </c>
      <c r="M13" s="44"/>
      <c r="N13" s="43"/>
      <c r="O13" s="44"/>
      <c r="P13" s="43">
        <f t="shared" si="5"/>
        <v>1790000</v>
      </c>
      <c r="Q13" s="44">
        <f t="shared" si="6"/>
        <v>0</v>
      </c>
      <c r="R13" s="24">
        <f t="shared" si="7"/>
        <v>-67.603550295857985</v>
      </c>
      <c r="S13" s="25">
        <f t="shared" si="8"/>
        <v>0</v>
      </c>
      <c r="T13" s="24">
        <f t="shared" si="9"/>
        <v>74.583333333333329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75000000</v>
      </c>
      <c r="C22" s="42">
        <v>-25585000</v>
      </c>
      <c r="D22" s="42"/>
      <c r="E22" s="42">
        <f t="shared" si="4"/>
        <v>49415000</v>
      </c>
      <c r="F22" s="43">
        <v>75000000</v>
      </c>
      <c r="G22" s="44">
        <v>49415000</v>
      </c>
      <c r="H22" s="43">
        <v>8089000</v>
      </c>
      <c r="I22" s="44"/>
      <c r="J22" s="43">
        <v>4073000</v>
      </c>
      <c r="K22" s="44"/>
      <c r="L22" s="43">
        <v>10818000</v>
      </c>
      <c r="M22" s="44"/>
      <c r="N22" s="43"/>
      <c r="O22" s="44"/>
      <c r="P22" s="43">
        <f t="shared" si="5"/>
        <v>22980000</v>
      </c>
      <c r="Q22" s="44">
        <f t="shared" si="6"/>
        <v>0</v>
      </c>
      <c r="R22" s="24">
        <f t="shared" si="7"/>
        <v>165.60274981586053</v>
      </c>
      <c r="S22" s="25">
        <f t="shared" si="8"/>
        <v>0</v>
      </c>
      <c r="T22" s="24">
        <f t="shared" si="9"/>
        <v>46.504097945967828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>
        <v>1319000</v>
      </c>
      <c r="I23" s="44"/>
      <c r="J23" s="43">
        <v>4535000</v>
      </c>
      <c r="K23" s="44"/>
      <c r="L23" s="43">
        <v>1066000</v>
      </c>
      <c r="M23" s="44"/>
      <c r="N23" s="43"/>
      <c r="O23" s="44"/>
      <c r="P23" s="43">
        <f t="shared" si="5"/>
        <v>6920000</v>
      </c>
      <c r="Q23" s="44">
        <f t="shared" si="6"/>
        <v>0</v>
      </c>
      <c r="R23" s="24">
        <f t="shared" si="7"/>
        <v>-76.493936052921725</v>
      </c>
      <c r="S23" s="25">
        <f t="shared" si="8"/>
        <v>0</v>
      </c>
      <c r="T23" s="24">
        <f t="shared" si="9"/>
        <v>46.133333333333333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72737000</v>
      </c>
      <c r="C25" s="42">
        <v>6000000</v>
      </c>
      <c r="D25" s="42"/>
      <c r="E25" s="42">
        <f t="shared" si="4"/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/>
      <c r="O25" s="44"/>
      <c r="P25" s="43">
        <f t="shared" si="5"/>
        <v>55269000</v>
      </c>
      <c r="Q25" s="44">
        <f t="shared" si="6"/>
        <v>0</v>
      </c>
      <c r="R25" s="24">
        <f t="shared" si="7"/>
        <v>-88.795607077486267</v>
      </c>
      <c r="S25" s="25">
        <f t="shared" si="8"/>
        <v>0</v>
      </c>
      <c r="T25" s="24">
        <f t="shared" si="9"/>
        <v>70.194444797236372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3608000</v>
      </c>
      <c r="C28" s="39">
        <f t="shared" si="11"/>
        <v>0</v>
      </c>
      <c r="D28" s="39">
        <f t="shared" si="11"/>
        <v>0</v>
      </c>
      <c r="E28" s="39">
        <f t="shared" si="11"/>
        <v>3608000</v>
      </c>
      <c r="F28" s="40">
        <f t="shared" si="11"/>
        <v>3608000</v>
      </c>
      <c r="G28" s="41">
        <f t="shared" si="11"/>
        <v>3608000</v>
      </c>
      <c r="H28" s="40">
        <f t="shared" si="11"/>
        <v>780000</v>
      </c>
      <c r="I28" s="41">
        <f t="shared" si="11"/>
        <v>0</v>
      </c>
      <c r="J28" s="40">
        <f t="shared" si="11"/>
        <v>640000</v>
      </c>
      <c r="K28" s="41">
        <f t="shared" si="11"/>
        <v>0</v>
      </c>
      <c r="L28" s="40">
        <f t="shared" si="11"/>
        <v>475000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1895000</v>
      </c>
      <c r="Q28" s="41">
        <f t="shared" si="11"/>
        <v>0</v>
      </c>
      <c r="R28" s="20">
        <f t="shared" si="7"/>
        <v>-25.78125</v>
      </c>
      <c r="S28" s="21">
        <f t="shared" si="8"/>
        <v>0</v>
      </c>
      <c r="T28" s="20">
        <f t="shared" si="9"/>
        <v>52.522172949002218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328000</v>
      </c>
      <c r="I31" s="44"/>
      <c r="J31" s="43">
        <v>49000</v>
      </c>
      <c r="K31" s="44"/>
      <c r="L31" s="43">
        <v>182000</v>
      </c>
      <c r="M31" s="44"/>
      <c r="N31" s="43"/>
      <c r="O31" s="44"/>
      <c r="P31" s="43">
        <f t="shared" si="5"/>
        <v>559000</v>
      </c>
      <c r="Q31" s="44">
        <f t="shared" si="6"/>
        <v>0</v>
      </c>
      <c r="R31" s="24">
        <f t="shared" si="7"/>
        <v>271.42857142857144</v>
      </c>
      <c r="S31" s="25">
        <f t="shared" si="8"/>
        <v>0</v>
      </c>
      <c r="T31" s="24">
        <f t="shared" si="9"/>
        <v>31.055555555555554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1808000</v>
      </c>
      <c r="C33" s="42"/>
      <c r="D33" s="42"/>
      <c r="E33" s="42">
        <f t="shared" si="4"/>
        <v>1808000</v>
      </c>
      <c r="F33" s="43">
        <v>1808000</v>
      </c>
      <c r="G33" s="44">
        <v>1808000</v>
      </c>
      <c r="H33" s="43">
        <v>452000</v>
      </c>
      <c r="I33" s="44"/>
      <c r="J33" s="43">
        <v>591000</v>
      </c>
      <c r="K33" s="44"/>
      <c r="L33" s="43">
        <v>293000</v>
      </c>
      <c r="M33" s="44"/>
      <c r="N33" s="43"/>
      <c r="O33" s="44"/>
      <c r="P33" s="43">
        <f t="shared" si="5"/>
        <v>1336000</v>
      </c>
      <c r="Q33" s="44">
        <f t="shared" si="6"/>
        <v>0</v>
      </c>
      <c r="R33" s="24">
        <f t="shared" si="7"/>
        <v>-50.423011844331647</v>
      </c>
      <c r="S33" s="25">
        <f t="shared" si="8"/>
        <v>0</v>
      </c>
      <c r="T33" s="24">
        <f t="shared" si="9"/>
        <v>73.893805309734518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84000</v>
      </c>
      <c r="C43" s="45">
        <f t="shared" si="20"/>
        <v>1096000</v>
      </c>
      <c r="D43" s="45">
        <f t="shared" si="20"/>
        <v>0</v>
      </c>
      <c r="E43" s="45">
        <f t="shared" si="20"/>
        <v>1180000</v>
      </c>
      <c r="F43" s="46">
        <f t="shared" si="20"/>
        <v>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84000</v>
      </c>
      <c r="C44" s="39">
        <f t="shared" si="22"/>
        <v>1096000</v>
      </c>
      <c r="D44" s="39">
        <f t="shared" si="22"/>
        <v>0</v>
      </c>
      <c r="E44" s="39">
        <f t="shared" si="22"/>
        <v>1180000</v>
      </c>
      <c r="F44" s="40">
        <f t="shared" si="22"/>
        <v>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84000</v>
      </c>
      <c r="C46" s="42">
        <v>1096000</v>
      </c>
      <c r="D46" s="42"/>
      <c r="E46" s="42">
        <f t="shared" si="13"/>
        <v>1180000</v>
      </c>
      <c r="F46" s="43">
        <v>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168829000</v>
      </c>
      <c r="C61" s="39">
        <f t="shared" si="26"/>
        <v>-18489000</v>
      </c>
      <c r="D61" s="39">
        <f t="shared" si="26"/>
        <v>0</v>
      </c>
      <c r="E61" s="39">
        <f t="shared" si="26"/>
        <v>150340000</v>
      </c>
      <c r="F61" s="40">
        <f t="shared" si="26"/>
        <v>174829000</v>
      </c>
      <c r="G61" s="41">
        <f t="shared" si="26"/>
        <v>149160000</v>
      </c>
      <c r="H61" s="40">
        <f t="shared" si="26"/>
        <v>19891000</v>
      </c>
      <c r="I61" s="41">
        <f t="shared" si="26"/>
        <v>0</v>
      </c>
      <c r="J61" s="40">
        <f t="shared" si="26"/>
        <v>51575000</v>
      </c>
      <c r="K61" s="41">
        <f t="shared" si="26"/>
        <v>0</v>
      </c>
      <c r="L61" s="40">
        <f t="shared" si="26"/>
        <v>17388000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88854000</v>
      </c>
      <c r="Q61" s="41">
        <f t="shared" si="26"/>
        <v>0</v>
      </c>
      <c r="R61" s="20">
        <f t="shared" si="16"/>
        <v>-66.285991274842459</v>
      </c>
      <c r="S61" s="21">
        <f t="shared" si="17"/>
        <v>0</v>
      </c>
      <c r="T61" s="20">
        <f t="shared" si="18"/>
        <v>59.102035386457366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168829000</v>
      </c>
      <c r="C65" s="48">
        <f t="shared" si="30"/>
        <v>-18489000</v>
      </c>
      <c r="D65" s="48">
        <f t="shared" si="30"/>
        <v>0</v>
      </c>
      <c r="E65" s="48">
        <f t="shared" si="30"/>
        <v>150340000</v>
      </c>
      <c r="F65" s="49">
        <f t="shared" si="30"/>
        <v>174829000</v>
      </c>
      <c r="G65" s="50">
        <f t="shared" si="30"/>
        <v>149160000</v>
      </c>
      <c r="H65" s="49">
        <f t="shared" si="30"/>
        <v>19891000</v>
      </c>
      <c r="I65" s="50">
        <f t="shared" si="30"/>
        <v>0</v>
      </c>
      <c r="J65" s="49">
        <f t="shared" si="30"/>
        <v>51575000</v>
      </c>
      <c r="K65" s="50">
        <f t="shared" si="30"/>
        <v>0</v>
      </c>
      <c r="L65" s="49">
        <f t="shared" si="30"/>
        <v>17388000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88854000</v>
      </c>
      <c r="Q65" s="50">
        <f t="shared" si="30"/>
        <v>0</v>
      </c>
      <c r="R65" s="34">
        <f t="shared" si="16"/>
        <v>-66.285991274842459</v>
      </c>
      <c r="S65" s="35">
        <f t="shared" si="17"/>
        <v>0</v>
      </c>
      <c r="T65" s="34">
        <f t="shared" si="18"/>
        <v>59.102035386457366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61892000</v>
      </c>
      <c r="C8" s="36">
        <f t="shared" si="0"/>
        <v>19000000</v>
      </c>
      <c r="D8" s="36">
        <f t="shared" si="0"/>
        <v>0</v>
      </c>
      <c r="E8" s="36">
        <f t="shared" si="0"/>
        <v>80892000</v>
      </c>
      <c r="F8" s="37">
        <f t="shared" si="0"/>
        <v>87892000</v>
      </c>
      <c r="G8" s="38">
        <f t="shared" si="0"/>
        <v>80892000</v>
      </c>
      <c r="H8" s="37">
        <f t="shared" si="0"/>
        <v>13892000</v>
      </c>
      <c r="I8" s="38">
        <f t="shared" si="0"/>
        <v>5442465</v>
      </c>
      <c r="J8" s="37">
        <f t="shared" si="0"/>
        <v>17158000</v>
      </c>
      <c r="K8" s="38">
        <f t="shared" si="0"/>
        <v>39117988</v>
      </c>
      <c r="L8" s="37">
        <f t="shared" si="0"/>
        <v>7040000</v>
      </c>
      <c r="M8" s="38">
        <f t="shared" si="0"/>
        <v>1462408</v>
      </c>
      <c r="N8" s="37">
        <f t="shared" si="0"/>
        <v>0</v>
      </c>
      <c r="O8" s="38">
        <f t="shared" si="0"/>
        <v>0</v>
      </c>
      <c r="P8" s="37">
        <f t="shared" si="0"/>
        <v>38090000</v>
      </c>
      <c r="Q8" s="38">
        <f t="shared" si="0"/>
        <v>46022861</v>
      </c>
      <c r="R8" s="16">
        <f>IF(($J8       =0),0,((($L8       -$J8       )/$J8       )*100))</f>
        <v>-58.969576873761511</v>
      </c>
      <c r="S8" s="17">
        <f>IF(($K8       =0),0,((($M8       -$K8       )/$K8       )*100))</f>
        <v>-96.261545967036952</v>
      </c>
      <c r="T8" s="16">
        <f>IF(($E8       =0),0,(($P8       /$E8       )*100))</f>
        <v>47.087474657568116</v>
      </c>
      <c r="U8" s="18">
        <f>IF(($E8       =0),0,(($Q8       /$E8       )*100))</f>
        <v>56.894205854719871</v>
      </c>
      <c r="V8" s="37">
        <f t="shared" ref="V8:W8" si="1">+V9+V28</f>
        <v>14424000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56658000</v>
      </c>
      <c r="C9" s="39">
        <f t="shared" si="2"/>
        <v>19000000</v>
      </c>
      <c r="D9" s="39">
        <f t="shared" si="2"/>
        <v>0</v>
      </c>
      <c r="E9" s="39">
        <f t="shared" si="2"/>
        <v>75658000</v>
      </c>
      <c r="F9" s="40">
        <f t="shared" si="2"/>
        <v>82658000</v>
      </c>
      <c r="G9" s="41">
        <f t="shared" si="2"/>
        <v>75658000</v>
      </c>
      <c r="H9" s="40">
        <f t="shared" si="2"/>
        <v>11657000</v>
      </c>
      <c r="I9" s="41">
        <f t="shared" si="2"/>
        <v>5213021</v>
      </c>
      <c r="J9" s="40">
        <f t="shared" si="2"/>
        <v>16702000</v>
      </c>
      <c r="K9" s="41">
        <f t="shared" si="2"/>
        <v>36388549</v>
      </c>
      <c r="L9" s="40">
        <f t="shared" si="2"/>
        <v>6747000</v>
      </c>
      <c r="M9" s="41">
        <f t="shared" si="2"/>
        <v>1116748</v>
      </c>
      <c r="N9" s="40">
        <f t="shared" si="2"/>
        <v>0</v>
      </c>
      <c r="O9" s="41">
        <f t="shared" si="2"/>
        <v>0</v>
      </c>
      <c r="P9" s="40">
        <f t="shared" si="2"/>
        <v>35106000</v>
      </c>
      <c r="Q9" s="41">
        <f t="shared" si="2"/>
        <v>42718318</v>
      </c>
      <c r="R9" s="20">
        <f>IF(($J9       =0),0,((($L9       -$J9       )/$J9       )*100))</f>
        <v>-59.603640282600892</v>
      </c>
      <c r="S9" s="21">
        <f>IF(($K9       =0),0,((($M9       -$K9       )/$K9       )*100))</f>
        <v>-96.931045533032929</v>
      </c>
      <c r="T9" s="20">
        <f>IF(($E9       =0),0,(($P9       /$E9       )*100))</f>
        <v>46.400909355256545</v>
      </c>
      <c r="U9" s="22">
        <f>IF(($E9       =0),0,(($Q9       /$E9       )*100))</f>
        <v>56.462393930582358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30533000</v>
      </c>
      <c r="C10" s="42">
        <v>10000000</v>
      </c>
      <c r="D10" s="42"/>
      <c r="E10" s="42">
        <f t="shared" ref="E10:E41" si="4">$B10      +$C10      +$D10</f>
        <v>40533000</v>
      </c>
      <c r="F10" s="43">
        <v>40533000</v>
      </c>
      <c r="G10" s="44">
        <v>40533000</v>
      </c>
      <c r="H10" s="43">
        <v>9585000</v>
      </c>
      <c r="I10" s="44">
        <v>1151936</v>
      </c>
      <c r="J10" s="43">
        <v>15298000</v>
      </c>
      <c r="K10" s="44">
        <v>23363807</v>
      </c>
      <c r="L10" s="43">
        <v>5097000</v>
      </c>
      <c r="M10" s="44">
        <v>1116748</v>
      </c>
      <c r="N10" s="43"/>
      <c r="O10" s="44"/>
      <c r="P10" s="43">
        <f t="shared" ref="P10:P41" si="5">$H10      +$J10      +$L10      +$N10</f>
        <v>29980000</v>
      </c>
      <c r="Q10" s="44">
        <f t="shared" ref="Q10:Q41" si="6">$I10      +$K10      +$M10      +$O10</f>
        <v>25632491</v>
      </c>
      <c r="R10" s="24">
        <f t="shared" ref="R10:R41" si="7">IF(($J10      =0),0,((($L10      -$J10      )/$J10      )*100))</f>
        <v>-66.681919205124856</v>
      </c>
      <c r="S10" s="25">
        <f t="shared" ref="S10:S41" si="8">IF(($K10      =0),0,((($M10      -$K10      )/$K10      )*100))</f>
        <v>-95.22017965650889</v>
      </c>
      <c r="T10" s="24">
        <f t="shared" ref="T10:T41" si="9">IF(($E10      =0),0,(($P10      /$E10      )*100))</f>
        <v>73.964424049539872</v>
      </c>
      <c r="U10" s="26">
        <f t="shared" ref="U10:U41" si="10">IF(($E10      =0),0,(($Q10      /$E10      )*100))</f>
        <v>63.238573508005821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16000000</v>
      </c>
      <c r="D20" s="42"/>
      <c r="E20" s="42">
        <f t="shared" si="4"/>
        <v>16000000</v>
      </c>
      <c r="F20" s="43">
        <v>16000000</v>
      </c>
      <c r="G20" s="44">
        <v>16000000</v>
      </c>
      <c r="H20" s="43"/>
      <c r="I20" s="44">
        <v>3186352</v>
      </c>
      <c r="J20" s="43"/>
      <c r="K20" s="44">
        <v>11056181</v>
      </c>
      <c r="L20" s="43"/>
      <c r="M20" s="44"/>
      <c r="N20" s="43"/>
      <c r="O20" s="44"/>
      <c r="P20" s="43">
        <f t="shared" si="5"/>
        <v>0</v>
      </c>
      <c r="Q20" s="44">
        <f t="shared" si="6"/>
        <v>14242533</v>
      </c>
      <c r="R20" s="24">
        <f t="shared" si="7"/>
        <v>0</v>
      </c>
      <c r="S20" s="25">
        <f t="shared" si="8"/>
        <v>-100</v>
      </c>
      <c r="T20" s="24">
        <f t="shared" si="9"/>
        <v>0</v>
      </c>
      <c r="U20" s="26">
        <f t="shared" si="10"/>
        <v>89.015831250000005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26125000</v>
      </c>
      <c r="C23" s="42">
        <v>-7000000</v>
      </c>
      <c r="D23" s="42"/>
      <c r="E23" s="42">
        <f t="shared" si="4"/>
        <v>19125000</v>
      </c>
      <c r="F23" s="43">
        <v>26125000</v>
      </c>
      <c r="G23" s="44">
        <v>19125000</v>
      </c>
      <c r="H23" s="43">
        <v>2072000</v>
      </c>
      <c r="I23" s="44">
        <v>874733</v>
      </c>
      <c r="J23" s="43">
        <v>1404000</v>
      </c>
      <c r="K23" s="44">
        <v>1968561</v>
      </c>
      <c r="L23" s="43">
        <v>1650000</v>
      </c>
      <c r="M23" s="44"/>
      <c r="N23" s="43"/>
      <c r="O23" s="44"/>
      <c r="P23" s="43">
        <f t="shared" si="5"/>
        <v>5126000</v>
      </c>
      <c r="Q23" s="44">
        <f t="shared" si="6"/>
        <v>2843294</v>
      </c>
      <c r="R23" s="24">
        <f t="shared" si="7"/>
        <v>17.52136752136752</v>
      </c>
      <c r="S23" s="25">
        <f t="shared" si="8"/>
        <v>-100</v>
      </c>
      <c r="T23" s="24">
        <f t="shared" si="9"/>
        <v>26.802614379084964</v>
      </c>
      <c r="U23" s="26">
        <f t="shared" si="10"/>
        <v>14.866896732026143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5234000</v>
      </c>
      <c r="C28" s="39">
        <f t="shared" si="11"/>
        <v>0</v>
      </c>
      <c r="D28" s="39">
        <f t="shared" si="11"/>
        <v>0</v>
      </c>
      <c r="E28" s="39">
        <f t="shared" si="11"/>
        <v>5234000</v>
      </c>
      <c r="F28" s="40">
        <f t="shared" si="11"/>
        <v>5234000</v>
      </c>
      <c r="G28" s="41">
        <f t="shared" si="11"/>
        <v>5234000</v>
      </c>
      <c r="H28" s="40">
        <f t="shared" si="11"/>
        <v>2235000</v>
      </c>
      <c r="I28" s="41">
        <f t="shared" si="11"/>
        <v>229444</v>
      </c>
      <c r="J28" s="40">
        <f t="shared" si="11"/>
        <v>456000</v>
      </c>
      <c r="K28" s="41">
        <f t="shared" si="11"/>
        <v>2729439</v>
      </c>
      <c r="L28" s="40">
        <f t="shared" si="11"/>
        <v>293000</v>
      </c>
      <c r="M28" s="41">
        <f t="shared" si="11"/>
        <v>345660</v>
      </c>
      <c r="N28" s="40">
        <f t="shared" si="11"/>
        <v>0</v>
      </c>
      <c r="O28" s="41">
        <f t="shared" si="11"/>
        <v>0</v>
      </c>
      <c r="P28" s="40">
        <f t="shared" si="11"/>
        <v>2984000</v>
      </c>
      <c r="Q28" s="41">
        <f t="shared" si="11"/>
        <v>3304543</v>
      </c>
      <c r="R28" s="20">
        <f t="shared" si="7"/>
        <v>-35.745614035087719</v>
      </c>
      <c r="S28" s="21">
        <f t="shared" si="8"/>
        <v>-87.335859127095347</v>
      </c>
      <c r="T28" s="20">
        <f t="shared" si="9"/>
        <v>57.011845624761179</v>
      </c>
      <c r="U28" s="22">
        <f t="shared" si="10"/>
        <v>63.136090943828819</v>
      </c>
      <c r="V28" s="40">
        <f t="shared" ref="V28:W28" si="12">SUM(V29:V42)</f>
        <v>14424000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1876000</v>
      </c>
      <c r="I31" s="44"/>
      <c r="J31" s="43"/>
      <c r="K31" s="44">
        <v>2120473</v>
      </c>
      <c r="L31" s="43"/>
      <c r="M31" s="44">
        <v>197156</v>
      </c>
      <c r="N31" s="43"/>
      <c r="O31" s="44"/>
      <c r="P31" s="43">
        <f t="shared" si="5"/>
        <v>1876000</v>
      </c>
      <c r="Q31" s="44">
        <f t="shared" si="6"/>
        <v>2317629</v>
      </c>
      <c r="R31" s="24">
        <f t="shared" si="7"/>
        <v>0</v>
      </c>
      <c r="S31" s="25">
        <f t="shared" si="8"/>
        <v>-90.702263127141919</v>
      </c>
      <c r="T31" s="24">
        <f t="shared" si="9"/>
        <v>49.368421052631575</v>
      </c>
      <c r="U31" s="26">
        <f t="shared" si="10"/>
        <v>60.990236842105261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1434000</v>
      </c>
      <c r="C33" s="42"/>
      <c r="D33" s="42"/>
      <c r="E33" s="42">
        <f t="shared" si="4"/>
        <v>1434000</v>
      </c>
      <c r="F33" s="43">
        <v>1434000</v>
      </c>
      <c r="G33" s="44">
        <v>1434000</v>
      </c>
      <c r="H33" s="43">
        <v>359000</v>
      </c>
      <c r="I33" s="44">
        <v>229444</v>
      </c>
      <c r="J33" s="43">
        <v>456000</v>
      </c>
      <c r="K33" s="44">
        <v>608966</v>
      </c>
      <c r="L33" s="43">
        <v>293000</v>
      </c>
      <c r="M33" s="44">
        <v>148504</v>
      </c>
      <c r="N33" s="43"/>
      <c r="O33" s="44"/>
      <c r="P33" s="43">
        <f t="shared" si="5"/>
        <v>1108000</v>
      </c>
      <c r="Q33" s="44">
        <f t="shared" si="6"/>
        <v>986914</v>
      </c>
      <c r="R33" s="24">
        <f t="shared" si="7"/>
        <v>-35.745614035087719</v>
      </c>
      <c r="S33" s="25">
        <f t="shared" si="8"/>
        <v>-75.613745266566596</v>
      </c>
      <c r="T33" s="24">
        <f t="shared" si="9"/>
        <v>77.266387726638769</v>
      </c>
      <c r="U33" s="26">
        <f t="shared" si="10"/>
        <v>68.82245467224547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14424000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61892000</v>
      </c>
      <c r="C61" s="39">
        <f t="shared" si="26"/>
        <v>19000000</v>
      </c>
      <c r="D61" s="39">
        <f t="shared" si="26"/>
        <v>0</v>
      </c>
      <c r="E61" s="39">
        <f t="shared" si="26"/>
        <v>80892000</v>
      </c>
      <c r="F61" s="40">
        <f t="shared" si="26"/>
        <v>87892000</v>
      </c>
      <c r="G61" s="41">
        <f t="shared" si="26"/>
        <v>80892000</v>
      </c>
      <c r="H61" s="40">
        <f t="shared" si="26"/>
        <v>13892000</v>
      </c>
      <c r="I61" s="41">
        <f t="shared" si="26"/>
        <v>5442465</v>
      </c>
      <c r="J61" s="40">
        <f t="shared" si="26"/>
        <v>17158000</v>
      </c>
      <c r="K61" s="41">
        <f t="shared" si="26"/>
        <v>39117988</v>
      </c>
      <c r="L61" s="40">
        <f t="shared" si="26"/>
        <v>7040000</v>
      </c>
      <c r="M61" s="41">
        <f t="shared" si="26"/>
        <v>1462408</v>
      </c>
      <c r="N61" s="40">
        <f t="shared" si="26"/>
        <v>0</v>
      </c>
      <c r="O61" s="41">
        <f t="shared" si="26"/>
        <v>0</v>
      </c>
      <c r="P61" s="40">
        <f t="shared" si="26"/>
        <v>38090000</v>
      </c>
      <c r="Q61" s="41">
        <f t="shared" si="26"/>
        <v>46022861</v>
      </c>
      <c r="R61" s="20">
        <f t="shared" si="16"/>
        <v>-58.969576873761511</v>
      </c>
      <c r="S61" s="21">
        <f t="shared" si="17"/>
        <v>-96.261545967036952</v>
      </c>
      <c r="T61" s="20">
        <f t="shared" si="18"/>
        <v>47.087474657568116</v>
      </c>
      <c r="U61" s="22">
        <f t="shared" si="19"/>
        <v>56.894205854719871</v>
      </c>
      <c r="V61" s="40">
        <f t="shared" ref="V61:W61" si="27">+V8+V43</f>
        <v>14424000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61892000</v>
      </c>
      <c r="C65" s="48">
        <f t="shared" si="30"/>
        <v>19000000</v>
      </c>
      <c r="D65" s="48">
        <f t="shared" si="30"/>
        <v>0</v>
      </c>
      <c r="E65" s="48">
        <f t="shared" si="30"/>
        <v>80892000</v>
      </c>
      <c r="F65" s="49">
        <f t="shared" si="30"/>
        <v>87892000</v>
      </c>
      <c r="G65" s="50">
        <f t="shared" si="30"/>
        <v>80892000</v>
      </c>
      <c r="H65" s="49">
        <f t="shared" si="30"/>
        <v>13892000</v>
      </c>
      <c r="I65" s="50">
        <f t="shared" si="30"/>
        <v>5442465</v>
      </c>
      <c r="J65" s="49">
        <f t="shared" si="30"/>
        <v>17158000</v>
      </c>
      <c r="K65" s="50">
        <f t="shared" si="30"/>
        <v>39117988</v>
      </c>
      <c r="L65" s="49">
        <f t="shared" si="30"/>
        <v>7040000</v>
      </c>
      <c r="M65" s="51">
        <f t="shared" si="30"/>
        <v>1462408</v>
      </c>
      <c r="N65" s="49">
        <f t="shared" si="30"/>
        <v>0</v>
      </c>
      <c r="O65" s="50">
        <f t="shared" si="30"/>
        <v>0</v>
      </c>
      <c r="P65" s="49">
        <f t="shared" si="30"/>
        <v>38090000</v>
      </c>
      <c r="Q65" s="50">
        <f t="shared" si="30"/>
        <v>46022861</v>
      </c>
      <c r="R65" s="34">
        <f t="shared" si="16"/>
        <v>-58.969576873761511</v>
      </c>
      <c r="S65" s="35">
        <f t="shared" si="17"/>
        <v>-96.261545967036952</v>
      </c>
      <c r="T65" s="34">
        <f t="shared" si="18"/>
        <v>47.087474657568116</v>
      </c>
      <c r="U65" s="35">
        <f t="shared" si="19"/>
        <v>56.894205854719871</v>
      </c>
      <c r="V65" s="49">
        <f>+V61+V62</f>
        <v>14424000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221649000</v>
      </c>
      <c r="C8" s="36">
        <f t="shared" si="0"/>
        <v>3990000</v>
      </c>
      <c r="D8" s="36">
        <f t="shared" si="0"/>
        <v>0</v>
      </c>
      <c r="E8" s="36">
        <f t="shared" si="0"/>
        <v>225639000</v>
      </c>
      <c r="F8" s="37">
        <f t="shared" si="0"/>
        <v>225639000</v>
      </c>
      <c r="G8" s="38">
        <f t="shared" si="0"/>
        <v>225639000</v>
      </c>
      <c r="H8" s="37">
        <f t="shared" si="0"/>
        <v>71354000</v>
      </c>
      <c r="I8" s="38">
        <f t="shared" si="0"/>
        <v>0</v>
      </c>
      <c r="J8" s="37">
        <f t="shared" si="0"/>
        <v>71851000</v>
      </c>
      <c r="K8" s="38">
        <f t="shared" si="0"/>
        <v>0</v>
      </c>
      <c r="L8" s="37">
        <f t="shared" si="0"/>
        <v>21979000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165184000</v>
      </c>
      <c r="Q8" s="38">
        <f t="shared" si="0"/>
        <v>0</v>
      </c>
      <c r="R8" s="16">
        <f>IF(($J8       =0),0,((($L8       -$J8       )/$J8       )*100))</f>
        <v>-69.410307441789257</v>
      </c>
      <c r="S8" s="17">
        <f>IF(($K8       =0),0,((($M8       -$K8       )/$K8       )*100))</f>
        <v>0</v>
      </c>
      <c r="T8" s="16">
        <f>IF(($E8       =0),0,(($P8       /$E8       )*100))</f>
        <v>73.20720265556929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217632000</v>
      </c>
      <c r="C9" s="39">
        <f t="shared" si="2"/>
        <v>-710000</v>
      </c>
      <c r="D9" s="39">
        <f t="shared" si="2"/>
        <v>0</v>
      </c>
      <c r="E9" s="39">
        <f t="shared" si="2"/>
        <v>216922000</v>
      </c>
      <c r="F9" s="40">
        <f t="shared" si="2"/>
        <v>216922000</v>
      </c>
      <c r="G9" s="41">
        <f t="shared" si="2"/>
        <v>216922000</v>
      </c>
      <c r="H9" s="40">
        <f t="shared" si="2"/>
        <v>70056000</v>
      </c>
      <c r="I9" s="41">
        <f t="shared" si="2"/>
        <v>0</v>
      </c>
      <c r="J9" s="40">
        <f t="shared" si="2"/>
        <v>71237000</v>
      </c>
      <c r="K9" s="41">
        <f t="shared" si="2"/>
        <v>0</v>
      </c>
      <c r="L9" s="40">
        <f t="shared" si="2"/>
        <v>21471000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162764000</v>
      </c>
      <c r="Q9" s="41">
        <f t="shared" si="2"/>
        <v>0</v>
      </c>
      <c r="R9" s="20">
        <f>IF(($J9       =0),0,((($L9       -$J9       )/$J9       )*100))</f>
        <v>-69.859763886744247</v>
      </c>
      <c r="S9" s="21">
        <f>IF(($K9       =0),0,((($M9       -$K9       )/$K9       )*100))</f>
        <v>0</v>
      </c>
      <c r="T9" s="20">
        <f>IF(($E9       =0),0,(($P9       /$E9       )*100))</f>
        <v>75.033422151741178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154045000</v>
      </c>
      <c r="C10" s="42">
        <v>-710000</v>
      </c>
      <c r="D10" s="42"/>
      <c r="E10" s="42">
        <f t="shared" ref="E10:E41" si="4">$B10      +$C10      +$D10</f>
        <v>153335000</v>
      </c>
      <c r="F10" s="43">
        <v>153335000</v>
      </c>
      <c r="G10" s="44">
        <v>153335000</v>
      </c>
      <c r="H10" s="43">
        <v>57661000</v>
      </c>
      <c r="I10" s="44"/>
      <c r="J10" s="43">
        <v>49972000</v>
      </c>
      <c r="K10" s="44"/>
      <c r="L10" s="43">
        <v>21204000</v>
      </c>
      <c r="M10" s="44"/>
      <c r="N10" s="43"/>
      <c r="O10" s="44"/>
      <c r="P10" s="43">
        <f t="shared" ref="P10:P41" si="5">$H10      +$J10      +$L10      +$N10</f>
        <v>128837000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-57.568238213399503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84.023217138944133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3587000</v>
      </c>
      <c r="C13" s="42"/>
      <c r="D13" s="42"/>
      <c r="E13" s="42">
        <f t="shared" si="4"/>
        <v>3587000</v>
      </c>
      <c r="F13" s="43">
        <v>3587000</v>
      </c>
      <c r="G13" s="44">
        <v>3587000</v>
      </c>
      <c r="H13" s="43"/>
      <c r="I13" s="44"/>
      <c r="J13" s="43">
        <v>2210000</v>
      </c>
      <c r="K13" s="44"/>
      <c r="L13" s="43">
        <v>267000</v>
      </c>
      <c r="M13" s="44"/>
      <c r="N13" s="43"/>
      <c r="O13" s="44"/>
      <c r="P13" s="43">
        <f t="shared" si="5"/>
        <v>2477000</v>
      </c>
      <c r="Q13" s="44">
        <f t="shared" si="6"/>
        <v>0</v>
      </c>
      <c r="R13" s="24">
        <f t="shared" si="7"/>
        <v>-87.918552036199088</v>
      </c>
      <c r="S13" s="25">
        <f t="shared" si="8"/>
        <v>0</v>
      </c>
      <c r="T13" s="24">
        <f t="shared" si="9"/>
        <v>69.05492054641762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60000000</v>
      </c>
      <c r="C23" s="42"/>
      <c r="D23" s="42"/>
      <c r="E23" s="42">
        <f t="shared" si="4"/>
        <v>60000000</v>
      </c>
      <c r="F23" s="43">
        <v>60000000</v>
      </c>
      <c r="G23" s="44">
        <v>60000000</v>
      </c>
      <c r="H23" s="43">
        <v>12395000</v>
      </c>
      <c r="I23" s="44"/>
      <c r="J23" s="43">
        <v>19055000</v>
      </c>
      <c r="K23" s="44"/>
      <c r="L23" s="43"/>
      <c r="M23" s="44"/>
      <c r="N23" s="43"/>
      <c r="O23" s="44"/>
      <c r="P23" s="43">
        <f t="shared" si="5"/>
        <v>31450000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52.416666666666664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4017000</v>
      </c>
      <c r="C28" s="39">
        <f t="shared" si="11"/>
        <v>4700000</v>
      </c>
      <c r="D28" s="39">
        <f t="shared" si="11"/>
        <v>0</v>
      </c>
      <c r="E28" s="39">
        <f t="shared" si="11"/>
        <v>8717000</v>
      </c>
      <c r="F28" s="40">
        <f t="shared" si="11"/>
        <v>8717000</v>
      </c>
      <c r="G28" s="41">
        <f t="shared" si="11"/>
        <v>8717000</v>
      </c>
      <c r="H28" s="40">
        <f t="shared" si="11"/>
        <v>1298000</v>
      </c>
      <c r="I28" s="41">
        <f t="shared" si="11"/>
        <v>0</v>
      </c>
      <c r="J28" s="40">
        <f t="shared" si="11"/>
        <v>614000</v>
      </c>
      <c r="K28" s="41">
        <f t="shared" si="11"/>
        <v>0</v>
      </c>
      <c r="L28" s="40">
        <f t="shared" si="11"/>
        <v>508000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2420000</v>
      </c>
      <c r="Q28" s="41">
        <f t="shared" si="11"/>
        <v>0</v>
      </c>
      <c r="R28" s="20">
        <f t="shared" si="7"/>
        <v>-17.263843648208468</v>
      </c>
      <c r="S28" s="21">
        <f t="shared" si="8"/>
        <v>0</v>
      </c>
      <c r="T28" s="20">
        <f t="shared" si="9"/>
        <v>27.761844671331882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744000</v>
      </c>
      <c r="I31" s="44"/>
      <c r="J31" s="43">
        <v>131000</v>
      </c>
      <c r="K31" s="44"/>
      <c r="L31" s="43">
        <v>508000</v>
      </c>
      <c r="M31" s="44"/>
      <c r="N31" s="43"/>
      <c r="O31" s="44"/>
      <c r="P31" s="43">
        <f t="shared" si="5"/>
        <v>1383000</v>
      </c>
      <c r="Q31" s="44">
        <f t="shared" si="6"/>
        <v>0</v>
      </c>
      <c r="R31" s="24">
        <f t="shared" si="7"/>
        <v>287.78625954198469</v>
      </c>
      <c r="S31" s="25">
        <f t="shared" si="8"/>
        <v>0</v>
      </c>
      <c r="T31" s="24">
        <f t="shared" si="9"/>
        <v>76.833333333333329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2217000</v>
      </c>
      <c r="C33" s="42"/>
      <c r="D33" s="42"/>
      <c r="E33" s="42">
        <f t="shared" si="4"/>
        <v>2217000</v>
      </c>
      <c r="F33" s="43">
        <v>2217000</v>
      </c>
      <c r="G33" s="44">
        <v>2217000</v>
      </c>
      <c r="H33" s="43">
        <v>554000</v>
      </c>
      <c r="I33" s="44"/>
      <c r="J33" s="43">
        <v>483000</v>
      </c>
      <c r="K33" s="44"/>
      <c r="L33" s="43"/>
      <c r="M33" s="44"/>
      <c r="N33" s="43"/>
      <c r="O33" s="44"/>
      <c r="P33" s="43">
        <f t="shared" si="5"/>
        <v>1037000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46.774921064501576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4700000</v>
      </c>
      <c r="D37" s="42"/>
      <c r="E37" s="42">
        <f t="shared" si="4"/>
        <v>4700000</v>
      </c>
      <c r="F37" s="43">
        <v>4700000</v>
      </c>
      <c r="G37" s="44">
        <v>4700000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261140000</v>
      </c>
      <c r="C43" s="45">
        <f t="shared" si="20"/>
        <v>-39590000</v>
      </c>
      <c r="D43" s="45">
        <f t="shared" si="20"/>
        <v>0</v>
      </c>
      <c r="E43" s="45">
        <f t="shared" si="20"/>
        <v>221550000</v>
      </c>
      <c r="F43" s="46">
        <f t="shared" si="20"/>
        <v>259640000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261140000</v>
      </c>
      <c r="C44" s="39">
        <f t="shared" si="22"/>
        <v>-39590000</v>
      </c>
      <c r="D44" s="39">
        <f t="shared" si="22"/>
        <v>0</v>
      </c>
      <c r="E44" s="39">
        <f t="shared" si="22"/>
        <v>221550000</v>
      </c>
      <c r="F44" s="40">
        <f t="shared" si="22"/>
        <v>259640000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200000000</v>
      </c>
      <c r="C45" s="42"/>
      <c r="D45" s="42"/>
      <c r="E45" s="42">
        <f t="shared" si="13"/>
        <v>200000000</v>
      </c>
      <c r="F45" s="43">
        <v>200000000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59640000</v>
      </c>
      <c r="C46" s="42">
        <v>-38090000</v>
      </c>
      <c r="D46" s="42"/>
      <c r="E46" s="42">
        <f t="shared" si="13"/>
        <v>21550000</v>
      </c>
      <c r="F46" s="43">
        <v>59640000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482789000</v>
      </c>
      <c r="C61" s="39">
        <f t="shared" si="26"/>
        <v>-35600000</v>
      </c>
      <c r="D61" s="39">
        <f t="shared" si="26"/>
        <v>0</v>
      </c>
      <c r="E61" s="39">
        <f t="shared" si="26"/>
        <v>447189000</v>
      </c>
      <c r="F61" s="40">
        <f t="shared" si="26"/>
        <v>485279000</v>
      </c>
      <c r="G61" s="41">
        <f t="shared" si="26"/>
        <v>225639000</v>
      </c>
      <c r="H61" s="40">
        <f t="shared" si="26"/>
        <v>71354000</v>
      </c>
      <c r="I61" s="41">
        <f t="shared" si="26"/>
        <v>0</v>
      </c>
      <c r="J61" s="40">
        <f t="shared" si="26"/>
        <v>71851000</v>
      </c>
      <c r="K61" s="41">
        <f t="shared" si="26"/>
        <v>0</v>
      </c>
      <c r="L61" s="40">
        <f t="shared" si="26"/>
        <v>21979000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165184000</v>
      </c>
      <c r="Q61" s="41">
        <f t="shared" si="26"/>
        <v>0</v>
      </c>
      <c r="R61" s="20">
        <f t="shared" si="16"/>
        <v>-69.410307441789257</v>
      </c>
      <c r="S61" s="21">
        <f t="shared" si="17"/>
        <v>0</v>
      </c>
      <c r="T61" s="20">
        <f t="shared" si="18"/>
        <v>36.938296782792065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482789000</v>
      </c>
      <c r="C65" s="48">
        <f t="shared" si="30"/>
        <v>-35600000</v>
      </c>
      <c r="D65" s="48">
        <f t="shared" si="30"/>
        <v>0</v>
      </c>
      <c r="E65" s="48">
        <f t="shared" si="30"/>
        <v>447189000</v>
      </c>
      <c r="F65" s="49">
        <f t="shared" si="30"/>
        <v>485279000</v>
      </c>
      <c r="G65" s="50">
        <f t="shared" si="30"/>
        <v>225639000</v>
      </c>
      <c r="H65" s="49">
        <f t="shared" si="30"/>
        <v>71354000</v>
      </c>
      <c r="I65" s="50">
        <f t="shared" si="30"/>
        <v>0</v>
      </c>
      <c r="J65" s="49">
        <f t="shared" si="30"/>
        <v>71851000</v>
      </c>
      <c r="K65" s="50">
        <f t="shared" si="30"/>
        <v>0</v>
      </c>
      <c r="L65" s="49">
        <f t="shared" si="30"/>
        <v>21979000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165184000</v>
      </c>
      <c r="Q65" s="50">
        <f t="shared" si="30"/>
        <v>0</v>
      </c>
      <c r="R65" s="34">
        <f t="shared" si="16"/>
        <v>-69.410307441789257</v>
      </c>
      <c r="S65" s="35">
        <f t="shared" si="17"/>
        <v>0</v>
      </c>
      <c r="T65" s="34">
        <f t="shared" si="18"/>
        <v>36.938296782792065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151235000</v>
      </c>
      <c r="C8" s="36">
        <f t="shared" si="0"/>
        <v>-789000</v>
      </c>
      <c r="D8" s="36">
        <f t="shared" si="0"/>
        <v>0</v>
      </c>
      <c r="E8" s="36">
        <f t="shared" si="0"/>
        <v>150446000</v>
      </c>
      <c r="F8" s="37">
        <f t="shared" si="0"/>
        <v>150446000</v>
      </c>
      <c r="G8" s="38">
        <f t="shared" si="0"/>
        <v>150446000</v>
      </c>
      <c r="H8" s="37">
        <f t="shared" si="0"/>
        <v>34925000</v>
      </c>
      <c r="I8" s="38">
        <f t="shared" si="0"/>
        <v>0</v>
      </c>
      <c r="J8" s="37">
        <f t="shared" si="0"/>
        <v>63466000</v>
      </c>
      <c r="K8" s="38">
        <f t="shared" si="0"/>
        <v>0</v>
      </c>
      <c r="L8" s="37">
        <f t="shared" si="0"/>
        <v>35091000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133482000</v>
      </c>
      <c r="Q8" s="38">
        <f t="shared" si="0"/>
        <v>0</v>
      </c>
      <c r="R8" s="16">
        <f>IF(($J8       =0),0,((($L8       -$J8       )/$J8       )*100))</f>
        <v>-44.708978035483568</v>
      </c>
      <c r="S8" s="17">
        <f>IF(($K8       =0),0,((($M8       -$K8       )/$K8       )*100))</f>
        <v>0</v>
      </c>
      <c r="T8" s="16">
        <f>IF(($E8       =0),0,(($P8       /$E8       )*100))</f>
        <v>88.724193398295739</v>
      </c>
      <c r="U8" s="18">
        <f>IF(($E8       =0),0,(($Q8       /$E8       )*100))</f>
        <v>0</v>
      </c>
      <c r="V8" s="37">
        <f t="shared" ref="V8:W8" si="1">+V9+V28</f>
        <v>792000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146680000</v>
      </c>
      <c r="C9" s="39">
        <f t="shared" si="2"/>
        <v>-789000</v>
      </c>
      <c r="D9" s="39">
        <f t="shared" si="2"/>
        <v>0</v>
      </c>
      <c r="E9" s="39">
        <f t="shared" si="2"/>
        <v>145891000</v>
      </c>
      <c r="F9" s="40">
        <f t="shared" si="2"/>
        <v>145891000</v>
      </c>
      <c r="G9" s="41">
        <f t="shared" si="2"/>
        <v>145891000</v>
      </c>
      <c r="H9" s="40">
        <f t="shared" si="2"/>
        <v>33788000</v>
      </c>
      <c r="I9" s="41">
        <f t="shared" si="2"/>
        <v>0</v>
      </c>
      <c r="J9" s="40">
        <f t="shared" si="2"/>
        <v>62773000</v>
      </c>
      <c r="K9" s="41">
        <f t="shared" si="2"/>
        <v>0</v>
      </c>
      <c r="L9" s="40">
        <f t="shared" si="2"/>
        <v>35018000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131579000</v>
      </c>
      <c r="Q9" s="41">
        <f t="shared" si="2"/>
        <v>0</v>
      </c>
      <c r="R9" s="20">
        <f>IF(($J9       =0),0,((($L9       -$J9       )/$J9       )*100))</f>
        <v>-44.214869450241345</v>
      </c>
      <c r="S9" s="21">
        <f>IF(($K9       =0),0,((($M9       -$K9       )/$K9       )*100))</f>
        <v>0</v>
      </c>
      <c r="T9" s="20">
        <f>IF(($E9       =0),0,(($P9       /$E9       )*100))</f>
        <v>90.189936322322822</v>
      </c>
      <c r="U9" s="22">
        <f>IF(($E9       =0),0,(($Q9       /$E9       )*100))</f>
        <v>0</v>
      </c>
      <c r="V9" s="40">
        <f t="shared" ref="V9:W9" si="3">SUM(V10:V27)</f>
        <v>792000</v>
      </c>
      <c r="W9" s="41">
        <f t="shared" si="3"/>
        <v>0</v>
      </c>
    </row>
    <row r="10" spans="1:23" x14ac:dyDescent="0.2">
      <c r="A10" s="23" t="s">
        <v>36</v>
      </c>
      <c r="B10" s="42">
        <v>145289000</v>
      </c>
      <c r="C10" s="42">
        <v>-789000</v>
      </c>
      <c r="D10" s="42"/>
      <c r="E10" s="42">
        <f t="shared" ref="E10:E41" si="4">$B10      +$C10      +$D10</f>
        <v>144500000</v>
      </c>
      <c r="F10" s="43">
        <v>144500000</v>
      </c>
      <c r="G10" s="44">
        <v>144500000</v>
      </c>
      <c r="H10" s="43">
        <v>33460000</v>
      </c>
      <c r="I10" s="44"/>
      <c r="J10" s="43">
        <v>62773000</v>
      </c>
      <c r="K10" s="44"/>
      <c r="L10" s="43">
        <v>34627000</v>
      </c>
      <c r="M10" s="44"/>
      <c r="N10" s="43"/>
      <c r="O10" s="44"/>
      <c r="P10" s="43">
        <f t="shared" ref="P10:P41" si="5">$H10      +$J10      +$L10      +$N10</f>
        <v>130860000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-44.837748713618915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90.560553633217992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1391000</v>
      </c>
      <c r="C13" s="42"/>
      <c r="D13" s="42"/>
      <c r="E13" s="42">
        <f t="shared" si="4"/>
        <v>1391000</v>
      </c>
      <c r="F13" s="43">
        <v>1391000</v>
      </c>
      <c r="G13" s="44">
        <v>1391000</v>
      </c>
      <c r="H13" s="43">
        <v>328000</v>
      </c>
      <c r="I13" s="44"/>
      <c r="J13" s="43"/>
      <c r="K13" s="44"/>
      <c r="L13" s="43">
        <v>391000</v>
      </c>
      <c r="M13" s="44"/>
      <c r="N13" s="43"/>
      <c r="O13" s="44"/>
      <c r="P13" s="43">
        <f t="shared" si="5"/>
        <v>719000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51.689432063263837</v>
      </c>
      <c r="U13" s="26">
        <f t="shared" si="10"/>
        <v>0</v>
      </c>
      <c r="V13" s="43">
        <v>792000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4555000</v>
      </c>
      <c r="C28" s="39">
        <f t="shared" si="11"/>
        <v>0</v>
      </c>
      <c r="D28" s="39">
        <f t="shared" si="11"/>
        <v>0</v>
      </c>
      <c r="E28" s="39">
        <f t="shared" si="11"/>
        <v>4555000</v>
      </c>
      <c r="F28" s="40">
        <f t="shared" si="11"/>
        <v>4555000</v>
      </c>
      <c r="G28" s="41">
        <f t="shared" si="11"/>
        <v>4555000</v>
      </c>
      <c r="H28" s="40">
        <f t="shared" si="11"/>
        <v>1137000</v>
      </c>
      <c r="I28" s="41">
        <f t="shared" si="11"/>
        <v>0</v>
      </c>
      <c r="J28" s="40">
        <f t="shared" si="11"/>
        <v>693000</v>
      </c>
      <c r="K28" s="41">
        <f t="shared" si="11"/>
        <v>0</v>
      </c>
      <c r="L28" s="40">
        <f t="shared" si="11"/>
        <v>73000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1903000</v>
      </c>
      <c r="Q28" s="41">
        <f t="shared" si="11"/>
        <v>0</v>
      </c>
      <c r="R28" s="20">
        <f t="shared" si="7"/>
        <v>-89.466089466089471</v>
      </c>
      <c r="S28" s="21">
        <f t="shared" si="8"/>
        <v>0</v>
      </c>
      <c r="T28" s="20">
        <f t="shared" si="9"/>
        <v>41.778265642151482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599000</v>
      </c>
      <c r="I31" s="44"/>
      <c r="J31" s="43">
        <v>213000</v>
      </c>
      <c r="K31" s="44"/>
      <c r="L31" s="43">
        <v>73000</v>
      </c>
      <c r="M31" s="44"/>
      <c r="N31" s="43"/>
      <c r="O31" s="44"/>
      <c r="P31" s="43">
        <f t="shared" si="5"/>
        <v>885000</v>
      </c>
      <c r="Q31" s="44">
        <f t="shared" si="6"/>
        <v>0</v>
      </c>
      <c r="R31" s="24">
        <f t="shared" si="7"/>
        <v>-65.727699530516432</v>
      </c>
      <c r="S31" s="25">
        <f t="shared" si="8"/>
        <v>0</v>
      </c>
      <c r="T31" s="24">
        <f t="shared" si="9"/>
        <v>36.875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2155000</v>
      </c>
      <c r="C33" s="42"/>
      <c r="D33" s="42"/>
      <c r="E33" s="42">
        <f t="shared" si="4"/>
        <v>2155000</v>
      </c>
      <c r="F33" s="43">
        <v>2155000</v>
      </c>
      <c r="G33" s="44">
        <v>2155000</v>
      </c>
      <c r="H33" s="43">
        <v>538000</v>
      </c>
      <c r="I33" s="44"/>
      <c r="J33" s="43">
        <v>480000</v>
      </c>
      <c r="K33" s="44"/>
      <c r="L33" s="43"/>
      <c r="M33" s="44"/>
      <c r="N33" s="43"/>
      <c r="O33" s="44"/>
      <c r="P33" s="43">
        <f t="shared" si="5"/>
        <v>1018000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47.238979118329468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19512000</v>
      </c>
      <c r="C43" s="45">
        <f t="shared" si="20"/>
        <v>824000</v>
      </c>
      <c r="D43" s="45">
        <f t="shared" si="20"/>
        <v>0</v>
      </c>
      <c r="E43" s="45">
        <f t="shared" si="20"/>
        <v>20336000</v>
      </c>
      <c r="F43" s="46">
        <f t="shared" si="20"/>
        <v>19512000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19512000</v>
      </c>
      <c r="C44" s="39">
        <f t="shared" si="22"/>
        <v>824000</v>
      </c>
      <c r="D44" s="39">
        <f t="shared" si="22"/>
        <v>0</v>
      </c>
      <c r="E44" s="39">
        <f t="shared" si="22"/>
        <v>20336000</v>
      </c>
      <c r="F44" s="40">
        <f t="shared" si="22"/>
        <v>19512000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10000000</v>
      </c>
      <c r="C45" s="42"/>
      <c r="D45" s="42"/>
      <c r="E45" s="42">
        <f t="shared" si="13"/>
        <v>10000000</v>
      </c>
      <c r="F45" s="43">
        <v>10000000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9512000</v>
      </c>
      <c r="C46" s="42">
        <v>824000</v>
      </c>
      <c r="D46" s="42"/>
      <c r="E46" s="42">
        <f t="shared" si="13"/>
        <v>10336000</v>
      </c>
      <c r="F46" s="43">
        <v>9512000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170747000</v>
      </c>
      <c r="C61" s="39">
        <f t="shared" si="26"/>
        <v>35000</v>
      </c>
      <c r="D61" s="39">
        <f t="shared" si="26"/>
        <v>0</v>
      </c>
      <c r="E61" s="39">
        <f t="shared" si="26"/>
        <v>170782000</v>
      </c>
      <c r="F61" s="40">
        <f t="shared" si="26"/>
        <v>169958000</v>
      </c>
      <c r="G61" s="41">
        <f t="shared" si="26"/>
        <v>150446000</v>
      </c>
      <c r="H61" s="40">
        <f t="shared" si="26"/>
        <v>34925000</v>
      </c>
      <c r="I61" s="41">
        <f t="shared" si="26"/>
        <v>0</v>
      </c>
      <c r="J61" s="40">
        <f t="shared" si="26"/>
        <v>63466000</v>
      </c>
      <c r="K61" s="41">
        <f t="shared" si="26"/>
        <v>0</v>
      </c>
      <c r="L61" s="40">
        <f t="shared" si="26"/>
        <v>35091000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133482000</v>
      </c>
      <c r="Q61" s="41">
        <f t="shared" si="26"/>
        <v>0</v>
      </c>
      <c r="R61" s="20">
        <f t="shared" si="16"/>
        <v>-44.708978035483568</v>
      </c>
      <c r="S61" s="21">
        <f t="shared" si="17"/>
        <v>0</v>
      </c>
      <c r="T61" s="20">
        <f t="shared" si="18"/>
        <v>78.159290791769621</v>
      </c>
      <c r="U61" s="22">
        <f t="shared" si="19"/>
        <v>0</v>
      </c>
      <c r="V61" s="40">
        <f t="shared" ref="V61:W61" si="27">+V8+V43</f>
        <v>792000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170747000</v>
      </c>
      <c r="C65" s="48">
        <f t="shared" si="30"/>
        <v>35000</v>
      </c>
      <c r="D65" s="48">
        <f t="shared" si="30"/>
        <v>0</v>
      </c>
      <c r="E65" s="48">
        <f t="shared" si="30"/>
        <v>170782000</v>
      </c>
      <c r="F65" s="49">
        <f t="shared" si="30"/>
        <v>169958000</v>
      </c>
      <c r="G65" s="50">
        <f t="shared" si="30"/>
        <v>150446000</v>
      </c>
      <c r="H65" s="49">
        <f t="shared" si="30"/>
        <v>34925000</v>
      </c>
      <c r="I65" s="50">
        <f t="shared" si="30"/>
        <v>0</v>
      </c>
      <c r="J65" s="49">
        <f t="shared" si="30"/>
        <v>63466000</v>
      </c>
      <c r="K65" s="50">
        <f t="shared" si="30"/>
        <v>0</v>
      </c>
      <c r="L65" s="49">
        <f t="shared" si="30"/>
        <v>35091000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133482000</v>
      </c>
      <c r="Q65" s="50">
        <f t="shared" si="30"/>
        <v>0</v>
      </c>
      <c r="R65" s="34">
        <f t="shared" si="16"/>
        <v>-44.708978035483568</v>
      </c>
      <c r="S65" s="35">
        <f t="shared" si="17"/>
        <v>0</v>
      </c>
      <c r="T65" s="34">
        <f t="shared" si="18"/>
        <v>78.159290791769621</v>
      </c>
      <c r="U65" s="35">
        <f t="shared" si="19"/>
        <v>0</v>
      </c>
      <c r="V65" s="49">
        <f>+V61+V62</f>
        <v>792000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139719000</v>
      </c>
      <c r="C8" s="36">
        <f t="shared" si="0"/>
        <v>4594000</v>
      </c>
      <c r="D8" s="36">
        <f t="shared" si="0"/>
        <v>0</v>
      </c>
      <c r="E8" s="36">
        <f t="shared" si="0"/>
        <v>144313000</v>
      </c>
      <c r="F8" s="37">
        <f t="shared" si="0"/>
        <v>160551000</v>
      </c>
      <c r="G8" s="38">
        <f t="shared" si="0"/>
        <v>144313000</v>
      </c>
      <c r="H8" s="37">
        <f t="shared" si="0"/>
        <v>26533000</v>
      </c>
      <c r="I8" s="38">
        <f t="shared" si="0"/>
        <v>23402688</v>
      </c>
      <c r="J8" s="37">
        <f t="shared" si="0"/>
        <v>29395000</v>
      </c>
      <c r="K8" s="38">
        <f t="shared" si="0"/>
        <v>28798642</v>
      </c>
      <c r="L8" s="37">
        <f t="shared" si="0"/>
        <v>23661000</v>
      </c>
      <c r="M8" s="38">
        <f t="shared" si="0"/>
        <v>16913177</v>
      </c>
      <c r="N8" s="37">
        <f t="shared" si="0"/>
        <v>0</v>
      </c>
      <c r="O8" s="38">
        <f t="shared" si="0"/>
        <v>0</v>
      </c>
      <c r="P8" s="37">
        <f t="shared" si="0"/>
        <v>79589000</v>
      </c>
      <c r="Q8" s="38">
        <f t="shared" si="0"/>
        <v>69114507</v>
      </c>
      <c r="R8" s="16">
        <f>IF(($J8       =0),0,((($L8       -$J8       )/$J8       )*100))</f>
        <v>-19.506718829732947</v>
      </c>
      <c r="S8" s="17">
        <f>IF(($K8       =0),0,((($M8       -$K8       )/$K8       )*100))</f>
        <v>-41.270921733045604</v>
      </c>
      <c r="T8" s="16">
        <f>IF(($E8       =0),0,(($P8       /$E8       )*100))</f>
        <v>55.150263663010257</v>
      </c>
      <c r="U8" s="18">
        <f>IF(($E8       =0),0,(($Q8       /$E8       )*100))</f>
        <v>47.892086645000795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135111000</v>
      </c>
      <c r="C9" s="39">
        <f t="shared" si="2"/>
        <v>4594000</v>
      </c>
      <c r="D9" s="39">
        <f t="shared" si="2"/>
        <v>0</v>
      </c>
      <c r="E9" s="39">
        <f t="shared" si="2"/>
        <v>139705000</v>
      </c>
      <c r="F9" s="40">
        <f t="shared" si="2"/>
        <v>155943000</v>
      </c>
      <c r="G9" s="41">
        <f t="shared" si="2"/>
        <v>139705000</v>
      </c>
      <c r="H9" s="40">
        <f t="shared" si="2"/>
        <v>25906000</v>
      </c>
      <c r="I9" s="41">
        <f t="shared" si="2"/>
        <v>22400730</v>
      </c>
      <c r="J9" s="40">
        <f t="shared" si="2"/>
        <v>28335000</v>
      </c>
      <c r="K9" s="41">
        <f t="shared" si="2"/>
        <v>27029322</v>
      </c>
      <c r="L9" s="40">
        <f t="shared" si="2"/>
        <v>22409000</v>
      </c>
      <c r="M9" s="41">
        <f t="shared" si="2"/>
        <v>16339877</v>
      </c>
      <c r="N9" s="40">
        <f t="shared" si="2"/>
        <v>0</v>
      </c>
      <c r="O9" s="41">
        <f t="shared" si="2"/>
        <v>0</v>
      </c>
      <c r="P9" s="40">
        <f t="shared" si="2"/>
        <v>76650000</v>
      </c>
      <c r="Q9" s="41">
        <f t="shared" si="2"/>
        <v>65769929</v>
      </c>
      <c r="R9" s="20">
        <f>IF(($J9       =0),0,((($L9       -$J9       )/$J9       )*100))</f>
        <v>-20.914063878595375</v>
      </c>
      <c r="S9" s="21">
        <f>IF(($K9       =0),0,((($M9       -$K9       )/$K9       )*100))</f>
        <v>-39.547588356082329</v>
      </c>
      <c r="T9" s="20">
        <f>IF(($E9       =0),0,(($P9       /$E9       )*100))</f>
        <v>54.865609677534813</v>
      </c>
      <c r="U9" s="22">
        <f>IF(($E9       =0),0,(($Q9       /$E9       )*100))</f>
        <v>47.077720196127551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54897000</v>
      </c>
      <c r="C10" s="42">
        <v>-268000</v>
      </c>
      <c r="D10" s="42"/>
      <c r="E10" s="42">
        <f t="shared" ref="E10:E41" si="4">$B10      +$C10      +$D10</f>
        <v>54629000</v>
      </c>
      <c r="F10" s="43">
        <v>54629000</v>
      </c>
      <c r="G10" s="44">
        <v>54629000</v>
      </c>
      <c r="H10" s="43">
        <v>16217000</v>
      </c>
      <c r="I10" s="44">
        <v>16216717</v>
      </c>
      <c r="J10" s="43">
        <v>15914000</v>
      </c>
      <c r="K10" s="44">
        <v>15752948</v>
      </c>
      <c r="L10" s="43">
        <v>10003000</v>
      </c>
      <c r="M10" s="44">
        <v>9927709</v>
      </c>
      <c r="N10" s="43"/>
      <c r="O10" s="44"/>
      <c r="P10" s="43">
        <f t="shared" ref="P10:P41" si="5">$H10      +$J10      +$L10      +$N10</f>
        <v>42134000</v>
      </c>
      <c r="Q10" s="44">
        <f t="shared" ref="Q10:Q41" si="6">$I10      +$K10      +$M10      +$O10</f>
        <v>41897374</v>
      </c>
      <c r="R10" s="24">
        <f t="shared" ref="R10:R41" si="7">IF(($J10      =0),0,((($L10      -$J10      )/$J10      )*100))</f>
        <v>-37.143395752167905</v>
      </c>
      <c r="S10" s="25">
        <f t="shared" ref="S10:S41" si="8">IF(($K10      =0),0,((($M10      -$K10      )/$K10      )*100))</f>
        <v>-36.978722966647261</v>
      </c>
      <c r="T10" s="24">
        <f t="shared" ref="T10:T41" si="9">IF(($E10      =0),0,(($P10      /$E10      )*100))</f>
        <v>77.127532995295539</v>
      </c>
      <c r="U10" s="26">
        <f t="shared" ref="U10:U41" si="10">IF(($E10      =0),0,(($Q10      /$E10      )*100))</f>
        <v>76.6943821047429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1237000</v>
      </c>
      <c r="C13" s="42"/>
      <c r="D13" s="42"/>
      <c r="E13" s="42">
        <f t="shared" si="4"/>
        <v>1237000</v>
      </c>
      <c r="F13" s="43">
        <v>1237000</v>
      </c>
      <c r="G13" s="44">
        <v>1237000</v>
      </c>
      <c r="H13" s="43"/>
      <c r="I13" s="44"/>
      <c r="J13" s="43">
        <v>815000</v>
      </c>
      <c r="K13" s="44">
        <v>865900</v>
      </c>
      <c r="L13" s="43"/>
      <c r="M13" s="44">
        <v>371100</v>
      </c>
      <c r="N13" s="43"/>
      <c r="O13" s="44"/>
      <c r="P13" s="43">
        <f t="shared" si="5"/>
        <v>815000</v>
      </c>
      <c r="Q13" s="44">
        <f t="shared" si="6"/>
        <v>1237000</v>
      </c>
      <c r="R13" s="24">
        <f t="shared" si="7"/>
        <v>-100</v>
      </c>
      <c r="S13" s="25">
        <f t="shared" si="8"/>
        <v>-57.142857142857139</v>
      </c>
      <c r="T13" s="24">
        <f t="shared" si="9"/>
        <v>65.885206143896525</v>
      </c>
      <c r="U13" s="26">
        <f t="shared" si="10"/>
        <v>100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21100000</v>
      </c>
      <c r="D20" s="42"/>
      <c r="E20" s="42">
        <f t="shared" si="4"/>
        <v>21100000</v>
      </c>
      <c r="F20" s="43">
        <v>21100000</v>
      </c>
      <c r="G20" s="44">
        <v>21100000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28738000</v>
      </c>
      <c r="C22" s="42">
        <v>-16238000</v>
      </c>
      <c r="D22" s="42"/>
      <c r="E22" s="42">
        <f t="shared" si="4"/>
        <v>12500000</v>
      </c>
      <c r="F22" s="43">
        <v>28738000</v>
      </c>
      <c r="G22" s="44">
        <v>12500000</v>
      </c>
      <c r="H22" s="43"/>
      <c r="I22" s="44"/>
      <c r="J22" s="43"/>
      <c r="K22" s="44">
        <v>1185141</v>
      </c>
      <c r="L22" s="43">
        <v>1185000</v>
      </c>
      <c r="M22" s="44"/>
      <c r="N22" s="43"/>
      <c r="O22" s="44"/>
      <c r="P22" s="43">
        <f t="shared" si="5"/>
        <v>1185000</v>
      </c>
      <c r="Q22" s="44">
        <f t="shared" si="6"/>
        <v>1185141</v>
      </c>
      <c r="R22" s="24">
        <f t="shared" si="7"/>
        <v>0</v>
      </c>
      <c r="S22" s="25">
        <f t="shared" si="8"/>
        <v>-100</v>
      </c>
      <c r="T22" s="24">
        <f t="shared" si="9"/>
        <v>9.48</v>
      </c>
      <c r="U22" s="26">
        <f t="shared" si="10"/>
        <v>9.481128</v>
      </c>
      <c r="V22" s="43"/>
      <c r="W22" s="44"/>
    </row>
    <row r="23" spans="1:23" x14ac:dyDescent="0.2">
      <c r="A23" s="23" t="s">
        <v>49</v>
      </c>
      <c r="B23" s="42">
        <v>50239000</v>
      </c>
      <c r="C23" s="42"/>
      <c r="D23" s="42"/>
      <c r="E23" s="42">
        <f t="shared" si="4"/>
        <v>50239000</v>
      </c>
      <c r="F23" s="43">
        <v>50239000</v>
      </c>
      <c r="G23" s="44">
        <v>50239000</v>
      </c>
      <c r="H23" s="43">
        <v>9689000</v>
      </c>
      <c r="I23" s="44">
        <v>6184013</v>
      </c>
      <c r="J23" s="43">
        <v>11606000</v>
      </c>
      <c r="K23" s="44">
        <v>9225333</v>
      </c>
      <c r="L23" s="43">
        <v>11221000</v>
      </c>
      <c r="M23" s="44">
        <v>6041068</v>
      </c>
      <c r="N23" s="43"/>
      <c r="O23" s="44"/>
      <c r="P23" s="43">
        <f t="shared" si="5"/>
        <v>32516000</v>
      </c>
      <c r="Q23" s="44">
        <f t="shared" si="6"/>
        <v>21450414</v>
      </c>
      <c r="R23" s="24">
        <f t="shared" si="7"/>
        <v>-3.3172496984318456</v>
      </c>
      <c r="S23" s="25">
        <f t="shared" si="8"/>
        <v>-34.516531815165912</v>
      </c>
      <c r="T23" s="24">
        <f t="shared" si="9"/>
        <v>64.722625848444437</v>
      </c>
      <c r="U23" s="26">
        <f t="shared" si="10"/>
        <v>42.69673759429925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4608000</v>
      </c>
      <c r="C28" s="39">
        <f t="shared" si="11"/>
        <v>0</v>
      </c>
      <c r="D28" s="39">
        <f t="shared" si="11"/>
        <v>0</v>
      </c>
      <c r="E28" s="39">
        <f t="shared" si="11"/>
        <v>4608000</v>
      </c>
      <c r="F28" s="40">
        <f t="shared" si="11"/>
        <v>4608000</v>
      </c>
      <c r="G28" s="41">
        <f t="shared" si="11"/>
        <v>4608000</v>
      </c>
      <c r="H28" s="40">
        <f t="shared" si="11"/>
        <v>627000</v>
      </c>
      <c r="I28" s="41">
        <f t="shared" si="11"/>
        <v>1001958</v>
      </c>
      <c r="J28" s="40">
        <f t="shared" si="11"/>
        <v>1060000</v>
      </c>
      <c r="K28" s="41">
        <f t="shared" si="11"/>
        <v>1769320</v>
      </c>
      <c r="L28" s="40">
        <f t="shared" si="11"/>
        <v>1252000</v>
      </c>
      <c r="M28" s="41">
        <f t="shared" si="11"/>
        <v>573300</v>
      </c>
      <c r="N28" s="40">
        <f t="shared" si="11"/>
        <v>0</v>
      </c>
      <c r="O28" s="41">
        <f t="shared" si="11"/>
        <v>0</v>
      </c>
      <c r="P28" s="40">
        <f t="shared" si="11"/>
        <v>2939000</v>
      </c>
      <c r="Q28" s="41">
        <f t="shared" si="11"/>
        <v>3344578</v>
      </c>
      <c r="R28" s="20">
        <f t="shared" si="7"/>
        <v>18.113207547169811</v>
      </c>
      <c r="S28" s="21">
        <f t="shared" si="8"/>
        <v>-67.597721158411133</v>
      </c>
      <c r="T28" s="20">
        <f t="shared" si="9"/>
        <v>63.780381944444443</v>
      </c>
      <c r="U28" s="22">
        <f t="shared" si="10"/>
        <v>72.581987847222223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225000</v>
      </c>
      <c r="I31" s="44">
        <v>225000</v>
      </c>
      <c r="J31" s="43">
        <v>229000</v>
      </c>
      <c r="K31" s="44">
        <v>938277</v>
      </c>
      <c r="L31" s="43">
        <v>1252000</v>
      </c>
      <c r="M31" s="44">
        <v>573300</v>
      </c>
      <c r="N31" s="43"/>
      <c r="O31" s="44"/>
      <c r="P31" s="43">
        <f t="shared" si="5"/>
        <v>1706000</v>
      </c>
      <c r="Q31" s="44">
        <f t="shared" si="6"/>
        <v>1736577</v>
      </c>
      <c r="R31" s="24">
        <f t="shared" si="7"/>
        <v>446.72489082969429</v>
      </c>
      <c r="S31" s="25">
        <f t="shared" si="8"/>
        <v>-38.898640806499571</v>
      </c>
      <c r="T31" s="24">
        <f t="shared" si="9"/>
        <v>56.866666666666667</v>
      </c>
      <c r="U31" s="26">
        <f t="shared" si="10"/>
        <v>57.885899999999999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1608000</v>
      </c>
      <c r="C33" s="42"/>
      <c r="D33" s="42"/>
      <c r="E33" s="42">
        <f t="shared" si="4"/>
        <v>1608000</v>
      </c>
      <c r="F33" s="43">
        <v>1608000</v>
      </c>
      <c r="G33" s="44">
        <v>1608000</v>
      </c>
      <c r="H33" s="43">
        <v>402000</v>
      </c>
      <c r="I33" s="44">
        <v>776958</v>
      </c>
      <c r="J33" s="43">
        <v>831000</v>
      </c>
      <c r="K33" s="44">
        <v>831043</v>
      </c>
      <c r="L33" s="43"/>
      <c r="M33" s="44"/>
      <c r="N33" s="43"/>
      <c r="O33" s="44"/>
      <c r="P33" s="43">
        <f t="shared" si="5"/>
        <v>1233000</v>
      </c>
      <c r="Q33" s="44">
        <f t="shared" si="6"/>
        <v>1608001</v>
      </c>
      <c r="R33" s="24">
        <f t="shared" si="7"/>
        <v>-100</v>
      </c>
      <c r="S33" s="25">
        <f t="shared" si="8"/>
        <v>-100</v>
      </c>
      <c r="T33" s="24">
        <f t="shared" si="9"/>
        <v>76.679104477611943</v>
      </c>
      <c r="U33" s="26">
        <f t="shared" si="10"/>
        <v>100.00006218905473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423000</v>
      </c>
      <c r="C43" s="45">
        <f t="shared" si="20"/>
        <v>2271000</v>
      </c>
      <c r="D43" s="45">
        <f t="shared" si="20"/>
        <v>0</v>
      </c>
      <c r="E43" s="45">
        <f t="shared" si="20"/>
        <v>2694000</v>
      </c>
      <c r="F43" s="46">
        <f t="shared" si="20"/>
        <v>423000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423000</v>
      </c>
      <c r="C44" s="39">
        <f t="shared" si="22"/>
        <v>2271000</v>
      </c>
      <c r="D44" s="39">
        <f t="shared" si="22"/>
        <v>0</v>
      </c>
      <c r="E44" s="39">
        <f t="shared" si="22"/>
        <v>2694000</v>
      </c>
      <c r="F44" s="40">
        <f t="shared" si="22"/>
        <v>423000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423000</v>
      </c>
      <c r="C46" s="42">
        <v>2271000</v>
      </c>
      <c r="D46" s="42"/>
      <c r="E46" s="42">
        <f t="shared" si="13"/>
        <v>2694000</v>
      </c>
      <c r="F46" s="43">
        <v>423000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140142000</v>
      </c>
      <c r="C61" s="39">
        <f t="shared" si="26"/>
        <v>6865000</v>
      </c>
      <c r="D61" s="39">
        <f t="shared" si="26"/>
        <v>0</v>
      </c>
      <c r="E61" s="39">
        <f t="shared" si="26"/>
        <v>147007000</v>
      </c>
      <c r="F61" s="40">
        <f t="shared" si="26"/>
        <v>160974000</v>
      </c>
      <c r="G61" s="41">
        <f t="shared" si="26"/>
        <v>144313000</v>
      </c>
      <c r="H61" s="40">
        <f t="shared" si="26"/>
        <v>26533000</v>
      </c>
      <c r="I61" s="41">
        <f t="shared" si="26"/>
        <v>23402688</v>
      </c>
      <c r="J61" s="40">
        <f t="shared" si="26"/>
        <v>29395000</v>
      </c>
      <c r="K61" s="41">
        <f t="shared" si="26"/>
        <v>28798642</v>
      </c>
      <c r="L61" s="40">
        <f t="shared" si="26"/>
        <v>23661000</v>
      </c>
      <c r="M61" s="41">
        <f t="shared" si="26"/>
        <v>16913177</v>
      </c>
      <c r="N61" s="40">
        <f t="shared" si="26"/>
        <v>0</v>
      </c>
      <c r="O61" s="41">
        <f t="shared" si="26"/>
        <v>0</v>
      </c>
      <c r="P61" s="40">
        <f t="shared" si="26"/>
        <v>79589000</v>
      </c>
      <c r="Q61" s="41">
        <f t="shared" si="26"/>
        <v>69114507</v>
      </c>
      <c r="R61" s="20">
        <f t="shared" si="16"/>
        <v>-19.506718829732947</v>
      </c>
      <c r="S61" s="21">
        <f t="shared" si="17"/>
        <v>-41.270921733045604</v>
      </c>
      <c r="T61" s="20">
        <f t="shared" si="18"/>
        <v>54.139598794615218</v>
      </c>
      <c r="U61" s="22">
        <f t="shared" si="19"/>
        <v>47.014432646064478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140142000</v>
      </c>
      <c r="C65" s="48">
        <f t="shared" si="30"/>
        <v>6865000</v>
      </c>
      <c r="D65" s="48">
        <f t="shared" si="30"/>
        <v>0</v>
      </c>
      <c r="E65" s="48">
        <f t="shared" si="30"/>
        <v>147007000</v>
      </c>
      <c r="F65" s="49">
        <f t="shared" si="30"/>
        <v>160974000</v>
      </c>
      <c r="G65" s="50">
        <f t="shared" si="30"/>
        <v>144313000</v>
      </c>
      <c r="H65" s="49">
        <f t="shared" si="30"/>
        <v>26533000</v>
      </c>
      <c r="I65" s="50">
        <f t="shared" si="30"/>
        <v>23402688</v>
      </c>
      <c r="J65" s="49">
        <f t="shared" si="30"/>
        <v>29395000</v>
      </c>
      <c r="K65" s="50">
        <f t="shared" si="30"/>
        <v>28798642</v>
      </c>
      <c r="L65" s="49">
        <f t="shared" si="30"/>
        <v>23661000</v>
      </c>
      <c r="M65" s="51">
        <f t="shared" si="30"/>
        <v>16913177</v>
      </c>
      <c r="N65" s="49">
        <f t="shared" si="30"/>
        <v>0</v>
      </c>
      <c r="O65" s="50">
        <f t="shared" si="30"/>
        <v>0</v>
      </c>
      <c r="P65" s="49">
        <f t="shared" si="30"/>
        <v>79589000</v>
      </c>
      <c r="Q65" s="50">
        <f t="shared" si="30"/>
        <v>69114507</v>
      </c>
      <c r="R65" s="34">
        <f t="shared" si="16"/>
        <v>-19.506718829732947</v>
      </c>
      <c r="S65" s="35">
        <f t="shared" si="17"/>
        <v>-41.270921733045604</v>
      </c>
      <c r="T65" s="34">
        <f t="shared" si="18"/>
        <v>54.139598794615218</v>
      </c>
      <c r="U65" s="35">
        <f t="shared" si="19"/>
        <v>47.014432646064478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357020000</v>
      </c>
      <c r="C8" s="36">
        <f t="shared" si="0"/>
        <v>-1663000</v>
      </c>
      <c r="D8" s="36">
        <f t="shared" si="0"/>
        <v>0</v>
      </c>
      <c r="E8" s="36">
        <f t="shared" si="0"/>
        <v>355357000</v>
      </c>
      <c r="F8" s="37">
        <f t="shared" si="0"/>
        <v>355357000</v>
      </c>
      <c r="G8" s="38">
        <f t="shared" si="0"/>
        <v>353857000</v>
      </c>
      <c r="H8" s="37">
        <f t="shared" si="0"/>
        <v>88151000</v>
      </c>
      <c r="I8" s="38">
        <f t="shared" si="0"/>
        <v>89297701</v>
      </c>
      <c r="J8" s="37">
        <f t="shared" si="0"/>
        <v>91018000</v>
      </c>
      <c r="K8" s="38">
        <f t="shared" si="0"/>
        <v>89832184</v>
      </c>
      <c r="L8" s="37">
        <f t="shared" si="0"/>
        <v>40426000</v>
      </c>
      <c r="M8" s="38">
        <f t="shared" si="0"/>
        <v>88740401</v>
      </c>
      <c r="N8" s="37">
        <f t="shared" si="0"/>
        <v>0</v>
      </c>
      <c r="O8" s="38">
        <f t="shared" si="0"/>
        <v>0</v>
      </c>
      <c r="P8" s="37">
        <f t="shared" si="0"/>
        <v>219595000</v>
      </c>
      <c r="Q8" s="38">
        <f t="shared" si="0"/>
        <v>267870286</v>
      </c>
      <c r="R8" s="16">
        <f>IF(($J8       =0),0,((($L8       -$J8       )/$J8       )*100))</f>
        <v>-55.58460963765409</v>
      </c>
      <c r="S8" s="17">
        <f>IF(($K8       =0),0,((($M8       -$K8       )/$K8       )*100))</f>
        <v>-1.2153584065149747</v>
      </c>
      <c r="T8" s="16">
        <f>IF(($E8       =0),0,(($P8       /$E8       )*100))</f>
        <v>61.795602731900601</v>
      </c>
      <c r="U8" s="18">
        <f>IF(($E8       =0),0,(($Q8       /$E8       )*100))</f>
        <v>75.380613298739021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352784000</v>
      </c>
      <c r="C9" s="39">
        <f t="shared" si="2"/>
        <v>-1663000</v>
      </c>
      <c r="D9" s="39">
        <f t="shared" si="2"/>
        <v>0</v>
      </c>
      <c r="E9" s="39">
        <f t="shared" si="2"/>
        <v>351121000</v>
      </c>
      <c r="F9" s="40">
        <f t="shared" si="2"/>
        <v>351121000</v>
      </c>
      <c r="G9" s="41">
        <f t="shared" si="2"/>
        <v>349621000</v>
      </c>
      <c r="H9" s="40">
        <f t="shared" si="2"/>
        <v>87290000</v>
      </c>
      <c r="I9" s="41">
        <f t="shared" si="2"/>
        <v>87239469</v>
      </c>
      <c r="J9" s="40">
        <f t="shared" si="2"/>
        <v>90102000</v>
      </c>
      <c r="K9" s="41">
        <f t="shared" si="2"/>
        <v>88865339</v>
      </c>
      <c r="L9" s="40">
        <f t="shared" si="2"/>
        <v>40071000</v>
      </c>
      <c r="M9" s="41">
        <f t="shared" si="2"/>
        <v>88395881</v>
      </c>
      <c r="N9" s="40">
        <f t="shared" si="2"/>
        <v>0</v>
      </c>
      <c r="O9" s="41">
        <f t="shared" si="2"/>
        <v>0</v>
      </c>
      <c r="P9" s="40">
        <f t="shared" si="2"/>
        <v>217463000</v>
      </c>
      <c r="Q9" s="41">
        <f t="shared" si="2"/>
        <v>264500689</v>
      </c>
      <c r="R9" s="20">
        <f>IF(($J9       =0),0,((($L9       -$J9       )/$J9       )*100))</f>
        <v>-55.527069321435704</v>
      </c>
      <c r="S9" s="21">
        <f>IF(($K9       =0),0,((($M9       -$K9       )/$K9       )*100))</f>
        <v>-0.52828021057793972</v>
      </c>
      <c r="T9" s="20">
        <f>IF(($E9       =0),0,(($P9       /$E9       )*100))</f>
        <v>61.93392021553823</v>
      </c>
      <c r="U9" s="22">
        <f>IF(($E9       =0),0,(($Q9       /$E9       )*100))</f>
        <v>75.330353069169888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262071000</v>
      </c>
      <c r="C10" s="42">
        <v>-1663000</v>
      </c>
      <c r="D10" s="42"/>
      <c r="E10" s="42">
        <f t="shared" ref="E10:E41" si="4">$B10      +$C10      +$D10</f>
        <v>260408000</v>
      </c>
      <c r="F10" s="43">
        <v>260408000</v>
      </c>
      <c r="G10" s="44">
        <v>260408000</v>
      </c>
      <c r="H10" s="43">
        <v>70066000</v>
      </c>
      <c r="I10" s="44">
        <v>70014579</v>
      </c>
      <c r="J10" s="43">
        <v>76454000</v>
      </c>
      <c r="K10" s="44">
        <v>75014129</v>
      </c>
      <c r="L10" s="43">
        <v>30299000</v>
      </c>
      <c r="M10" s="44">
        <v>79264734</v>
      </c>
      <c r="N10" s="43"/>
      <c r="O10" s="44"/>
      <c r="P10" s="43">
        <f t="shared" ref="P10:P41" si="5">$H10      +$J10      +$L10      +$N10</f>
        <v>176819000</v>
      </c>
      <c r="Q10" s="44">
        <f t="shared" ref="Q10:Q41" si="6">$I10      +$K10      +$M10      +$O10</f>
        <v>224293442</v>
      </c>
      <c r="R10" s="24">
        <f t="shared" ref="R10:R41" si="7">IF(($J10      =0),0,((($L10      -$J10      )/$J10      )*100))</f>
        <v>-60.369634028304596</v>
      </c>
      <c r="S10" s="25">
        <f t="shared" ref="S10:S41" si="8">IF(($K10      =0),0,((($M10      -$K10      )/$K10      )*100))</f>
        <v>5.6664058580217596</v>
      </c>
      <c r="T10" s="24">
        <f t="shared" ref="T10:T41" si="9">IF(($E10      =0),0,(($P10      /$E10      )*100))</f>
        <v>67.900755737150931</v>
      </c>
      <c r="U10" s="26">
        <f t="shared" ref="U10:U41" si="10">IF(($E10      =0),0,(($Q10      /$E10      )*100))</f>
        <v>86.13154818592362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3787000</v>
      </c>
      <c r="C13" s="42"/>
      <c r="D13" s="42"/>
      <c r="E13" s="42">
        <f t="shared" si="4"/>
        <v>3787000</v>
      </c>
      <c r="F13" s="43">
        <v>3787000</v>
      </c>
      <c r="G13" s="44">
        <v>3787000</v>
      </c>
      <c r="H13" s="43">
        <v>999000</v>
      </c>
      <c r="I13" s="44">
        <v>999474</v>
      </c>
      <c r="J13" s="43">
        <v>142000</v>
      </c>
      <c r="K13" s="44">
        <v>42495</v>
      </c>
      <c r="L13" s="43">
        <v>1350000</v>
      </c>
      <c r="M13" s="44">
        <v>597158</v>
      </c>
      <c r="N13" s="43"/>
      <c r="O13" s="44"/>
      <c r="P13" s="43">
        <f t="shared" si="5"/>
        <v>2491000</v>
      </c>
      <c r="Q13" s="44">
        <f t="shared" si="6"/>
        <v>1639127</v>
      </c>
      <c r="R13" s="24">
        <f t="shared" si="7"/>
        <v>850.70422535211264</v>
      </c>
      <c r="S13" s="25">
        <f t="shared" si="8"/>
        <v>1305.2429697611483</v>
      </c>
      <c r="T13" s="24">
        <f t="shared" si="9"/>
        <v>65.777660417216794</v>
      </c>
      <c r="U13" s="26">
        <f t="shared" si="10"/>
        <v>43.282994454713489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51926000</v>
      </c>
      <c r="C20" s="42"/>
      <c r="D20" s="42"/>
      <c r="E20" s="42">
        <f t="shared" si="4"/>
        <v>51926000</v>
      </c>
      <c r="F20" s="43">
        <v>51926000</v>
      </c>
      <c r="G20" s="44">
        <v>51926000</v>
      </c>
      <c r="H20" s="43"/>
      <c r="I20" s="44"/>
      <c r="J20" s="43">
        <v>8120000</v>
      </c>
      <c r="K20" s="44"/>
      <c r="L20" s="43"/>
      <c r="M20" s="44"/>
      <c r="N20" s="43"/>
      <c r="O20" s="44"/>
      <c r="P20" s="43">
        <f t="shared" si="5"/>
        <v>8120000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15.637638177406309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5000000</v>
      </c>
      <c r="C22" s="42"/>
      <c r="D22" s="42"/>
      <c r="E22" s="42">
        <f t="shared" si="4"/>
        <v>5000000</v>
      </c>
      <c r="F22" s="43">
        <v>5000000</v>
      </c>
      <c r="G22" s="44">
        <v>3500000</v>
      </c>
      <c r="H22" s="43"/>
      <c r="I22" s="44"/>
      <c r="J22" s="43">
        <v>2227000</v>
      </c>
      <c r="K22" s="44">
        <v>2227298</v>
      </c>
      <c r="L22" s="43"/>
      <c r="M22" s="44">
        <v>1302631</v>
      </c>
      <c r="N22" s="43"/>
      <c r="O22" s="44"/>
      <c r="P22" s="43">
        <f t="shared" si="5"/>
        <v>2227000</v>
      </c>
      <c r="Q22" s="44">
        <f t="shared" si="6"/>
        <v>3529929</v>
      </c>
      <c r="R22" s="24">
        <f t="shared" si="7"/>
        <v>-100</v>
      </c>
      <c r="S22" s="25">
        <f t="shared" si="8"/>
        <v>-41.515190154168863</v>
      </c>
      <c r="T22" s="24">
        <f t="shared" si="9"/>
        <v>44.54</v>
      </c>
      <c r="U22" s="26">
        <f t="shared" si="10"/>
        <v>70.598579999999998</v>
      </c>
      <c r="V22" s="43"/>
      <c r="W22" s="44"/>
    </row>
    <row r="23" spans="1:23" x14ac:dyDescent="0.2">
      <c r="A23" s="23" t="s">
        <v>49</v>
      </c>
      <c r="B23" s="42">
        <v>30000000</v>
      </c>
      <c r="C23" s="42"/>
      <c r="D23" s="42"/>
      <c r="E23" s="42">
        <f t="shared" si="4"/>
        <v>30000000</v>
      </c>
      <c r="F23" s="43">
        <v>30000000</v>
      </c>
      <c r="G23" s="44">
        <v>30000000</v>
      </c>
      <c r="H23" s="43">
        <v>16225000</v>
      </c>
      <c r="I23" s="44">
        <v>16225416</v>
      </c>
      <c r="J23" s="43">
        <v>3159000</v>
      </c>
      <c r="K23" s="44">
        <v>11581417</v>
      </c>
      <c r="L23" s="43">
        <v>8422000</v>
      </c>
      <c r="M23" s="44">
        <v>7231358</v>
      </c>
      <c r="N23" s="43"/>
      <c r="O23" s="44"/>
      <c r="P23" s="43">
        <f t="shared" si="5"/>
        <v>27806000</v>
      </c>
      <c r="Q23" s="44">
        <f t="shared" si="6"/>
        <v>35038191</v>
      </c>
      <c r="R23" s="24">
        <f t="shared" si="7"/>
        <v>166.60335549224439</v>
      </c>
      <c r="S23" s="25">
        <f t="shared" si="8"/>
        <v>-37.560680182744477</v>
      </c>
      <c r="T23" s="24">
        <f t="shared" si="9"/>
        <v>92.686666666666667</v>
      </c>
      <c r="U23" s="26">
        <f t="shared" si="10"/>
        <v>116.79397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4236000</v>
      </c>
      <c r="C28" s="39">
        <f t="shared" si="11"/>
        <v>0</v>
      </c>
      <c r="D28" s="39">
        <f t="shared" si="11"/>
        <v>0</v>
      </c>
      <c r="E28" s="39">
        <f t="shared" si="11"/>
        <v>4236000</v>
      </c>
      <c r="F28" s="40">
        <f t="shared" si="11"/>
        <v>4236000</v>
      </c>
      <c r="G28" s="41">
        <f t="shared" si="11"/>
        <v>4236000</v>
      </c>
      <c r="H28" s="40">
        <f t="shared" si="11"/>
        <v>861000</v>
      </c>
      <c r="I28" s="41">
        <f t="shared" si="11"/>
        <v>2058232</v>
      </c>
      <c r="J28" s="40">
        <f t="shared" si="11"/>
        <v>916000</v>
      </c>
      <c r="K28" s="41">
        <f t="shared" si="11"/>
        <v>966845</v>
      </c>
      <c r="L28" s="40">
        <f t="shared" si="11"/>
        <v>355000</v>
      </c>
      <c r="M28" s="41">
        <f t="shared" si="11"/>
        <v>344520</v>
      </c>
      <c r="N28" s="40">
        <f t="shared" si="11"/>
        <v>0</v>
      </c>
      <c r="O28" s="41">
        <f t="shared" si="11"/>
        <v>0</v>
      </c>
      <c r="P28" s="40">
        <f t="shared" si="11"/>
        <v>2132000</v>
      </c>
      <c r="Q28" s="41">
        <f t="shared" si="11"/>
        <v>3369597</v>
      </c>
      <c r="R28" s="20">
        <f t="shared" si="7"/>
        <v>-61.244541484716152</v>
      </c>
      <c r="S28" s="21">
        <f t="shared" si="8"/>
        <v>-64.366573752773192</v>
      </c>
      <c r="T28" s="20">
        <f t="shared" si="9"/>
        <v>50.330500472143534</v>
      </c>
      <c r="U28" s="22">
        <f t="shared" si="10"/>
        <v>79.546671388101984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253000</v>
      </c>
      <c r="I31" s="44">
        <v>252687</v>
      </c>
      <c r="J31" s="43">
        <v>286000</v>
      </c>
      <c r="K31" s="44">
        <v>336389</v>
      </c>
      <c r="L31" s="43">
        <v>355000</v>
      </c>
      <c r="M31" s="44">
        <v>344520</v>
      </c>
      <c r="N31" s="43"/>
      <c r="O31" s="44"/>
      <c r="P31" s="43">
        <f t="shared" si="5"/>
        <v>894000</v>
      </c>
      <c r="Q31" s="44">
        <f t="shared" si="6"/>
        <v>933596</v>
      </c>
      <c r="R31" s="24">
        <f t="shared" si="7"/>
        <v>24.125874125874127</v>
      </c>
      <c r="S31" s="25">
        <f t="shared" si="8"/>
        <v>2.4171420587474621</v>
      </c>
      <c r="T31" s="24">
        <f t="shared" si="9"/>
        <v>49.666666666666664</v>
      </c>
      <c r="U31" s="26">
        <f t="shared" si="10"/>
        <v>51.866444444444447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2436000</v>
      </c>
      <c r="C33" s="42"/>
      <c r="D33" s="42"/>
      <c r="E33" s="42">
        <f t="shared" si="4"/>
        <v>2436000</v>
      </c>
      <c r="F33" s="43">
        <v>2436000</v>
      </c>
      <c r="G33" s="44">
        <v>2436000</v>
      </c>
      <c r="H33" s="43">
        <v>608000</v>
      </c>
      <c r="I33" s="44">
        <v>1805545</v>
      </c>
      <c r="J33" s="43">
        <v>630000</v>
      </c>
      <c r="K33" s="44">
        <v>630456</v>
      </c>
      <c r="L33" s="43"/>
      <c r="M33" s="44"/>
      <c r="N33" s="43"/>
      <c r="O33" s="44"/>
      <c r="P33" s="43">
        <f t="shared" si="5"/>
        <v>1238000</v>
      </c>
      <c r="Q33" s="44">
        <f t="shared" si="6"/>
        <v>2436001</v>
      </c>
      <c r="R33" s="24">
        <f t="shared" si="7"/>
        <v>-100</v>
      </c>
      <c r="S33" s="25">
        <f t="shared" si="8"/>
        <v>-100</v>
      </c>
      <c r="T33" s="24">
        <f t="shared" si="9"/>
        <v>50.821018062397371</v>
      </c>
      <c r="U33" s="26">
        <f t="shared" si="10"/>
        <v>100.00004105090312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25438000</v>
      </c>
      <c r="C43" s="45">
        <f t="shared" si="20"/>
        <v>3173000</v>
      </c>
      <c r="D43" s="45">
        <f t="shared" si="20"/>
        <v>0</v>
      </c>
      <c r="E43" s="45">
        <f t="shared" si="20"/>
        <v>28611000</v>
      </c>
      <c r="F43" s="46">
        <f t="shared" si="20"/>
        <v>23938000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25438000</v>
      </c>
      <c r="C44" s="39">
        <f t="shared" si="22"/>
        <v>3173000</v>
      </c>
      <c r="D44" s="39">
        <f t="shared" si="22"/>
        <v>0</v>
      </c>
      <c r="E44" s="39">
        <f t="shared" si="22"/>
        <v>28611000</v>
      </c>
      <c r="F44" s="40">
        <f t="shared" si="22"/>
        <v>23938000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4000000</v>
      </c>
      <c r="C45" s="42"/>
      <c r="D45" s="42"/>
      <c r="E45" s="42">
        <f t="shared" si="13"/>
        <v>4000000</v>
      </c>
      <c r="F45" s="43">
        <v>4000000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19938000</v>
      </c>
      <c r="C46" s="42">
        <v>4673000</v>
      </c>
      <c r="D46" s="42"/>
      <c r="E46" s="42">
        <f t="shared" si="13"/>
        <v>24611000</v>
      </c>
      <c r="F46" s="43">
        <v>19938000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382458000</v>
      </c>
      <c r="C61" s="39">
        <f t="shared" si="26"/>
        <v>1510000</v>
      </c>
      <c r="D61" s="39">
        <f t="shared" si="26"/>
        <v>0</v>
      </c>
      <c r="E61" s="39">
        <f t="shared" si="26"/>
        <v>383968000</v>
      </c>
      <c r="F61" s="40">
        <f t="shared" si="26"/>
        <v>379295000</v>
      </c>
      <c r="G61" s="41">
        <f t="shared" si="26"/>
        <v>353857000</v>
      </c>
      <c r="H61" s="40">
        <f t="shared" si="26"/>
        <v>88151000</v>
      </c>
      <c r="I61" s="41">
        <f t="shared" si="26"/>
        <v>89297701</v>
      </c>
      <c r="J61" s="40">
        <f t="shared" si="26"/>
        <v>91018000</v>
      </c>
      <c r="K61" s="41">
        <f t="shared" si="26"/>
        <v>89832184</v>
      </c>
      <c r="L61" s="40">
        <f t="shared" si="26"/>
        <v>40426000</v>
      </c>
      <c r="M61" s="41">
        <f t="shared" si="26"/>
        <v>88740401</v>
      </c>
      <c r="N61" s="40">
        <f t="shared" si="26"/>
        <v>0</v>
      </c>
      <c r="O61" s="41">
        <f t="shared" si="26"/>
        <v>0</v>
      </c>
      <c r="P61" s="40">
        <f t="shared" si="26"/>
        <v>219595000</v>
      </c>
      <c r="Q61" s="41">
        <f t="shared" si="26"/>
        <v>267870286</v>
      </c>
      <c r="R61" s="20">
        <f t="shared" si="16"/>
        <v>-55.58460963765409</v>
      </c>
      <c r="S61" s="21">
        <f t="shared" si="17"/>
        <v>-1.2153584065149747</v>
      </c>
      <c r="T61" s="20">
        <f t="shared" si="18"/>
        <v>57.190963830319198</v>
      </c>
      <c r="U61" s="22">
        <f t="shared" si="19"/>
        <v>69.763700620885075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382458000</v>
      </c>
      <c r="C65" s="48">
        <f t="shared" si="30"/>
        <v>1510000</v>
      </c>
      <c r="D65" s="48">
        <f t="shared" si="30"/>
        <v>0</v>
      </c>
      <c r="E65" s="48">
        <f t="shared" si="30"/>
        <v>383968000</v>
      </c>
      <c r="F65" s="49">
        <f t="shared" si="30"/>
        <v>379295000</v>
      </c>
      <c r="G65" s="50">
        <f t="shared" si="30"/>
        <v>353857000</v>
      </c>
      <c r="H65" s="49">
        <f t="shared" si="30"/>
        <v>88151000</v>
      </c>
      <c r="I65" s="50">
        <f t="shared" si="30"/>
        <v>89297701</v>
      </c>
      <c r="J65" s="49">
        <f t="shared" si="30"/>
        <v>91018000</v>
      </c>
      <c r="K65" s="50">
        <f t="shared" si="30"/>
        <v>89832184</v>
      </c>
      <c r="L65" s="49">
        <f t="shared" si="30"/>
        <v>40426000</v>
      </c>
      <c r="M65" s="51">
        <f t="shared" si="30"/>
        <v>88740401</v>
      </c>
      <c r="N65" s="49">
        <f t="shared" si="30"/>
        <v>0</v>
      </c>
      <c r="O65" s="50">
        <f t="shared" si="30"/>
        <v>0</v>
      </c>
      <c r="P65" s="49">
        <f t="shared" si="30"/>
        <v>219595000</v>
      </c>
      <c r="Q65" s="50">
        <f t="shared" si="30"/>
        <v>267870286</v>
      </c>
      <c r="R65" s="34">
        <f t="shared" si="16"/>
        <v>-55.58460963765409</v>
      </c>
      <c r="S65" s="35">
        <f t="shared" si="17"/>
        <v>-1.2153584065149747</v>
      </c>
      <c r="T65" s="34">
        <f t="shared" si="18"/>
        <v>57.190963830319198</v>
      </c>
      <c r="U65" s="35">
        <f t="shared" si="19"/>
        <v>69.763700620885075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19815000</v>
      </c>
      <c r="C8" s="36">
        <f t="shared" si="0"/>
        <v>5892000</v>
      </c>
      <c r="D8" s="36">
        <f t="shared" si="0"/>
        <v>0</v>
      </c>
      <c r="E8" s="36">
        <f t="shared" si="0"/>
        <v>25707000</v>
      </c>
      <c r="F8" s="37">
        <f t="shared" si="0"/>
        <v>25707000</v>
      </c>
      <c r="G8" s="38">
        <f t="shared" si="0"/>
        <v>25707000</v>
      </c>
      <c r="H8" s="37">
        <f t="shared" si="0"/>
        <v>4308000</v>
      </c>
      <c r="I8" s="38">
        <f t="shared" si="0"/>
        <v>4200608</v>
      </c>
      <c r="J8" s="37">
        <f t="shared" si="0"/>
        <v>5066000</v>
      </c>
      <c r="K8" s="38">
        <f t="shared" si="0"/>
        <v>6822028</v>
      </c>
      <c r="L8" s="37">
        <f t="shared" si="0"/>
        <v>6683000</v>
      </c>
      <c r="M8" s="38">
        <f t="shared" si="0"/>
        <v>5441658</v>
      </c>
      <c r="N8" s="37">
        <f t="shared" si="0"/>
        <v>0</v>
      </c>
      <c r="O8" s="38">
        <f t="shared" si="0"/>
        <v>0</v>
      </c>
      <c r="P8" s="37">
        <f t="shared" si="0"/>
        <v>16057000</v>
      </c>
      <c r="Q8" s="38">
        <f t="shared" si="0"/>
        <v>16464294</v>
      </c>
      <c r="R8" s="16">
        <f>IF(($J8       =0),0,((($L8       -$J8       )/$J8       )*100))</f>
        <v>31.918673509672324</v>
      </c>
      <c r="S8" s="17">
        <f>IF(($K8       =0),0,((($M8       -$K8       )/$K8       )*100))</f>
        <v>-20.234012525307723</v>
      </c>
      <c r="T8" s="16">
        <f>IF(($E8       =0),0,(($P8       /$E8       )*100))</f>
        <v>62.461586338351424</v>
      </c>
      <c r="U8" s="18">
        <f>IF(($E8       =0),0,(($Q8       /$E8       )*100))</f>
        <v>64.045956354300387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2597000</v>
      </c>
      <c r="C9" s="39">
        <f t="shared" si="2"/>
        <v>5000000</v>
      </c>
      <c r="D9" s="39">
        <f t="shared" si="2"/>
        <v>0</v>
      </c>
      <c r="E9" s="39">
        <f t="shared" si="2"/>
        <v>7597000</v>
      </c>
      <c r="F9" s="40">
        <f t="shared" si="2"/>
        <v>7597000</v>
      </c>
      <c r="G9" s="41">
        <f t="shared" si="2"/>
        <v>7597000</v>
      </c>
      <c r="H9" s="40">
        <f t="shared" si="2"/>
        <v>326000</v>
      </c>
      <c r="I9" s="41">
        <f t="shared" si="2"/>
        <v>218614</v>
      </c>
      <c r="J9" s="40">
        <f t="shared" si="2"/>
        <v>536000</v>
      </c>
      <c r="K9" s="41">
        <f t="shared" si="2"/>
        <v>1139628</v>
      </c>
      <c r="L9" s="40">
        <f t="shared" si="2"/>
        <v>2730000</v>
      </c>
      <c r="M9" s="41">
        <f t="shared" si="2"/>
        <v>1486987</v>
      </c>
      <c r="N9" s="40">
        <f t="shared" si="2"/>
        <v>0</v>
      </c>
      <c r="O9" s="41">
        <f t="shared" si="2"/>
        <v>0</v>
      </c>
      <c r="P9" s="40">
        <f t="shared" si="2"/>
        <v>3592000</v>
      </c>
      <c r="Q9" s="41">
        <f t="shared" si="2"/>
        <v>2845229</v>
      </c>
      <c r="R9" s="20">
        <f>IF(($J9       =0),0,((($L9       -$J9       )/$J9       )*100))</f>
        <v>409.32835820895519</v>
      </c>
      <c r="S9" s="21">
        <f>IF(($K9       =0),0,((($M9       -$K9       )/$K9       )*100))</f>
        <v>30.480033835602494</v>
      </c>
      <c r="T9" s="20">
        <f>IF(($E9       =0),0,(($P9       /$E9       )*100))</f>
        <v>47.281821771752007</v>
      </c>
      <c r="U9" s="22">
        <f>IF(($E9       =0),0,(($Q9       /$E9       )*100))</f>
        <v>37.452007371330787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>
        <v>5000000</v>
      </c>
      <c r="D10" s="42"/>
      <c r="E10" s="42">
        <f t="shared" ref="E10:E41" si="4">$B10      +$C10      +$D10</f>
        <v>5000000</v>
      </c>
      <c r="F10" s="43">
        <v>5000000</v>
      </c>
      <c r="G10" s="44">
        <v>5000000</v>
      </c>
      <c r="H10" s="43"/>
      <c r="I10" s="44"/>
      <c r="J10" s="43"/>
      <c r="K10" s="44"/>
      <c r="L10" s="43">
        <v>2356000</v>
      </c>
      <c r="M10" s="44">
        <v>1199998</v>
      </c>
      <c r="N10" s="43"/>
      <c r="O10" s="44"/>
      <c r="P10" s="43">
        <f t="shared" ref="P10:P41" si="5">$H10      +$J10      +$L10      +$N10</f>
        <v>2356000</v>
      </c>
      <c r="Q10" s="44">
        <f t="shared" ref="Q10:Q41" si="6">$I10      +$K10      +$M10      +$O10</f>
        <v>1199998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47.12</v>
      </c>
      <c r="U10" s="26">
        <f t="shared" ref="U10:U41" si="10">IF(($E10      =0),0,(($Q10      /$E10      )*100))</f>
        <v>23.999960000000002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2597000</v>
      </c>
      <c r="C16" s="42"/>
      <c r="D16" s="42"/>
      <c r="E16" s="42">
        <f t="shared" si="4"/>
        <v>2597000</v>
      </c>
      <c r="F16" s="43">
        <v>2597000</v>
      </c>
      <c r="G16" s="44">
        <v>2597000</v>
      </c>
      <c r="H16" s="43">
        <v>326000</v>
      </c>
      <c r="I16" s="44">
        <v>218614</v>
      </c>
      <c r="J16" s="43">
        <v>536000</v>
      </c>
      <c r="K16" s="44">
        <v>1139628</v>
      </c>
      <c r="L16" s="43">
        <v>374000</v>
      </c>
      <c r="M16" s="44">
        <v>286989</v>
      </c>
      <c r="N16" s="43"/>
      <c r="O16" s="44"/>
      <c r="P16" s="43">
        <f t="shared" si="5"/>
        <v>1236000</v>
      </c>
      <c r="Q16" s="44">
        <f t="shared" si="6"/>
        <v>1645231</v>
      </c>
      <c r="R16" s="24">
        <f t="shared" si="7"/>
        <v>-30.223880597014922</v>
      </c>
      <c r="S16" s="25">
        <f t="shared" si="8"/>
        <v>-74.817308806031448</v>
      </c>
      <c r="T16" s="24">
        <f t="shared" si="9"/>
        <v>47.593376973430885</v>
      </c>
      <c r="U16" s="26">
        <f t="shared" si="10"/>
        <v>63.351212938005389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17218000</v>
      </c>
      <c r="C28" s="39">
        <f t="shared" si="11"/>
        <v>892000</v>
      </c>
      <c r="D28" s="39">
        <f t="shared" si="11"/>
        <v>0</v>
      </c>
      <c r="E28" s="39">
        <f t="shared" si="11"/>
        <v>18110000</v>
      </c>
      <c r="F28" s="40">
        <f t="shared" si="11"/>
        <v>18110000</v>
      </c>
      <c r="G28" s="41">
        <f t="shared" si="11"/>
        <v>18110000</v>
      </c>
      <c r="H28" s="40">
        <f t="shared" si="11"/>
        <v>3982000</v>
      </c>
      <c r="I28" s="41">
        <f t="shared" si="11"/>
        <v>3981994</v>
      </c>
      <c r="J28" s="40">
        <f t="shared" si="11"/>
        <v>4530000</v>
      </c>
      <c r="K28" s="41">
        <f t="shared" si="11"/>
        <v>5682400</v>
      </c>
      <c r="L28" s="40">
        <f t="shared" si="11"/>
        <v>3953000</v>
      </c>
      <c r="M28" s="41">
        <f t="shared" si="11"/>
        <v>3954671</v>
      </c>
      <c r="N28" s="40">
        <f t="shared" si="11"/>
        <v>0</v>
      </c>
      <c r="O28" s="41">
        <f t="shared" si="11"/>
        <v>0</v>
      </c>
      <c r="P28" s="40">
        <f t="shared" si="11"/>
        <v>12465000</v>
      </c>
      <c r="Q28" s="41">
        <f t="shared" si="11"/>
        <v>13619065</v>
      </c>
      <c r="R28" s="20">
        <f t="shared" si="7"/>
        <v>-12.737306843267108</v>
      </c>
      <c r="S28" s="21">
        <f t="shared" si="8"/>
        <v>-30.4049169365057</v>
      </c>
      <c r="T28" s="20">
        <f t="shared" si="9"/>
        <v>68.829376035339592</v>
      </c>
      <c r="U28" s="22">
        <f t="shared" si="10"/>
        <v>75.201905024848145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153000</v>
      </c>
      <c r="I31" s="44">
        <v>152854</v>
      </c>
      <c r="J31" s="43">
        <v>179000</v>
      </c>
      <c r="K31" s="44">
        <v>179010</v>
      </c>
      <c r="L31" s="43">
        <v>189000</v>
      </c>
      <c r="M31" s="44">
        <v>189027</v>
      </c>
      <c r="N31" s="43"/>
      <c r="O31" s="44"/>
      <c r="P31" s="43">
        <f t="shared" si="5"/>
        <v>521000</v>
      </c>
      <c r="Q31" s="44">
        <f t="shared" si="6"/>
        <v>520891</v>
      </c>
      <c r="R31" s="24">
        <f t="shared" si="7"/>
        <v>5.5865921787709496</v>
      </c>
      <c r="S31" s="25">
        <f t="shared" si="8"/>
        <v>5.595776772247361</v>
      </c>
      <c r="T31" s="24">
        <f t="shared" si="9"/>
        <v>52.1</v>
      </c>
      <c r="U31" s="26">
        <f t="shared" si="10"/>
        <v>52.089100000000002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1718000</v>
      </c>
      <c r="C33" s="42">
        <v>892000</v>
      </c>
      <c r="D33" s="42"/>
      <c r="E33" s="42">
        <f t="shared" si="4"/>
        <v>2610000</v>
      </c>
      <c r="F33" s="43">
        <v>2610000</v>
      </c>
      <c r="G33" s="44">
        <v>2610000</v>
      </c>
      <c r="H33" s="43">
        <v>430000</v>
      </c>
      <c r="I33" s="44">
        <v>430000</v>
      </c>
      <c r="J33" s="43">
        <v>773000</v>
      </c>
      <c r="K33" s="44">
        <v>773000</v>
      </c>
      <c r="L33" s="43">
        <v>515000</v>
      </c>
      <c r="M33" s="44">
        <v>515000</v>
      </c>
      <c r="N33" s="43"/>
      <c r="O33" s="44"/>
      <c r="P33" s="43">
        <f t="shared" si="5"/>
        <v>1718000</v>
      </c>
      <c r="Q33" s="44">
        <f t="shared" si="6"/>
        <v>1718000</v>
      </c>
      <c r="R33" s="24">
        <f t="shared" si="7"/>
        <v>-33.376455368693399</v>
      </c>
      <c r="S33" s="25">
        <f t="shared" si="8"/>
        <v>-33.376455368693399</v>
      </c>
      <c r="T33" s="24">
        <f t="shared" si="9"/>
        <v>65.82375478927203</v>
      </c>
      <c r="U33" s="26">
        <f t="shared" si="10"/>
        <v>65.82375478927203</v>
      </c>
      <c r="V33" s="43"/>
      <c r="W33" s="44"/>
    </row>
    <row r="34" spans="1:23" x14ac:dyDescent="0.2">
      <c r="A34" s="23" t="s">
        <v>60</v>
      </c>
      <c r="B34" s="42">
        <v>14500000</v>
      </c>
      <c r="C34" s="42"/>
      <c r="D34" s="42"/>
      <c r="E34" s="42">
        <f t="shared" si="4"/>
        <v>14500000</v>
      </c>
      <c r="F34" s="43">
        <v>14500000</v>
      </c>
      <c r="G34" s="44">
        <v>14500000</v>
      </c>
      <c r="H34" s="43">
        <v>3399000</v>
      </c>
      <c r="I34" s="44">
        <v>3399140</v>
      </c>
      <c r="J34" s="43">
        <v>3578000</v>
      </c>
      <c r="K34" s="44">
        <v>4730390</v>
      </c>
      <c r="L34" s="43">
        <v>3249000</v>
      </c>
      <c r="M34" s="44">
        <v>3250644</v>
      </c>
      <c r="N34" s="43"/>
      <c r="O34" s="44"/>
      <c r="P34" s="43">
        <f t="shared" si="5"/>
        <v>10226000</v>
      </c>
      <c r="Q34" s="44">
        <f t="shared" si="6"/>
        <v>11380174</v>
      </c>
      <c r="R34" s="24">
        <f t="shared" si="7"/>
        <v>-9.1950810508664063</v>
      </c>
      <c r="S34" s="25">
        <f t="shared" si="8"/>
        <v>-31.281691361600206</v>
      </c>
      <c r="T34" s="24">
        <f t="shared" si="9"/>
        <v>70.524137931034474</v>
      </c>
      <c r="U34" s="26">
        <f t="shared" si="10"/>
        <v>78.483958620689648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5286000</v>
      </c>
      <c r="C43" s="45">
        <f t="shared" si="20"/>
        <v>0</v>
      </c>
      <c r="D43" s="45">
        <f t="shared" si="20"/>
        <v>0</v>
      </c>
      <c r="E43" s="45">
        <f t="shared" si="20"/>
        <v>5286000</v>
      </c>
      <c r="F43" s="46">
        <f t="shared" si="20"/>
        <v>5286000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5286000</v>
      </c>
      <c r="C56" s="39">
        <f t="shared" si="24"/>
        <v>0</v>
      </c>
      <c r="D56" s="39">
        <f t="shared" si="24"/>
        <v>0</v>
      </c>
      <c r="E56" s="39">
        <f t="shared" si="24"/>
        <v>5286000</v>
      </c>
      <c r="F56" s="40">
        <f t="shared" si="24"/>
        <v>5286000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5286000</v>
      </c>
      <c r="C59" s="42"/>
      <c r="D59" s="42"/>
      <c r="E59" s="42">
        <f t="shared" si="13"/>
        <v>5286000</v>
      </c>
      <c r="F59" s="43">
        <v>5286000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25101000</v>
      </c>
      <c r="C61" s="39">
        <f t="shared" si="26"/>
        <v>5892000</v>
      </c>
      <c r="D61" s="39">
        <f t="shared" si="26"/>
        <v>0</v>
      </c>
      <c r="E61" s="39">
        <f t="shared" si="26"/>
        <v>30993000</v>
      </c>
      <c r="F61" s="40">
        <f t="shared" si="26"/>
        <v>30993000</v>
      </c>
      <c r="G61" s="41">
        <f t="shared" si="26"/>
        <v>25707000</v>
      </c>
      <c r="H61" s="40">
        <f t="shared" si="26"/>
        <v>4308000</v>
      </c>
      <c r="I61" s="41">
        <f t="shared" si="26"/>
        <v>4200608</v>
      </c>
      <c r="J61" s="40">
        <f t="shared" si="26"/>
        <v>5066000</v>
      </c>
      <c r="K61" s="41">
        <f t="shared" si="26"/>
        <v>6822028</v>
      </c>
      <c r="L61" s="40">
        <f t="shared" si="26"/>
        <v>6683000</v>
      </c>
      <c r="M61" s="41">
        <f t="shared" si="26"/>
        <v>5441658</v>
      </c>
      <c r="N61" s="40">
        <f t="shared" si="26"/>
        <v>0</v>
      </c>
      <c r="O61" s="41">
        <f t="shared" si="26"/>
        <v>0</v>
      </c>
      <c r="P61" s="40">
        <f t="shared" si="26"/>
        <v>16057000</v>
      </c>
      <c r="Q61" s="41">
        <f t="shared" si="26"/>
        <v>16464294</v>
      </c>
      <c r="R61" s="20">
        <f t="shared" si="16"/>
        <v>31.918673509672324</v>
      </c>
      <c r="S61" s="21">
        <f t="shared" si="17"/>
        <v>-20.234012525307723</v>
      </c>
      <c r="T61" s="20">
        <f t="shared" si="18"/>
        <v>51.80847288097312</v>
      </c>
      <c r="U61" s="22">
        <f t="shared" si="19"/>
        <v>53.122621237053522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25101000</v>
      </c>
      <c r="C65" s="48">
        <f t="shared" si="30"/>
        <v>5892000</v>
      </c>
      <c r="D65" s="48">
        <f t="shared" si="30"/>
        <v>0</v>
      </c>
      <c r="E65" s="48">
        <f t="shared" si="30"/>
        <v>30993000</v>
      </c>
      <c r="F65" s="49">
        <f t="shared" si="30"/>
        <v>30993000</v>
      </c>
      <c r="G65" s="50">
        <f t="shared" si="30"/>
        <v>25707000</v>
      </c>
      <c r="H65" s="49">
        <f t="shared" si="30"/>
        <v>4308000</v>
      </c>
      <c r="I65" s="50">
        <f t="shared" si="30"/>
        <v>4200608</v>
      </c>
      <c r="J65" s="49">
        <f t="shared" si="30"/>
        <v>5066000</v>
      </c>
      <c r="K65" s="50">
        <f t="shared" si="30"/>
        <v>6822028</v>
      </c>
      <c r="L65" s="49">
        <f t="shared" si="30"/>
        <v>6683000</v>
      </c>
      <c r="M65" s="51">
        <f t="shared" si="30"/>
        <v>5441658</v>
      </c>
      <c r="N65" s="49">
        <f t="shared" si="30"/>
        <v>0</v>
      </c>
      <c r="O65" s="50">
        <f t="shared" si="30"/>
        <v>0</v>
      </c>
      <c r="P65" s="49">
        <f t="shared" si="30"/>
        <v>16057000</v>
      </c>
      <c r="Q65" s="50">
        <f t="shared" si="30"/>
        <v>16464294</v>
      </c>
      <c r="R65" s="34">
        <f t="shared" si="16"/>
        <v>31.918673509672324</v>
      </c>
      <c r="S65" s="35">
        <f t="shared" si="17"/>
        <v>-20.234012525307723</v>
      </c>
      <c r="T65" s="34">
        <f t="shared" si="18"/>
        <v>51.80847288097312</v>
      </c>
      <c r="U65" s="35">
        <f t="shared" si="19"/>
        <v>53.122621237053522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550714000</v>
      </c>
      <c r="C8" s="36">
        <f t="shared" si="0"/>
        <v>2996000</v>
      </c>
      <c r="D8" s="36">
        <f t="shared" si="0"/>
        <v>0</v>
      </c>
      <c r="E8" s="36">
        <f t="shared" si="0"/>
        <v>553710000</v>
      </c>
      <c r="F8" s="37">
        <f t="shared" si="0"/>
        <v>574210000</v>
      </c>
      <c r="G8" s="38">
        <f t="shared" si="0"/>
        <v>553710000</v>
      </c>
      <c r="H8" s="37">
        <f t="shared" si="0"/>
        <v>252770000</v>
      </c>
      <c r="I8" s="38">
        <f t="shared" si="0"/>
        <v>58924101</v>
      </c>
      <c r="J8" s="37">
        <f t="shared" si="0"/>
        <v>170359000</v>
      </c>
      <c r="K8" s="38">
        <f t="shared" si="0"/>
        <v>32165352</v>
      </c>
      <c r="L8" s="37">
        <f t="shared" si="0"/>
        <v>28422000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451551000</v>
      </c>
      <c r="Q8" s="38">
        <f t="shared" si="0"/>
        <v>91089453</v>
      </c>
      <c r="R8" s="16">
        <f>IF(($J8       =0),0,((($L8       -$J8       )/$J8       )*100))</f>
        <v>-83.316408290727225</v>
      </c>
      <c r="S8" s="17">
        <f>IF(($K8       =0),0,((($M8       -$K8       )/$K8       )*100))</f>
        <v>-100</v>
      </c>
      <c r="T8" s="16">
        <f>IF(($E8       =0),0,(($P8       /$E8       )*100))</f>
        <v>81.550089396976759</v>
      </c>
      <c r="U8" s="18">
        <f>IF(($E8       =0),0,(($Q8       /$E8       )*100))</f>
        <v>16.450750934604759</v>
      </c>
      <c r="V8" s="37">
        <f t="shared" ref="V8:W8" si="1">+V9+V28</f>
        <v>14720000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539965000</v>
      </c>
      <c r="C9" s="39">
        <f t="shared" si="2"/>
        <v>2996000</v>
      </c>
      <c r="D9" s="39">
        <f t="shared" si="2"/>
        <v>0</v>
      </c>
      <c r="E9" s="39">
        <f t="shared" si="2"/>
        <v>542961000</v>
      </c>
      <c r="F9" s="40">
        <f t="shared" si="2"/>
        <v>563461000</v>
      </c>
      <c r="G9" s="41">
        <f t="shared" si="2"/>
        <v>542961000</v>
      </c>
      <c r="H9" s="40">
        <f t="shared" si="2"/>
        <v>251823000</v>
      </c>
      <c r="I9" s="41">
        <f t="shared" si="2"/>
        <v>56086004</v>
      </c>
      <c r="J9" s="40">
        <f t="shared" si="2"/>
        <v>168865000</v>
      </c>
      <c r="K9" s="41">
        <f t="shared" si="2"/>
        <v>31581099</v>
      </c>
      <c r="L9" s="40">
        <f t="shared" si="2"/>
        <v>28422000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449110000</v>
      </c>
      <c r="Q9" s="41">
        <f t="shared" si="2"/>
        <v>87667103</v>
      </c>
      <c r="R9" s="20">
        <f>IF(($J9       =0),0,((($L9       -$J9       )/$J9       )*100))</f>
        <v>-83.168803482071468</v>
      </c>
      <c r="S9" s="21">
        <f>IF(($K9       =0),0,((($M9       -$K9       )/$K9       )*100))</f>
        <v>-100</v>
      </c>
      <c r="T9" s="20">
        <f>IF(($E9       =0),0,(($P9       /$E9       )*100))</f>
        <v>82.714964794893191</v>
      </c>
      <c r="U9" s="22">
        <f>IF(($E9       =0),0,(($Q9       /$E9       )*100))</f>
        <v>16.146114177629698</v>
      </c>
      <c r="V9" s="40">
        <f t="shared" ref="V9:W9" si="3">SUM(V10:V27)</f>
        <v>14720000</v>
      </c>
      <c r="W9" s="41">
        <f t="shared" si="3"/>
        <v>0</v>
      </c>
    </row>
    <row r="10" spans="1:23" x14ac:dyDescent="0.2">
      <c r="A10" s="23" t="s">
        <v>36</v>
      </c>
      <c r="B10" s="42">
        <v>434162000</v>
      </c>
      <c r="C10" s="42">
        <v>16732000</v>
      </c>
      <c r="D10" s="42"/>
      <c r="E10" s="42">
        <f t="shared" ref="E10:E41" si="4">$B10      +$C10      +$D10</f>
        <v>450894000</v>
      </c>
      <c r="F10" s="43">
        <v>450894000</v>
      </c>
      <c r="G10" s="44">
        <v>450894000</v>
      </c>
      <c r="H10" s="43">
        <v>245567000</v>
      </c>
      <c r="I10" s="44">
        <v>55746415</v>
      </c>
      <c r="J10" s="43">
        <v>153769000</v>
      </c>
      <c r="K10" s="44">
        <v>40211624</v>
      </c>
      <c r="L10" s="43">
        <v>20207000</v>
      </c>
      <c r="M10" s="44"/>
      <c r="N10" s="43"/>
      <c r="O10" s="44"/>
      <c r="P10" s="43">
        <f t="shared" ref="P10:P41" si="5">$H10      +$J10      +$L10      +$N10</f>
        <v>419543000</v>
      </c>
      <c r="Q10" s="44">
        <f t="shared" ref="Q10:Q41" si="6">$I10      +$K10      +$M10      +$O10</f>
        <v>95958039</v>
      </c>
      <c r="R10" s="24">
        <f t="shared" ref="R10:R41" si="7">IF(($J10      =0),0,((($L10      -$J10      )/$J10      )*100))</f>
        <v>-86.858859718148651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93.046924554329848</v>
      </c>
      <c r="U10" s="26">
        <f t="shared" ref="U10:U41" si="10">IF(($E10      =0),0,(($Q10      /$E10      )*100))</f>
        <v>21.281728965122625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4093000</v>
      </c>
      <c r="C13" s="42">
        <v>-1637000</v>
      </c>
      <c r="D13" s="42"/>
      <c r="E13" s="42">
        <f t="shared" si="4"/>
        <v>2456000</v>
      </c>
      <c r="F13" s="43">
        <v>2456000</v>
      </c>
      <c r="G13" s="44">
        <v>2456000</v>
      </c>
      <c r="H13" s="43"/>
      <c r="I13" s="44"/>
      <c r="J13" s="43"/>
      <c r="K13" s="44">
        <v>222241</v>
      </c>
      <c r="L13" s="43">
        <v>1408000</v>
      </c>
      <c r="M13" s="44"/>
      <c r="N13" s="43"/>
      <c r="O13" s="44"/>
      <c r="P13" s="43">
        <f t="shared" si="5"/>
        <v>1408000</v>
      </c>
      <c r="Q13" s="44">
        <f t="shared" si="6"/>
        <v>222241</v>
      </c>
      <c r="R13" s="24">
        <f t="shared" si="7"/>
        <v>0</v>
      </c>
      <c r="S13" s="25">
        <f t="shared" si="8"/>
        <v>-100</v>
      </c>
      <c r="T13" s="24">
        <f t="shared" si="9"/>
        <v>57.328990228013033</v>
      </c>
      <c r="U13" s="26">
        <f t="shared" si="10"/>
        <v>9.0489006514657984</v>
      </c>
      <c r="V13" s="43"/>
      <c r="W13" s="44"/>
    </row>
    <row r="14" spans="1:23" x14ac:dyDescent="0.2">
      <c r="A14" s="23" t="s">
        <v>40</v>
      </c>
      <c r="B14" s="42">
        <v>20659000</v>
      </c>
      <c r="C14" s="42">
        <v>8401000</v>
      </c>
      <c r="D14" s="42"/>
      <c r="E14" s="42">
        <f t="shared" si="4"/>
        <v>29060000</v>
      </c>
      <c r="F14" s="43">
        <v>29060000</v>
      </c>
      <c r="G14" s="44">
        <v>29060000</v>
      </c>
      <c r="H14" s="43">
        <v>2147000</v>
      </c>
      <c r="I14" s="44"/>
      <c r="J14" s="43">
        <v>11277000</v>
      </c>
      <c r="K14" s="44">
        <v>-8852766</v>
      </c>
      <c r="L14" s="43">
        <v>4448000</v>
      </c>
      <c r="M14" s="44"/>
      <c r="N14" s="43"/>
      <c r="O14" s="44"/>
      <c r="P14" s="43">
        <f t="shared" si="5"/>
        <v>17872000</v>
      </c>
      <c r="Q14" s="44">
        <f t="shared" si="6"/>
        <v>-8852766</v>
      </c>
      <c r="R14" s="24">
        <f t="shared" si="7"/>
        <v>-60.556885696550502</v>
      </c>
      <c r="S14" s="25">
        <f t="shared" si="8"/>
        <v>-100</v>
      </c>
      <c r="T14" s="24">
        <f t="shared" si="9"/>
        <v>61.500344115622852</v>
      </c>
      <c r="U14" s="26">
        <f t="shared" si="10"/>
        <v>-30.463750860289057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11051000</v>
      </c>
      <c r="C20" s="42"/>
      <c r="D20" s="42"/>
      <c r="E20" s="42">
        <f t="shared" si="4"/>
        <v>11051000</v>
      </c>
      <c r="F20" s="43">
        <v>11051000</v>
      </c>
      <c r="G20" s="44">
        <v>11051000</v>
      </c>
      <c r="H20" s="43">
        <v>1868000</v>
      </c>
      <c r="I20" s="44"/>
      <c r="J20" s="43"/>
      <c r="K20" s="44"/>
      <c r="L20" s="43"/>
      <c r="M20" s="44"/>
      <c r="N20" s="43"/>
      <c r="O20" s="44"/>
      <c r="P20" s="43">
        <f t="shared" si="5"/>
        <v>1868000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16.903447651796217</v>
      </c>
      <c r="U20" s="26">
        <f t="shared" si="10"/>
        <v>0</v>
      </c>
      <c r="V20" s="43">
        <v>14720000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30000000</v>
      </c>
      <c r="C22" s="42">
        <v>-10500000</v>
      </c>
      <c r="D22" s="42"/>
      <c r="E22" s="42">
        <f t="shared" si="4"/>
        <v>19500000</v>
      </c>
      <c r="F22" s="43">
        <v>30000000</v>
      </c>
      <c r="G22" s="44">
        <v>19500000</v>
      </c>
      <c r="H22" s="43"/>
      <c r="I22" s="44"/>
      <c r="J22" s="43">
        <v>2734000</v>
      </c>
      <c r="K22" s="44"/>
      <c r="L22" s="43"/>
      <c r="M22" s="44"/>
      <c r="N22" s="43"/>
      <c r="O22" s="44"/>
      <c r="P22" s="43">
        <f t="shared" si="5"/>
        <v>2734000</v>
      </c>
      <c r="Q22" s="44">
        <f t="shared" si="6"/>
        <v>0</v>
      </c>
      <c r="R22" s="24">
        <f t="shared" si="7"/>
        <v>-100</v>
      </c>
      <c r="S22" s="25">
        <f t="shared" si="8"/>
        <v>0</v>
      </c>
      <c r="T22" s="24">
        <f t="shared" si="9"/>
        <v>14.02051282051282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40000000</v>
      </c>
      <c r="C23" s="42">
        <v>-10000000</v>
      </c>
      <c r="D23" s="42"/>
      <c r="E23" s="42">
        <f t="shared" si="4"/>
        <v>30000000</v>
      </c>
      <c r="F23" s="43">
        <v>40000000</v>
      </c>
      <c r="G23" s="44">
        <v>30000000</v>
      </c>
      <c r="H23" s="43">
        <v>2241000</v>
      </c>
      <c r="I23" s="44">
        <v>339589</v>
      </c>
      <c r="J23" s="43">
        <v>1085000</v>
      </c>
      <c r="K23" s="44"/>
      <c r="L23" s="43">
        <v>2359000</v>
      </c>
      <c r="M23" s="44"/>
      <c r="N23" s="43"/>
      <c r="O23" s="44"/>
      <c r="P23" s="43">
        <f t="shared" si="5"/>
        <v>5685000</v>
      </c>
      <c r="Q23" s="44">
        <f t="shared" si="6"/>
        <v>339589</v>
      </c>
      <c r="R23" s="24">
        <f t="shared" si="7"/>
        <v>117.41935483870967</v>
      </c>
      <c r="S23" s="25">
        <f t="shared" si="8"/>
        <v>0</v>
      </c>
      <c r="T23" s="24">
        <f t="shared" si="9"/>
        <v>18.95</v>
      </c>
      <c r="U23" s="26">
        <f t="shared" si="10"/>
        <v>1.1319633333333334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10749000</v>
      </c>
      <c r="C28" s="39">
        <f t="shared" si="11"/>
        <v>0</v>
      </c>
      <c r="D28" s="39">
        <f t="shared" si="11"/>
        <v>0</v>
      </c>
      <c r="E28" s="39">
        <f t="shared" si="11"/>
        <v>10749000</v>
      </c>
      <c r="F28" s="40">
        <f t="shared" si="11"/>
        <v>10749000</v>
      </c>
      <c r="G28" s="41">
        <f t="shared" si="11"/>
        <v>10749000</v>
      </c>
      <c r="H28" s="40">
        <f t="shared" si="11"/>
        <v>947000</v>
      </c>
      <c r="I28" s="41">
        <f t="shared" si="11"/>
        <v>2838097</v>
      </c>
      <c r="J28" s="40">
        <f t="shared" si="11"/>
        <v>1494000</v>
      </c>
      <c r="K28" s="41">
        <f t="shared" si="11"/>
        <v>584253</v>
      </c>
      <c r="L28" s="40">
        <f t="shared" si="11"/>
        <v>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2441000</v>
      </c>
      <c r="Q28" s="41">
        <f t="shared" si="11"/>
        <v>3422350</v>
      </c>
      <c r="R28" s="20">
        <f t="shared" si="7"/>
        <v>-100</v>
      </c>
      <c r="S28" s="21">
        <f t="shared" si="8"/>
        <v>-100</v>
      </c>
      <c r="T28" s="20">
        <f t="shared" si="9"/>
        <v>22.709089217601637</v>
      </c>
      <c r="U28" s="22">
        <f t="shared" si="10"/>
        <v>31.838775700065124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160000</v>
      </c>
      <c r="I31" s="44">
        <v>389497</v>
      </c>
      <c r="J31" s="43">
        <v>160000</v>
      </c>
      <c r="K31" s="44">
        <v>584253</v>
      </c>
      <c r="L31" s="43"/>
      <c r="M31" s="44"/>
      <c r="N31" s="43"/>
      <c r="O31" s="44"/>
      <c r="P31" s="43">
        <f t="shared" si="5"/>
        <v>320000</v>
      </c>
      <c r="Q31" s="44">
        <f t="shared" si="6"/>
        <v>973750</v>
      </c>
      <c r="R31" s="24">
        <f t="shared" si="7"/>
        <v>-100</v>
      </c>
      <c r="S31" s="25">
        <f t="shared" si="8"/>
        <v>-100</v>
      </c>
      <c r="T31" s="24">
        <f t="shared" si="9"/>
        <v>12.307692307692308</v>
      </c>
      <c r="U31" s="26">
        <f t="shared" si="10"/>
        <v>37.45192307692308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3149000</v>
      </c>
      <c r="C33" s="42"/>
      <c r="D33" s="42"/>
      <c r="E33" s="42">
        <f t="shared" si="4"/>
        <v>3149000</v>
      </c>
      <c r="F33" s="43">
        <v>3149000</v>
      </c>
      <c r="G33" s="44">
        <v>3149000</v>
      </c>
      <c r="H33" s="43">
        <v>787000</v>
      </c>
      <c r="I33" s="44">
        <v>2448600</v>
      </c>
      <c r="J33" s="43"/>
      <c r="K33" s="44"/>
      <c r="L33" s="43"/>
      <c r="M33" s="44"/>
      <c r="N33" s="43"/>
      <c r="O33" s="44"/>
      <c r="P33" s="43">
        <f t="shared" si="5"/>
        <v>787000</v>
      </c>
      <c r="Q33" s="44">
        <f t="shared" si="6"/>
        <v>2448600</v>
      </c>
      <c r="R33" s="24">
        <f t="shared" si="7"/>
        <v>0</v>
      </c>
      <c r="S33" s="25">
        <f t="shared" si="8"/>
        <v>0</v>
      </c>
      <c r="T33" s="24">
        <f t="shared" si="9"/>
        <v>24.992060971737061</v>
      </c>
      <c r="U33" s="26">
        <f t="shared" si="10"/>
        <v>77.758018418545575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1334000</v>
      </c>
      <c r="K36" s="44"/>
      <c r="L36" s="43"/>
      <c r="M36" s="44"/>
      <c r="N36" s="43"/>
      <c r="O36" s="44"/>
      <c r="P36" s="43">
        <f t="shared" si="5"/>
        <v>1334000</v>
      </c>
      <c r="Q36" s="44">
        <f t="shared" si="6"/>
        <v>0</v>
      </c>
      <c r="R36" s="24">
        <f t="shared" si="7"/>
        <v>-100</v>
      </c>
      <c r="S36" s="25">
        <f t="shared" si="8"/>
        <v>0</v>
      </c>
      <c r="T36" s="24">
        <f t="shared" si="9"/>
        <v>26.68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53824000</v>
      </c>
      <c r="C43" s="45">
        <f t="shared" si="20"/>
        <v>8299000</v>
      </c>
      <c r="D43" s="45">
        <f t="shared" si="20"/>
        <v>0</v>
      </c>
      <c r="E43" s="45">
        <f t="shared" si="20"/>
        <v>62123000</v>
      </c>
      <c r="F43" s="46">
        <f t="shared" si="20"/>
        <v>52124000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53824000</v>
      </c>
      <c r="C44" s="39">
        <f t="shared" si="22"/>
        <v>8299000</v>
      </c>
      <c r="D44" s="39">
        <f t="shared" si="22"/>
        <v>0</v>
      </c>
      <c r="E44" s="39">
        <f t="shared" si="22"/>
        <v>62123000</v>
      </c>
      <c r="F44" s="40">
        <f t="shared" si="22"/>
        <v>52124000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51824000</v>
      </c>
      <c r="C46" s="42">
        <v>9999000</v>
      </c>
      <c r="D46" s="42"/>
      <c r="E46" s="42">
        <f t="shared" si="13"/>
        <v>61823000</v>
      </c>
      <c r="F46" s="43">
        <v>51824000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-1700000</v>
      </c>
      <c r="D47" s="42"/>
      <c r="E47" s="42">
        <f t="shared" si="13"/>
        <v>300000</v>
      </c>
      <c r="F47" s="43">
        <v>300000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604538000</v>
      </c>
      <c r="C61" s="39">
        <f t="shared" si="26"/>
        <v>11295000</v>
      </c>
      <c r="D61" s="39">
        <f t="shared" si="26"/>
        <v>0</v>
      </c>
      <c r="E61" s="39">
        <f t="shared" si="26"/>
        <v>615833000</v>
      </c>
      <c r="F61" s="40">
        <f t="shared" si="26"/>
        <v>626334000</v>
      </c>
      <c r="G61" s="41">
        <f t="shared" si="26"/>
        <v>553710000</v>
      </c>
      <c r="H61" s="40">
        <f t="shared" si="26"/>
        <v>252770000</v>
      </c>
      <c r="I61" s="41">
        <f t="shared" si="26"/>
        <v>58924101</v>
      </c>
      <c r="J61" s="40">
        <f t="shared" si="26"/>
        <v>170359000</v>
      </c>
      <c r="K61" s="41">
        <f t="shared" si="26"/>
        <v>32165352</v>
      </c>
      <c r="L61" s="40">
        <f t="shared" si="26"/>
        <v>28422000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451551000</v>
      </c>
      <c r="Q61" s="41">
        <f t="shared" si="26"/>
        <v>91089453</v>
      </c>
      <c r="R61" s="20">
        <f t="shared" si="16"/>
        <v>-83.316408290727225</v>
      </c>
      <c r="S61" s="21">
        <f t="shared" si="17"/>
        <v>-100</v>
      </c>
      <c r="T61" s="20">
        <f t="shared" si="18"/>
        <v>73.323612083145917</v>
      </c>
      <c r="U61" s="22">
        <f t="shared" si="19"/>
        <v>14.791258831533874</v>
      </c>
      <c r="V61" s="40">
        <f t="shared" ref="V61:W61" si="27">+V8+V43</f>
        <v>14720000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604538000</v>
      </c>
      <c r="C65" s="48">
        <f t="shared" si="30"/>
        <v>11295000</v>
      </c>
      <c r="D65" s="48">
        <f t="shared" si="30"/>
        <v>0</v>
      </c>
      <c r="E65" s="48">
        <f t="shared" si="30"/>
        <v>615833000</v>
      </c>
      <c r="F65" s="49">
        <f t="shared" si="30"/>
        <v>626334000</v>
      </c>
      <c r="G65" s="50">
        <f t="shared" si="30"/>
        <v>553710000</v>
      </c>
      <c r="H65" s="49">
        <f t="shared" si="30"/>
        <v>252770000</v>
      </c>
      <c r="I65" s="50">
        <f t="shared" si="30"/>
        <v>58924101</v>
      </c>
      <c r="J65" s="49">
        <f t="shared" si="30"/>
        <v>170359000</v>
      </c>
      <c r="K65" s="50">
        <f t="shared" si="30"/>
        <v>32165352</v>
      </c>
      <c r="L65" s="49">
        <f t="shared" si="30"/>
        <v>28422000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451551000</v>
      </c>
      <c r="Q65" s="50">
        <f t="shared" si="30"/>
        <v>91089453</v>
      </c>
      <c r="R65" s="34">
        <f t="shared" si="16"/>
        <v>-83.316408290727225</v>
      </c>
      <c r="S65" s="35">
        <f t="shared" si="17"/>
        <v>-100</v>
      </c>
      <c r="T65" s="34">
        <f t="shared" si="18"/>
        <v>73.323612083145917</v>
      </c>
      <c r="U65" s="35">
        <f t="shared" si="19"/>
        <v>14.791258831533874</v>
      </c>
      <c r="V65" s="49">
        <f>+V61+V62</f>
        <v>14720000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476805000</v>
      </c>
      <c r="C8" s="36">
        <f t="shared" si="0"/>
        <v>-3441000</v>
      </c>
      <c r="D8" s="36">
        <f t="shared" si="0"/>
        <v>0</v>
      </c>
      <c r="E8" s="36">
        <f t="shared" si="0"/>
        <v>473364000</v>
      </c>
      <c r="F8" s="37">
        <f t="shared" si="0"/>
        <v>473364000</v>
      </c>
      <c r="G8" s="38">
        <f t="shared" si="0"/>
        <v>473364000</v>
      </c>
      <c r="H8" s="37">
        <f t="shared" si="0"/>
        <v>151763000</v>
      </c>
      <c r="I8" s="38">
        <f t="shared" si="0"/>
        <v>128548042</v>
      </c>
      <c r="J8" s="37">
        <f t="shared" si="0"/>
        <v>137932000</v>
      </c>
      <c r="K8" s="38">
        <f t="shared" si="0"/>
        <v>160528656</v>
      </c>
      <c r="L8" s="37">
        <f t="shared" si="0"/>
        <v>104253000</v>
      </c>
      <c r="M8" s="38">
        <f t="shared" si="0"/>
        <v>152821209</v>
      </c>
      <c r="N8" s="37">
        <f t="shared" si="0"/>
        <v>0</v>
      </c>
      <c r="O8" s="38">
        <f t="shared" si="0"/>
        <v>0</v>
      </c>
      <c r="P8" s="37">
        <f t="shared" si="0"/>
        <v>393948000</v>
      </c>
      <c r="Q8" s="38">
        <f t="shared" si="0"/>
        <v>441897907</v>
      </c>
      <c r="R8" s="16">
        <f>IF(($J8       =0),0,((($L8       -$J8       )/$J8       )*100))</f>
        <v>-24.417104080271436</v>
      </c>
      <c r="S8" s="17">
        <f>IF(($K8       =0),0,((($M8       -$K8       )/$K8       )*100))</f>
        <v>-4.8012904312859881</v>
      </c>
      <c r="T8" s="16">
        <f>IF(($E8       =0),0,(($P8       /$E8       )*100))</f>
        <v>83.223058787740513</v>
      </c>
      <c r="U8" s="18">
        <f>IF(($E8       =0),0,(($Q8       /$E8       )*100))</f>
        <v>93.352664545677328</v>
      </c>
      <c r="V8" s="37">
        <f t="shared" ref="V8:W8" si="1">+V9+V28</f>
        <v>73492000</v>
      </c>
      <c r="W8" s="38">
        <f t="shared" si="1"/>
        <v>43058000</v>
      </c>
    </row>
    <row r="9" spans="1:23" x14ac:dyDescent="0.2">
      <c r="A9" s="19" t="s">
        <v>35</v>
      </c>
      <c r="B9" s="39">
        <f t="shared" ref="B9:Q9" si="2">SUM(B10:B27)</f>
        <v>464088000</v>
      </c>
      <c r="C9" s="39">
        <f t="shared" si="2"/>
        <v>-3441000</v>
      </c>
      <c r="D9" s="39">
        <f t="shared" si="2"/>
        <v>0</v>
      </c>
      <c r="E9" s="39">
        <f t="shared" si="2"/>
        <v>460647000</v>
      </c>
      <c r="F9" s="40">
        <f t="shared" si="2"/>
        <v>460647000</v>
      </c>
      <c r="G9" s="41">
        <f t="shared" si="2"/>
        <v>460647000</v>
      </c>
      <c r="H9" s="40">
        <f t="shared" si="2"/>
        <v>150325000</v>
      </c>
      <c r="I9" s="41">
        <f t="shared" si="2"/>
        <v>124417598</v>
      </c>
      <c r="J9" s="40">
        <f t="shared" si="2"/>
        <v>137764000</v>
      </c>
      <c r="K9" s="41">
        <f t="shared" si="2"/>
        <v>160359747</v>
      </c>
      <c r="L9" s="40">
        <f t="shared" si="2"/>
        <v>99486000</v>
      </c>
      <c r="M9" s="41">
        <f t="shared" si="2"/>
        <v>147209193</v>
      </c>
      <c r="N9" s="40">
        <f t="shared" si="2"/>
        <v>0</v>
      </c>
      <c r="O9" s="41">
        <f t="shared" si="2"/>
        <v>0</v>
      </c>
      <c r="P9" s="40">
        <f t="shared" si="2"/>
        <v>387575000</v>
      </c>
      <c r="Q9" s="41">
        <f t="shared" si="2"/>
        <v>431986538</v>
      </c>
      <c r="R9" s="20">
        <f>IF(($J9       =0),0,((($L9       -$J9       )/$J9       )*100))</f>
        <v>-27.785197874626171</v>
      </c>
      <c r="S9" s="21">
        <f>IF(($K9       =0),0,((($M9       -$K9       )/$K9       )*100))</f>
        <v>-8.2006577373809399</v>
      </c>
      <c r="T9" s="20">
        <f>IF(($E9       =0),0,(($P9       /$E9       )*100))</f>
        <v>84.137094130646673</v>
      </c>
      <c r="U9" s="22">
        <f>IF(($E9       =0),0,(($Q9       /$E9       )*100))</f>
        <v>93.778215857261642</v>
      </c>
      <c r="V9" s="40">
        <f t="shared" ref="V9:W9" si="3">SUM(V10:V27)</f>
        <v>73492000</v>
      </c>
      <c r="W9" s="41">
        <f t="shared" si="3"/>
        <v>43058000</v>
      </c>
    </row>
    <row r="10" spans="1:23" x14ac:dyDescent="0.2">
      <c r="A10" s="23" t="s">
        <v>36</v>
      </c>
      <c r="B10" s="42">
        <v>389222000</v>
      </c>
      <c r="C10" s="42">
        <v>-2530000</v>
      </c>
      <c r="D10" s="42"/>
      <c r="E10" s="42">
        <f t="shared" ref="E10:E41" si="4">$B10      +$C10      +$D10</f>
        <v>386692000</v>
      </c>
      <c r="F10" s="43">
        <v>386692000</v>
      </c>
      <c r="G10" s="44">
        <v>386692000</v>
      </c>
      <c r="H10" s="43">
        <v>144399000</v>
      </c>
      <c r="I10" s="44">
        <v>117623646</v>
      </c>
      <c r="J10" s="43">
        <v>123105000</v>
      </c>
      <c r="K10" s="44">
        <v>137571072</v>
      </c>
      <c r="L10" s="43">
        <v>96805000</v>
      </c>
      <c r="M10" s="44">
        <v>127113065</v>
      </c>
      <c r="N10" s="43"/>
      <c r="O10" s="44"/>
      <c r="P10" s="43">
        <f t="shared" ref="P10:P41" si="5">$H10      +$J10      +$L10      +$N10</f>
        <v>364309000</v>
      </c>
      <c r="Q10" s="44">
        <f t="shared" ref="Q10:Q41" si="6">$I10      +$K10      +$M10      +$O10</f>
        <v>382307783</v>
      </c>
      <c r="R10" s="24">
        <f t="shared" ref="R10:R41" si="7">IF(($J10      =0),0,((($L10      -$J10      )/$J10      )*100))</f>
        <v>-21.363876365704073</v>
      </c>
      <c r="S10" s="25">
        <f t="shared" ref="S10:S41" si="8">IF(($K10      =0),0,((($M10      -$K10      )/$K10      )*100))</f>
        <v>-7.6018939504956391</v>
      </c>
      <c r="T10" s="24">
        <f t="shared" ref="T10:T41" si="9">IF(($E10      =0),0,(($P10      /$E10      )*100))</f>
        <v>94.211672338708837</v>
      </c>
      <c r="U10" s="26">
        <f t="shared" ref="U10:U41" si="10">IF(($E10      =0),0,(($Q10      /$E10      )*100))</f>
        <v>98.866225057668629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>
        <v>58193000</v>
      </c>
      <c r="W12" s="44">
        <v>28352000</v>
      </c>
    </row>
    <row r="13" spans="1:23" x14ac:dyDescent="0.2">
      <c r="A13" s="23" t="s">
        <v>39</v>
      </c>
      <c r="B13" s="42">
        <v>42765000</v>
      </c>
      <c r="C13" s="42">
        <v>9089000</v>
      </c>
      <c r="D13" s="42"/>
      <c r="E13" s="42">
        <f t="shared" si="4"/>
        <v>51854000</v>
      </c>
      <c r="F13" s="43">
        <v>51854000</v>
      </c>
      <c r="G13" s="44">
        <v>51854000</v>
      </c>
      <c r="H13" s="43">
        <v>5926000</v>
      </c>
      <c r="I13" s="44">
        <v>6793952</v>
      </c>
      <c r="J13" s="43">
        <v>12695000</v>
      </c>
      <c r="K13" s="44">
        <v>10380121</v>
      </c>
      <c r="L13" s="43">
        <v>2681000</v>
      </c>
      <c r="M13" s="44">
        <v>13475863</v>
      </c>
      <c r="N13" s="43"/>
      <c r="O13" s="44"/>
      <c r="P13" s="43">
        <f t="shared" si="5"/>
        <v>21302000</v>
      </c>
      <c r="Q13" s="44">
        <f t="shared" si="6"/>
        <v>30649936</v>
      </c>
      <c r="R13" s="24">
        <f t="shared" si="7"/>
        <v>-78.881449389523439</v>
      </c>
      <c r="S13" s="25">
        <f t="shared" si="8"/>
        <v>29.823756389737653</v>
      </c>
      <c r="T13" s="24">
        <f t="shared" si="9"/>
        <v>41.080726655609986</v>
      </c>
      <c r="U13" s="26">
        <f t="shared" si="10"/>
        <v>59.108142091256219</v>
      </c>
      <c r="V13" s="43"/>
      <c r="W13" s="44"/>
    </row>
    <row r="14" spans="1:23" x14ac:dyDescent="0.2">
      <c r="A14" s="23" t="s">
        <v>40</v>
      </c>
      <c r="B14" s="42">
        <v>20000000</v>
      </c>
      <c r="C14" s="42">
        <v>-10000000</v>
      </c>
      <c r="D14" s="42"/>
      <c r="E14" s="42">
        <f t="shared" si="4"/>
        <v>10000000</v>
      </c>
      <c r="F14" s="43">
        <v>10000000</v>
      </c>
      <c r="G14" s="44">
        <v>10000000</v>
      </c>
      <c r="H14" s="43"/>
      <c r="I14" s="44"/>
      <c r="J14" s="43"/>
      <c r="K14" s="44"/>
      <c r="L14" s="43"/>
      <c r="M14" s="44">
        <v>612990</v>
      </c>
      <c r="N14" s="43"/>
      <c r="O14" s="44"/>
      <c r="P14" s="43">
        <f t="shared" si="5"/>
        <v>0</v>
      </c>
      <c r="Q14" s="44">
        <f t="shared" si="6"/>
        <v>612990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6.1299000000000001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12101000</v>
      </c>
      <c r="C20" s="42"/>
      <c r="D20" s="42"/>
      <c r="E20" s="42">
        <f t="shared" si="4"/>
        <v>12101000</v>
      </c>
      <c r="F20" s="43">
        <v>12101000</v>
      </c>
      <c r="G20" s="44">
        <v>12101000</v>
      </c>
      <c r="H20" s="43"/>
      <c r="I20" s="44"/>
      <c r="J20" s="43">
        <v>1964000</v>
      </c>
      <c r="K20" s="44">
        <v>12408554</v>
      </c>
      <c r="L20" s="43"/>
      <c r="M20" s="44">
        <v>6007275</v>
      </c>
      <c r="N20" s="43"/>
      <c r="O20" s="44"/>
      <c r="P20" s="43">
        <f t="shared" si="5"/>
        <v>1964000</v>
      </c>
      <c r="Q20" s="44">
        <f t="shared" si="6"/>
        <v>18415829</v>
      </c>
      <c r="R20" s="24">
        <f t="shared" si="7"/>
        <v>-100</v>
      </c>
      <c r="S20" s="25">
        <f t="shared" si="8"/>
        <v>-51.587630597408854</v>
      </c>
      <c r="T20" s="24">
        <f t="shared" si="9"/>
        <v>16.230063631104869</v>
      </c>
      <c r="U20" s="26">
        <f t="shared" si="10"/>
        <v>152.18435666473843</v>
      </c>
      <c r="V20" s="43">
        <v>15299000</v>
      </c>
      <c r="W20" s="44">
        <v>14706000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12717000</v>
      </c>
      <c r="C28" s="39">
        <f t="shared" si="11"/>
        <v>0</v>
      </c>
      <c r="D28" s="39">
        <f t="shared" si="11"/>
        <v>0</v>
      </c>
      <c r="E28" s="39">
        <f t="shared" si="11"/>
        <v>12717000</v>
      </c>
      <c r="F28" s="40">
        <f t="shared" si="11"/>
        <v>12717000</v>
      </c>
      <c r="G28" s="41">
        <f t="shared" si="11"/>
        <v>12717000</v>
      </c>
      <c r="H28" s="40">
        <f t="shared" si="11"/>
        <v>1438000</v>
      </c>
      <c r="I28" s="41">
        <f t="shared" si="11"/>
        <v>4130444</v>
      </c>
      <c r="J28" s="40">
        <f t="shared" si="11"/>
        <v>168000</v>
      </c>
      <c r="K28" s="41">
        <f t="shared" si="11"/>
        <v>168909</v>
      </c>
      <c r="L28" s="40">
        <f t="shared" si="11"/>
        <v>4767000</v>
      </c>
      <c r="M28" s="41">
        <f t="shared" si="11"/>
        <v>5612016</v>
      </c>
      <c r="N28" s="40">
        <f t="shared" si="11"/>
        <v>0</v>
      </c>
      <c r="O28" s="41">
        <f t="shared" si="11"/>
        <v>0</v>
      </c>
      <c r="P28" s="40">
        <f t="shared" si="11"/>
        <v>6373000</v>
      </c>
      <c r="Q28" s="41">
        <f t="shared" si="11"/>
        <v>9911369</v>
      </c>
      <c r="R28" s="20">
        <f t="shared" si="7"/>
        <v>2737.5</v>
      </c>
      <c r="S28" s="21">
        <f t="shared" si="8"/>
        <v>3222.5085697032127</v>
      </c>
      <c r="T28" s="20">
        <f t="shared" si="9"/>
        <v>50.114020602343324</v>
      </c>
      <c r="U28" s="22">
        <f t="shared" si="10"/>
        <v>77.937949201855787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159000</v>
      </c>
      <c r="I31" s="44">
        <v>213444</v>
      </c>
      <c r="J31" s="43">
        <v>168000</v>
      </c>
      <c r="K31" s="44">
        <v>168909</v>
      </c>
      <c r="L31" s="43">
        <v>167000</v>
      </c>
      <c r="M31" s="44">
        <v>167807</v>
      </c>
      <c r="N31" s="43"/>
      <c r="O31" s="44"/>
      <c r="P31" s="43">
        <f t="shared" si="5"/>
        <v>494000</v>
      </c>
      <c r="Q31" s="44">
        <f t="shared" si="6"/>
        <v>550160</v>
      </c>
      <c r="R31" s="24">
        <f t="shared" si="7"/>
        <v>-0.59523809523809523</v>
      </c>
      <c r="S31" s="25">
        <f t="shared" si="8"/>
        <v>-0.65242231023805719</v>
      </c>
      <c r="T31" s="24">
        <f t="shared" si="9"/>
        <v>19</v>
      </c>
      <c r="U31" s="26">
        <f t="shared" si="10"/>
        <v>21.16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5117000</v>
      </c>
      <c r="C33" s="42"/>
      <c r="D33" s="42"/>
      <c r="E33" s="42">
        <f t="shared" si="4"/>
        <v>5117000</v>
      </c>
      <c r="F33" s="43">
        <v>5117000</v>
      </c>
      <c r="G33" s="44">
        <v>5117000</v>
      </c>
      <c r="H33" s="43">
        <v>1279000</v>
      </c>
      <c r="I33" s="44">
        <v>3917000</v>
      </c>
      <c r="J33" s="43"/>
      <c r="K33" s="44"/>
      <c r="L33" s="43">
        <v>733000</v>
      </c>
      <c r="M33" s="44">
        <v>733326</v>
      </c>
      <c r="N33" s="43"/>
      <c r="O33" s="44"/>
      <c r="P33" s="43">
        <f t="shared" si="5"/>
        <v>2012000</v>
      </c>
      <c r="Q33" s="44">
        <f t="shared" si="6"/>
        <v>4650326</v>
      </c>
      <c r="R33" s="24">
        <f t="shared" si="7"/>
        <v>0</v>
      </c>
      <c r="S33" s="25">
        <f t="shared" si="8"/>
        <v>0</v>
      </c>
      <c r="T33" s="24">
        <f t="shared" si="9"/>
        <v>39.319914012116477</v>
      </c>
      <c r="U33" s="26">
        <f t="shared" si="10"/>
        <v>90.87992964627712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3867000</v>
      </c>
      <c r="M36" s="44">
        <v>4710883</v>
      </c>
      <c r="N36" s="43"/>
      <c r="O36" s="44"/>
      <c r="P36" s="43">
        <f t="shared" si="5"/>
        <v>3867000</v>
      </c>
      <c r="Q36" s="44">
        <f t="shared" si="6"/>
        <v>4710883</v>
      </c>
      <c r="R36" s="24">
        <f t="shared" si="7"/>
        <v>0</v>
      </c>
      <c r="S36" s="25">
        <f t="shared" si="8"/>
        <v>0</v>
      </c>
      <c r="T36" s="24">
        <f t="shared" si="9"/>
        <v>77.34</v>
      </c>
      <c r="U36" s="26">
        <f t="shared" si="10"/>
        <v>94.217660000000009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55465000</v>
      </c>
      <c r="C43" s="45">
        <f t="shared" si="20"/>
        <v>13325000</v>
      </c>
      <c r="D43" s="45">
        <f t="shared" si="20"/>
        <v>0</v>
      </c>
      <c r="E43" s="45">
        <f t="shared" si="20"/>
        <v>68790000</v>
      </c>
      <c r="F43" s="46">
        <f t="shared" si="20"/>
        <v>54965000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55465000</v>
      </c>
      <c r="C44" s="39">
        <f t="shared" si="22"/>
        <v>13325000</v>
      </c>
      <c r="D44" s="39">
        <f t="shared" si="22"/>
        <v>0</v>
      </c>
      <c r="E44" s="39">
        <f t="shared" si="22"/>
        <v>68790000</v>
      </c>
      <c r="F44" s="40">
        <f t="shared" si="22"/>
        <v>54965000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34965000</v>
      </c>
      <c r="C46" s="42">
        <v>13825000</v>
      </c>
      <c r="D46" s="42"/>
      <c r="E46" s="42">
        <f t="shared" si="13"/>
        <v>48790000</v>
      </c>
      <c r="F46" s="43">
        <v>34965000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532270000</v>
      </c>
      <c r="C61" s="39">
        <f t="shared" si="26"/>
        <v>9884000</v>
      </c>
      <c r="D61" s="39">
        <f t="shared" si="26"/>
        <v>0</v>
      </c>
      <c r="E61" s="39">
        <f t="shared" si="26"/>
        <v>542154000</v>
      </c>
      <c r="F61" s="40">
        <f t="shared" si="26"/>
        <v>528329000</v>
      </c>
      <c r="G61" s="41">
        <f t="shared" si="26"/>
        <v>473364000</v>
      </c>
      <c r="H61" s="40">
        <f t="shared" si="26"/>
        <v>151763000</v>
      </c>
      <c r="I61" s="41">
        <f t="shared" si="26"/>
        <v>128548042</v>
      </c>
      <c r="J61" s="40">
        <f t="shared" si="26"/>
        <v>137932000</v>
      </c>
      <c r="K61" s="41">
        <f t="shared" si="26"/>
        <v>160528656</v>
      </c>
      <c r="L61" s="40">
        <f t="shared" si="26"/>
        <v>104253000</v>
      </c>
      <c r="M61" s="41">
        <f t="shared" si="26"/>
        <v>152821209</v>
      </c>
      <c r="N61" s="40">
        <f t="shared" si="26"/>
        <v>0</v>
      </c>
      <c r="O61" s="41">
        <f t="shared" si="26"/>
        <v>0</v>
      </c>
      <c r="P61" s="40">
        <f t="shared" si="26"/>
        <v>393948000</v>
      </c>
      <c r="Q61" s="41">
        <f t="shared" si="26"/>
        <v>441897907</v>
      </c>
      <c r="R61" s="20">
        <f t="shared" si="16"/>
        <v>-24.417104080271436</v>
      </c>
      <c r="S61" s="21">
        <f t="shared" si="17"/>
        <v>-4.8012904312859881</v>
      </c>
      <c r="T61" s="20">
        <f t="shared" si="18"/>
        <v>72.66348675837493</v>
      </c>
      <c r="U61" s="22">
        <f t="shared" si="19"/>
        <v>81.507820102775227</v>
      </c>
      <c r="V61" s="40">
        <f t="shared" ref="V61:W61" si="27">+V8+V43</f>
        <v>73492000</v>
      </c>
      <c r="W61" s="41">
        <f t="shared" si="27"/>
        <v>43058000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532270000</v>
      </c>
      <c r="C65" s="48">
        <f t="shared" si="30"/>
        <v>9884000</v>
      </c>
      <c r="D65" s="48">
        <f t="shared" si="30"/>
        <v>0</v>
      </c>
      <c r="E65" s="48">
        <f t="shared" si="30"/>
        <v>542154000</v>
      </c>
      <c r="F65" s="49">
        <f t="shared" si="30"/>
        <v>528329000</v>
      </c>
      <c r="G65" s="50">
        <f t="shared" si="30"/>
        <v>473364000</v>
      </c>
      <c r="H65" s="49">
        <f t="shared" si="30"/>
        <v>151763000</v>
      </c>
      <c r="I65" s="50">
        <f t="shared" si="30"/>
        <v>128548042</v>
      </c>
      <c r="J65" s="49">
        <f t="shared" si="30"/>
        <v>137932000</v>
      </c>
      <c r="K65" s="50">
        <f t="shared" si="30"/>
        <v>160528656</v>
      </c>
      <c r="L65" s="49">
        <f t="shared" si="30"/>
        <v>104253000</v>
      </c>
      <c r="M65" s="51">
        <f t="shared" si="30"/>
        <v>152821209</v>
      </c>
      <c r="N65" s="49">
        <f t="shared" si="30"/>
        <v>0</v>
      </c>
      <c r="O65" s="50">
        <f t="shared" si="30"/>
        <v>0</v>
      </c>
      <c r="P65" s="49">
        <f t="shared" si="30"/>
        <v>393948000</v>
      </c>
      <c r="Q65" s="50">
        <f t="shared" si="30"/>
        <v>441897907</v>
      </c>
      <c r="R65" s="34">
        <f t="shared" si="16"/>
        <v>-24.417104080271436</v>
      </c>
      <c r="S65" s="35">
        <f t="shared" si="17"/>
        <v>-4.8012904312859881</v>
      </c>
      <c r="T65" s="34">
        <f t="shared" si="18"/>
        <v>72.66348675837493</v>
      </c>
      <c r="U65" s="35">
        <f t="shared" si="19"/>
        <v>81.507820102775227</v>
      </c>
      <c r="V65" s="49">
        <f>+V61+V62</f>
        <v>73492000</v>
      </c>
      <c r="W65" s="50">
        <f>+W61+W62</f>
        <v>43058000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10153000</v>
      </c>
      <c r="C8" s="36">
        <f t="shared" si="0"/>
        <v>0</v>
      </c>
      <c r="D8" s="36">
        <f t="shared" si="0"/>
        <v>0</v>
      </c>
      <c r="E8" s="36">
        <f t="shared" si="0"/>
        <v>10153000</v>
      </c>
      <c r="F8" s="37">
        <f t="shared" si="0"/>
        <v>10153000</v>
      </c>
      <c r="G8" s="38">
        <f t="shared" si="0"/>
        <v>10153000</v>
      </c>
      <c r="H8" s="37">
        <f t="shared" si="0"/>
        <v>586000</v>
      </c>
      <c r="I8" s="38">
        <f t="shared" si="0"/>
        <v>1821086</v>
      </c>
      <c r="J8" s="37">
        <f t="shared" si="0"/>
        <v>1449000</v>
      </c>
      <c r="K8" s="38">
        <f t="shared" si="0"/>
        <v>618728</v>
      </c>
      <c r="L8" s="37">
        <f t="shared" si="0"/>
        <v>840000</v>
      </c>
      <c r="M8" s="38">
        <f t="shared" si="0"/>
        <v>1319378</v>
      </c>
      <c r="N8" s="37">
        <f t="shared" si="0"/>
        <v>0</v>
      </c>
      <c r="O8" s="38">
        <f t="shared" si="0"/>
        <v>0</v>
      </c>
      <c r="P8" s="37">
        <f t="shared" si="0"/>
        <v>2875000</v>
      </c>
      <c r="Q8" s="38">
        <f t="shared" si="0"/>
        <v>3759192</v>
      </c>
      <c r="R8" s="16">
        <f>IF(($J8       =0),0,((($L8       -$J8       )/$J8       )*100))</f>
        <v>-42.028985507246375</v>
      </c>
      <c r="S8" s="17">
        <f>IF(($K8       =0),0,((($M8       -$K8       )/$K8       )*100))</f>
        <v>113.24038996134004</v>
      </c>
      <c r="T8" s="16">
        <f>IF(($E8       =0),0,(($P8       /$E8       )*100))</f>
        <v>28.316753668866347</v>
      </c>
      <c r="U8" s="18">
        <f>IF(($E8       =0),0,(($Q8       /$E8       )*100))</f>
        <v>37.025430907121049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2447000</v>
      </c>
      <c r="C9" s="39">
        <f t="shared" si="2"/>
        <v>0</v>
      </c>
      <c r="D9" s="39">
        <f t="shared" si="2"/>
        <v>0</v>
      </c>
      <c r="E9" s="39">
        <f t="shared" si="2"/>
        <v>2447000</v>
      </c>
      <c r="F9" s="40">
        <f t="shared" si="2"/>
        <v>2447000</v>
      </c>
      <c r="G9" s="41">
        <f t="shared" si="2"/>
        <v>2447000</v>
      </c>
      <c r="H9" s="40">
        <f t="shared" si="2"/>
        <v>0</v>
      </c>
      <c r="I9" s="41">
        <f t="shared" si="2"/>
        <v>0</v>
      </c>
      <c r="J9" s="40">
        <f t="shared" si="2"/>
        <v>1068000</v>
      </c>
      <c r="K9" s="41">
        <f t="shared" si="2"/>
        <v>531522</v>
      </c>
      <c r="L9" s="40">
        <f t="shared" si="2"/>
        <v>0</v>
      </c>
      <c r="M9" s="41">
        <f t="shared" si="2"/>
        <v>919205</v>
      </c>
      <c r="N9" s="40">
        <f t="shared" si="2"/>
        <v>0</v>
      </c>
      <c r="O9" s="41">
        <f t="shared" si="2"/>
        <v>0</v>
      </c>
      <c r="P9" s="40">
        <f t="shared" si="2"/>
        <v>1068000</v>
      </c>
      <c r="Q9" s="41">
        <f t="shared" si="2"/>
        <v>1450727</v>
      </c>
      <c r="R9" s="20">
        <f>IF(($J9       =0),0,((($L9       -$J9       )/$J9       )*100))</f>
        <v>-100</v>
      </c>
      <c r="S9" s="21">
        <f>IF(($K9       =0),0,((($M9       -$K9       )/$K9       )*100))</f>
        <v>72.938279130496952</v>
      </c>
      <c r="T9" s="20">
        <f>IF(($E9       =0),0,(($P9       /$E9       )*100))</f>
        <v>43.645279934613811</v>
      </c>
      <c r="U9" s="22">
        <f>IF(($E9       =0),0,(($Q9       /$E9       )*100))</f>
        <v>59.285941969758895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2447000</v>
      </c>
      <c r="C16" s="42"/>
      <c r="D16" s="42"/>
      <c r="E16" s="42">
        <f t="shared" si="4"/>
        <v>2447000</v>
      </c>
      <c r="F16" s="43">
        <v>2447000</v>
      </c>
      <c r="G16" s="44">
        <v>2447000</v>
      </c>
      <c r="H16" s="43"/>
      <c r="I16" s="44"/>
      <c r="J16" s="43">
        <v>1068000</v>
      </c>
      <c r="K16" s="44">
        <v>531522</v>
      </c>
      <c r="L16" s="43"/>
      <c r="M16" s="44">
        <v>919205</v>
      </c>
      <c r="N16" s="43"/>
      <c r="O16" s="44"/>
      <c r="P16" s="43">
        <f t="shared" si="5"/>
        <v>1068000</v>
      </c>
      <c r="Q16" s="44">
        <f t="shared" si="6"/>
        <v>1450727</v>
      </c>
      <c r="R16" s="24">
        <f t="shared" si="7"/>
        <v>-100</v>
      </c>
      <c r="S16" s="25">
        <f t="shared" si="8"/>
        <v>72.938279130496952</v>
      </c>
      <c r="T16" s="24">
        <f t="shared" si="9"/>
        <v>43.645279934613811</v>
      </c>
      <c r="U16" s="26">
        <f t="shared" si="10"/>
        <v>59.285941969758895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7706000</v>
      </c>
      <c r="C28" s="39">
        <f t="shared" si="11"/>
        <v>0</v>
      </c>
      <c r="D28" s="39">
        <f t="shared" si="11"/>
        <v>0</v>
      </c>
      <c r="E28" s="39">
        <f t="shared" si="11"/>
        <v>7706000</v>
      </c>
      <c r="F28" s="40">
        <f t="shared" si="11"/>
        <v>7706000</v>
      </c>
      <c r="G28" s="41">
        <f t="shared" si="11"/>
        <v>7706000</v>
      </c>
      <c r="H28" s="40">
        <f t="shared" si="11"/>
        <v>586000</v>
      </c>
      <c r="I28" s="41">
        <f t="shared" si="11"/>
        <v>1821086</v>
      </c>
      <c r="J28" s="40">
        <f t="shared" si="11"/>
        <v>381000</v>
      </c>
      <c r="K28" s="41">
        <f t="shared" si="11"/>
        <v>87206</v>
      </c>
      <c r="L28" s="40">
        <f t="shared" si="11"/>
        <v>840000</v>
      </c>
      <c r="M28" s="41">
        <f t="shared" si="11"/>
        <v>400173</v>
      </c>
      <c r="N28" s="40">
        <f t="shared" si="11"/>
        <v>0</v>
      </c>
      <c r="O28" s="41">
        <f t="shared" si="11"/>
        <v>0</v>
      </c>
      <c r="P28" s="40">
        <f t="shared" si="11"/>
        <v>1807000</v>
      </c>
      <c r="Q28" s="41">
        <f t="shared" si="11"/>
        <v>2308465</v>
      </c>
      <c r="R28" s="20">
        <f t="shared" si="7"/>
        <v>120.4724409448819</v>
      </c>
      <c r="S28" s="21">
        <f t="shared" si="8"/>
        <v>358.88241634749903</v>
      </c>
      <c r="T28" s="20">
        <f t="shared" si="9"/>
        <v>23.449260316636387</v>
      </c>
      <c r="U28" s="22">
        <f t="shared" si="10"/>
        <v>29.956722034778092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159000</v>
      </c>
      <c r="I31" s="44">
        <v>115086</v>
      </c>
      <c r="J31" s="43">
        <v>88000</v>
      </c>
      <c r="K31" s="44">
        <v>87206</v>
      </c>
      <c r="L31" s="43">
        <v>147000</v>
      </c>
      <c r="M31" s="44">
        <v>133010</v>
      </c>
      <c r="N31" s="43"/>
      <c r="O31" s="44"/>
      <c r="P31" s="43">
        <f t="shared" si="5"/>
        <v>394000</v>
      </c>
      <c r="Q31" s="44">
        <f t="shared" si="6"/>
        <v>335302</v>
      </c>
      <c r="R31" s="24">
        <f t="shared" si="7"/>
        <v>67.045454545454547</v>
      </c>
      <c r="S31" s="25">
        <f t="shared" si="8"/>
        <v>52.523908905350545</v>
      </c>
      <c r="T31" s="24">
        <f t="shared" si="9"/>
        <v>39.4</v>
      </c>
      <c r="U31" s="26">
        <f t="shared" si="10"/>
        <v>33.530200000000001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1706000</v>
      </c>
      <c r="C33" s="42"/>
      <c r="D33" s="42"/>
      <c r="E33" s="42">
        <f t="shared" si="4"/>
        <v>1706000</v>
      </c>
      <c r="F33" s="43">
        <v>1706000</v>
      </c>
      <c r="G33" s="44">
        <v>1706000</v>
      </c>
      <c r="H33" s="43">
        <v>427000</v>
      </c>
      <c r="I33" s="44">
        <v>1706000</v>
      </c>
      <c r="J33" s="43"/>
      <c r="K33" s="44"/>
      <c r="L33" s="43"/>
      <c r="M33" s="44"/>
      <c r="N33" s="43"/>
      <c r="O33" s="44"/>
      <c r="P33" s="43">
        <f t="shared" si="5"/>
        <v>427000</v>
      </c>
      <c r="Q33" s="44">
        <f t="shared" si="6"/>
        <v>1706000</v>
      </c>
      <c r="R33" s="24">
        <f t="shared" si="7"/>
        <v>0</v>
      </c>
      <c r="S33" s="25">
        <f t="shared" si="8"/>
        <v>0</v>
      </c>
      <c r="T33" s="24">
        <f t="shared" si="9"/>
        <v>25.029308323563892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293000</v>
      </c>
      <c r="K36" s="44"/>
      <c r="L36" s="43">
        <v>693000</v>
      </c>
      <c r="M36" s="44">
        <v>267163</v>
      </c>
      <c r="N36" s="43"/>
      <c r="O36" s="44"/>
      <c r="P36" s="43">
        <f t="shared" si="5"/>
        <v>986000</v>
      </c>
      <c r="Q36" s="44">
        <f t="shared" si="6"/>
        <v>267163</v>
      </c>
      <c r="R36" s="24">
        <f t="shared" si="7"/>
        <v>136.51877133105802</v>
      </c>
      <c r="S36" s="25">
        <f t="shared" si="8"/>
        <v>0</v>
      </c>
      <c r="T36" s="24">
        <f t="shared" si="9"/>
        <v>19.72</v>
      </c>
      <c r="U36" s="26">
        <f t="shared" si="10"/>
        <v>5.3432599999999999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2488000</v>
      </c>
      <c r="C43" s="45">
        <f t="shared" si="20"/>
        <v>0</v>
      </c>
      <c r="D43" s="45">
        <f t="shared" si="20"/>
        <v>0</v>
      </c>
      <c r="E43" s="45">
        <f t="shared" si="20"/>
        <v>2488000</v>
      </c>
      <c r="F43" s="46">
        <f t="shared" si="20"/>
        <v>2488000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2488000</v>
      </c>
      <c r="C56" s="39">
        <f t="shared" si="24"/>
        <v>0</v>
      </c>
      <c r="D56" s="39">
        <f t="shared" si="24"/>
        <v>0</v>
      </c>
      <c r="E56" s="39">
        <f t="shared" si="24"/>
        <v>2488000</v>
      </c>
      <c r="F56" s="40">
        <f t="shared" si="24"/>
        <v>2488000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2488000</v>
      </c>
      <c r="C59" s="42"/>
      <c r="D59" s="42"/>
      <c r="E59" s="42">
        <f t="shared" si="13"/>
        <v>2488000</v>
      </c>
      <c r="F59" s="43">
        <v>2488000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12641000</v>
      </c>
      <c r="C61" s="39">
        <f t="shared" si="26"/>
        <v>0</v>
      </c>
      <c r="D61" s="39">
        <f t="shared" si="26"/>
        <v>0</v>
      </c>
      <c r="E61" s="39">
        <f t="shared" si="26"/>
        <v>12641000</v>
      </c>
      <c r="F61" s="40">
        <f t="shared" si="26"/>
        <v>12641000</v>
      </c>
      <c r="G61" s="41">
        <f t="shared" si="26"/>
        <v>10153000</v>
      </c>
      <c r="H61" s="40">
        <f t="shared" si="26"/>
        <v>586000</v>
      </c>
      <c r="I61" s="41">
        <f t="shared" si="26"/>
        <v>1821086</v>
      </c>
      <c r="J61" s="40">
        <f t="shared" si="26"/>
        <v>1449000</v>
      </c>
      <c r="K61" s="41">
        <f t="shared" si="26"/>
        <v>618728</v>
      </c>
      <c r="L61" s="40">
        <f t="shared" si="26"/>
        <v>840000</v>
      </c>
      <c r="M61" s="41">
        <f t="shared" si="26"/>
        <v>1319378</v>
      </c>
      <c r="N61" s="40">
        <f t="shared" si="26"/>
        <v>0</v>
      </c>
      <c r="O61" s="41">
        <f t="shared" si="26"/>
        <v>0</v>
      </c>
      <c r="P61" s="40">
        <f t="shared" si="26"/>
        <v>2875000</v>
      </c>
      <c r="Q61" s="41">
        <f t="shared" si="26"/>
        <v>3759192</v>
      </c>
      <c r="R61" s="20">
        <f t="shared" si="16"/>
        <v>-42.028985507246375</v>
      </c>
      <c r="S61" s="21">
        <f t="shared" si="17"/>
        <v>113.24038996134004</v>
      </c>
      <c r="T61" s="20">
        <f t="shared" si="18"/>
        <v>22.743453840677162</v>
      </c>
      <c r="U61" s="22">
        <f t="shared" si="19"/>
        <v>29.738090340954038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12641000</v>
      </c>
      <c r="C65" s="48">
        <f t="shared" si="30"/>
        <v>0</v>
      </c>
      <c r="D65" s="48">
        <f t="shared" si="30"/>
        <v>0</v>
      </c>
      <c r="E65" s="48">
        <f t="shared" si="30"/>
        <v>12641000</v>
      </c>
      <c r="F65" s="49">
        <f t="shared" si="30"/>
        <v>12641000</v>
      </c>
      <c r="G65" s="50">
        <f t="shared" si="30"/>
        <v>10153000</v>
      </c>
      <c r="H65" s="49">
        <f t="shared" si="30"/>
        <v>586000</v>
      </c>
      <c r="I65" s="50">
        <f t="shared" si="30"/>
        <v>1821086</v>
      </c>
      <c r="J65" s="49">
        <f t="shared" si="30"/>
        <v>1449000</v>
      </c>
      <c r="K65" s="50">
        <f t="shared" si="30"/>
        <v>618728</v>
      </c>
      <c r="L65" s="49">
        <f t="shared" si="30"/>
        <v>840000</v>
      </c>
      <c r="M65" s="51">
        <f t="shared" si="30"/>
        <v>1319378</v>
      </c>
      <c r="N65" s="49">
        <f t="shared" si="30"/>
        <v>0</v>
      </c>
      <c r="O65" s="50">
        <f t="shared" si="30"/>
        <v>0</v>
      </c>
      <c r="P65" s="49">
        <f t="shared" si="30"/>
        <v>2875000</v>
      </c>
      <c r="Q65" s="50">
        <f t="shared" si="30"/>
        <v>3759192</v>
      </c>
      <c r="R65" s="34">
        <f t="shared" si="16"/>
        <v>-42.028985507246375</v>
      </c>
      <c r="S65" s="35">
        <f t="shared" si="17"/>
        <v>113.24038996134004</v>
      </c>
      <c r="T65" s="34">
        <f t="shared" si="18"/>
        <v>22.743453840677162</v>
      </c>
      <c r="U65" s="35">
        <f t="shared" si="19"/>
        <v>29.738090340954038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8393000</v>
      </c>
      <c r="C8" s="36">
        <f t="shared" si="0"/>
        <v>619000</v>
      </c>
      <c r="D8" s="36">
        <f t="shared" si="0"/>
        <v>0</v>
      </c>
      <c r="E8" s="36">
        <f t="shared" si="0"/>
        <v>9012000</v>
      </c>
      <c r="F8" s="37">
        <f t="shared" si="0"/>
        <v>9012000</v>
      </c>
      <c r="G8" s="38">
        <f t="shared" si="0"/>
        <v>9012000</v>
      </c>
      <c r="H8" s="37">
        <f t="shared" si="0"/>
        <v>1152000</v>
      </c>
      <c r="I8" s="38">
        <f t="shared" si="0"/>
        <v>0</v>
      </c>
      <c r="J8" s="37">
        <f t="shared" si="0"/>
        <v>1518000</v>
      </c>
      <c r="K8" s="38">
        <f t="shared" si="0"/>
        <v>3417951</v>
      </c>
      <c r="L8" s="37">
        <f t="shared" si="0"/>
        <v>1046000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3716000</v>
      </c>
      <c r="Q8" s="38">
        <f t="shared" si="0"/>
        <v>3417951</v>
      </c>
      <c r="R8" s="16">
        <f>IF(($J8       =0),0,((($L8       -$J8       )/$J8       )*100))</f>
        <v>-31.093544137022398</v>
      </c>
      <c r="S8" s="17">
        <f>IF(($K8       =0),0,((($M8       -$K8       )/$K8       )*100))</f>
        <v>-100</v>
      </c>
      <c r="T8" s="16">
        <f>IF(($E8       =0),0,(($P8       /$E8       )*100))</f>
        <v>41.233910341766531</v>
      </c>
      <c r="U8" s="18">
        <f>IF(($E8       =0),0,(($Q8       /$E8       )*100))</f>
        <v>37.926664447403461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2639000</v>
      </c>
      <c r="C9" s="39">
        <f t="shared" si="2"/>
        <v>619000</v>
      </c>
      <c r="D9" s="39">
        <f t="shared" si="2"/>
        <v>0</v>
      </c>
      <c r="E9" s="39">
        <f t="shared" si="2"/>
        <v>3258000</v>
      </c>
      <c r="F9" s="40">
        <f t="shared" si="2"/>
        <v>3258000</v>
      </c>
      <c r="G9" s="41">
        <f t="shared" si="2"/>
        <v>3258000</v>
      </c>
      <c r="H9" s="40">
        <f t="shared" si="2"/>
        <v>678000</v>
      </c>
      <c r="I9" s="41">
        <f t="shared" si="2"/>
        <v>0</v>
      </c>
      <c r="J9" s="40">
        <f t="shared" si="2"/>
        <v>646000</v>
      </c>
      <c r="K9" s="41">
        <f t="shared" si="2"/>
        <v>702060</v>
      </c>
      <c r="L9" s="40">
        <f t="shared" si="2"/>
        <v>320000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1644000</v>
      </c>
      <c r="Q9" s="41">
        <f t="shared" si="2"/>
        <v>702060</v>
      </c>
      <c r="R9" s="20">
        <f>IF(($J9       =0),0,((($L9       -$J9       )/$J9       )*100))</f>
        <v>-50.464396284829725</v>
      </c>
      <c r="S9" s="21">
        <f>IF(($K9       =0),0,((($M9       -$K9       )/$K9       )*100))</f>
        <v>-100</v>
      </c>
      <c r="T9" s="20">
        <f>IF(($E9       =0),0,(($P9       /$E9       )*100))</f>
        <v>50.46040515653776</v>
      </c>
      <c r="U9" s="22">
        <f>IF(($E9       =0),0,(($Q9       /$E9       )*100))</f>
        <v>21.548802946593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2639000</v>
      </c>
      <c r="C16" s="42">
        <v>619000</v>
      </c>
      <c r="D16" s="42"/>
      <c r="E16" s="42">
        <f t="shared" si="4"/>
        <v>3258000</v>
      </c>
      <c r="F16" s="43">
        <v>3258000</v>
      </c>
      <c r="G16" s="44">
        <v>3258000</v>
      </c>
      <c r="H16" s="43">
        <v>678000</v>
      </c>
      <c r="I16" s="44"/>
      <c r="J16" s="43">
        <v>646000</v>
      </c>
      <c r="K16" s="44">
        <v>702060</v>
      </c>
      <c r="L16" s="43">
        <v>320000</v>
      </c>
      <c r="M16" s="44"/>
      <c r="N16" s="43"/>
      <c r="O16" s="44"/>
      <c r="P16" s="43">
        <f t="shared" si="5"/>
        <v>1644000</v>
      </c>
      <c r="Q16" s="44">
        <f t="shared" si="6"/>
        <v>702060</v>
      </c>
      <c r="R16" s="24">
        <f t="shared" si="7"/>
        <v>-50.464396284829725</v>
      </c>
      <c r="S16" s="25">
        <f t="shared" si="8"/>
        <v>-100</v>
      </c>
      <c r="T16" s="24">
        <f t="shared" si="9"/>
        <v>50.46040515653776</v>
      </c>
      <c r="U16" s="26">
        <f t="shared" si="10"/>
        <v>21.548802946593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5754000</v>
      </c>
      <c r="C28" s="39">
        <f t="shared" si="11"/>
        <v>0</v>
      </c>
      <c r="D28" s="39">
        <f t="shared" si="11"/>
        <v>0</v>
      </c>
      <c r="E28" s="39">
        <f t="shared" si="11"/>
        <v>5754000</v>
      </c>
      <c r="F28" s="40">
        <f t="shared" si="11"/>
        <v>5754000</v>
      </c>
      <c r="G28" s="41">
        <f t="shared" si="11"/>
        <v>5754000</v>
      </c>
      <c r="H28" s="40">
        <f t="shared" si="11"/>
        <v>474000</v>
      </c>
      <c r="I28" s="41">
        <f t="shared" si="11"/>
        <v>0</v>
      </c>
      <c r="J28" s="40">
        <f t="shared" si="11"/>
        <v>872000</v>
      </c>
      <c r="K28" s="41">
        <f t="shared" si="11"/>
        <v>2715891</v>
      </c>
      <c r="L28" s="40">
        <f t="shared" si="11"/>
        <v>726000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2072000</v>
      </c>
      <c r="Q28" s="41">
        <f t="shared" si="11"/>
        <v>2715891</v>
      </c>
      <c r="R28" s="20">
        <f t="shared" si="7"/>
        <v>-16.743119266055047</v>
      </c>
      <c r="S28" s="21">
        <f t="shared" si="8"/>
        <v>-100</v>
      </c>
      <c r="T28" s="20">
        <f t="shared" si="9"/>
        <v>36.009732360097324</v>
      </c>
      <c r="U28" s="22">
        <f t="shared" si="10"/>
        <v>47.200052137643375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126000</v>
      </c>
      <c r="I31" s="44"/>
      <c r="J31" s="43">
        <v>376000</v>
      </c>
      <c r="K31" s="44">
        <v>500000</v>
      </c>
      <c r="L31" s="43">
        <v>126000</v>
      </c>
      <c r="M31" s="44"/>
      <c r="N31" s="43"/>
      <c r="O31" s="44"/>
      <c r="P31" s="43">
        <f t="shared" si="5"/>
        <v>628000</v>
      </c>
      <c r="Q31" s="44">
        <f t="shared" si="6"/>
        <v>500000</v>
      </c>
      <c r="R31" s="24">
        <f t="shared" si="7"/>
        <v>-66.489361702127653</v>
      </c>
      <c r="S31" s="25">
        <f t="shared" si="8"/>
        <v>-100</v>
      </c>
      <c r="T31" s="24">
        <f t="shared" si="9"/>
        <v>62.8</v>
      </c>
      <c r="U31" s="26">
        <f t="shared" si="10"/>
        <v>50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1389000</v>
      </c>
      <c r="C33" s="42"/>
      <c r="D33" s="42"/>
      <c r="E33" s="42">
        <f t="shared" si="4"/>
        <v>1389000</v>
      </c>
      <c r="F33" s="43">
        <v>1389000</v>
      </c>
      <c r="G33" s="44">
        <v>1389000</v>
      </c>
      <c r="H33" s="43">
        <v>348000</v>
      </c>
      <c r="I33" s="44"/>
      <c r="J33" s="43"/>
      <c r="K33" s="44">
        <v>973000</v>
      </c>
      <c r="L33" s="43"/>
      <c r="M33" s="44"/>
      <c r="N33" s="43"/>
      <c r="O33" s="44"/>
      <c r="P33" s="43">
        <f t="shared" si="5"/>
        <v>348000</v>
      </c>
      <c r="Q33" s="44">
        <f t="shared" si="6"/>
        <v>973000</v>
      </c>
      <c r="R33" s="24">
        <f t="shared" si="7"/>
        <v>0</v>
      </c>
      <c r="S33" s="25">
        <f t="shared" si="8"/>
        <v>-100</v>
      </c>
      <c r="T33" s="24">
        <f t="shared" si="9"/>
        <v>25.053995680345569</v>
      </c>
      <c r="U33" s="26">
        <f t="shared" si="10"/>
        <v>70.050395968322533</v>
      </c>
      <c r="V33" s="43"/>
      <c r="W33" s="44"/>
    </row>
    <row r="34" spans="1:23" x14ac:dyDescent="0.2">
      <c r="A34" s="23" t="s">
        <v>60</v>
      </c>
      <c r="B34" s="42">
        <v>3365000</v>
      </c>
      <c r="C34" s="42"/>
      <c r="D34" s="42"/>
      <c r="E34" s="42">
        <f t="shared" si="4"/>
        <v>3365000</v>
      </c>
      <c r="F34" s="43">
        <v>3365000</v>
      </c>
      <c r="G34" s="44">
        <v>3365000</v>
      </c>
      <c r="H34" s="43"/>
      <c r="I34" s="44"/>
      <c r="J34" s="43">
        <v>496000</v>
      </c>
      <c r="K34" s="44">
        <v>1242891</v>
      </c>
      <c r="L34" s="43">
        <v>600000</v>
      </c>
      <c r="M34" s="44"/>
      <c r="N34" s="43"/>
      <c r="O34" s="44"/>
      <c r="P34" s="43">
        <f t="shared" si="5"/>
        <v>1096000</v>
      </c>
      <c r="Q34" s="44">
        <f t="shared" si="6"/>
        <v>1242891</v>
      </c>
      <c r="R34" s="24">
        <f t="shared" si="7"/>
        <v>20.967741935483872</v>
      </c>
      <c r="S34" s="25">
        <f t="shared" si="8"/>
        <v>-100</v>
      </c>
      <c r="T34" s="24">
        <f t="shared" si="9"/>
        <v>32.570579494799404</v>
      </c>
      <c r="U34" s="26">
        <f t="shared" si="10"/>
        <v>36.935839524517093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2830000</v>
      </c>
      <c r="C43" s="45">
        <f t="shared" si="20"/>
        <v>0</v>
      </c>
      <c r="D43" s="45">
        <f t="shared" si="20"/>
        <v>0</v>
      </c>
      <c r="E43" s="45">
        <f t="shared" si="20"/>
        <v>2830000</v>
      </c>
      <c r="F43" s="46">
        <f t="shared" si="20"/>
        <v>2830000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2830000</v>
      </c>
      <c r="C56" s="39">
        <f t="shared" si="24"/>
        <v>0</v>
      </c>
      <c r="D56" s="39">
        <f t="shared" si="24"/>
        <v>0</v>
      </c>
      <c r="E56" s="39">
        <f t="shared" si="24"/>
        <v>2830000</v>
      </c>
      <c r="F56" s="40">
        <f t="shared" si="24"/>
        <v>2830000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2830000</v>
      </c>
      <c r="C59" s="42"/>
      <c r="D59" s="42"/>
      <c r="E59" s="42">
        <f t="shared" si="13"/>
        <v>2830000</v>
      </c>
      <c r="F59" s="43">
        <v>2830000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11223000</v>
      </c>
      <c r="C61" s="39">
        <f t="shared" si="26"/>
        <v>619000</v>
      </c>
      <c r="D61" s="39">
        <f t="shared" si="26"/>
        <v>0</v>
      </c>
      <c r="E61" s="39">
        <f t="shared" si="26"/>
        <v>11842000</v>
      </c>
      <c r="F61" s="40">
        <f t="shared" si="26"/>
        <v>11842000</v>
      </c>
      <c r="G61" s="41">
        <f t="shared" si="26"/>
        <v>9012000</v>
      </c>
      <c r="H61" s="40">
        <f t="shared" si="26"/>
        <v>1152000</v>
      </c>
      <c r="I61" s="41">
        <f t="shared" si="26"/>
        <v>0</v>
      </c>
      <c r="J61" s="40">
        <f t="shared" si="26"/>
        <v>1518000</v>
      </c>
      <c r="K61" s="41">
        <f t="shared" si="26"/>
        <v>3417951</v>
      </c>
      <c r="L61" s="40">
        <f t="shared" si="26"/>
        <v>1046000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3716000</v>
      </c>
      <c r="Q61" s="41">
        <f t="shared" si="26"/>
        <v>3417951</v>
      </c>
      <c r="R61" s="20">
        <f t="shared" si="16"/>
        <v>-31.093544137022398</v>
      </c>
      <c r="S61" s="21">
        <f t="shared" si="17"/>
        <v>-100</v>
      </c>
      <c r="T61" s="20">
        <f t="shared" si="18"/>
        <v>31.379834487417668</v>
      </c>
      <c r="U61" s="22">
        <f t="shared" si="19"/>
        <v>28.862953892923493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11223000</v>
      </c>
      <c r="C65" s="48">
        <f t="shared" si="30"/>
        <v>619000</v>
      </c>
      <c r="D65" s="48">
        <f t="shared" si="30"/>
        <v>0</v>
      </c>
      <c r="E65" s="48">
        <f t="shared" si="30"/>
        <v>11842000</v>
      </c>
      <c r="F65" s="49">
        <f t="shared" si="30"/>
        <v>11842000</v>
      </c>
      <c r="G65" s="50">
        <f t="shared" si="30"/>
        <v>9012000</v>
      </c>
      <c r="H65" s="49">
        <f t="shared" si="30"/>
        <v>1152000</v>
      </c>
      <c r="I65" s="50">
        <f t="shared" si="30"/>
        <v>0</v>
      </c>
      <c r="J65" s="49">
        <f t="shared" si="30"/>
        <v>1518000</v>
      </c>
      <c r="K65" s="50">
        <f t="shared" si="30"/>
        <v>3417951</v>
      </c>
      <c r="L65" s="49">
        <f t="shared" si="30"/>
        <v>1046000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3716000</v>
      </c>
      <c r="Q65" s="50">
        <f t="shared" si="30"/>
        <v>3417951</v>
      </c>
      <c r="R65" s="34">
        <f t="shared" si="16"/>
        <v>-31.093544137022398</v>
      </c>
      <c r="S65" s="35">
        <f t="shared" si="17"/>
        <v>-100</v>
      </c>
      <c r="T65" s="34">
        <f t="shared" si="18"/>
        <v>31.379834487417668</v>
      </c>
      <c r="U65" s="35">
        <f t="shared" si="19"/>
        <v>28.862953892923493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490273000</v>
      </c>
      <c r="C8" s="36">
        <f t="shared" si="0"/>
        <v>-11622000</v>
      </c>
      <c r="D8" s="36">
        <f t="shared" si="0"/>
        <v>0</v>
      </c>
      <c r="E8" s="36">
        <f t="shared" si="0"/>
        <v>478651000</v>
      </c>
      <c r="F8" s="37">
        <f t="shared" si="0"/>
        <v>491986000</v>
      </c>
      <c r="G8" s="38">
        <f t="shared" si="0"/>
        <v>383478000</v>
      </c>
      <c r="H8" s="37">
        <f t="shared" si="0"/>
        <v>68989000</v>
      </c>
      <c r="I8" s="38">
        <f t="shared" si="0"/>
        <v>50500509</v>
      </c>
      <c r="J8" s="37">
        <f t="shared" si="0"/>
        <v>167293000</v>
      </c>
      <c r="K8" s="38">
        <f t="shared" si="0"/>
        <v>84624084</v>
      </c>
      <c r="L8" s="37">
        <f t="shared" si="0"/>
        <v>43993000</v>
      </c>
      <c r="M8" s="38">
        <f t="shared" si="0"/>
        <v>33659660</v>
      </c>
      <c r="N8" s="37">
        <f t="shared" si="0"/>
        <v>0</v>
      </c>
      <c r="O8" s="38">
        <f t="shared" si="0"/>
        <v>0</v>
      </c>
      <c r="P8" s="37">
        <f t="shared" si="0"/>
        <v>280275000</v>
      </c>
      <c r="Q8" s="38">
        <f t="shared" si="0"/>
        <v>168784253</v>
      </c>
      <c r="R8" s="16">
        <f>IF(($J8       =0),0,((($L8       -$J8       )/$J8       )*100))</f>
        <v>-73.703024035673934</v>
      </c>
      <c r="S8" s="17">
        <f>IF(($K8       =0),0,((($M8       -$K8       )/$K8       )*100))</f>
        <v>-60.224491174403724</v>
      </c>
      <c r="T8" s="16">
        <f>IF(($E8       =0),0,(($P8       /$E8       )*100))</f>
        <v>58.555189480435644</v>
      </c>
      <c r="U8" s="18">
        <f>IF(($E8       =0),0,(($Q8       /$E8       )*100))</f>
        <v>35.262488326567791</v>
      </c>
      <c r="V8" s="37">
        <f t="shared" ref="V8:W8" si="1">+V9+V28</f>
        <v>11922000</v>
      </c>
      <c r="W8" s="38">
        <f t="shared" si="1"/>
        <v>3153000</v>
      </c>
    </row>
    <row r="9" spans="1:23" x14ac:dyDescent="0.2">
      <c r="A9" s="19" t="s">
        <v>35</v>
      </c>
      <c r="B9" s="39">
        <f t="shared" ref="B9:Q9" si="2">SUM(B10:B27)</f>
        <v>485693000</v>
      </c>
      <c r="C9" s="39">
        <f t="shared" si="2"/>
        <v>-11622000</v>
      </c>
      <c r="D9" s="39">
        <f t="shared" si="2"/>
        <v>0</v>
      </c>
      <c r="E9" s="39">
        <f t="shared" si="2"/>
        <v>474071000</v>
      </c>
      <c r="F9" s="40">
        <f t="shared" si="2"/>
        <v>487406000</v>
      </c>
      <c r="G9" s="41">
        <f t="shared" si="2"/>
        <v>378898000</v>
      </c>
      <c r="H9" s="40">
        <f t="shared" si="2"/>
        <v>68295000</v>
      </c>
      <c r="I9" s="41">
        <f t="shared" si="2"/>
        <v>49604408</v>
      </c>
      <c r="J9" s="40">
        <f t="shared" si="2"/>
        <v>165307000</v>
      </c>
      <c r="K9" s="41">
        <f t="shared" si="2"/>
        <v>83172581</v>
      </c>
      <c r="L9" s="40">
        <f t="shared" si="2"/>
        <v>43900000</v>
      </c>
      <c r="M9" s="41">
        <f t="shared" si="2"/>
        <v>33543473</v>
      </c>
      <c r="N9" s="40">
        <f t="shared" si="2"/>
        <v>0</v>
      </c>
      <c r="O9" s="41">
        <f t="shared" si="2"/>
        <v>0</v>
      </c>
      <c r="P9" s="40">
        <f t="shared" si="2"/>
        <v>277502000</v>
      </c>
      <c r="Q9" s="41">
        <f t="shared" si="2"/>
        <v>166320462</v>
      </c>
      <c r="R9" s="20">
        <f>IF(($J9       =0),0,((($L9       -$J9       )/$J9       )*100))</f>
        <v>-73.443350856285576</v>
      </c>
      <c r="S9" s="21">
        <f>IF(($K9       =0),0,((($M9       -$K9       )/$K9       )*100))</f>
        <v>-59.67003476782812</v>
      </c>
      <c r="T9" s="20">
        <f>IF(($E9       =0),0,(($P9       /$E9       )*100))</f>
        <v>58.535957694100674</v>
      </c>
      <c r="U9" s="22">
        <f>IF(($E9       =0),0,(($Q9       /$E9       )*100))</f>
        <v>35.083449947370752</v>
      </c>
      <c r="V9" s="40">
        <f t="shared" ref="V9:W9" si="3">SUM(V10:V27)</f>
        <v>11922000</v>
      </c>
      <c r="W9" s="41">
        <f t="shared" si="3"/>
        <v>3153000</v>
      </c>
    </row>
    <row r="10" spans="1:23" x14ac:dyDescent="0.2">
      <c r="A10" s="23" t="s">
        <v>36</v>
      </c>
      <c r="B10" s="42">
        <v>110913000</v>
      </c>
      <c r="C10" s="42">
        <v>-487000</v>
      </c>
      <c r="D10" s="42"/>
      <c r="E10" s="42">
        <f t="shared" ref="E10:E41" si="4">$B10      +$C10      +$D10</f>
        <v>110426000</v>
      </c>
      <c r="F10" s="43">
        <v>110426000</v>
      </c>
      <c r="G10" s="44">
        <v>110426000</v>
      </c>
      <c r="H10" s="43">
        <v>28354000</v>
      </c>
      <c r="I10" s="44">
        <v>19489838</v>
      </c>
      <c r="J10" s="43">
        <v>51837000</v>
      </c>
      <c r="K10" s="44">
        <v>16765050</v>
      </c>
      <c r="L10" s="43">
        <v>7671000</v>
      </c>
      <c r="M10" s="44">
        <v>6678402</v>
      </c>
      <c r="N10" s="43"/>
      <c r="O10" s="44"/>
      <c r="P10" s="43">
        <f t="shared" ref="P10:P41" si="5">$H10      +$J10      +$L10      +$N10</f>
        <v>87862000</v>
      </c>
      <c r="Q10" s="44">
        <f t="shared" ref="Q10:Q41" si="6">$I10      +$K10      +$M10      +$O10</f>
        <v>42933290</v>
      </c>
      <c r="R10" s="24">
        <f t="shared" ref="R10:R41" si="7">IF(($J10      =0),0,((($L10      -$J10      )/$J10      )*100))</f>
        <v>-85.201689912610675</v>
      </c>
      <c r="S10" s="25">
        <f t="shared" ref="S10:S41" si="8">IF(($K10      =0),0,((($M10      -$K10      )/$K10      )*100))</f>
        <v>-60.164735565954174</v>
      </c>
      <c r="T10" s="24">
        <f t="shared" ref="T10:T41" si="9">IF(($E10      =0),0,(($P10      /$E10      )*100))</f>
        <v>79.566406462246206</v>
      </c>
      <c r="U10" s="26">
        <f t="shared" ref="U10:U41" si="10">IF(($E10      =0),0,(($Q10      /$E10      )*100))</f>
        <v>38.879693188198431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4410000</v>
      </c>
      <c r="C13" s="42">
        <v>2200000</v>
      </c>
      <c r="D13" s="42"/>
      <c r="E13" s="42">
        <f t="shared" si="4"/>
        <v>6610000</v>
      </c>
      <c r="F13" s="43">
        <v>6610000</v>
      </c>
      <c r="G13" s="44">
        <v>6610000</v>
      </c>
      <c r="H13" s="43">
        <v>991000</v>
      </c>
      <c r="I13" s="44">
        <v>1020746</v>
      </c>
      <c r="J13" s="43">
        <v>2410000</v>
      </c>
      <c r="K13" s="44">
        <v>2039531</v>
      </c>
      <c r="L13" s="43"/>
      <c r="M13" s="44"/>
      <c r="N13" s="43"/>
      <c r="O13" s="44"/>
      <c r="P13" s="43">
        <f t="shared" si="5"/>
        <v>3401000</v>
      </c>
      <c r="Q13" s="44">
        <f t="shared" si="6"/>
        <v>3060277</v>
      </c>
      <c r="R13" s="24">
        <f t="shared" si="7"/>
        <v>-100</v>
      </c>
      <c r="S13" s="25">
        <f t="shared" si="8"/>
        <v>-100</v>
      </c>
      <c r="T13" s="24">
        <f t="shared" si="9"/>
        <v>51.452344931921331</v>
      </c>
      <c r="U13" s="26">
        <f t="shared" si="10"/>
        <v>46.297685325264752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11862000</v>
      </c>
      <c r="C20" s="42"/>
      <c r="D20" s="42"/>
      <c r="E20" s="42">
        <f t="shared" si="4"/>
        <v>11862000</v>
      </c>
      <c r="F20" s="43">
        <v>11862000</v>
      </c>
      <c r="G20" s="44">
        <v>11862000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11922000</v>
      </c>
      <c r="W20" s="44">
        <v>3153000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268508000</v>
      </c>
      <c r="C22" s="42">
        <v>-13335000</v>
      </c>
      <c r="D22" s="42"/>
      <c r="E22" s="42">
        <f t="shared" si="4"/>
        <v>255173000</v>
      </c>
      <c r="F22" s="43">
        <v>268508000</v>
      </c>
      <c r="G22" s="44">
        <v>160000000</v>
      </c>
      <c r="H22" s="43">
        <v>26884000</v>
      </c>
      <c r="I22" s="44">
        <v>20566151</v>
      </c>
      <c r="J22" s="43">
        <v>80610000</v>
      </c>
      <c r="K22" s="44">
        <v>41985630</v>
      </c>
      <c r="L22" s="43">
        <v>28693000</v>
      </c>
      <c r="M22" s="44">
        <v>14283231</v>
      </c>
      <c r="N22" s="43"/>
      <c r="O22" s="44"/>
      <c r="P22" s="43">
        <f t="shared" si="5"/>
        <v>136187000</v>
      </c>
      <c r="Q22" s="44">
        <f t="shared" si="6"/>
        <v>76835012</v>
      </c>
      <c r="R22" s="24">
        <f t="shared" si="7"/>
        <v>-64.405160650043413</v>
      </c>
      <c r="S22" s="25">
        <f t="shared" si="8"/>
        <v>-65.980667671296118</v>
      </c>
      <c r="T22" s="24">
        <f t="shared" si="9"/>
        <v>53.370458473271079</v>
      </c>
      <c r="U22" s="26">
        <f t="shared" si="10"/>
        <v>30.110949042414365</v>
      </c>
      <c r="V22" s="43"/>
      <c r="W22" s="44"/>
    </row>
    <row r="23" spans="1:23" x14ac:dyDescent="0.2">
      <c r="A23" s="23" t="s">
        <v>49</v>
      </c>
      <c r="B23" s="42">
        <v>90000000</v>
      </c>
      <c r="C23" s="42"/>
      <c r="D23" s="42"/>
      <c r="E23" s="42">
        <f t="shared" si="4"/>
        <v>90000000</v>
      </c>
      <c r="F23" s="43">
        <v>90000000</v>
      </c>
      <c r="G23" s="44">
        <v>90000000</v>
      </c>
      <c r="H23" s="43">
        <v>12066000</v>
      </c>
      <c r="I23" s="44">
        <v>8527673</v>
      </c>
      <c r="J23" s="43">
        <v>30450000</v>
      </c>
      <c r="K23" s="44">
        <v>22382370</v>
      </c>
      <c r="L23" s="43">
        <v>7536000</v>
      </c>
      <c r="M23" s="44">
        <v>12581840</v>
      </c>
      <c r="N23" s="43"/>
      <c r="O23" s="44"/>
      <c r="P23" s="43">
        <f t="shared" si="5"/>
        <v>50052000</v>
      </c>
      <c r="Q23" s="44">
        <f t="shared" si="6"/>
        <v>43491883</v>
      </c>
      <c r="R23" s="24">
        <f t="shared" si="7"/>
        <v>-75.251231527093594</v>
      </c>
      <c r="S23" s="25">
        <f t="shared" si="8"/>
        <v>-43.786828651300105</v>
      </c>
      <c r="T23" s="24">
        <f t="shared" si="9"/>
        <v>55.613333333333337</v>
      </c>
      <c r="U23" s="26">
        <f t="shared" si="10"/>
        <v>48.324314444444447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4580000</v>
      </c>
      <c r="C28" s="39">
        <f t="shared" si="11"/>
        <v>0</v>
      </c>
      <c r="D28" s="39">
        <f t="shared" si="11"/>
        <v>0</v>
      </c>
      <c r="E28" s="39">
        <f t="shared" si="11"/>
        <v>4580000</v>
      </c>
      <c r="F28" s="40">
        <f t="shared" si="11"/>
        <v>4580000</v>
      </c>
      <c r="G28" s="41">
        <f t="shared" si="11"/>
        <v>4580000</v>
      </c>
      <c r="H28" s="40">
        <f t="shared" si="11"/>
        <v>694000</v>
      </c>
      <c r="I28" s="41">
        <f t="shared" si="11"/>
        <v>896101</v>
      </c>
      <c r="J28" s="40">
        <f t="shared" si="11"/>
        <v>1986000</v>
      </c>
      <c r="K28" s="41">
        <f t="shared" si="11"/>
        <v>1451503</v>
      </c>
      <c r="L28" s="40">
        <f t="shared" si="11"/>
        <v>93000</v>
      </c>
      <c r="M28" s="41">
        <f t="shared" si="11"/>
        <v>116187</v>
      </c>
      <c r="N28" s="40">
        <f t="shared" si="11"/>
        <v>0</v>
      </c>
      <c r="O28" s="41">
        <f t="shared" si="11"/>
        <v>0</v>
      </c>
      <c r="P28" s="40">
        <f t="shared" si="11"/>
        <v>2773000</v>
      </c>
      <c r="Q28" s="41">
        <f t="shared" si="11"/>
        <v>2463791</v>
      </c>
      <c r="R28" s="20">
        <f t="shared" si="7"/>
        <v>-95.317220543806641</v>
      </c>
      <c r="S28" s="21">
        <f t="shared" si="8"/>
        <v>-91.995400629554339</v>
      </c>
      <c r="T28" s="20">
        <f t="shared" si="9"/>
        <v>60.545851528384276</v>
      </c>
      <c r="U28" s="22">
        <f t="shared" si="10"/>
        <v>53.794563318777286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694000</v>
      </c>
      <c r="I31" s="44">
        <v>884101</v>
      </c>
      <c r="J31" s="43">
        <v>220000</v>
      </c>
      <c r="K31" s="44">
        <v>600753</v>
      </c>
      <c r="L31" s="43"/>
      <c r="M31" s="44">
        <v>-559413</v>
      </c>
      <c r="N31" s="43"/>
      <c r="O31" s="44"/>
      <c r="P31" s="43">
        <f t="shared" si="5"/>
        <v>914000</v>
      </c>
      <c r="Q31" s="44">
        <f t="shared" si="6"/>
        <v>925441</v>
      </c>
      <c r="R31" s="24">
        <f t="shared" si="7"/>
        <v>-100</v>
      </c>
      <c r="S31" s="25">
        <f t="shared" si="8"/>
        <v>-193.11863611167982</v>
      </c>
      <c r="T31" s="24">
        <f t="shared" si="9"/>
        <v>45.7</v>
      </c>
      <c r="U31" s="26">
        <f t="shared" si="10"/>
        <v>46.27205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2580000</v>
      </c>
      <c r="C33" s="42"/>
      <c r="D33" s="42"/>
      <c r="E33" s="42">
        <f t="shared" si="4"/>
        <v>2580000</v>
      </c>
      <c r="F33" s="43">
        <v>2580000</v>
      </c>
      <c r="G33" s="44">
        <v>2580000</v>
      </c>
      <c r="H33" s="43"/>
      <c r="I33" s="44">
        <v>12000</v>
      </c>
      <c r="J33" s="43">
        <v>1766000</v>
      </c>
      <c r="K33" s="44">
        <v>850750</v>
      </c>
      <c r="L33" s="43">
        <v>93000</v>
      </c>
      <c r="M33" s="44">
        <v>675600</v>
      </c>
      <c r="N33" s="43"/>
      <c r="O33" s="44"/>
      <c r="P33" s="43">
        <f t="shared" si="5"/>
        <v>1859000</v>
      </c>
      <c r="Q33" s="44">
        <f t="shared" si="6"/>
        <v>1538350</v>
      </c>
      <c r="R33" s="24">
        <f t="shared" si="7"/>
        <v>-94.73386183465459</v>
      </c>
      <c r="S33" s="25">
        <f t="shared" si="8"/>
        <v>-20.587716720540701</v>
      </c>
      <c r="T33" s="24">
        <f t="shared" si="9"/>
        <v>72.054263565891475</v>
      </c>
      <c r="U33" s="26">
        <f t="shared" si="10"/>
        <v>59.625968992248055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4385000</v>
      </c>
      <c r="C43" s="45">
        <f t="shared" si="20"/>
        <v>-130000</v>
      </c>
      <c r="D43" s="45">
        <f t="shared" si="20"/>
        <v>0</v>
      </c>
      <c r="E43" s="45">
        <f t="shared" si="20"/>
        <v>4255000</v>
      </c>
      <c r="F43" s="46">
        <f t="shared" si="20"/>
        <v>4385000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4385000</v>
      </c>
      <c r="C44" s="39">
        <f t="shared" si="22"/>
        <v>-130000</v>
      </c>
      <c r="D44" s="39">
        <f t="shared" si="22"/>
        <v>0</v>
      </c>
      <c r="E44" s="39">
        <f t="shared" si="22"/>
        <v>4255000</v>
      </c>
      <c r="F44" s="40">
        <f t="shared" si="22"/>
        <v>4385000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4385000</v>
      </c>
      <c r="C46" s="42">
        <v>-130000</v>
      </c>
      <c r="D46" s="42"/>
      <c r="E46" s="42">
        <f t="shared" si="13"/>
        <v>4255000</v>
      </c>
      <c r="F46" s="43">
        <v>4385000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494658000</v>
      </c>
      <c r="C61" s="39">
        <f t="shared" si="26"/>
        <v>-11752000</v>
      </c>
      <c r="D61" s="39">
        <f t="shared" si="26"/>
        <v>0</v>
      </c>
      <c r="E61" s="39">
        <f t="shared" si="26"/>
        <v>482906000</v>
      </c>
      <c r="F61" s="40">
        <f t="shared" si="26"/>
        <v>496371000</v>
      </c>
      <c r="G61" s="41">
        <f t="shared" si="26"/>
        <v>383478000</v>
      </c>
      <c r="H61" s="40">
        <f t="shared" si="26"/>
        <v>68989000</v>
      </c>
      <c r="I61" s="41">
        <f t="shared" si="26"/>
        <v>50500509</v>
      </c>
      <c r="J61" s="40">
        <f t="shared" si="26"/>
        <v>167293000</v>
      </c>
      <c r="K61" s="41">
        <f t="shared" si="26"/>
        <v>84624084</v>
      </c>
      <c r="L61" s="40">
        <f t="shared" si="26"/>
        <v>43993000</v>
      </c>
      <c r="M61" s="41">
        <f t="shared" si="26"/>
        <v>33659660</v>
      </c>
      <c r="N61" s="40">
        <f t="shared" si="26"/>
        <v>0</v>
      </c>
      <c r="O61" s="41">
        <f t="shared" si="26"/>
        <v>0</v>
      </c>
      <c r="P61" s="40">
        <f t="shared" si="26"/>
        <v>280275000</v>
      </c>
      <c r="Q61" s="41">
        <f t="shared" si="26"/>
        <v>168784253</v>
      </c>
      <c r="R61" s="20">
        <f t="shared" si="16"/>
        <v>-73.703024035673934</v>
      </c>
      <c r="S61" s="21">
        <f t="shared" si="17"/>
        <v>-60.224491174403724</v>
      </c>
      <c r="T61" s="20">
        <f t="shared" si="18"/>
        <v>58.039245733124048</v>
      </c>
      <c r="U61" s="22">
        <f t="shared" si="19"/>
        <v>34.951782127370542</v>
      </c>
      <c r="V61" s="40">
        <f t="shared" ref="V61:W61" si="27">+V8+V43</f>
        <v>11922000</v>
      </c>
      <c r="W61" s="41">
        <f t="shared" si="27"/>
        <v>3153000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494658000</v>
      </c>
      <c r="C65" s="48">
        <f t="shared" si="30"/>
        <v>-11752000</v>
      </c>
      <c r="D65" s="48">
        <f t="shared" si="30"/>
        <v>0</v>
      </c>
      <c r="E65" s="48">
        <f t="shared" si="30"/>
        <v>482906000</v>
      </c>
      <c r="F65" s="49">
        <f t="shared" si="30"/>
        <v>496371000</v>
      </c>
      <c r="G65" s="50">
        <f t="shared" si="30"/>
        <v>383478000</v>
      </c>
      <c r="H65" s="49">
        <f t="shared" si="30"/>
        <v>68989000</v>
      </c>
      <c r="I65" s="50">
        <f t="shared" si="30"/>
        <v>50500509</v>
      </c>
      <c r="J65" s="49">
        <f t="shared" si="30"/>
        <v>167293000</v>
      </c>
      <c r="K65" s="50">
        <f t="shared" si="30"/>
        <v>84624084</v>
      </c>
      <c r="L65" s="49">
        <f t="shared" si="30"/>
        <v>43993000</v>
      </c>
      <c r="M65" s="51">
        <f t="shared" si="30"/>
        <v>33659660</v>
      </c>
      <c r="N65" s="49">
        <f t="shared" si="30"/>
        <v>0</v>
      </c>
      <c r="O65" s="50">
        <f t="shared" si="30"/>
        <v>0</v>
      </c>
      <c r="P65" s="49">
        <f t="shared" si="30"/>
        <v>280275000</v>
      </c>
      <c r="Q65" s="50">
        <f t="shared" si="30"/>
        <v>168784253</v>
      </c>
      <c r="R65" s="34">
        <f t="shared" si="16"/>
        <v>-73.703024035673934</v>
      </c>
      <c r="S65" s="35">
        <f t="shared" si="17"/>
        <v>-60.224491174403724</v>
      </c>
      <c r="T65" s="34">
        <f t="shared" si="18"/>
        <v>58.039245733124048</v>
      </c>
      <c r="U65" s="35">
        <f t="shared" si="19"/>
        <v>34.951782127370542</v>
      </c>
      <c r="V65" s="49">
        <f>+V61+V62</f>
        <v>11922000</v>
      </c>
      <c r="W65" s="50">
        <f>+W61+W62</f>
        <v>3153000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191799000</v>
      </c>
      <c r="C8" s="36">
        <f t="shared" si="0"/>
        <v>17300000</v>
      </c>
      <c r="D8" s="36">
        <f t="shared" si="0"/>
        <v>0</v>
      </c>
      <c r="E8" s="36">
        <f t="shared" si="0"/>
        <v>209099000</v>
      </c>
      <c r="F8" s="37">
        <f t="shared" si="0"/>
        <v>219099000</v>
      </c>
      <c r="G8" s="38">
        <f t="shared" si="0"/>
        <v>179099000</v>
      </c>
      <c r="H8" s="37">
        <f t="shared" si="0"/>
        <v>51052000</v>
      </c>
      <c r="I8" s="38">
        <f t="shared" si="0"/>
        <v>-322000</v>
      </c>
      <c r="J8" s="37">
        <f t="shared" si="0"/>
        <v>59031000</v>
      </c>
      <c r="K8" s="38">
        <f t="shared" si="0"/>
        <v>-578000</v>
      </c>
      <c r="L8" s="37">
        <f t="shared" si="0"/>
        <v>18533000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128616000</v>
      </c>
      <c r="Q8" s="38">
        <f t="shared" si="0"/>
        <v>-900000</v>
      </c>
      <c r="R8" s="16">
        <f>IF(($J8       =0),0,((($L8       -$J8       )/$J8       )*100))</f>
        <v>-68.604631464823569</v>
      </c>
      <c r="S8" s="17">
        <f>IF(($K8       =0),0,((($M8       -$K8       )/$K8       )*100))</f>
        <v>-100</v>
      </c>
      <c r="T8" s="16">
        <f>IF(($E8       =0),0,(($P8       /$E8       )*100))</f>
        <v>61.509619845145124</v>
      </c>
      <c r="U8" s="18">
        <f>IF(($E8       =0),0,(($Q8       /$E8       )*100))</f>
        <v>-0.43041812729855239</v>
      </c>
      <c r="V8" s="37">
        <f t="shared" ref="V8:W8" si="1">+V9+V28</f>
        <v>9376000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182714000</v>
      </c>
      <c r="C9" s="39">
        <f t="shared" si="2"/>
        <v>14500000</v>
      </c>
      <c r="D9" s="39">
        <f t="shared" si="2"/>
        <v>0</v>
      </c>
      <c r="E9" s="39">
        <f t="shared" si="2"/>
        <v>197214000</v>
      </c>
      <c r="F9" s="40">
        <f t="shared" si="2"/>
        <v>207214000</v>
      </c>
      <c r="G9" s="41">
        <f t="shared" si="2"/>
        <v>167214000</v>
      </c>
      <c r="H9" s="40">
        <f t="shared" si="2"/>
        <v>50708000</v>
      </c>
      <c r="I9" s="41">
        <f t="shared" si="2"/>
        <v>0</v>
      </c>
      <c r="J9" s="40">
        <f t="shared" si="2"/>
        <v>55985000</v>
      </c>
      <c r="K9" s="41">
        <f t="shared" si="2"/>
        <v>0</v>
      </c>
      <c r="L9" s="40">
        <f t="shared" si="2"/>
        <v>17109000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123802000</v>
      </c>
      <c r="Q9" s="41">
        <f t="shared" si="2"/>
        <v>0</v>
      </c>
      <c r="R9" s="20">
        <f>IF(($J9       =0),0,((($L9       -$J9       )/$J9       )*100))</f>
        <v>-69.440028579083673</v>
      </c>
      <c r="S9" s="21">
        <f>IF(($K9       =0),0,((($M9       -$K9       )/$K9       )*100))</f>
        <v>0</v>
      </c>
      <c r="T9" s="20">
        <f>IF(($E9       =0),0,(($P9       /$E9       )*100))</f>
        <v>62.775462188282781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60598000</v>
      </c>
      <c r="C10" s="42">
        <v>10000000</v>
      </c>
      <c r="D10" s="42"/>
      <c r="E10" s="42">
        <f t="shared" ref="E10:E41" si="4">$B10      +$C10      +$D10</f>
        <v>70598000</v>
      </c>
      <c r="F10" s="43">
        <v>70598000</v>
      </c>
      <c r="G10" s="44">
        <v>70598000</v>
      </c>
      <c r="H10" s="43">
        <v>32322000</v>
      </c>
      <c r="I10" s="44"/>
      <c r="J10" s="43">
        <v>20437000</v>
      </c>
      <c r="K10" s="44"/>
      <c r="L10" s="43">
        <v>6238000</v>
      </c>
      <c r="M10" s="44"/>
      <c r="N10" s="43"/>
      <c r="O10" s="44"/>
      <c r="P10" s="43">
        <f t="shared" ref="P10:P41" si="5">$H10      +$J10      +$L10      +$N10</f>
        <v>58997000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-69.476929099182854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83.5675231592963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2116000</v>
      </c>
      <c r="C13" s="42"/>
      <c r="D13" s="42"/>
      <c r="E13" s="42">
        <f t="shared" si="4"/>
        <v>2116000</v>
      </c>
      <c r="F13" s="43">
        <v>2116000</v>
      </c>
      <c r="G13" s="44">
        <v>2116000</v>
      </c>
      <c r="H13" s="43">
        <v>1293000</v>
      </c>
      <c r="I13" s="44"/>
      <c r="J13" s="43">
        <v>823000</v>
      </c>
      <c r="K13" s="44"/>
      <c r="L13" s="43"/>
      <c r="M13" s="44"/>
      <c r="N13" s="43"/>
      <c r="O13" s="44"/>
      <c r="P13" s="43">
        <f t="shared" si="5"/>
        <v>2116000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14500000</v>
      </c>
      <c r="D20" s="42"/>
      <c r="E20" s="42">
        <f t="shared" si="4"/>
        <v>14500000</v>
      </c>
      <c r="F20" s="43">
        <v>14500000</v>
      </c>
      <c r="G20" s="44">
        <v>14500000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90000000</v>
      </c>
      <c r="C22" s="42">
        <v>-10000000</v>
      </c>
      <c r="D22" s="42"/>
      <c r="E22" s="42">
        <f t="shared" si="4"/>
        <v>80000000</v>
      </c>
      <c r="F22" s="43">
        <v>90000000</v>
      </c>
      <c r="G22" s="44">
        <v>50000000</v>
      </c>
      <c r="H22" s="43">
        <v>10000000</v>
      </c>
      <c r="I22" s="44"/>
      <c r="J22" s="43">
        <v>22313000</v>
      </c>
      <c r="K22" s="44"/>
      <c r="L22" s="43">
        <v>10376000</v>
      </c>
      <c r="M22" s="44"/>
      <c r="N22" s="43"/>
      <c r="O22" s="44"/>
      <c r="P22" s="43">
        <f t="shared" si="5"/>
        <v>42689000</v>
      </c>
      <c r="Q22" s="44">
        <f t="shared" si="6"/>
        <v>0</v>
      </c>
      <c r="R22" s="24">
        <f t="shared" si="7"/>
        <v>-53.497960830009418</v>
      </c>
      <c r="S22" s="25">
        <f t="shared" si="8"/>
        <v>0</v>
      </c>
      <c r="T22" s="24">
        <f t="shared" si="9"/>
        <v>53.361250000000005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30000000</v>
      </c>
      <c r="C23" s="42"/>
      <c r="D23" s="42"/>
      <c r="E23" s="42">
        <f t="shared" si="4"/>
        <v>30000000</v>
      </c>
      <c r="F23" s="43">
        <v>30000000</v>
      </c>
      <c r="G23" s="44">
        <v>30000000</v>
      </c>
      <c r="H23" s="43">
        <v>7093000</v>
      </c>
      <c r="I23" s="44"/>
      <c r="J23" s="43">
        <v>12412000</v>
      </c>
      <c r="K23" s="44"/>
      <c r="L23" s="43">
        <v>495000</v>
      </c>
      <c r="M23" s="44"/>
      <c r="N23" s="43"/>
      <c r="O23" s="44"/>
      <c r="P23" s="43">
        <f t="shared" si="5"/>
        <v>20000000</v>
      </c>
      <c r="Q23" s="44">
        <f t="shared" si="6"/>
        <v>0</v>
      </c>
      <c r="R23" s="24">
        <f t="shared" si="7"/>
        <v>-96.011923944569759</v>
      </c>
      <c r="S23" s="25">
        <f t="shared" si="8"/>
        <v>0</v>
      </c>
      <c r="T23" s="24">
        <f t="shared" si="9"/>
        <v>66.666666666666657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9085000</v>
      </c>
      <c r="C28" s="39">
        <f t="shared" si="11"/>
        <v>2800000</v>
      </c>
      <c r="D28" s="39">
        <f t="shared" si="11"/>
        <v>0</v>
      </c>
      <c r="E28" s="39">
        <f t="shared" si="11"/>
        <v>11885000</v>
      </c>
      <c r="F28" s="40">
        <f t="shared" si="11"/>
        <v>11885000</v>
      </c>
      <c r="G28" s="41">
        <f t="shared" si="11"/>
        <v>11885000</v>
      </c>
      <c r="H28" s="40">
        <f t="shared" si="11"/>
        <v>344000</v>
      </c>
      <c r="I28" s="41">
        <f t="shared" si="11"/>
        <v>-322000</v>
      </c>
      <c r="J28" s="40">
        <f t="shared" si="11"/>
        <v>3046000</v>
      </c>
      <c r="K28" s="41">
        <f t="shared" si="11"/>
        <v>-578000</v>
      </c>
      <c r="L28" s="40">
        <f t="shared" si="11"/>
        <v>1424000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4814000</v>
      </c>
      <c r="Q28" s="41">
        <f t="shared" si="11"/>
        <v>-900000</v>
      </c>
      <c r="R28" s="20">
        <f t="shared" si="7"/>
        <v>-53.250164149704524</v>
      </c>
      <c r="S28" s="21">
        <f t="shared" si="8"/>
        <v>-100</v>
      </c>
      <c r="T28" s="20">
        <f t="shared" si="9"/>
        <v>40.504838031131676</v>
      </c>
      <c r="U28" s="22">
        <f t="shared" si="10"/>
        <v>-7.5725704669751783</v>
      </c>
      <c r="V28" s="40">
        <f t="shared" ref="V28:W28" si="12">SUM(V29:V42)</f>
        <v>9376000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85000</v>
      </c>
      <c r="I31" s="44"/>
      <c r="J31" s="43">
        <v>275000</v>
      </c>
      <c r="K31" s="44"/>
      <c r="L31" s="43">
        <v>76000</v>
      </c>
      <c r="M31" s="44"/>
      <c r="N31" s="43"/>
      <c r="O31" s="44"/>
      <c r="P31" s="43">
        <f t="shared" si="5"/>
        <v>436000</v>
      </c>
      <c r="Q31" s="44">
        <f t="shared" si="6"/>
        <v>0</v>
      </c>
      <c r="R31" s="24">
        <f t="shared" si="7"/>
        <v>-72.36363636363636</v>
      </c>
      <c r="S31" s="25">
        <f t="shared" si="8"/>
        <v>0</v>
      </c>
      <c r="T31" s="24">
        <f t="shared" si="9"/>
        <v>11.473684210526315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1285000</v>
      </c>
      <c r="C33" s="42"/>
      <c r="D33" s="42"/>
      <c r="E33" s="42">
        <f t="shared" si="4"/>
        <v>1285000</v>
      </c>
      <c r="F33" s="43">
        <v>1285000</v>
      </c>
      <c r="G33" s="44">
        <v>1285000</v>
      </c>
      <c r="H33" s="43">
        <v>259000</v>
      </c>
      <c r="I33" s="44">
        <v>-322000</v>
      </c>
      <c r="J33" s="43"/>
      <c r="K33" s="44">
        <v>-578000</v>
      </c>
      <c r="L33" s="43">
        <v>591000</v>
      </c>
      <c r="M33" s="44"/>
      <c r="N33" s="43"/>
      <c r="O33" s="44"/>
      <c r="P33" s="43">
        <f t="shared" si="5"/>
        <v>850000</v>
      </c>
      <c r="Q33" s="44">
        <f t="shared" si="6"/>
        <v>-900000</v>
      </c>
      <c r="R33" s="24">
        <f t="shared" si="7"/>
        <v>0</v>
      </c>
      <c r="S33" s="25">
        <f t="shared" si="8"/>
        <v>-100</v>
      </c>
      <c r="T33" s="24">
        <f t="shared" si="9"/>
        <v>66.147859922178981</v>
      </c>
      <c r="U33" s="26">
        <f t="shared" si="10"/>
        <v>-70.038910505836569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>
        <v>2800000</v>
      </c>
      <c r="D36" s="42"/>
      <c r="E36" s="42">
        <f t="shared" si="4"/>
        <v>6800000</v>
      </c>
      <c r="F36" s="43">
        <v>6800000</v>
      </c>
      <c r="G36" s="44">
        <v>6800000</v>
      </c>
      <c r="H36" s="43"/>
      <c r="I36" s="44"/>
      <c r="J36" s="43">
        <v>2771000</v>
      </c>
      <c r="K36" s="44"/>
      <c r="L36" s="43">
        <v>757000</v>
      </c>
      <c r="M36" s="44"/>
      <c r="N36" s="43"/>
      <c r="O36" s="44"/>
      <c r="P36" s="43">
        <f t="shared" si="5"/>
        <v>3528000</v>
      </c>
      <c r="Q36" s="44">
        <f t="shared" si="6"/>
        <v>0</v>
      </c>
      <c r="R36" s="24">
        <f t="shared" si="7"/>
        <v>-72.681342475640562</v>
      </c>
      <c r="S36" s="25">
        <f t="shared" si="8"/>
        <v>0</v>
      </c>
      <c r="T36" s="24">
        <f t="shared" si="9"/>
        <v>51.882352941176471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9376000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19316000</v>
      </c>
      <c r="C43" s="45">
        <f t="shared" si="20"/>
        <v>18552000</v>
      </c>
      <c r="D43" s="45">
        <f t="shared" si="20"/>
        <v>0</v>
      </c>
      <c r="E43" s="45">
        <f t="shared" si="20"/>
        <v>37868000</v>
      </c>
      <c r="F43" s="46">
        <f t="shared" si="20"/>
        <v>19316000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19316000</v>
      </c>
      <c r="C44" s="39">
        <f t="shared" si="22"/>
        <v>18552000</v>
      </c>
      <c r="D44" s="39">
        <f t="shared" si="22"/>
        <v>0</v>
      </c>
      <c r="E44" s="39">
        <f t="shared" si="22"/>
        <v>37868000</v>
      </c>
      <c r="F44" s="40">
        <f t="shared" si="22"/>
        <v>19316000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19316000</v>
      </c>
      <c r="C46" s="42">
        <v>18552000</v>
      </c>
      <c r="D46" s="42"/>
      <c r="E46" s="42">
        <f t="shared" si="13"/>
        <v>37868000</v>
      </c>
      <c r="F46" s="43">
        <v>19316000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211115000</v>
      </c>
      <c r="C61" s="39">
        <f t="shared" si="26"/>
        <v>35852000</v>
      </c>
      <c r="D61" s="39">
        <f t="shared" si="26"/>
        <v>0</v>
      </c>
      <c r="E61" s="39">
        <f t="shared" si="26"/>
        <v>246967000</v>
      </c>
      <c r="F61" s="40">
        <f t="shared" si="26"/>
        <v>238415000</v>
      </c>
      <c r="G61" s="41">
        <f t="shared" si="26"/>
        <v>179099000</v>
      </c>
      <c r="H61" s="40">
        <f t="shared" si="26"/>
        <v>51052000</v>
      </c>
      <c r="I61" s="41">
        <f t="shared" si="26"/>
        <v>-322000</v>
      </c>
      <c r="J61" s="40">
        <f t="shared" si="26"/>
        <v>59031000</v>
      </c>
      <c r="K61" s="41">
        <f t="shared" si="26"/>
        <v>-578000</v>
      </c>
      <c r="L61" s="40">
        <f t="shared" si="26"/>
        <v>18533000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128616000</v>
      </c>
      <c r="Q61" s="41">
        <f t="shared" si="26"/>
        <v>-900000</v>
      </c>
      <c r="R61" s="20">
        <f t="shared" si="16"/>
        <v>-68.604631464823569</v>
      </c>
      <c r="S61" s="21">
        <f t="shared" si="17"/>
        <v>-100</v>
      </c>
      <c r="T61" s="20">
        <f t="shared" si="18"/>
        <v>52.078212878643704</v>
      </c>
      <c r="U61" s="22">
        <f t="shared" si="19"/>
        <v>-0.36442115748257864</v>
      </c>
      <c r="V61" s="40">
        <f t="shared" ref="V61:W61" si="27">+V8+V43</f>
        <v>9376000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211115000</v>
      </c>
      <c r="C65" s="48">
        <f t="shared" si="30"/>
        <v>35852000</v>
      </c>
      <c r="D65" s="48">
        <f t="shared" si="30"/>
        <v>0</v>
      </c>
      <c r="E65" s="48">
        <f t="shared" si="30"/>
        <v>246967000</v>
      </c>
      <c r="F65" s="49">
        <f t="shared" si="30"/>
        <v>238415000</v>
      </c>
      <c r="G65" s="50">
        <f t="shared" si="30"/>
        <v>179099000</v>
      </c>
      <c r="H65" s="49">
        <f t="shared" si="30"/>
        <v>51052000</v>
      </c>
      <c r="I65" s="50">
        <f t="shared" si="30"/>
        <v>-322000</v>
      </c>
      <c r="J65" s="49">
        <f t="shared" si="30"/>
        <v>59031000</v>
      </c>
      <c r="K65" s="50">
        <f t="shared" si="30"/>
        <v>-578000</v>
      </c>
      <c r="L65" s="49">
        <f t="shared" si="30"/>
        <v>18533000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128616000</v>
      </c>
      <c r="Q65" s="50">
        <f t="shared" si="30"/>
        <v>-900000</v>
      </c>
      <c r="R65" s="34">
        <f t="shared" si="16"/>
        <v>-68.604631464823569</v>
      </c>
      <c r="S65" s="35">
        <f t="shared" si="17"/>
        <v>-100</v>
      </c>
      <c r="T65" s="34">
        <f t="shared" si="18"/>
        <v>52.078212878643704</v>
      </c>
      <c r="U65" s="35">
        <f t="shared" si="19"/>
        <v>-0.36442115748257864</v>
      </c>
      <c r="V65" s="49">
        <f>+V61+V62</f>
        <v>9376000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147716000</v>
      </c>
      <c r="C8" s="36">
        <f t="shared" si="0"/>
        <v>6236000</v>
      </c>
      <c r="D8" s="36">
        <f t="shared" si="0"/>
        <v>0</v>
      </c>
      <c r="E8" s="36">
        <f t="shared" si="0"/>
        <v>153952000</v>
      </c>
      <c r="F8" s="37">
        <f t="shared" si="0"/>
        <v>153952000</v>
      </c>
      <c r="G8" s="38">
        <f t="shared" si="0"/>
        <v>153952000</v>
      </c>
      <c r="H8" s="37">
        <f t="shared" si="0"/>
        <v>28773000</v>
      </c>
      <c r="I8" s="38">
        <f t="shared" si="0"/>
        <v>0</v>
      </c>
      <c r="J8" s="37">
        <f t="shared" si="0"/>
        <v>47021000</v>
      </c>
      <c r="K8" s="38">
        <f t="shared" si="0"/>
        <v>0</v>
      </c>
      <c r="L8" s="37">
        <f t="shared" si="0"/>
        <v>13334000</v>
      </c>
      <c r="M8" s="38">
        <f t="shared" si="0"/>
        <v>76724181</v>
      </c>
      <c r="N8" s="37">
        <f t="shared" si="0"/>
        <v>0</v>
      </c>
      <c r="O8" s="38">
        <f t="shared" si="0"/>
        <v>0</v>
      </c>
      <c r="P8" s="37">
        <f t="shared" si="0"/>
        <v>89128000</v>
      </c>
      <c r="Q8" s="38">
        <f t="shared" si="0"/>
        <v>76724181</v>
      </c>
      <c r="R8" s="16">
        <f>IF(($J8       =0),0,((($L8       -$J8       )/$J8       )*100))</f>
        <v>-71.642457625316354</v>
      </c>
      <c r="S8" s="17">
        <f>IF(($K8       =0),0,((($M8       -$K8       )/$K8       )*100))</f>
        <v>0</v>
      </c>
      <c r="T8" s="16">
        <f>IF(($E8       =0),0,(($P8       /$E8       )*100))</f>
        <v>57.893369361879031</v>
      </c>
      <c r="U8" s="18">
        <f>IF(($E8       =0),0,(($Q8       /$E8       )*100))</f>
        <v>49.836430186032011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138712000</v>
      </c>
      <c r="C9" s="39">
        <f t="shared" si="2"/>
        <v>-3264000</v>
      </c>
      <c r="D9" s="39">
        <f t="shared" si="2"/>
        <v>0</v>
      </c>
      <c r="E9" s="39">
        <f t="shared" si="2"/>
        <v>135448000</v>
      </c>
      <c r="F9" s="40">
        <f t="shared" si="2"/>
        <v>135448000</v>
      </c>
      <c r="G9" s="41">
        <f t="shared" si="2"/>
        <v>135448000</v>
      </c>
      <c r="H9" s="40">
        <f t="shared" si="2"/>
        <v>27145000</v>
      </c>
      <c r="I9" s="41">
        <f t="shared" si="2"/>
        <v>0</v>
      </c>
      <c r="J9" s="40">
        <f t="shared" si="2"/>
        <v>44274000</v>
      </c>
      <c r="K9" s="41">
        <f t="shared" si="2"/>
        <v>0</v>
      </c>
      <c r="L9" s="40">
        <f t="shared" si="2"/>
        <v>13240000</v>
      </c>
      <c r="M9" s="41">
        <f t="shared" si="2"/>
        <v>70055335</v>
      </c>
      <c r="N9" s="40">
        <f t="shared" si="2"/>
        <v>0</v>
      </c>
      <c r="O9" s="41">
        <f t="shared" si="2"/>
        <v>0</v>
      </c>
      <c r="P9" s="40">
        <f t="shared" si="2"/>
        <v>84659000</v>
      </c>
      <c r="Q9" s="41">
        <f t="shared" si="2"/>
        <v>70055335</v>
      </c>
      <c r="R9" s="20">
        <f>IF(($J9       =0),0,((($L9       -$J9       )/$J9       )*100))</f>
        <v>-70.09531553507702</v>
      </c>
      <c r="S9" s="21">
        <f>IF(($K9       =0),0,((($M9       -$K9       )/$K9       )*100))</f>
        <v>0</v>
      </c>
      <c r="T9" s="20">
        <f>IF(($E9       =0),0,(($P9       /$E9       )*100))</f>
        <v>62.502953162837393</v>
      </c>
      <c r="U9" s="22">
        <f>IF(($E9       =0),0,(($Q9       /$E9       )*100))</f>
        <v>51.721202970881819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90473000</v>
      </c>
      <c r="C10" s="42">
        <v>-500000</v>
      </c>
      <c r="D10" s="42"/>
      <c r="E10" s="42">
        <f t="shared" ref="E10:E41" si="4">$B10      +$C10      +$D10</f>
        <v>89973000</v>
      </c>
      <c r="F10" s="43">
        <v>89973000</v>
      </c>
      <c r="G10" s="44">
        <v>89973000</v>
      </c>
      <c r="H10" s="43">
        <v>22643000</v>
      </c>
      <c r="I10" s="44"/>
      <c r="J10" s="43">
        <v>31545000</v>
      </c>
      <c r="K10" s="44"/>
      <c r="L10" s="43">
        <v>13240000</v>
      </c>
      <c r="M10" s="44">
        <v>49405007</v>
      </c>
      <c r="N10" s="43"/>
      <c r="O10" s="44"/>
      <c r="P10" s="43">
        <f t="shared" ref="P10:P41" si="5">$H10      +$J10      +$L10      +$N10</f>
        <v>67428000</v>
      </c>
      <c r="Q10" s="44">
        <f t="shared" ref="Q10:Q41" si="6">$I10      +$K10      +$M10      +$O10</f>
        <v>49405007</v>
      </c>
      <c r="R10" s="24">
        <f t="shared" ref="R10:R41" si="7">IF(($J10      =0),0,((($L10      -$J10      )/$J10      )*100))</f>
        <v>-58.028213663021077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74.942482744823451</v>
      </c>
      <c r="U10" s="26">
        <f t="shared" ref="U10:U41" si="10">IF(($E10      =0),0,(($Q10      /$E10      )*100))</f>
        <v>54.910925499872185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31272000</v>
      </c>
      <c r="C13" s="42">
        <v>-2764000</v>
      </c>
      <c r="D13" s="42"/>
      <c r="E13" s="42">
        <f t="shared" si="4"/>
        <v>28508000</v>
      </c>
      <c r="F13" s="43">
        <v>28508000</v>
      </c>
      <c r="G13" s="44">
        <v>28508000</v>
      </c>
      <c r="H13" s="43">
        <v>4502000</v>
      </c>
      <c r="I13" s="44"/>
      <c r="J13" s="43">
        <v>5243000</v>
      </c>
      <c r="K13" s="44"/>
      <c r="L13" s="43"/>
      <c r="M13" s="44"/>
      <c r="N13" s="43"/>
      <c r="O13" s="44"/>
      <c r="P13" s="43">
        <f t="shared" si="5"/>
        <v>9745000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34.183387119405076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16967000</v>
      </c>
      <c r="C20" s="42"/>
      <c r="D20" s="42"/>
      <c r="E20" s="42">
        <f t="shared" si="4"/>
        <v>16967000</v>
      </c>
      <c r="F20" s="43">
        <v>16967000</v>
      </c>
      <c r="G20" s="44">
        <v>16967000</v>
      </c>
      <c r="H20" s="43"/>
      <c r="I20" s="44"/>
      <c r="J20" s="43">
        <v>7486000</v>
      </c>
      <c r="K20" s="44"/>
      <c r="L20" s="43"/>
      <c r="M20" s="44">
        <v>20650328</v>
      </c>
      <c r="N20" s="43"/>
      <c r="O20" s="44"/>
      <c r="P20" s="43">
        <f t="shared" si="5"/>
        <v>7486000</v>
      </c>
      <c r="Q20" s="44">
        <f t="shared" si="6"/>
        <v>20650328</v>
      </c>
      <c r="R20" s="24">
        <f t="shared" si="7"/>
        <v>-100</v>
      </c>
      <c r="S20" s="25">
        <f t="shared" si="8"/>
        <v>0</v>
      </c>
      <c r="T20" s="24">
        <f t="shared" si="9"/>
        <v>44.120940649496085</v>
      </c>
      <c r="U20" s="26">
        <f t="shared" si="10"/>
        <v>121.70877585902045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9004000</v>
      </c>
      <c r="C28" s="39">
        <f t="shared" si="11"/>
        <v>9500000</v>
      </c>
      <c r="D28" s="39">
        <f t="shared" si="11"/>
        <v>0</v>
      </c>
      <c r="E28" s="39">
        <f t="shared" si="11"/>
        <v>18504000</v>
      </c>
      <c r="F28" s="40">
        <f t="shared" si="11"/>
        <v>18504000</v>
      </c>
      <c r="G28" s="41">
        <f t="shared" si="11"/>
        <v>18504000</v>
      </c>
      <c r="H28" s="40">
        <f t="shared" si="11"/>
        <v>1628000</v>
      </c>
      <c r="I28" s="41">
        <f t="shared" si="11"/>
        <v>0</v>
      </c>
      <c r="J28" s="40">
        <f t="shared" si="11"/>
        <v>2747000</v>
      </c>
      <c r="K28" s="41">
        <f t="shared" si="11"/>
        <v>0</v>
      </c>
      <c r="L28" s="40">
        <f t="shared" si="11"/>
        <v>94000</v>
      </c>
      <c r="M28" s="41">
        <f t="shared" si="11"/>
        <v>6668846</v>
      </c>
      <c r="N28" s="40">
        <f t="shared" si="11"/>
        <v>0</v>
      </c>
      <c r="O28" s="41">
        <f t="shared" si="11"/>
        <v>0</v>
      </c>
      <c r="P28" s="40">
        <f t="shared" si="11"/>
        <v>4469000</v>
      </c>
      <c r="Q28" s="41">
        <f t="shared" si="11"/>
        <v>6668846</v>
      </c>
      <c r="R28" s="20">
        <f t="shared" si="7"/>
        <v>-96.578085183836919</v>
      </c>
      <c r="S28" s="21">
        <f t="shared" si="8"/>
        <v>0</v>
      </c>
      <c r="T28" s="20">
        <f t="shared" si="9"/>
        <v>24.151534803285777</v>
      </c>
      <c r="U28" s="22">
        <f t="shared" si="10"/>
        <v>36.040023778642457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179000</v>
      </c>
      <c r="I31" s="44"/>
      <c r="J31" s="43">
        <v>63000</v>
      </c>
      <c r="K31" s="44"/>
      <c r="L31" s="43">
        <v>44000</v>
      </c>
      <c r="M31" s="44">
        <v>1226246</v>
      </c>
      <c r="N31" s="43"/>
      <c r="O31" s="44"/>
      <c r="P31" s="43">
        <f t="shared" si="5"/>
        <v>286000</v>
      </c>
      <c r="Q31" s="44">
        <f t="shared" si="6"/>
        <v>1226246</v>
      </c>
      <c r="R31" s="24">
        <f t="shared" si="7"/>
        <v>-30.158730158730158</v>
      </c>
      <c r="S31" s="25">
        <f t="shared" si="8"/>
        <v>0</v>
      </c>
      <c r="T31" s="24">
        <f t="shared" si="9"/>
        <v>9.5333333333333332</v>
      </c>
      <c r="U31" s="26">
        <f t="shared" si="10"/>
        <v>40.874866666666662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2004000</v>
      </c>
      <c r="C33" s="42"/>
      <c r="D33" s="42"/>
      <c r="E33" s="42">
        <f t="shared" si="4"/>
        <v>2004000</v>
      </c>
      <c r="F33" s="43">
        <v>2004000</v>
      </c>
      <c r="G33" s="44">
        <v>2004000</v>
      </c>
      <c r="H33" s="43">
        <v>500000</v>
      </c>
      <c r="I33" s="44"/>
      <c r="J33" s="43">
        <v>433000</v>
      </c>
      <c r="K33" s="44"/>
      <c r="L33" s="43">
        <v>50000</v>
      </c>
      <c r="M33" s="44">
        <v>2004000</v>
      </c>
      <c r="N33" s="43"/>
      <c r="O33" s="44"/>
      <c r="P33" s="43">
        <f t="shared" si="5"/>
        <v>983000</v>
      </c>
      <c r="Q33" s="44">
        <f t="shared" si="6"/>
        <v>2004000</v>
      </c>
      <c r="R33" s="24">
        <f t="shared" si="7"/>
        <v>-88.45265588914549</v>
      </c>
      <c r="S33" s="25">
        <f t="shared" si="8"/>
        <v>0</v>
      </c>
      <c r="T33" s="24">
        <f t="shared" si="9"/>
        <v>49.051896207584832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>
        <v>3000000</v>
      </c>
      <c r="D36" s="42"/>
      <c r="E36" s="42">
        <f t="shared" si="4"/>
        <v>7000000</v>
      </c>
      <c r="F36" s="43">
        <v>7000000</v>
      </c>
      <c r="G36" s="44">
        <v>7000000</v>
      </c>
      <c r="H36" s="43">
        <v>949000</v>
      </c>
      <c r="I36" s="44"/>
      <c r="J36" s="43">
        <v>2251000</v>
      </c>
      <c r="K36" s="44"/>
      <c r="L36" s="43"/>
      <c r="M36" s="44">
        <v>3438600</v>
      </c>
      <c r="N36" s="43"/>
      <c r="O36" s="44"/>
      <c r="P36" s="43">
        <f t="shared" si="5"/>
        <v>3200000</v>
      </c>
      <c r="Q36" s="44">
        <f t="shared" si="6"/>
        <v>3438600</v>
      </c>
      <c r="R36" s="24">
        <f t="shared" si="7"/>
        <v>-100</v>
      </c>
      <c r="S36" s="25">
        <f t="shared" si="8"/>
        <v>0</v>
      </c>
      <c r="T36" s="24">
        <f t="shared" si="9"/>
        <v>45.714285714285715</v>
      </c>
      <c r="U36" s="26">
        <f t="shared" si="10"/>
        <v>49.122857142857143</v>
      </c>
      <c r="V36" s="43"/>
      <c r="W36" s="44"/>
    </row>
    <row r="37" spans="1:23" x14ac:dyDescent="0.2">
      <c r="A37" s="23" t="s">
        <v>63</v>
      </c>
      <c r="B37" s="42"/>
      <c r="C37" s="42">
        <v>6500000</v>
      </c>
      <c r="D37" s="42"/>
      <c r="E37" s="42">
        <f t="shared" si="4"/>
        <v>6500000</v>
      </c>
      <c r="F37" s="43">
        <v>6500000</v>
      </c>
      <c r="G37" s="44">
        <v>6500000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101484000</v>
      </c>
      <c r="C43" s="45">
        <f t="shared" si="20"/>
        <v>-13244000</v>
      </c>
      <c r="D43" s="45">
        <f t="shared" si="20"/>
        <v>0</v>
      </c>
      <c r="E43" s="45">
        <f t="shared" si="20"/>
        <v>88240000</v>
      </c>
      <c r="F43" s="46">
        <f t="shared" si="20"/>
        <v>101484000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101484000</v>
      </c>
      <c r="C44" s="39">
        <f t="shared" si="22"/>
        <v>-13244000</v>
      </c>
      <c r="D44" s="39">
        <f t="shared" si="22"/>
        <v>0</v>
      </c>
      <c r="E44" s="39">
        <f t="shared" si="22"/>
        <v>88240000</v>
      </c>
      <c r="F44" s="40">
        <f t="shared" si="22"/>
        <v>101484000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59482000</v>
      </c>
      <c r="C45" s="42"/>
      <c r="D45" s="42"/>
      <c r="E45" s="42">
        <f t="shared" si="13"/>
        <v>59482000</v>
      </c>
      <c r="F45" s="43">
        <v>59482000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27002000</v>
      </c>
      <c r="C46" s="42">
        <v>-13244000</v>
      </c>
      <c r="D46" s="42"/>
      <c r="E46" s="42">
        <f t="shared" si="13"/>
        <v>13758000</v>
      </c>
      <c r="F46" s="43">
        <v>27002000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15000000</v>
      </c>
      <c r="C53" s="42"/>
      <c r="D53" s="42"/>
      <c r="E53" s="42">
        <f t="shared" si="13"/>
        <v>15000000</v>
      </c>
      <c r="F53" s="43">
        <v>15000000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249200000</v>
      </c>
      <c r="C61" s="39">
        <f t="shared" si="26"/>
        <v>-7008000</v>
      </c>
      <c r="D61" s="39">
        <f t="shared" si="26"/>
        <v>0</v>
      </c>
      <c r="E61" s="39">
        <f t="shared" si="26"/>
        <v>242192000</v>
      </c>
      <c r="F61" s="40">
        <f t="shared" si="26"/>
        <v>255436000</v>
      </c>
      <c r="G61" s="41">
        <f t="shared" si="26"/>
        <v>153952000</v>
      </c>
      <c r="H61" s="40">
        <f t="shared" si="26"/>
        <v>28773000</v>
      </c>
      <c r="I61" s="41">
        <f t="shared" si="26"/>
        <v>0</v>
      </c>
      <c r="J61" s="40">
        <f t="shared" si="26"/>
        <v>47021000</v>
      </c>
      <c r="K61" s="41">
        <f t="shared" si="26"/>
        <v>0</v>
      </c>
      <c r="L61" s="40">
        <f t="shared" si="26"/>
        <v>13334000</v>
      </c>
      <c r="M61" s="41">
        <f t="shared" si="26"/>
        <v>76724181</v>
      </c>
      <c r="N61" s="40">
        <f t="shared" si="26"/>
        <v>0</v>
      </c>
      <c r="O61" s="41">
        <f t="shared" si="26"/>
        <v>0</v>
      </c>
      <c r="P61" s="40">
        <f t="shared" si="26"/>
        <v>89128000</v>
      </c>
      <c r="Q61" s="41">
        <f t="shared" si="26"/>
        <v>76724181</v>
      </c>
      <c r="R61" s="20">
        <f t="shared" si="16"/>
        <v>-71.642457625316354</v>
      </c>
      <c r="S61" s="21">
        <f t="shared" si="17"/>
        <v>0</v>
      </c>
      <c r="T61" s="20">
        <f t="shared" si="18"/>
        <v>36.800554931624497</v>
      </c>
      <c r="U61" s="22">
        <f t="shared" si="19"/>
        <v>31.679073214639626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249200000</v>
      </c>
      <c r="C65" s="48">
        <f t="shared" si="30"/>
        <v>-7008000</v>
      </c>
      <c r="D65" s="48">
        <f t="shared" si="30"/>
        <v>0</v>
      </c>
      <c r="E65" s="48">
        <f t="shared" si="30"/>
        <v>242192000</v>
      </c>
      <c r="F65" s="49">
        <f t="shared" si="30"/>
        <v>255436000</v>
      </c>
      <c r="G65" s="50">
        <f t="shared" si="30"/>
        <v>153952000</v>
      </c>
      <c r="H65" s="49">
        <f t="shared" si="30"/>
        <v>28773000</v>
      </c>
      <c r="I65" s="50">
        <f t="shared" si="30"/>
        <v>0</v>
      </c>
      <c r="J65" s="49">
        <f t="shared" si="30"/>
        <v>47021000</v>
      </c>
      <c r="K65" s="50">
        <f t="shared" si="30"/>
        <v>0</v>
      </c>
      <c r="L65" s="49">
        <f t="shared" si="30"/>
        <v>13334000</v>
      </c>
      <c r="M65" s="51">
        <f t="shared" si="30"/>
        <v>76724181</v>
      </c>
      <c r="N65" s="49">
        <f t="shared" si="30"/>
        <v>0</v>
      </c>
      <c r="O65" s="50">
        <f t="shared" si="30"/>
        <v>0</v>
      </c>
      <c r="P65" s="49">
        <f t="shared" si="30"/>
        <v>89128000</v>
      </c>
      <c r="Q65" s="50">
        <f t="shared" si="30"/>
        <v>76724181</v>
      </c>
      <c r="R65" s="34">
        <f t="shared" si="16"/>
        <v>-71.642457625316354</v>
      </c>
      <c r="S65" s="35">
        <f t="shared" si="17"/>
        <v>0</v>
      </c>
      <c r="T65" s="34">
        <f t="shared" si="18"/>
        <v>36.800554931624497</v>
      </c>
      <c r="U65" s="35">
        <f t="shared" si="19"/>
        <v>31.679073214639626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107482000</v>
      </c>
      <c r="C8" s="36">
        <f t="shared" si="0"/>
        <v>22000</v>
      </c>
      <c r="D8" s="36">
        <f t="shared" si="0"/>
        <v>0</v>
      </c>
      <c r="E8" s="36">
        <f t="shared" si="0"/>
        <v>107504000</v>
      </c>
      <c r="F8" s="37">
        <f t="shared" si="0"/>
        <v>105004000</v>
      </c>
      <c r="G8" s="38">
        <f t="shared" si="0"/>
        <v>107504000</v>
      </c>
      <c r="H8" s="37">
        <f t="shared" si="0"/>
        <v>15257000</v>
      </c>
      <c r="I8" s="38">
        <f t="shared" si="0"/>
        <v>289836</v>
      </c>
      <c r="J8" s="37">
        <f t="shared" si="0"/>
        <v>30130000</v>
      </c>
      <c r="K8" s="38">
        <f t="shared" si="0"/>
        <v>-289836</v>
      </c>
      <c r="L8" s="37">
        <f t="shared" si="0"/>
        <v>10240000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55627000</v>
      </c>
      <c r="Q8" s="38">
        <f t="shared" si="0"/>
        <v>0</v>
      </c>
      <c r="R8" s="16">
        <f>IF(($J8       =0),0,((($L8       -$J8       )/$J8       )*100))</f>
        <v>-66.013939595087962</v>
      </c>
      <c r="S8" s="17">
        <f>IF(($K8       =0),0,((($M8       -$K8       )/$K8       )*100))</f>
        <v>-100</v>
      </c>
      <c r="T8" s="16">
        <f>IF(($E8       =0),0,(($P8       /$E8       )*100))</f>
        <v>51.744121148980504</v>
      </c>
      <c r="U8" s="18">
        <f>IF(($E8       =0),0,(($Q8       /$E8       )*100))</f>
        <v>0</v>
      </c>
      <c r="V8" s="37">
        <f t="shared" ref="V8:W8" si="1">+V9+V28</f>
        <v>1009000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103151000</v>
      </c>
      <c r="C9" s="39">
        <f t="shared" si="2"/>
        <v>22000</v>
      </c>
      <c r="D9" s="39">
        <f t="shared" si="2"/>
        <v>0</v>
      </c>
      <c r="E9" s="39">
        <f t="shared" si="2"/>
        <v>103173000</v>
      </c>
      <c r="F9" s="40">
        <f t="shared" si="2"/>
        <v>100673000</v>
      </c>
      <c r="G9" s="41">
        <f t="shared" si="2"/>
        <v>103173000</v>
      </c>
      <c r="H9" s="40">
        <f t="shared" si="2"/>
        <v>13754000</v>
      </c>
      <c r="I9" s="41">
        <f t="shared" si="2"/>
        <v>0</v>
      </c>
      <c r="J9" s="40">
        <f t="shared" si="2"/>
        <v>27817000</v>
      </c>
      <c r="K9" s="41">
        <f t="shared" si="2"/>
        <v>0</v>
      </c>
      <c r="L9" s="40">
        <f t="shared" si="2"/>
        <v>10138000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51709000</v>
      </c>
      <c r="Q9" s="41">
        <f t="shared" si="2"/>
        <v>0</v>
      </c>
      <c r="R9" s="20">
        <f>IF(($J9       =0),0,((($L9       -$J9       )/$J9       )*100))</f>
        <v>-63.554660818923679</v>
      </c>
      <c r="S9" s="21">
        <f>IF(($K9       =0),0,((($M9       -$K9       )/$K9       )*100))</f>
        <v>0</v>
      </c>
      <c r="T9" s="20">
        <f>IF(($E9       =0),0,(($P9       /$E9       )*100))</f>
        <v>50.118732614152925</v>
      </c>
      <c r="U9" s="22">
        <f>IF(($E9       =0),0,(($Q9       /$E9       )*100))</f>
        <v>0</v>
      </c>
      <c r="V9" s="40">
        <f t="shared" ref="V9:W9" si="3">SUM(V10:V27)</f>
        <v>1009000</v>
      </c>
      <c r="W9" s="41">
        <f t="shared" si="3"/>
        <v>0</v>
      </c>
    </row>
    <row r="10" spans="1:23" x14ac:dyDescent="0.2">
      <c r="A10" s="23" t="s">
        <v>36</v>
      </c>
      <c r="B10" s="42">
        <v>34213000</v>
      </c>
      <c r="C10" s="42">
        <v>-82000</v>
      </c>
      <c r="D10" s="42"/>
      <c r="E10" s="42">
        <f t="shared" ref="E10:E41" si="4">$B10      +$C10      +$D10</f>
        <v>34131000</v>
      </c>
      <c r="F10" s="43">
        <v>34131000</v>
      </c>
      <c r="G10" s="44">
        <v>34131000</v>
      </c>
      <c r="H10" s="43">
        <v>3661000</v>
      </c>
      <c r="I10" s="44"/>
      <c r="J10" s="43">
        <v>11376000</v>
      </c>
      <c r="K10" s="44"/>
      <c r="L10" s="43">
        <v>4693000</v>
      </c>
      <c r="M10" s="44"/>
      <c r="N10" s="43"/>
      <c r="O10" s="44"/>
      <c r="P10" s="43">
        <f t="shared" ref="P10:P41" si="5">$H10      +$J10      +$L10      +$N10</f>
        <v>19730000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-58.74648382559775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57.806686003926046</v>
      </c>
      <c r="U10" s="26">
        <f t="shared" ref="U10:U41" si="10">IF(($E10      =0),0,(($Q10      /$E10      )*100))</f>
        <v>0</v>
      </c>
      <c r="V10" s="43">
        <v>309000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17832000</v>
      </c>
      <c r="C13" s="42">
        <v>-2396000</v>
      </c>
      <c r="D13" s="42"/>
      <c r="E13" s="42">
        <f t="shared" si="4"/>
        <v>15436000</v>
      </c>
      <c r="F13" s="43">
        <v>15436000</v>
      </c>
      <c r="G13" s="44">
        <v>15436000</v>
      </c>
      <c r="H13" s="43">
        <v>48000</v>
      </c>
      <c r="I13" s="44"/>
      <c r="J13" s="43">
        <v>1907000</v>
      </c>
      <c r="K13" s="44"/>
      <c r="L13" s="43">
        <v>2483000</v>
      </c>
      <c r="M13" s="44"/>
      <c r="N13" s="43"/>
      <c r="O13" s="44"/>
      <c r="P13" s="43">
        <f t="shared" si="5"/>
        <v>4438000</v>
      </c>
      <c r="Q13" s="44">
        <f t="shared" si="6"/>
        <v>0</v>
      </c>
      <c r="R13" s="24">
        <f t="shared" si="7"/>
        <v>30.204509701101205</v>
      </c>
      <c r="S13" s="25">
        <f t="shared" si="8"/>
        <v>0</v>
      </c>
      <c r="T13" s="24">
        <f t="shared" si="9"/>
        <v>28.750971754340505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700000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51106000</v>
      </c>
      <c r="C23" s="42">
        <v>2500000</v>
      </c>
      <c r="D23" s="42"/>
      <c r="E23" s="42">
        <f t="shared" si="4"/>
        <v>53606000</v>
      </c>
      <c r="F23" s="43">
        <v>51106000</v>
      </c>
      <c r="G23" s="44">
        <v>53606000</v>
      </c>
      <c r="H23" s="43">
        <v>10045000</v>
      </c>
      <c r="I23" s="44"/>
      <c r="J23" s="43">
        <v>14534000</v>
      </c>
      <c r="K23" s="44"/>
      <c r="L23" s="43">
        <v>2962000</v>
      </c>
      <c r="M23" s="44"/>
      <c r="N23" s="43"/>
      <c r="O23" s="44"/>
      <c r="P23" s="43">
        <f t="shared" si="5"/>
        <v>27541000</v>
      </c>
      <c r="Q23" s="44">
        <f t="shared" si="6"/>
        <v>0</v>
      </c>
      <c r="R23" s="24">
        <f t="shared" si="7"/>
        <v>-79.620200908215224</v>
      </c>
      <c r="S23" s="25">
        <f t="shared" si="8"/>
        <v>0</v>
      </c>
      <c r="T23" s="24">
        <f t="shared" si="9"/>
        <v>51.376711562138567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4331000</v>
      </c>
      <c r="C28" s="39">
        <f t="shared" si="11"/>
        <v>0</v>
      </c>
      <c r="D28" s="39">
        <f t="shared" si="11"/>
        <v>0</v>
      </c>
      <c r="E28" s="39">
        <f t="shared" si="11"/>
        <v>4331000</v>
      </c>
      <c r="F28" s="40">
        <f t="shared" si="11"/>
        <v>4331000</v>
      </c>
      <c r="G28" s="41">
        <f t="shared" si="11"/>
        <v>4331000</v>
      </c>
      <c r="H28" s="40">
        <f t="shared" si="11"/>
        <v>1503000</v>
      </c>
      <c r="I28" s="41">
        <f t="shared" si="11"/>
        <v>289836</v>
      </c>
      <c r="J28" s="40">
        <f t="shared" si="11"/>
        <v>2313000</v>
      </c>
      <c r="K28" s="41">
        <f t="shared" si="11"/>
        <v>-289836</v>
      </c>
      <c r="L28" s="40">
        <f t="shared" si="11"/>
        <v>102000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3918000</v>
      </c>
      <c r="Q28" s="41">
        <f t="shared" si="11"/>
        <v>0</v>
      </c>
      <c r="R28" s="20">
        <f t="shared" si="7"/>
        <v>-95.590142671854736</v>
      </c>
      <c r="S28" s="21">
        <f t="shared" si="8"/>
        <v>-100</v>
      </c>
      <c r="T28" s="20">
        <f t="shared" si="9"/>
        <v>90.464096051720162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1246000</v>
      </c>
      <c r="I31" s="44"/>
      <c r="J31" s="43">
        <v>639000</v>
      </c>
      <c r="K31" s="44"/>
      <c r="L31" s="43">
        <v>102000</v>
      </c>
      <c r="M31" s="44"/>
      <c r="N31" s="43"/>
      <c r="O31" s="44"/>
      <c r="P31" s="43">
        <f t="shared" si="5"/>
        <v>1987000</v>
      </c>
      <c r="Q31" s="44">
        <f t="shared" si="6"/>
        <v>0</v>
      </c>
      <c r="R31" s="24">
        <f t="shared" si="7"/>
        <v>-84.037558685446015</v>
      </c>
      <c r="S31" s="25">
        <f t="shared" si="8"/>
        <v>0</v>
      </c>
      <c r="T31" s="24">
        <f t="shared" si="9"/>
        <v>82.791666666666657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1931000</v>
      </c>
      <c r="C33" s="42"/>
      <c r="D33" s="42"/>
      <c r="E33" s="42">
        <f t="shared" si="4"/>
        <v>1931000</v>
      </c>
      <c r="F33" s="43">
        <v>1931000</v>
      </c>
      <c r="G33" s="44">
        <v>1931000</v>
      </c>
      <c r="H33" s="43">
        <v>257000</v>
      </c>
      <c r="I33" s="44">
        <v>289836</v>
      </c>
      <c r="J33" s="43">
        <v>1674000</v>
      </c>
      <c r="K33" s="44">
        <v>-289836</v>
      </c>
      <c r="L33" s="43"/>
      <c r="M33" s="44"/>
      <c r="N33" s="43"/>
      <c r="O33" s="44"/>
      <c r="P33" s="43">
        <f t="shared" si="5"/>
        <v>1931000</v>
      </c>
      <c r="Q33" s="44">
        <f t="shared" si="6"/>
        <v>0</v>
      </c>
      <c r="R33" s="24">
        <f t="shared" si="7"/>
        <v>-100</v>
      </c>
      <c r="S33" s="25">
        <f t="shared" si="8"/>
        <v>-100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422000</v>
      </c>
      <c r="C43" s="45">
        <f t="shared" si="20"/>
        <v>195000</v>
      </c>
      <c r="D43" s="45">
        <f t="shared" si="20"/>
        <v>0</v>
      </c>
      <c r="E43" s="45">
        <f t="shared" si="20"/>
        <v>617000</v>
      </c>
      <c r="F43" s="46">
        <f t="shared" si="20"/>
        <v>422000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422000</v>
      </c>
      <c r="C44" s="39">
        <f t="shared" si="22"/>
        <v>195000</v>
      </c>
      <c r="D44" s="39">
        <f t="shared" si="22"/>
        <v>0</v>
      </c>
      <c r="E44" s="39">
        <f t="shared" si="22"/>
        <v>617000</v>
      </c>
      <c r="F44" s="40">
        <f t="shared" si="22"/>
        <v>422000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422000</v>
      </c>
      <c r="C46" s="42">
        <v>195000</v>
      </c>
      <c r="D46" s="42"/>
      <c r="E46" s="42">
        <f t="shared" si="13"/>
        <v>617000</v>
      </c>
      <c r="F46" s="43">
        <v>422000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107904000</v>
      </c>
      <c r="C61" s="39">
        <f t="shared" si="26"/>
        <v>217000</v>
      </c>
      <c r="D61" s="39">
        <f t="shared" si="26"/>
        <v>0</v>
      </c>
      <c r="E61" s="39">
        <f t="shared" si="26"/>
        <v>108121000</v>
      </c>
      <c r="F61" s="40">
        <f t="shared" si="26"/>
        <v>105426000</v>
      </c>
      <c r="G61" s="41">
        <f t="shared" si="26"/>
        <v>107504000</v>
      </c>
      <c r="H61" s="40">
        <f t="shared" si="26"/>
        <v>15257000</v>
      </c>
      <c r="I61" s="41">
        <f t="shared" si="26"/>
        <v>289836</v>
      </c>
      <c r="J61" s="40">
        <f t="shared" si="26"/>
        <v>30130000</v>
      </c>
      <c r="K61" s="41">
        <f t="shared" si="26"/>
        <v>-289836</v>
      </c>
      <c r="L61" s="40">
        <f t="shared" si="26"/>
        <v>10240000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55627000</v>
      </c>
      <c r="Q61" s="41">
        <f t="shared" si="26"/>
        <v>0</v>
      </c>
      <c r="R61" s="20">
        <f t="shared" si="16"/>
        <v>-66.013939595087962</v>
      </c>
      <c r="S61" s="21">
        <f t="shared" si="17"/>
        <v>-100</v>
      </c>
      <c r="T61" s="20">
        <f t="shared" si="18"/>
        <v>51.448839725862697</v>
      </c>
      <c r="U61" s="22">
        <f t="shared" si="19"/>
        <v>0</v>
      </c>
      <c r="V61" s="40">
        <f t="shared" ref="V61:W61" si="27">+V8+V43</f>
        <v>1009000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107904000</v>
      </c>
      <c r="C65" s="48">
        <f t="shared" si="30"/>
        <v>217000</v>
      </c>
      <c r="D65" s="48">
        <f t="shared" si="30"/>
        <v>0</v>
      </c>
      <c r="E65" s="48">
        <f t="shared" si="30"/>
        <v>108121000</v>
      </c>
      <c r="F65" s="49">
        <f t="shared" si="30"/>
        <v>105426000</v>
      </c>
      <c r="G65" s="50">
        <f t="shared" si="30"/>
        <v>107504000</v>
      </c>
      <c r="H65" s="49">
        <f t="shared" si="30"/>
        <v>15257000</v>
      </c>
      <c r="I65" s="50">
        <f t="shared" si="30"/>
        <v>289836</v>
      </c>
      <c r="J65" s="49">
        <f t="shared" si="30"/>
        <v>30130000</v>
      </c>
      <c r="K65" s="50">
        <f t="shared" si="30"/>
        <v>-289836</v>
      </c>
      <c r="L65" s="49">
        <f t="shared" si="30"/>
        <v>10240000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55627000</v>
      </c>
      <c r="Q65" s="50">
        <f t="shared" si="30"/>
        <v>0</v>
      </c>
      <c r="R65" s="34">
        <f t="shared" si="16"/>
        <v>-66.013939595087962</v>
      </c>
      <c r="S65" s="35">
        <f t="shared" si="17"/>
        <v>-100</v>
      </c>
      <c r="T65" s="34">
        <f t="shared" si="18"/>
        <v>51.448839725862697</v>
      </c>
      <c r="U65" s="35">
        <f t="shared" si="19"/>
        <v>0</v>
      </c>
      <c r="V65" s="49">
        <f>+V61+V62</f>
        <v>1009000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119</v>
      </c>
      <c r="B6" s="9" t="s">
        <v>1</v>
      </c>
      <c r="C6" s="9" t="s">
        <v>119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56331000</v>
      </c>
      <c r="C8" s="36">
        <f t="shared" si="0"/>
        <v>-1394000</v>
      </c>
      <c r="D8" s="36">
        <f t="shared" si="0"/>
        <v>0</v>
      </c>
      <c r="E8" s="36">
        <f t="shared" si="0"/>
        <v>54937000</v>
      </c>
      <c r="F8" s="37">
        <f t="shared" si="0"/>
        <v>54937000</v>
      </c>
      <c r="G8" s="38">
        <f t="shared" si="0"/>
        <v>54937000</v>
      </c>
      <c r="H8" s="37">
        <f t="shared" si="0"/>
        <v>17126000</v>
      </c>
      <c r="I8" s="38">
        <f t="shared" si="0"/>
        <v>11797446</v>
      </c>
      <c r="J8" s="37">
        <f t="shared" si="0"/>
        <v>20559000</v>
      </c>
      <c r="K8" s="38">
        <f t="shared" si="0"/>
        <v>10965018</v>
      </c>
      <c r="L8" s="37">
        <f t="shared" si="0"/>
        <v>6450000</v>
      </c>
      <c r="M8" s="38">
        <f t="shared" si="0"/>
        <v>21617218</v>
      </c>
      <c r="N8" s="37">
        <f t="shared" si="0"/>
        <v>0</v>
      </c>
      <c r="O8" s="38">
        <f t="shared" si="0"/>
        <v>0</v>
      </c>
      <c r="P8" s="37">
        <f t="shared" si="0"/>
        <v>44135000</v>
      </c>
      <c r="Q8" s="38">
        <f t="shared" si="0"/>
        <v>44379682</v>
      </c>
      <c r="R8" s="16">
        <f>IF(($J8       =0),0,((($L8       -$J8       )/$J8       )*100))</f>
        <v>-68.626878739238293</v>
      </c>
      <c r="S8" s="17">
        <f>IF(($K8       =0),0,((($M8       -$K8       )/$K8       )*100))</f>
        <v>97.14712734625698</v>
      </c>
      <c r="T8" s="16">
        <f>IF(($E8       =0),0,(($P8       /$E8       )*100))</f>
        <v>80.337477474197712</v>
      </c>
      <c r="U8" s="18">
        <f>IF(($E8       =0),0,(($Q8       /$E8       )*100))</f>
        <v>80.782864007863552</v>
      </c>
      <c r="V8" s="37">
        <f t="shared" ref="V8:W8" si="1">+V9+V28</f>
        <v>10060000</v>
      </c>
      <c r="W8" s="38">
        <f t="shared" si="1"/>
        <v>3738000</v>
      </c>
    </row>
    <row r="9" spans="1:23" x14ac:dyDescent="0.2">
      <c r="A9" s="19" t="s">
        <v>35</v>
      </c>
      <c r="B9" s="39">
        <f t="shared" ref="B9:Q9" si="2">SUM(B10:B27)</f>
        <v>47771000</v>
      </c>
      <c r="C9" s="39">
        <f t="shared" si="2"/>
        <v>-74000</v>
      </c>
      <c r="D9" s="39">
        <f t="shared" si="2"/>
        <v>0</v>
      </c>
      <c r="E9" s="39">
        <f t="shared" si="2"/>
        <v>47697000</v>
      </c>
      <c r="F9" s="40">
        <f t="shared" si="2"/>
        <v>47697000</v>
      </c>
      <c r="G9" s="41">
        <f t="shared" si="2"/>
        <v>47697000</v>
      </c>
      <c r="H9" s="40">
        <f t="shared" si="2"/>
        <v>16330000</v>
      </c>
      <c r="I9" s="41">
        <f t="shared" si="2"/>
        <v>11745624</v>
      </c>
      <c r="J9" s="40">
        <f t="shared" si="2"/>
        <v>17978000</v>
      </c>
      <c r="K9" s="41">
        <f t="shared" si="2"/>
        <v>8684984</v>
      </c>
      <c r="L9" s="40">
        <f t="shared" si="2"/>
        <v>6010000</v>
      </c>
      <c r="M9" s="41">
        <f t="shared" si="2"/>
        <v>18419331</v>
      </c>
      <c r="N9" s="40">
        <f t="shared" si="2"/>
        <v>0</v>
      </c>
      <c r="O9" s="41">
        <f t="shared" si="2"/>
        <v>0</v>
      </c>
      <c r="P9" s="40">
        <f t="shared" si="2"/>
        <v>40318000</v>
      </c>
      <c r="Q9" s="41">
        <f t="shared" si="2"/>
        <v>38849939</v>
      </c>
      <c r="R9" s="20">
        <f>IF(($J9       =0),0,((($L9       -$J9       )/$J9       )*100))</f>
        <v>-66.570252530871059</v>
      </c>
      <c r="S9" s="21">
        <f>IF(($K9       =0),0,((($M9       -$K9       )/$K9       )*100))</f>
        <v>112.08249779159063</v>
      </c>
      <c r="T9" s="20">
        <f>IF(($E9       =0),0,(($P9       /$E9       )*100))</f>
        <v>84.529425330733588</v>
      </c>
      <c r="U9" s="22">
        <f>IF(($E9       =0),0,(($Q9       /$E9       )*100))</f>
        <v>81.451535736000167</v>
      </c>
      <c r="V9" s="40">
        <f t="shared" ref="V9:W9" si="3">SUM(V10:V27)</f>
        <v>10060000</v>
      </c>
      <c r="W9" s="41">
        <f t="shared" si="3"/>
        <v>3738000</v>
      </c>
    </row>
    <row r="10" spans="1:23" x14ac:dyDescent="0.2">
      <c r="A10" s="23" t="s">
        <v>36</v>
      </c>
      <c r="B10" s="42">
        <v>33151000</v>
      </c>
      <c r="C10" s="42">
        <v>-74000</v>
      </c>
      <c r="D10" s="42"/>
      <c r="E10" s="42">
        <f t="shared" ref="E10:E41" si="4">$B10      +$C10      +$D10</f>
        <v>33077000</v>
      </c>
      <c r="F10" s="43">
        <v>33077000</v>
      </c>
      <c r="G10" s="44">
        <v>33077000</v>
      </c>
      <c r="H10" s="43">
        <v>8706000</v>
      </c>
      <c r="I10" s="44">
        <v>5094785</v>
      </c>
      <c r="J10" s="43">
        <v>13690000</v>
      </c>
      <c r="K10" s="44">
        <v>7507772</v>
      </c>
      <c r="L10" s="43">
        <v>3302000</v>
      </c>
      <c r="M10" s="44">
        <v>11627383</v>
      </c>
      <c r="N10" s="43"/>
      <c r="O10" s="44"/>
      <c r="P10" s="43">
        <f t="shared" ref="P10:P41" si="5">$H10      +$J10      +$L10      +$N10</f>
        <v>25698000</v>
      </c>
      <c r="Q10" s="44">
        <f t="shared" ref="Q10:Q41" si="6">$I10      +$K10      +$M10      +$O10</f>
        <v>24229940</v>
      </c>
      <c r="R10" s="24">
        <f t="shared" ref="R10:R41" si="7">IF(($J10      =0),0,((($L10      -$J10      )/$J10      )*100))</f>
        <v>-75.880204528853184</v>
      </c>
      <c r="S10" s="25">
        <f t="shared" ref="S10:S41" si="8">IF(($K10      =0),0,((($M10      -$K10      )/$K10      )*100))</f>
        <v>54.871285382667459</v>
      </c>
      <c r="T10" s="24">
        <f t="shared" ref="T10:T41" si="9">IF(($E10      =0),0,(($P10      /$E10      )*100))</f>
        <v>77.691447229192491</v>
      </c>
      <c r="U10" s="26">
        <f t="shared" ref="U10:U41" si="10">IF(($E10      =0),0,(($Q10      /$E10      )*100))</f>
        <v>73.253136620612509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14620000</v>
      </c>
      <c r="C13" s="42"/>
      <c r="D13" s="42"/>
      <c r="E13" s="42">
        <f t="shared" si="4"/>
        <v>14620000</v>
      </c>
      <c r="F13" s="43">
        <v>14620000</v>
      </c>
      <c r="G13" s="44">
        <v>14620000</v>
      </c>
      <c r="H13" s="43">
        <v>7624000</v>
      </c>
      <c r="I13" s="44">
        <v>6650839</v>
      </c>
      <c r="J13" s="43">
        <v>4288000</v>
      </c>
      <c r="K13" s="44">
        <v>1177212</v>
      </c>
      <c r="L13" s="43">
        <v>2708000</v>
      </c>
      <c r="M13" s="44">
        <v>6791948</v>
      </c>
      <c r="N13" s="43"/>
      <c r="O13" s="44"/>
      <c r="P13" s="43">
        <f t="shared" si="5"/>
        <v>14620000</v>
      </c>
      <c r="Q13" s="44">
        <f t="shared" si="6"/>
        <v>14619999</v>
      </c>
      <c r="R13" s="24">
        <f t="shared" si="7"/>
        <v>-36.847014925373131</v>
      </c>
      <c r="S13" s="25">
        <f t="shared" si="8"/>
        <v>476.95198485914176</v>
      </c>
      <c r="T13" s="24">
        <f t="shared" si="9"/>
        <v>100</v>
      </c>
      <c r="U13" s="26">
        <f t="shared" si="10"/>
        <v>99.999993160054728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10060000</v>
      </c>
      <c r="W20" s="44">
        <v>3738000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8560000</v>
      </c>
      <c r="C28" s="39">
        <f t="shared" si="11"/>
        <v>-1320000</v>
      </c>
      <c r="D28" s="39">
        <f t="shared" si="11"/>
        <v>0</v>
      </c>
      <c r="E28" s="39">
        <f t="shared" si="11"/>
        <v>7240000</v>
      </c>
      <c r="F28" s="40">
        <f t="shared" si="11"/>
        <v>7240000</v>
      </c>
      <c r="G28" s="41">
        <f t="shared" si="11"/>
        <v>7240000</v>
      </c>
      <c r="H28" s="40">
        <f t="shared" si="11"/>
        <v>796000</v>
      </c>
      <c r="I28" s="41">
        <f t="shared" si="11"/>
        <v>51822</v>
      </c>
      <c r="J28" s="40">
        <f t="shared" si="11"/>
        <v>2581000</v>
      </c>
      <c r="K28" s="41">
        <f t="shared" si="11"/>
        <v>2280034</v>
      </c>
      <c r="L28" s="40">
        <f t="shared" si="11"/>
        <v>440000</v>
      </c>
      <c r="M28" s="41">
        <f t="shared" si="11"/>
        <v>3197887</v>
      </c>
      <c r="N28" s="40">
        <f t="shared" si="11"/>
        <v>0</v>
      </c>
      <c r="O28" s="41">
        <f t="shared" si="11"/>
        <v>0</v>
      </c>
      <c r="P28" s="40">
        <f t="shared" si="11"/>
        <v>3817000</v>
      </c>
      <c r="Q28" s="41">
        <f t="shared" si="11"/>
        <v>5529743</v>
      </c>
      <c r="R28" s="20">
        <f t="shared" si="7"/>
        <v>-82.952344052692752</v>
      </c>
      <c r="S28" s="21">
        <f t="shared" si="8"/>
        <v>40.256110215900286</v>
      </c>
      <c r="T28" s="20">
        <f t="shared" si="9"/>
        <v>52.720994475138113</v>
      </c>
      <c r="U28" s="22">
        <f t="shared" si="10"/>
        <v>76.377665745856348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674000</v>
      </c>
      <c r="I31" s="44">
        <v>51822</v>
      </c>
      <c r="J31" s="43">
        <v>674000</v>
      </c>
      <c r="K31" s="44">
        <v>621966</v>
      </c>
      <c r="L31" s="43">
        <v>371000</v>
      </c>
      <c r="M31" s="44">
        <v>285807</v>
      </c>
      <c r="N31" s="43"/>
      <c r="O31" s="44"/>
      <c r="P31" s="43">
        <f t="shared" si="5"/>
        <v>1719000</v>
      </c>
      <c r="Q31" s="44">
        <f t="shared" si="6"/>
        <v>959595</v>
      </c>
      <c r="R31" s="24">
        <f t="shared" si="7"/>
        <v>-44.955489614243319</v>
      </c>
      <c r="S31" s="25">
        <f t="shared" si="8"/>
        <v>-54.047809687346252</v>
      </c>
      <c r="T31" s="24">
        <f t="shared" si="9"/>
        <v>61.392857142857139</v>
      </c>
      <c r="U31" s="26">
        <f t="shared" si="10"/>
        <v>34.271249999999995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1760000</v>
      </c>
      <c r="C33" s="42">
        <v>-1320000</v>
      </c>
      <c r="D33" s="42"/>
      <c r="E33" s="42">
        <f t="shared" si="4"/>
        <v>440000</v>
      </c>
      <c r="F33" s="43">
        <v>440000</v>
      </c>
      <c r="G33" s="44">
        <v>440000</v>
      </c>
      <c r="H33" s="43">
        <v>122000</v>
      </c>
      <c r="I33" s="44"/>
      <c r="J33" s="43">
        <v>249000</v>
      </c>
      <c r="K33" s="44"/>
      <c r="L33" s="43">
        <v>69000</v>
      </c>
      <c r="M33" s="44">
        <v>850148</v>
      </c>
      <c r="N33" s="43"/>
      <c r="O33" s="44"/>
      <c r="P33" s="43">
        <f t="shared" si="5"/>
        <v>440000</v>
      </c>
      <c r="Q33" s="44">
        <f t="shared" si="6"/>
        <v>850148</v>
      </c>
      <c r="R33" s="24">
        <f t="shared" si="7"/>
        <v>-72.289156626506028</v>
      </c>
      <c r="S33" s="25">
        <f t="shared" si="8"/>
        <v>0</v>
      </c>
      <c r="T33" s="24">
        <f t="shared" si="9"/>
        <v>100</v>
      </c>
      <c r="U33" s="26">
        <f t="shared" si="10"/>
        <v>193.21545454545455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1658000</v>
      </c>
      <c r="K36" s="44">
        <v>1658068</v>
      </c>
      <c r="L36" s="43"/>
      <c r="M36" s="44">
        <v>2061932</v>
      </c>
      <c r="N36" s="43"/>
      <c r="O36" s="44"/>
      <c r="P36" s="43">
        <f t="shared" si="5"/>
        <v>1658000</v>
      </c>
      <c r="Q36" s="44">
        <f t="shared" si="6"/>
        <v>3720000</v>
      </c>
      <c r="R36" s="24">
        <f t="shared" si="7"/>
        <v>-100</v>
      </c>
      <c r="S36" s="25">
        <f t="shared" si="8"/>
        <v>24.357505241039572</v>
      </c>
      <c r="T36" s="24">
        <f t="shared" si="9"/>
        <v>41.449999999999996</v>
      </c>
      <c r="U36" s="26">
        <f t="shared" si="10"/>
        <v>93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78528000</v>
      </c>
      <c r="C43" s="45">
        <f t="shared" si="20"/>
        <v>50000</v>
      </c>
      <c r="D43" s="45">
        <f t="shared" si="20"/>
        <v>0</v>
      </c>
      <c r="E43" s="45">
        <f t="shared" si="20"/>
        <v>78578000</v>
      </c>
      <c r="F43" s="46">
        <f t="shared" si="20"/>
        <v>78528000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78528000</v>
      </c>
      <c r="C44" s="39">
        <f t="shared" si="22"/>
        <v>50000</v>
      </c>
      <c r="D44" s="39">
        <f t="shared" si="22"/>
        <v>0</v>
      </c>
      <c r="E44" s="39">
        <f t="shared" si="22"/>
        <v>78578000</v>
      </c>
      <c r="F44" s="40">
        <f t="shared" si="22"/>
        <v>78528000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48113000</v>
      </c>
      <c r="C45" s="42"/>
      <c r="D45" s="42"/>
      <c r="E45" s="42">
        <f t="shared" si="13"/>
        <v>48113000</v>
      </c>
      <c r="F45" s="43">
        <v>48113000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50000</v>
      </c>
      <c r="D46" s="42"/>
      <c r="E46" s="42">
        <f t="shared" si="13"/>
        <v>50000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30415000</v>
      </c>
      <c r="C53" s="42"/>
      <c r="D53" s="42"/>
      <c r="E53" s="42">
        <f t="shared" si="13"/>
        <v>30415000</v>
      </c>
      <c r="F53" s="43">
        <v>30415000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134859000</v>
      </c>
      <c r="C61" s="39">
        <f t="shared" si="26"/>
        <v>-1344000</v>
      </c>
      <c r="D61" s="39">
        <f t="shared" si="26"/>
        <v>0</v>
      </c>
      <c r="E61" s="39">
        <f t="shared" si="26"/>
        <v>133515000</v>
      </c>
      <c r="F61" s="40">
        <f t="shared" si="26"/>
        <v>133465000</v>
      </c>
      <c r="G61" s="41">
        <f t="shared" si="26"/>
        <v>54937000</v>
      </c>
      <c r="H61" s="40">
        <f t="shared" si="26"/>
        <v>17126000</v>
      </c>
      <c r="I61" s="41">
        <f t="shared" si="26"/>
        <v>11797446</v>
      </c>
      <c r="J61" s="40">
        <f t="shared" si="26"/>
        <v>20559000</v>
      </c>
      <c r="K61" s="41">
        <f t="shared" si="26"/>
        <v>10965018</v>
      </c>
      <c r="L61" s="40">
        <f t="shared" si="26"/>
        <v>6450000</v>
      </c>
      <c r="M61" s="41">
        <f t="shared" si="26"/>
        <v>21617218</v>
      </c>
      <c r="N61" s="40">
        <f t="shared" si="26"/>
        <v>0</v>
      </c>
      <c r="O61" s="41">
        <f t="shared" si="26"/>
        <v>0</v>
      </c>
      <c r="P61" s="40">
        <f t="shared" si="26"/>
        <v>44135000</v>
      </c>
      <c r="Q61" s="41">
        <f t="shared" si="26"/>
        <v>44379682</v>
      </c>
      <c r="R61" s="20">
        <f t="shared" si="16"/>
        <v>-68.626878739238293</v>
      </c>
      <c r="S61" s="21">
        <f t="shared" si="17"/>
        <v>97.14712734625698</v>
      </c>
      <c r="T61" s="20">
        <f t="shared" si="18"/>
        <v>33.056210912631542</v>
      </c>
      <c r="U61" s="22">
        <f t="shared" si="19"/>
        <v>33.239472718421155</v>
      </c>
      <c r="V61" s="40">
        <f t="shared" ref="V61:W61" si="27">+V8+V43</f>
        <v>10060000</v>
      </c>
      <c r="W61" s="41">
        <f t="shared" si="27"/>
        <v>3738000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134859000</v>
      </c>
      <c r="C65" s="48">
        <f t="shared" si="30"/>
        <v>-1344000</v>
      </c>
      <c r="D65" s="48">
        <f t="shared" si="30"/>
        <v>0</v>
      </c>
      <c r="E65" s="48">
        <f t="shared" si="30"/>
        <v>133515000</v>
      </c>
      <c r="F65" s="49">
        <f t="shared" si="30"/>
        <v>133465000</v>
      </c>
      <c r="G65" s="50">
        <f t="shared" si="30"/>
        <v>54937000</v>
      </c>
      <c r="H65" s="49">
        <f t="shared" si="30"/>
        <v>17126000</v>
      </c>
      <c r="I65" s="50">
        <f t="shared" si="30"/>
        <v>11797446</v>
      </c>
      <c r="J65" s="49">
        <f t="shared" si="30"/>
        <v>20559000</v>
      </c>
      <c r="K65" s="50">
        <f t="shared" si="30"/>
        <v>10965018</v>
      </c>
      <c r="L65" s="49">
        <f t="shared" si="30"/>
        <v>6450000</v>
      </c>
      <c r="M65" s="51">
        <f t="shared" si="30"/>
        <v>21617218</v>
      </c>
      <c r="N65" s="49">
        <f t="shared" si="30"/>
        <v>0</v>
      </c>
      <c r="O65" s="50">
        <f t="shared" si="30"/>
        <v>0</v>
      </c>
      <c r="P65" s="49">
        <f t="shared" si="30"/>
        <v>44135000</v>
      </c>
      <c r="Q65" s="50">
        <f t="shared" si="30"/>
        <v>44379682</v>
      </c>
      <c r="R65" s="34">
        <f t="shared" si="16"/>
        <v>-68.626878739238293</v>
      </c>
      <c r="S65" s="35">
        <f t="shared" si="17"/>
        <v>97.14712734625698</v>
      </c>
      <c r="T65" s="34">
        <f t="shared" si="18"/>
        <v>33.056210912631542</v>
      </c>
      <c r="U65" s="35">
        <f t="shared" si="19"/>
        <v>33.239472718421155</v>
      </c>
      <c r="V65" s="49">
        <f>+V61+V62</f>
        <v>10060000</v>
      </c>
      <c r="W65" s="50">
        <f>+W61+W62</f>
        <v>3738000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113</v>
      </c>
    </row>
    <row r="74" spans="1:23" x14ac:dyDescent="0.2">
      <c r="A74" t="s">
        <v>114</v>
      </c>
    </row>
    <row r="75" spans="1:23" x14ac:dyDescent="0.2">
      <c r="A75" t="s">
        <v>115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116</v>
      </c>
      <c r="G78" s="5" t="s">
        <v>117</v>
      </c>
      <c r="W78" s="5"/>
    </row>
    <row r="80" spans="1:23" x14ac:dyDescent="0.2">
      <c r="A80" t="s">
        <v>118</v>
      </c>
      <c r="G80" t="s">
        <v>118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A8432B-872B-4964-9741-9E27624377EF}"/>
</file>

<file path=customXml/itemProps2.xml><?xml version="1.0" encoding="utf-8"?>
<ds:datastoreItem xmlns:ds="http://schemas.openxmlformats.org/officeDocument/2006/customXml" ds:itemID="{61074E19-E60B-411A-A84D-96972768CEC5}"/>
</file>

<file path=customXml/itemProps3.xml><?xml version="1.0" encoding="utf-8"?>
<ds:datastoreItem xmlns:ds="http://schemas.openxmlformats.org/officeDocument/2006/customXml" ds:itemID="{7D66298D-9486-4B80-9A78-0FD795424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2025-05-15T13:06:42Z</dcterms:created>
  <dcterms:modified xsi:type="dcterms:W3CDTF">2025-05-19T07:57:19Z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