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39E05AA8-514E-411E-B006-FFEB00183342}" xr6:coauthVersionLast="47" xr6:coauthVersionMax="47" xr10:uidLastSave="{00000000-0000-0000-0000-000000000000}"/>
  <workbookProtection workbookAlgorithmName="SHA-512" workbookHashValue="YHcHJ0/PXsY4QBxVxyLlOQpqnvXm8+bayNzzI5LaTXWAduDqSWwHWbh4O86TOfcgQlErR7qEMMkv+ngnTVXoRQ==" workbookSaltValue="a5z7fMDkXUV6dXsut75Ejg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'DC45'!$A$1:$X$78</definedName>
    <definedName name="_xlnm.Print_Area" localSheetId="2">'DC6'!$A$1:$X$78</definedName>
    <definedName name="_xlnm.Print_Area" localSheetId="3">'DC7'!$A$1:$X$78</definedName>
    <definedName name="_xlnm.Print_Area" localSheetId="4">'DC8'!$A$1:$X$78</definedName>
    <definedName name="_xlnm.Print_Area" localSheetId="5">'DC9'!$A$1:$X$78</definedName>
    <definedName name="_xlnm.Print_Area" localSheetId="6">'NC061'!$A$1:$X$78</definedName>
    <definedName name="_xlnm.Print_Area" localSheetId="7">'NC062'!$A$1:$X$78</definedName>
    <definedName name="_xlnm.Print_Area" localSheetId="8">'NC064'!$A$1:$X$78</definedName>
    <definedName name="_xlnm.Print_Area" localSheetId="9">'NC065'!$A$1:$X$78</definedName>
    <definedName name="_xlnm.Print_Area" localSheetId="10">'NC066'!$A$1:$X$78</definedName>
    <definedName name="_xlnm.Print_Area" localSheetId="11">'NC067'!$A$1:$X$78</definedName>
    <definedName name="_xlnm.Print_Area" localSheetId="12">'NC071'!$A$1:$X$78</definedName>
    <definedName name="_xlnm.Print_Area" localSheetId="13">'NC072'!$A$1:$X$78</definedName>
    <definedName name="_xlnm.Print_Area" localSheetId="14">'NC073'!$A$1:$X$78</definedName>
    <definedName name="_xlnm.Print_Area" localSheetId="15">'NC074'!$A$1:$X$78</definedName>
    <definedName name="_xlnm.Print_Area" localSheetId="16">'NC075'!$A$1:$X$78</definedName>
    <definedName name="_xlnm.Print_Area" localSheetId="17">'NC076'!$A$1:$X$78</definedName>
    <definedName name="_xlnm.Print_Area" localSheetId="18">'NC077'!$A$1:$X$78</definedName>
    <definedName name="_xlnm.Print_Area" localSheetId="19">'NC078'!$A$1:$X$78</definedName>
    <definedName name="_xlnm.Print_Area" localSheetId="20">'NC082'!$A$1:$X$78</definedName>
    <definedName name="_xlnm.Print_Area" localSheetId="21">'NC084'!$A$1:$X$78</definedName>
    <definedName name="_xlnm.Print_Area" localSheetId="22">'NC085'!$A$1:$X$78</definedName>
    <definedName name="_xlnm.Print_Area" localSheetId="23">'NC086'!$A$1:$X$78</definedName>
    <definedName name="_xlnm.Print_Area" localSheetId="24">'NC087'!$A$1:$X$78</definedName>
    <definedName name="_xlnm.Print_Area" localSheetId="25">'NC091'!$A$1:$X$78</definedName>
    <definedName name="_xlnm.Print_Area" localSheetId="26">'NC092'!$A$1:$X$78</definedName>
    <definedName name="_xlnm.Print_Area" localSheetId="27">'NC093'!$A$1:$X$78</definedName>
    <definedName name="_xlnm.Print_Area" localSheetId="28">'NC094'!$A$1:$X$78</definedName>
    <definedName name="_xlnm.Print_Area" localSheetId="29">'NC451'!$A$1:$X$78</definedName>
    <definedName name="_xlnm.Print_Area" localSheetId="30">'NC452'!$A$1:$X$78</definedName>
    <definedName name="_xlnm.Print_Area" localSheetId="31">'NC453'!$A$1:$X$78</definedName>
    <definedName name="_xlnm.Print_Area" localSheetId="0">Summary!$A$1:$X$78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32"/>
  <c r="V62" i="32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J62" i="21"/>
  <c r="R62" i="21" s="1"/>
  <c r="I62" i="21"/>
  <c r="H62" i="21"/>
  <c r="G62" i="21"/>
  <c r="F62" i="21"/>
  <c r="D62" i="21"/>
  <c r="C62" i="21"/>
  <c r="B62" i="21"/>
  <c r="O62" i="22"/>
  <c r="N62" i="22"/>
  <c r="M62" i="22"/>
  <c r="L62" i="22"/>
  <c r="K62" i="22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S62" i="23" s="1"/>
  <c r="J62" i="23"/>
  <c r="R62" i="23" s="1"/>
  <c r="I62" i="23"/>
  <c r="H62" i="23"/>
  <c r="G62" i="23"/>
  <c r="F62" i="23"/>
  <c r="D62" i="23"/>
  <c r="C62" i="23"/>
  <c r="B62" i="23"/>
  <c r="O62" i="24"/>
  <c r="N62" i="24"/>
  <c r="M62" i="24"/>
  <c r="L62" i="24"/>
  <c r="K62" i="24"/>
  <c r="J62" i="24"/>
  <c r="R62" i="24" s="1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R62" i="25" s="1"/>
  <c r="I62" i="25"/>
  <c r="H62" i="25"/>
  <c r="G62" i="25"/>
  <c r="F62" i="25"/>
  <c r="D62" i="25"/>
  <c r="C62" i="25"/>
  <c r="B62" i="25"/>
  <c r="O62" i="26"/>
  <c r="N62" i="26"/>
  <c r="M62" i="26"/>
  <c r="L62" i="26"/>
  <c r="K62" i="26"/>
  <c r="J62" i="26"/>
  <c r="R62" i="26" s="1"/>
  <c r="I62" i="26"/>
  <c r="H62" i="26"/>
  <c r="G62" i="26"/>
  <c r="F62" i="26"/>
  <c r="D62" i="26"/>
  <c r="C62" i="26"/>
  <c r="B62" i="26"/>
  <c r="O62" i="27"/>
  <c r="N62" i="27"/>
  <c r="M62" i="27"/>
  <c r="L62" i="27"/>
  <c r="K62" i="27"/>
  <c r="J62" i="27"/>
  <c r="R62" i="27" s="1"/>
  <c r="I62" i="27"/>
  <c r="H62" i="27"/>
  <c r="G62" i="27"/>
  <c r="F62" i="27"/>
  <c r="D62" i="27"/>
  <c r="C62" i="27"/>
  <c r="B62" i="27"/>
  <c r="O62" i="28"/>
  <c r="N62" i="28"/>
  <c r="M62" i="28"/>
  <c r="L62" i="28"/>
  <c r="K62" i="28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J62" i="29"/>
  <c r="R62" i="29" s="1"/>
  <c r="I62" i="29"/>
  <c r="H62" i="29"/>
  <c r="G62" i="29"/>
  <c r="F62" i="29"/>
  <c r="D62" i="29"/>
  <c r="C62" i="29"/>
  <c r="B62" i="29"/>
  <c r="O62" i="30"/>
  <c r="N62" i="30"/>
  <c r="M62" i="30"/>
  <c r="L62" i="30"/>
  <c r="K62" i="30"/>
  <c r="J62" i="30"/>
  <c r="R62" i="30" s="1"/>
  <c r="I62" i="30"/>
  <c r="H62" i="30"/>
  <c r="G62" i="30"/>
  <c r="F62" i="30"/>
  <c r="D62" i="30"/>
  <c r="C62" i="30"/>
  <c r="B62" i="30"/>
  <c r="O62" i="31"/>
  <c r="N62" i="31"/>
  <c r="M62" i="31"/>
  <c r="L62" i="31"/>
  <c r="K62" i="31"/>
  <c r="J62" i="31"/>
  <c r="R62" i="31" s="1"/>
  <c r="I62" i="31"/>
  <c r="H62" i="31"/>
  <c r="G62" i="31"/>
  <c r="F62" i="31"/>
  <c r="D62" i="31"/>
  <c r="C62" i="31"/>
  <c r="B62" i="31"/>
  <c r="O62" i="32"/>
  <c r="N62" i="32"/>
  <c r="M62" i="32"/>
  <c r="L62" i="32"/>
  <c r="K62" i="32"/>
  <c r="J62" i="32"/>
  <c r="R62" i="32" s="1"/>
  <c r="I62" i="32"/>
  <c r="H62" i="32"/>
  <c r="G62" i="32"/>
  <c r="F62" i="32"/>
  <c r="D62" i="32"/>
  <c r="C62" i="32"/>
  <c r="B62" i="32"/>
  <c r="O62" i="1"/>
  <c r="N62" i="1"/>
  <c r="M62" i="1"/>
  <c r="L62" i="1"/>
  <c r="K62" i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21"/>
  <c r="W43" i="21" s="1"/>
  <c r="V56" i="21"/>
  <c r="W56" i="22"/>
  <c r="V56" i="22"/>
  <c r="W56" i="23"/>
  <c r="V56" i="23"/>
  <c r="W56" i="24"/>
  <c r="V56" i="24"/>
  <c r="W56" i="25"/>
  <c r="V56" i="25"/>
  <c r="W56" i="26"/>
  <c r="V56" i="26"/>
  <c r="W56" i="27"/>
  <c r="V56" i="27"/>
  <c r="W56" i="28"/>
  <c r="V56" i="28"/>
  <c r="W56" i="29"/>
  <c r="V56" i="29"/>
  <c r="W56" i="30"/>
  <c r="V56" i="30"/>
  <c r="W56" i="31"/>
  <c r="V56" i="31"/>
  <c r="W56" i="32"/>
  <c r="V56" i="32"/>
  <c r="W56" i="1"/>
  <c r="V56" i="1"/>
  <c r="O56" i="2"/>
  <c r="N56" i="2"/>
  <c r="M56" i="2"/>
  <c r="L56" i="2"/>
  <c r="K56" i="2"/>
  <c r="S56" i="2" s="1"/>
  <c r="J56" i="2"/>
  <c r="R56" i="2" s="1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R56" i="3" s="1"/>
  <c r="I56" i="3"/>
  <c r="H56" i="3"/>
  <c r="G56" i="3"/>
  <c r="F56" i="3"/>
  <c r="D56" i="3"/>
  <c r="D43" i="3" s="1"/>
  <c r="C56" i="3"/>
  <c r="B56" i="3"/>
  <c r="O56" i="4"/>
  <c r="N56" i="4"/>
  <c r="M56" i="4"/>
  <c r="L56" i="4"/>
  <c r="K56" i="4"/>
  <c r="K43" i="4" s="1"/>
  <c r="S43" i="4" s="1"/>
  <c r="J56" i="4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R56" i="5" s="1"/>
  <c r="I56" i="5"/>
  <c r="H56" i="5"/>
  <c r="H43" i="5" s="1"/>
  <c r="G56" i="5"/>
  <c r="F56" i="5"/>
  <c r="D56" i="5"/>
  <c r="C56" i="5"/>
  <c r="B56" i="5"/>
  <c r="O56" i="6"/>
  <c r="N56" i="6"/>
  <c r="M56" i="6"/>
  <c r="L56" i="6"/>
  <c r="K56" i="6"/>
  <c r="J56" i="6"/>
  <c r="I56" i="6"/>
  <c r="H56" i="6"/>
  <c r="G56" i="6"/>
  <c r="F56" i="6"/>
  <c r="D56" i="6"/>
  <c r="C56" i="6"/>
  <c r="B56" i="6"/>
  <c r="O56" i="7"/>
  <c r="N56" i="7"/>
  <c r="M56" i="7"/>
  <c r="L56" i="7"/>
  <c r="K56" i="7"/>
  <c r="J56" i="7"/>
  <c r="R56" i="7" s="1"/>
  <c r="I56" i="7"/>
  <c r="H56" i="7"/>
  <c r="G56" i="7"/>
  <c r="F56" i="7"/>
  <c r="D56" i="7"/>
  <c r="C56" i="7"/>
  <c r="B56" i="7"/>
  <c r="O56" i="8"/>
  <c r="N56" i="8"/>
  <c r="N43" i="8" s="1"/>
  <c r="M56" i="8"/>
  <c r="L56" i="8"/>
  <c r="K56" i="8"/>
  <c r="J56" i="8"/>
  <c r="R56" i="8" s="1"/>
  <c r="I56" i="8"/>
  <c r="H56" i="8"/>
  <c r="G56" i="8"/>
  <c r="F56" i="8"/>
  <c r="F43" i="8" s="1"/>
  <c r="D56" i="8"/>
  <c r="C56" i="8"/>
  <c r="B56" i="8"/>
  <c r="O56" i="9"/>
  <c r="N56" i="9"/>
  <c r="M56" i="9"/>
  <c r="L56" i="9"/>
  <c r="K56" i="9"/>
  <c r="S56" i="9" s="1"/>
  <c r="J56" i="9"/>
  <c r="R56" i="9" s="1"/>
  <c r="I56" i="9"/>
  <c r="H56" i="9"/>
  <c r="G56" i="9"/>
  <c r="F56" i="9"/>
  <c r="D56" i="9"/>
  <c r="C56" i="9"/>
  <c r="C43" i="9" s="1"/>
  <c r="B56" i="9"/>
  <c r="B43" i="9" s="1"/>
  <c r="O56" i="10"/>
  <c r="N56" i="10"/>
  <c r="M56" i="10"/>
  <c r="L56" i="10"/>
  <c r="K56" i="10"/>
  <c r="J56" i="10"/>
  <c r="R56" i="10" s="1"/>
  <c r="I56" i="10"/>
  <c r="H56" i="10"/>
  <c r="G56" i="10"/>
  <c r="F56" i="10"/>
  <c r="D56" i="10"/>
  <c r="C56" i="10"/>
  <c r="B56" i="10"/>
  <c r="O56" i="11"/>
  <c r="N56" i="11"/>
  <c r="M56" i="11"/>
  <c r="M43" i="11" s="1"/>
  <c r="L56" i="11"/>
  <c r="K56" i="11"/>
  <c r="J56" i="11"/>
  <c r="R56" i="11" s="1"/>
  <c r="I56" i="11"/>
  <c r="H56" i="11"/>
  <c r="G56" i="11"/>
  <c r="F56" i="11"/>
  <c r="D56" i="11"/>
  <c r="D43" i="11" s="1"/>
  <c r="C56" i="11"/>
  <c r="B56" i="11"/>
  <c r="O56" i="12"/>
  <c r="N56" i="12"/>
  <c r="M56" i="12"/>
  <c r="L56" i="12"/>
  <c r="K56" i="12"/>
  <c r="K43" i="12" s="1"/>
  <c r="S43" i="12" s="1"/>
  <c r="J56" i="12"/>
  <c r="R56" i="12" s="1"/>
  <c r="I56" i="12"/>
  <c r="H56" i="12"/>
  <c r="G56" i="12"/>
  <c r="F56" i="12"/>
  <c r="D56" i="12"/>
  <c r="C56" i="12"/>
  <c r="B56" i="12"/>
  <c r="O56" i="13"/>
  <c r="O43" i="13" s="1"/>
  <c r="N56" i="13"/>
  <c r="M56" i="13"/>
  <c r="L56" i="13"/>
  <c r="K56" i="13"/>
  <c r="J56" i="13"/>
  <c r="R56" i="13" s="1"/>
  <c r="I56" i="13"/>
  <c r="H56" i="13"/>
  <c r="G56" i="13"/>
  <c r="F56" i="13"/>
  <c r="D56" i="13"/>
  <c r="C56" i="13"/>
  <c r="B56" i="13"/>
  <c r="O56" i="14"/>
  <c r="N56" i="14"/>
  <c r="M56" i="14"/>
  <c r="M43" i="14" s="1"/>
  <c r="L56" i="14"/>
  <c r="K56" i="14"/>
  <c r="J56" i="14"/>
  <c r="R56" i="14" s="1"/>
  <c r="I56" i="14"/>
  <c r="H56" i="14"/>
  <c r="G56" i="14"/>
  <c r="F56" i="14"/>
  <c r="D56" i="14"/>
  <c r="D43" i="14" s="1"/>
  <c r="C56" i="14"/>
  <c r="B56" i="14"/>
  <c r="O56" i="15"/>
  <c r="N56" i="15"/>
  <c r="M56" i="15"/>
  <c r="L56" i="15"/>
  <c r="K56" i="15"/>
  <c r="J56" i="15"/>
  <c r="R56" i="15" s="1"/>
  <c r="I56" i="15"/>
  <c r="H56" i="15"/>
  <c r="G56" i="15"/>
  <c r="F56" i="15"/>
  <c r="D56" i="15"/>
  <c r="C56" i="15"/>
  <c r="B56" i="15"/>
  <c r="O56" i="16"/>
  <c r="N56" i="16"/>
  <c r="M56" i="16"/>
  <c r="L56" i="16"/>
  <c r="K56" i="16"/>
  <c r="J56" i="16"/>
  <c r="R56" i="16" s="1"/>
  <c r="I56" i="16"/>
  <c r="H56" i="16"/>
  <c r="G56" i="16"/>
  <c r="F56" i="16"/>
  <c r="D56" i="16"/>
  <c r="C56" i="16"/>
  <c r="B56" i="16"/>
  <c r="O56" i="17"/>
  <c r="N56" i="17"/>
  <c r="M56" i="17"/>
  <c r="L56" i="17"/>
  <c r="L43" i="17" s="1"/>
  <c r="K56" i="17"/>
  <c r="S56" i="17" s="1"/>
  <c r="J56" i="17"/>
  <c r="R56" i="17" s="1"/>
  <c r="I56" i="17"/>
  <c r="H56" i="17"/>
  <c r="G56" i="17"/>
  <c r="F56" i="17"/>
  <c r="D56" i="17"/>
  <c r="C56" i="17"/>
  <c r="B56" i="17"/>
  <c r="O56" i="18"/>
  <c r="N56" i="18"/>
  <c r="M56" i="18"/>
  <c r="L56" i="18"/>
  <c r="K56" i="18"/>
  <c r="J56" i="18"/>
  <c r="R56" i="18" s="1"/>
  <c r="I56" i="18"/>
  <c r="H56" i="18"/>
  <c r="G56" i="18"/>
  <c r="F56" i="18"/>
  <c r="D56" i="18"/>
  <c r="C56" i="18"/>
  <c r="B56" i="18"/>
  <c r="O56" i="19"/>
  <c r="N56" i="19"/>
  <c r="M56" i="19"/>
  <c r="L56" i="19"/>
  <c r="K56" i="19"/>
  <c r="J56" i="19"/>
  <c r="R56" i="19" s="1"/>
  <c r="I56" i="19"/>
  <c r="H56" i="19"/>
  <c r="G56" i="19"/>
  <c r="F56" i="19"/>
  <c r="F43" i="19" s="1"/>
  <c r="D56" i="19"/>
  <c r="D43" i="19" s="1"/>
  <c r="C56" i="19"/>
  <c r="B56" i="19"/>
  <c r="O56" i="20"/>
  <c r="N56" i="20"/>
  <c r="M56" i="20"/>
  <c r="L56" i="20"/>
  <c r="K56" i="20"/>
  <c r="S56" i="20" s="1"/>
  <c r="J56" i="20"/>
  <c r="R56" i="20" s="1"/>
  <c r="I56" i="20"/>
  <c r="H56" i="20"/>
  <c r="G56" i="20"/>
  <c r="F56" i="20"/>
  <c r="D56" i="20"/>
  <c r="C56" i="20"/>
  <c r="B56" i="20"/>
  <c r="B43" i="20" s="1"/>
  <c r="O56" i="21"/>
  <c r="O43" i="21" s="1"/>
  <c r="N56" i="21"/>
  <c r="M56" i="21"/>
  <c r="L56" i="21"/>
  <c r="K56" i="21"/>
  <c r="J56" i="21"/>
  <c r="I56" i="21"/>
  <c r="H56" i="21"/>
  <c r="G56" i="21"/>
  <c r="F56" i="21"/>
  <c r="D56" i="21"/>
  <c r="C56" i="21"/>
  <c r="B56" i="21"/>
  <c r="O56" i="22"/>
  <c r="N56" i="22"/>
  <c r="M56" i="22"/>
  <c r="M43" i="22" s="1"/>
  <c r="L56" i="22"/>
  <c r="L43" i="22" s="1"/>
  <c r="K56" i="22"/>
  <c r="J56" i="22"/>
  <c r="R56" i="22" s="1"/>
  <c r="I56" i="22"/>
  <c r="H56" i="22"/>
  <c r="G56" i="22"/>
  <c r="F56" i="22"/>
  <c r="D56" i="22"/>
  <c r="D43" i="22" s="1"/>
  <c r="C56" i="22"/>
  <c r="B56" i="22"/>
  <c r="O56" i="23"/>
  <c r="N56" i="23"/>
  <c r="M56" i="23"/>
  <c r="L56" i="23"/>
  <c r="K56" i="23"/>
  <c r="S56" i="23" s="1"/>
  <c r="J56" i="23"/>
  <c r="R56" i="23" s="1"/>
  <c r="I56" i="23"/>
  <c r="H56" i="23"/>
  <c r="G56" i="23"/>
  <c r="F56" i="23"/>
  <c r="D56" i="23"/>
  <c r="C56" i="23"/>
  <c r="B56" i="23"/>
  <c r="O56" i="24"/>
  <c r="N56" i="24"/>
  <c r="M56" i="24"/>
  <c r="L56" i="24"/>
  <c r="K56" i="24"/>
  <c r="J56" i="24"/>
  <c r="R56" i="24" s="1"/>
  <c r="I56" i="24"/>
  <c r="H56" i="24"/>
  <c r="G56" i="24"/>
  <c r="F56" i="24"/>
  <c r="D56" i="24"/>
  <c r="C56" i="24"/>
  <c r="B56" i="24"/>
  <c r="O56" i="25"/>
  <c r="N56" i="25"/>
  <c r="M56" i="25"/>
  <c r="L56" i="25"/>
  <c r="K56" i="25"/>
  <c r="S56" i="25" s="1"/>
  <c r="J56" i="25"/>
  <c r="I56" i="25"/>
  <c r="H56" i="25"/>
  <c r="G56" i="25"/>
  <c r="F56" i="25"/>
  <c r="D56" i="25"/>
  <c r="C56" i="25"/>
  <c r="C43" i="25" s="1"/>
  <c r="B56" i="25"/>
  <c r="O56" i="26"/>
  <c r="N56" i="26"/>
  <c r="M56" i="26"/>
  <c r="L56" i="26"/>
  <c r="K56" i="26"/>
  <c r="J56" i="26"/>
  <c r="I56" i="26"/>
  <c r="I43" i="26" s="1"/>
  <c r="H56" i="26"/>
  <c r="G56" i="26"/>
  <c r="F56" i="26"/>
  <c r="D56" i="26"/>
  <c r="C56" i="26"/>
  <c r="B56" i="26"/>
  <c r="O56" i="27"/>
  <c r="N56" i="27"/>
  <c r="M56" i="27"/>
  <c r="L56" i="27"/>
  <c r="K56" i="27"/>
  <c r="J56" i="27"/>
  <c r="R56" i="27" s="1"/>
  <c r="I56" i="27"/>
  <c r="H56" i="27"/>
  <c r="G56" i="27"/>
  <c r="F56" i="27"/>
  <c r="F43" i="27" s="1"/>
  <c r="D56" i="27"/>
  <c r="D43" i="27" s="1"/>
  <c r="C56" i="27"/>
  <c r="B56" i="27"/>
  <c r="O56" i="28"/>
  <c r="N56" i="28"/>
  <c r="M56" i="28"/>
  <c r="L56" i="28"/>
  <c r="K56" i="28"/>
  <c r="J56" i="28"/>
  <c r="R56" i="28" s="1"/>
  <c r="I56" i="28"/>
  <c r="H56" i="28"/>
  <c r="G56" i="28"/>
  <c r="F56" i="28"/>
  <c r="D56" i="28"/>
  <c r="C56" i="28"/>
  <c r="B56" i="28"/>
  <c r="O56" i="29"/>
  <c r="N56" i="29"/>
  <c r="M56" i="29"/>
  <c r="L56" i="29"/>
  <c r="K56" i="29"/>
  <c r="J56" i="29"/>
  <c r="R56" i="29" s="1"/>
  <c r="I56" i="29"/>
  <c r="H56" i="29"/>
  <c r="G56" i="29"/>
  <c r="F56" i="29"/>
  <c r="D56" i="29"/>
  <c r="C56" i="29"/>
  <c r="B56" i="29"/>
  <c r="O56" i="30"/>
  <c r="N56" i="30"/>
  <c r="M56" i="30"/>
  <c r="M43" i="30" s="1"/>
  <c r="L56" i="30"/>
  <c r="K56" i="30"/>
  <c r="J56" i="30"/>
  <c r="I56" i="30"/>
  <c r="H56" i="30"/>
  <c r="G56" i="30"/>
  <c r="F56" i="30"/>
  <c r="D56" i="30"/>
  <c r="D43" i="30" s="1"/>
  <c r="C56" i="30"/>
  <c r="B56" i="30"/>
  <c r="O56" i="31"/>
  <c r="N56" i="31"/>
  <c r="M56" i="31"/>
  <c r="L56" i="31"/>
  <c r="K56" i="31"/>
  <c r="J56" i="31"/>
  <c r="R56" i="31" s="1"/>
  <c r="I56" i="31"/>
  <c r="H56" i="31"/>
  <c r="G56" i="31"/>
  <c r="F56" i="31"/>
  <c r="F43" i="31" s="1"/>
  <c r="D56" i="31"/>
  <c r="C56" i="31"/>
  <c r="B56" i="31"/>
  <c r="O56" i="32"/>
  <c r="N56" i="32"/>
  <c r="N43" i="32" s="1"/>
  <c r="M56" i="32"/>
  <c r="L56" i="32"/>
  <c r="K56" i="32"/>
  <c r="J56" i="32"/>
  <c r="I56" i="32"/>
  <c r="H56" i="32"/>
  <c r="G56" i="32"/>
  <c r="F56" i="32"/>
  <c r="F43" i="32" s="1"/>
  <c r="D56" i="32"/>
  <c r="C56" i="32"/>
  <c r="B56" i="32"/>
  <c r="O56" i="1"/>
  <c r="N56" i="1"/>
  <c r="M56" i="1"/>
  <c r="L56" i="1"/>
  <c r="K56" i="1"/>
  <c r="J56" i="1"/>
  <c r="I56" i="1"/>
  <c r="H56" i="1"/>
  <c r="G56" i="1"/>
  <c r="F56" i="1"/>
  <c r="D56" i="1"/>
  <c r="C56" i="1"/>
  <c r="B56" i="1"/>
  <c r="W44" i="2"/>
  <c r="W43" i="2" s="1"/>
  <c r="V44" i="2"/>
  <c r="V43" i="2" s="1"/>
  <c r="W44" i="3"/>
  <c r="W43" i="3" s="1"/>
  <c r="V44" i="3"/>
  <c r="V43" i="3" s="1"/>
  <c r="W44" i="4"/>
  <c r="W43" i="4" s="1"/>
  <c r="V44" i="4"/>
  <c r="W44" i="5"/>
  <c r="W43" i="5" s="1"/>
  <c r="V44" i="5"/>
  <c r="W44" i="6"/>
  <c r="W43" i="6" s="1"/>
  <c r="V44" i="6"/>
  <c r="V43" i="6" s="1"/>
  <c r="W44" i="7"/>
  <c r="W43" i="7" s="1"/>
  <c r="V44" i="7"/>
  <c r="V43" i="7" s="1"/>
  <c r="W44" i="8"/>
  <c r="W43" i="8" s="1"/>
  <c r="V44" i="8"/>
  <c r="V43" i="8" s="1"/>
  <c r="W44" i="9"/>
  <c r="V44" i="9"/>
  <c r="W44" i="10"/>
  <c r="W43" i="10" s="1"/>
  <c r="V44" i="10"/>
  <c r="V43" i="10" s="1"/>
  <c r="W44" i="11"/>
  <c r="W43" i="11" s="1"/>
  <c r="V44" i="11"/>
  <c r="V43" i="11" s="1"/>
  <c r="W44" i="12"/>
  <c r="W43" i="12" s="1"/>
  <c r="V44" i="12"/>
  <c r="V43" i="12"/>
  <c r="W44" i="13"/>
  <c r="V44" i="13"/>
  <c r="W44" i="14"/>
  <c r="W43" i="14" s="1"/>
  <c r="V44" i="14"/>
  <c r="V43" i="14" s="1"/>
  <c r="W44" i="15"/>
  <c r="W43" i="15" s="1"/>
  <c r="V44" i="15"/>
  <c r="V43" i="15" s="1"/>
  <c r="W44" i="16"/>
  <c r="V44" i="16"/>
  <c r="V43" i="16" s="1"/>
  <c r="W44" i="17"/>
  <c r="W43" i="17" s="1"/>
  <c r="V44" i="17"/>
  <c r="W44" i="18"/>
  <c r="V44" i="18"/>
  <c r="V43" i="18" s="1"/>
  <c r="W44" i="19"/>
  <c r="W43" i="19" s="1"/>
  <c r="V44" i="19"/>
  <c r="V43" i="19"/>
  <c r="W44" i="20"/>
  <c r="V44" i="20"/>
  <c r="W44" i="21"/>
  <c r="V44" i="21"/>
  <c r="W44" i="22"/>
  <c r="W43" i="22" s="1"/>
  <c r="V44" i="22"/>
  <c r="V43" i="22" s="1"/>
  <c r="W44" i="23"/>
  <c r="W43" i="23" s="1"/>
  <c r="V44" i="23"/>
  <c r="V43" i="23" s="1"/>
  <c r="W44" i="24"/>
  <c r="V44" i="24"/>
  <c r="W44" i="25"/>
  <c r="V44" i="25"/>
  <c r="W44" i="26"/>
  <c r="W43" i="26" s="1"/>
  <c r="V44" i="26"/>
  <c r="V43" i="26"/>
  <c r="W44" i="27"/>
  <c r="W43" i="27" s="1"/>
  <c r="V44" i="27"/>
  <c r="W44" i="28"/>
  <c r="V44" i="28"/>
  <c r="W44" i="29"/>
  <c r="V44" i="29"/>
  <c r="W44" i="30"/>
  <c r="W43" i="30" s="1"/>
  <c r="V44" i="30"/>
  <c r="V43" i="30"/>
  <c r="W44" i="31"/>
  <c r="V44" i="31"/>
  <c r="V43" i="31"/>
  <c r="W44" i="32"/>
  <c r="V44" i="32"/>
  <c r="V43" i="32" s="1"/>
  <c r="W44" i="1"/>
  <c r="V44" i="1"/>
  <c r="O44" i="2"/>
  <c r="O43" i="2" s="1"/>
  <c r="N44" i="2"/>
  <c r="M44" i="2"/>
  <c r="L44" i="2"/>
  <c r="K44" i="2"/>
  <c r="J44" i="2"/>
  <c r="R44" i="2" s="1"/>
  <c r="I44" i="2"/>
  <c r="H44" i="2"/>
  <c r="G44" i="2"/>
  <c r="G43" i="2" s="1"/>
  <c r="F44" i="2"/>
  <c r="D44" i="2"/>
  <c r="C44" i="2"/>
  <c r="B44" i="2"/>
  <c r="D43" i="2"/>
  <c r="O44" i="3"/>
  <c r="N44" i="3"/>
  <c r="M44" i="3"/>
  <c r="L44" i="3"/>
  <c r="L43" i="3" s="1"/>
  <c r="K44" i="3"/>
  <c r="J44" i="3"/>
  <c r="I44" i="3"/>
  <c r="I43" i="3" s="1"/>
  <c r="H44" i="3"/>
  <c r="G44" i="3"/>
  <c r="F44" i="3"/>
  <c r="D44" i="3"/>
  <c r="C44" i="3"/>
  <c r="B44" i="3"/>
  <c r="O44" i="4"/>
  <c r="O43" i="4" s="1"/>
  <c r="N44" i="4"/>
  <c r="M44" i="4"/>
  <c r="M43" i="4" s="1"/>
  <c r="L44" i="4"/>
  <c r="L43" i="4" s="1"/>
  <c r="K44" i="4"/>
  <c r="J44" i="4"/>
  <c r="R44" i="4" s="1"/>
  <c r="I44" i="4"/>
  <c r="I43" i="4" s="1"/>
  <c r="H44" i="4"/>
  <c r="G44" i="4"/>
  <c r="G43" i="4" s="1"/>
  <c r="F44" i="4"/>
  <c r="D44" i="4"/>
  <c r="C44" i="4"/>
  <c r="C43" i="4" s="1"/>
  <c r="B44" i="4"/>
  <c r="H43" i="4"/>
  <c r="O44" i="5"/>
  <c r="N44" i="5"/>
  <c r="M44" i="5"/>
  <c r="M43" i="5" s="1"/>
  <c r="L44" i="5"/>
  <c r="L43" i="5" s="1"/>
  <c r="K44" i="5"/>
  <c r="K43" i="5" s="1"/>
  <c r="S43" i="5" s="1"/>
  <c r="J44" i="5"/>
  <c r="R44" i="5" s="1"/>
  <c r="I44" i="5"/>
  <c r="I43" i="5" s="1"/>
  <c r="H44" i="5"/>
  <c r="G44" i="5"/>
  <c r="F44" i="5"/>
  <c r="D44" i="5"/>
  <c r="D43" i="5" s="1"/>
  <c r="C44" i="5"/>
  <c r="C43" i="5" s="1"/>
  <c r="B44" i="5"/>
  <c r="F43" i="5"/>
  <c r="O44" i="6"/>
  <c r="N44" i="6"/>
  <c r="M44" i="6"/>
  <c r="L44" i="6"/>
  <c r="L43" i="6" s="1"/>
  <c r="K44" i="6"/>
  <c r="K43" i="6" s="1"/>
  <c r="S43" i="6" s="1"/>
  <c r="J44" i="6"/>
  <c r="I44" i="6"/>
  <c r="I43" i="6" s="1"/>
  <c r="H44" i="6"/>
  <c r="G44" i="6"/>
  <c r="F44" i="6"/>
  <c r="D44" i="6"/>
  <c r="C44" i="6"/>
  <c r="B44" i="6"/>
  <c r="O43" i="6"/>
  <c r="O44" i="7"/>
  <c r="N44" i="7"/>
  <c r="M44" i="7"/>
  <c r="L44" i="7"/>
  <c r="L43" i="7" s="1"/>
  <c r="K44" i="7"/>
  <c r="J44" i="7"/>
  <c r="R44" i="7" s="1"/>
  <c r="I44" i="7"/>
  <c r="H44" i="7"/>
  <c r="H43" i="7" s="1"/>
  <c r="G44" i="7"/>
  <c r="F44" i="7"/>
  <c r="D44" i="7"/>
  <c r="C44" i="7"/>
  <c r="B44" i="7"/>
  <c r="N43" i="7"/>
  <c r="K43" i="7"/>
  <c r="S43" i="7" s="1"/>
  <c r="O44" i="8"/>
  <c r="N44" i="8"/>
  <c r="M44" i="8"/>
  <c r="M43" i="8" s="1"/>
  <c r="L44" i="8"/>
  <c r="L43" i="8" s="1"/>
  <c r="K44" i="8"/>
  <c r="J44" i="8"/>
  <c r="R44" i="8" s="1"/>
  <c r="I44" i="8"/>
  <c r="I43" i="8" s="1"/>
  <c r="H44" i="8"/>
  <c r="H43" i="8" s="1"/>
  <c r="G44" i="8"/>
  <c r="F44" i="8"/>
  <c r="D44" i="8"/>
  <c r="D43" i="8" s="1"/>
  <c r="C44" i="8"/>
  <c r="C43" i="8" s="1"/>
  <c r="B44" i="8"/>
  <c r="K43" i="8"/>
  <c r="S43" i="8" s="1"/>
  <c r="O44" i="9"/>
  <c r="N44" i="9"/>
  <c r="M44" i="9"/>
  <c r="L44" i="9"/>
  <c r="K44" i="9"/>
  <c r="J44" i="9"/>
  <c r="R44" i="9" s="1"/>
  <c r="I44" i="9"/>
  <c r="H44" i="9"/>
  <c r="G44" i="9"/>
  <c r="F44" i="9"/>
  <c r="D44" i="9"/>
  <c r="C44" i="9"/>
  <c r="B44" i="9"/>
  <c r="M43" i="9"/>
  <c r="O44" i="10"/>
  <c r="O43" i="10" s="1"/>
  <c r="N44" i="10"/>
  <c r="M44" i="10"/>
  <c r="M43" i="10" s="1"/>
  <c r="L44" i="10"/>
  <c r="L43" i="10" s="1"/>
  <c r="K44" i="10"/>
  <c r="K43" i="10" s="1"/>
  <c r="J44" i="10"/>
  <c r="I44" i="10"/>
  <c r="H44" i="10"/>
  <c r="G44" i="10"/>
  <c r="F44" i="10"/>
  <c r="D44" i="10"/>
  <c r="D43" i="10" s="1"/>
  <c r="C44" i="10"/>
  <c r="C43" i="10" s="1"/>
  <c r="B44" i="10"/>
  <c r="B43" i="10" s="1"/>
  <c r="G43" i="10"/>
  <c r="O44" i="11"/>
  <c r="O43" i="11" s="1"/>
  <c r="N44" i="11"/>
  <c r="M44" i="11"/>
  <c r="L44" i="11"/>
  <c r="L43" i="11" s="1"/>
  <c r="K44" i="11"/>
  <c r="K43" i="11" s="1"/>
  <c r="S43" i="11" s="1"/>
  <c r="J44" i="11"/>
  <c r="R44" i="11" s="1"/>
  <c r="I44" i="11"/>
  <c r="I43" i="11" s="1"/>
  <c r="H44" i="11"/>
  <c r="H43" i="11" s="1"/>
  <c r="G44" i="11"/>
  <c r="G43" i="11" s="1"/>
  <c r="F44" i="11"/>
  <c r="D44" i="11"/>
  <c r="C44" i="11"/>
  <c r="C43" i="11" s="1"/>
  <c r="B44" i="11"/>
  <c r="O44" i="12"/>
  <c r="O43" i="12" s="1"/>
  <c r="N44" i="12"/>
  <c r="N43" i="12" s="1"/>
  <c r="M44" i="12"/>
  <c r="L44" i="12"/>
  <c r="K44" i="12"/>
  <c r="J44" i="12"/>
  <c r="R44" i="12" s="1"/>
  <c r="I44" i="12"/>
  <c r="I43" i="12" s="1"/>
  <c r="H44" i="12"/>
  <c r="G44" i="12"/>
  <c r="G43" i="12" s="1"/>
  <c r="F44" i="12"/>
  <c r="F43" i="12" s="1"/>
  <c r="D44" i="12"/>
  <c r="C44" i="12"/>
  <c r="B44" i="12"/>
  <c r="H43" i="12"/>
  <c r="O44" i="13"/>
  <c r="N44" i="13"/>
  <c r="N43" i="13" s="1"/>
  <c r="M44" i="13"/>
  <c r="M43" i="13" s="1"/>
  <c r="L44" i="13"/>
  <c r="L43" i="13" s="1"/>
  <c r="K44" i="13"/>
  <c r="J44" i="13"/>
  <c r="R44" i="13" s="1"/>
  <c r="I44" i="13"/>
  <c r="H44" i="13"/>
  <c r="G44" i="13"/>
  <c r="F44" i="13"/>
  <c r="F43" i="13" s="1"/>
  <c r="D44" i="13"/>
  <c r="D43" i="13" s="1"/>
  <c r="C44" i="13"/>
  <c r="C43" i="13" s="1"/>
  <c r="B44" i="13"/>
  <c r="O44" i="14"/>
  <c r="N44" i="14"/>
  <c r="M44" i="14"/>
  <c r="L44" i="14"/>
  <c r="K44" i="14"/>
  <c r="S44" i="14" s="1"/>
  <c r="J44" i="14"/>
  <c r="I44" i="14"/>
  <c r="H44" i="14"/>
  <c r="G44" i="14"/>
  <c r="F44" i="14"/>
  <c r="D44" i="14"/>
  <c r="C44" i="14"/>
  <c r="B44" i="14"/>
  <c r="O44" i="15"/>
  <c r="O43" i="15" s="1"/>
  <c r="N44" i="15"/>
  <c r="M44" i="15"/>
  <c r="L44" i="15"/>
  <c r="K44" i="15"/>
  <c r="K43" i="15" s="1"/>
  <c r="S43" i="15" s="1"/>
  <c r="J44" i="15"/>
  <c r="R44" i="15" s="1"/>
  <c r="I44" i="15"/>
  <c r="H44" i="15"/>
  <c r="H43" i="15" s="1"/>
  <c r="G44" i="15"/>
  <c r="G43" i="15" s="1"/>
  <c r="F44" i="15"/>
  <c r="D44" i="15"/>
  <c r="C44" i="15"/>
  <c r="B44" i="15"/>
  <c r="N43" i="15"/>
  <c r="O44" i="16"/>
  <c r="N44" i="16"/>
  <c r="M44" i="16"/>
  <c r="M43" i="16" s="1"/>
  <c r="L44" i="16"/>
  <c r="K44" i="16"/>
  <c r="J44" i="16"/>
  <c r="R44" i="16" s="1"/>
  <c r="I44" i="16"/>
  <c r="I43" i="16" s="1"/>
  <c r="H44" i="16"/>
  <c r="G44" i="16"/>
  <c r="F44" i="16"/>
  <c r="D44" i="16"/>
  <c r="D43" i="16" s="1"/>
  <c r="C44" i="16"/>
  <c r="B44" i="16"/>
  <c r="L43" i="16"/>
  <c r="H43" i="16"/>
  <c r="C43" i="16"/>
  <c r="O44" i="17"/>
  <c r="O43" i="17" s="1"/>
  <c r="N44" i="17"/>
  <c r="N43" i="17" s="1"/>
  <c r="M44" i="17"/>
  <c r="L44" i="17"/>
  <c r="K44" i="17"/>
  <c r="J44" i="17"/>
  <c r="I44" i="17"/>
  <c r="I43" i="17" s="1"/>
  <c r="H44" i="17"/>
  <c r="H43" i="17" s="1"/>
  <c r="G44" i="17"/>
  <c r="G43" i="17" s="1"/>
  <c r="F44" i="17"/>
  <c r="F43" i="17" s="1"/>
  <c r="D44" i="17"/>
  <c r="C44" i="17"/>
  <c r="B44" i="17"/>
  <c r="O44" i="18"/>
  <c r="O43" i="18" s="1"/>
  <c r="N44" i="18"/>
  <c r="M44" i="18"/>
  <c r="L44" i="18"/>
  <c r="L43" i="18" s="1"/>
  <c r="K44" i="18"/>
  <c r="K43" i="18" s="1"/>
  <c r="S43" i="18" s="1"/>
  <c r="J44" i="18"/>
  <c r="R44" i="18" s="1"/>
  <c r="I44" i="18"/>
  <c r="H44" i="18"/>
  <c r="G44" i="18"/>
  <c r="G43" i="18" s="1"/>
  <c r="F44" i="18"/>
  <c r="D44" i="18"/>
  <c r="C44" i="18"/>
  <c r="C43" i="18" s="1"/>
  <c r="B44" i="18"/>
  <c r="O44" i="19"/>
  <c r="O43" i="19" s="1"/>
  <c r="N44" i="19"/>
  <c r="M44" i="19"/>
  <c r="L44" i="19"/>
  <c r="L43" i="19" s="1"/>
  <c r="K44" i="19"/>
  <c r="K43" i="19" s="1"/>
  <c r="S43" i="19" s="1"/>
  <c r="J44" i="19"/>
  <c r="R44" i="19" s="1"/>
  <c r="I44" i="19"/>
  <c r="I43" i="19" s="1"/>
  <c r="H44" i="19"/>
  <c r="G44" i="19"/>
  <c r="F44" i="19"/>
  <c r="D44" i="19"/>
  <c r="C44" i="19"/>
  <c r="C43" i="19" s="1"/>
  <c r="B44" i="19"/>
  <c r="O44" i="20"/>
  <c r="O43" i="20" s="1"/>
  <c r="N44" i="20"/>
  <c r="N43" i="20" s="1"/>
  <c r="M44" i="20"/>
  <c r="M43" i="20" s="1"/>
  <c r="L44" i="20"/>
  <c r="K44" i="20"/>
  <c r="J44" i="20"/>
  <c r="R44" i="20" s="1"/>
  <c r="I44" i="20"/>
  <c r="I43" i="20" s="1"/>
  <c r="H44" i="20"/>
  <c r="G44" i="20"/>
  <c r="F44" i="20"/>
  <c r="D44" i="20"/>
  <c r="D43" i="20" s="1"/>
  <c r="C44" i="20"/>
  <c r="B44" i="20"/>
  <c r="O44" i="21"/>
  <c r="N44" i="21"/>
  <c r="N43" i="21" s="1"/>
  <c r="M44" i="21"/>
  <c r="M43" i="21" s="1"/>
  <c r="L44" i="21"/>
  <c r="K44" i="21"/>
  <c r="J44" i="21"/>
  <c r="R44" i="21" s="1"/>
  <c r="I44" i="21"/>
  <c r="I43" i="21" s="1"/>
  <c r="H44" i="21"/>
  <c r="G44" i="21"/>
  <c r="F44" i="21"/>
  <c r="F43" i="21" s="1"/>
  <c r="D44" i="21"/>
  <c r="D43" i="21" s="1"/>
  <c r="C44" i="21"/>
  <c r="B44" i="21"/>
  <c r="L43" i="21"/>
  <c r="O44" i="22"/>
  <c r="O43" i="22" s="1"/>
  <c r="N44" i="22"/>
  <c r="M44" i="22"/>
  <c r="L44" i="22"/>
  <c r="K44" i="22"/>
  <c r="K43" i="22" s="1"/>
  <c r="S43" i="22" s="1"/>
  <c r="J44" i="22"/>
  <c r="R44" i="22" s="1"/>
  <c r="I44" i="22"/>
  <c r="I43" i="22" s="1"/>
  <c r="H44" i="22"/>
  <c r="H43" i="22" s="1"/>
  <c r="G44" i="22"/>
  <c r="F44" i="22"/>
  <c r="D44" i="22"/>
  <c r="C44" i="22"/>
  <c r="B44" i="22"/>
  <c r="O44" i="23"/>
  <c r="O43" i="23" s="1"/>
  <c r="N44" i="23"/>
  <c r="N43" i="23" s="1"/>
  <c r="M44" i="23"/>
  <c r="L44" i="23"/>
  <c r="K44" i="23"/>
  <c r="J44" i="23"/>
  <c r="R44" i="23" s="1"/>
  <c r="I44" i="23"/>
  <c r="H44" i="23"/>
  <c r="H43" i="23" s="1"/>
  <c r="G44" i="23"/>
  <c r="G43" i="23" s="1"/>
  <c r="F44" i="23"/>
  <c r="F43" i="23" s="1"/>
  <c r="D44" i="23"/>
  <c r="C44" i="23"/>
  <c r="B44" i="23"/>
  <c r="L43" i="23"/>
  <c r="O44" i="24"/>
  <c r="N44" i="24"/>
  <c r="M44" i="24"/>
  <c r="M43" i="24" s="1"/>
  <c r="L44" i="24"/>
  <c r="K44" i="24"/>
  <c r="J44" i="24"/>
  <c r="I44" i="24"/>
  <c r="I43" i="24" s="1"/>
  <c r="H44" i="24"/>
  <c r="G44" i="24"/>
  <c r="F44" i="24"/>
  <c r="D44" i="24"/>
  <c r="D43" i="24" s="1"/>
  <c r="C44" i="24"/>
  <c r="B44" i="24"/>
  <c r="L43" i="24"/>
  <c r="K43" i="24"/>
  <c r="S43" i="24" s="1"/>
  <c r="H43" i="24"/>
  <c r="O44" i="25"/>
  <c r="O43" i="25" s="1"/>
  <c r="N44" i="25"/>
  <c r="M44" i="25"/>
  <c r="L44" i="25"/>
  <c r="K44" i="25"/>
  <c r="J44" i="25"/>
  <c r="R44" i="25" s="1"/>
  <c r="I44" i="25"/>
  <c r="I43" i="25" s="1"/>
  <c r="H44" i="25"/>
  <c r="H43" i="25" s="1"/>
  <c r="G44" i="25"/>
  <c r="F44" i="25"/>
  <c r="D44" i="25"/>
  <c r="C44" i="25"/>
  <c r="B44" i="25"/>
  <c r="N43" i="25"/>
  <c r="O44" i="26"/>
  <c r="O43" i="26" s="1"/>
  <c r="N44" i="26"/>
  <c r="M44" i="26"/>
  <c r="L44" i="26"/>
  <c r="L43" i="26" s="1"/>
  <c r="K44" i="26"/>
  <c r="K43" i="26" s="1"/>
  <c r="S43" i="26" s="1"/>
  <c r="J44" i="26"/>
  <c r="R44" i="26" s="1"/>
  <c r="I44" i="26"/>
  <c r="H44" i="26"/>
  <c r="G44" i="26"/>
  <c r="G43" i="26" s="1"/>
  <c r="F44" i="26"/>
  <c r="D44" i="26"/>
  <c r="C44" i="26"/>
  <c r="C43" i="26" s="1"/>
  <c r="B44" i="26"/>
  <c r="D43" i="26"/>
  <c r="O44" i="27"/>
  <c r="N44" i="27"/>
  <c r="M44" i="27"/>
  <c r="L44" i="27"/>
  <c r="L43" i="27" s="1"/>
  <c r="K44" i="27"/>
  <c r="S44" i="27" s="1"/>
  <c r="J44" i="27"/>
  <c r="R44" i="27" s="1"/>
  <c r="I44" i="27"/>
  <c r="I43" i="27" s="1"/>
  <c r="H44" i="27"/>
  <c r="G44" i="27"/>
  <c r="F44" i="27"/>
  <c r="D44" i="27"/>
  <c r="C44" i="27"/>
  <c r="C43" i="27" s="1"/>
  <c r="B44" i="27"/>
  <c r="O43" i="27"/>
  <c r="O44" i="28"/>
  <c r="O43" i="28" s="1"/>
  <c r="N44" i="28"/>
  <c r="M44" i="28"/>
  <c r="L44" i="28"/>
  <c r="L43" i="28" s="1"/>
  <c r="K44" i="28"/>
  <c r="J44" i="28"/>
  <c r="R44" i="28" s="1"/>
  <c r="I44" i="28"/>
  <c r="I43" i="28" s="1"/>
  <c r="H44" i="28"/>
  <c r="H43" i="28" s="1"/>
  <c r="G44" i="28"/>
  <c r="G43" i="28" s="1"/>
  <c r="F44" i="28"/>
  <c r="D44" i="28"/>
  <c r="C44" i="28"/>
  <c r="B44" i="28"/>
  <c r="N43" i="28"/>
  <c r="F43" i="28"/>
  <c r="O44" i="29"/>
  <c r="N44" i="29"/>
  <c r="M44" i="29"/>
  <c r="L44" i="29"/>
  <c r="K44" i="29"/>
  <c r="K43" i="29" s="1"/>
  <c r="S43" i="29" s="1"/>
  <c r="J44" i="29"/>
  <c r="I44" i="29"/>
  <c r="I43" i="29" s="1"/>
  <c r="H44" i="29"/>
  <c r="H43" i="29" s="1"/>
  <c r="G44" i="29"/>
  <c r="F44" i="29"/>
  <c r="D44" i="29"/>
  <c r="C44" i="29"/>
  <c r="C43" i="29" s="1"/>
  <c r="B44" i="29"/>
  <c r="N43" i="29"/>
  <c r="M43" i="29"/>
  <c r="L43" i="29"/>
  <c r="F43" i="29"/>
  <c r="D43" i="29"/>
  <c r="O44" i="30"/>
  <c r="N44" i="30"/>
  <c r="M44" i="30"/>
  <c r="L44" i="30"/>
  <c r="K44" i="30"/>
  <c r="J44" i="30"/>
  <c r="R44" i="30" s="1"/>
  <c r="I44" i="30"/>
  <c r="H44" i="30"/>
  <c r="G44" i="30"/>
  <c r="F44" i="30"/>
  <c r="D44" i="30"/>
  <c r="C44" i="30"/>
  <c r="B44" i="30"/>
  <c r="O43" i="30"/>
  <c r="O44" i="31"/>
  <c r="N44" i="31"/>
  <c r="M44" i="31"/>
  <c r="L44" i="31"/>
  <c r="K44" i="31"/>
  <c r="K43" i="31" s="1"/>
  <c r="S43" i="31" s="1"/>
  <c r="J44" i="31"/>
  <c r="I44" i="31"/>
  <c r="H44" i="31"/>
  <c r="H43" i="31" s="1"/>
  <c r="G44" i="31"/>
  <c r="F44" i="31"/>
  <c r="D44" i="31"/>
  <c r="D43" i="31" s="1"/>
  <c r="C44" i="31"/>
  <c r="B44" i="31"/>
  <c r="O43" i="31"/>
  <c r="N43" i="31"/>
  <c r="M43" i="31"/>
  <c r="O44" i="32"/>
  <c r="N44" i="32"/>
  <c r="M44" i="32"/>
  <c r="L44" i="32"/>
  <c r="L43" i="32" s="1"/>
  <c r="K44" i="32"/>
  <c r="J44" i="32"/>
  <c r="R44" i="32" s="1"/>
  <c r="I44" i="32"/>
  <c r="I43" i="32" s="1"/>
  <c r="H44" i="32"/>
  <c r="H43" i="32" s="1"/>
  <c r="G44" i="32"/>
  <c r="F44" i="32"/>
  <c r="D44" i="32"/>
  <c r="C44" i="32"/>
  <c r="C43" i="32" s="1"/>
  <c r="B44" i="32"/>
  <c r="O43" i="32"/>
  <c r="M43" i="32"/>
  <c r="D43" i="32"/>
  <c r="O44" i="1"/>
  <c r="N44" i="1"/>
  <c r="N43" i="1" s="1"/>
  <c r="M44" i="1"/>
  <c r="M43" i="1" s="1"/>
  <c r="L44" i="1"/>
  <c r="K44" i="1"/>
  <c r="J44" i="1"/>
  <c r="R44" i="1" s="1"/>
  <c r="I44" i="1"/>
  <c r="H44" i="1"/>
  <c r="G44" i="1"/>
  <c r="G43" i="1" s="1"/>
  <c r="F44" i="1"/>
  <c r="F43" i="1" s="1"/>
  <c r="D44" i="1"/>
  <c r="D43" i="1" s="1"/>
  <c r="C44" i="1"/>
  <c r="B44" i="1"/>
  <c r="O43" i="1"/>
  <c r="C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W8" i="26" s="1"/>
  <c r="W61" i="26" s="1"/>
  <c r="W65" i="26" s="1"/>
  <c r="V28" i="26"/>
  <c r="W28" i="27"/>
  <c r="V28" i="27"/>
  <c r="W28" i="28"/>
  <c r="V28" i="28"/>
  <c r="W28" i="29"/>
  <c r="V28" i="29"/>
  <c r="W28" i="30"/>
  <c r="V28" i="30"/>
  <c r="W28" i="31"/>
  <c r="V28" i="31"/>
  <c r="W28" i="32"/>
  <c r="V28" i="32"/>
  <c r="W28" i="1"/>
  <c r="V28" i="1"/>
  <c r="V8" i="1" s="1"/>
  <c r="O28" i="2"/>
  <c r="N28" i="2"/>
  <c r="M28" i="2"/>
  <c r="L28" i="2"/>
  <c r="K28" i="2"/>
  <c r="S28" i="2" s="1"/>
  <c r="J28" i="2"/>
  <c r="I28" i="2"/>
  <c r="H28" i="2"/>
  <c r="H8" i="2" s="1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S28" i="4" s="1"/>
  <c r="J28" i="4"/>
  <c r="I28" i="4"/>
  <c r="H28" i="4"/>
  <c r="G28" i="4"/>
  <c r="F28" i="4"/>
  <c r="D28" i="4"/>
  <c r="C28" i="4"/>
  <c r="B28" i="4"/>
  <c r="O28" i="5"/>
  <c r="O8" i="5" s="1"/>
  <c r="N28" i="5"/>
  <c r="M28" i="5"/>
  <c r="L28" i="5"/>
  <c r="K28" i="5"/>
  <c r="S28" i="5" s="1"/>
  <c r="J28" i="5"/>
  <c r="I28" i="5"/>
  <c r="H28" i="5"/>
  <c r="H8" i="5" s="1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S28" i="7" s="1"/>
  <c r="J28" i="7"/>
  <c r="I28" i="7"/>
  <c r="I8" i="7" s="1"/>
  <c r="H28" i="7"/>
  <c r="G28" i="7"/>
  <c r="F28" i="7"/>
  <c r="D28" i="7"/>
  <c r="C28" i="7"/>
  <c r="B28" i="7"/>
  <c r="O28" i="8"/>
  <c r="N28" i="8"/>
  <c r="N8" i="8" s="1"/>
  <c r="M28" i="8"/>
  <c r="L28" i="8"/>
  <c r="K28" i="8"/>
  <c r="J28" i="8"/>
  <c r="I28" i="8"/>
  <c r="H28" i="8"/>
  <c r="G28" i="8"/>
  <c r="F28" i="8"/>
  <c r="F8" i="8" s="1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O8" i="10" s="1"/>
  <c r="O61" i="10" s="1"/>
  <c r="O65" i="10" s="1"/>
  <c r="N28" i="10"/>
  <c r="M28" i="10"/>
  <c r="L28" i="10"/>
  <c r="K28" i="10"/>
  <c r="J28" i="10"/>
  <c r="I28" i="10"/>
  <c r="I8" i="10" s="1"/>
  <c r="H28" i="10"/>
  <c r="H8" i="10" s="1"/>
  <c r="G28" i="10"/>
  <c r="G8" i="10" s="1"/>
  <c r="F28" i="10"/>
  <c r="D28" i="10"/>
  <c r="C28" i="10"/>
  <c r="B28" i="10"/>
  <c r="O28" i="11"/>
  <c r="N28" i="11"/>
  <c r="M28" i="11"/>
  <c r="L28" i="11"/>
  <c r="K28" i="1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K8" i="12" s="1"/>
  <c r="J28" i="12"/>
  <c r="J8" i="12" s="1"/>
  <c r="I28" i="12"/>
  <c r="H28" i="12"/>
  <c r="G28" i="12"/>
  <c r="F28" i="12"/>
  <c r="D28" i="12"/>
  <c r="C28" i="12"/>
  <c r="B28" i="12"/>
  <c r="B8" i="12" s="1"/>
  <c r="O28" i="13"/>
  <c r="N28" i="13"/>
  <c r="M28" i="13"/>
  <c r="L28" i="13"/>
  <c r="K28" i="13"/>
  <c r="J28" i="13"/>
  <c r="R28" i="13" s="1"/>
  <c r="I28" i="13"/>
  <c r="H28" i="13"/>
  <c r="G28" i="13"/>
  <c r="F28" i="13"/>
  <c r="D28" i="13"/>
  <c r="C28" i="13"/>
  <c r="B28" i="13"/>
  <c r="O28" i="14"/>
  <c r="N28" i="14"/>
  <c r="M28" i="14"/>
  <c r="M8" i="14" s="1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R28" i="16" s="1"/>
  <c r="I28" i="16"/>
  <c r="H28" i="16"/>
  <c r="G28" i="16"/>
  <c r="F28" i="16"/>
  <c r="D28" i="16"/>
  <c r="C28" i="16"/>
  <c r="B28" i="16"/>
  <c r="O28" i="17"/>
  <c r="N28" i="17"/>
  <c r="M28" i="17"/>
  <c r="L28" i="17"/>
  <c r="K28" i="17"/>
  <c r="S28" i="17" s="1"/>
  <c r="J28" i="17"/>
  <c r="I28" i="17"/>
  <c r="H28" i="17"/>
  <c r="G28" i="17"/>
  <c r="F28" i="17"/>
  <c r="D28" i="17"/>
  <c r="C28" i="17"/>
  <c r="B28" i="17"/>
  <c r="O28" i="18"/>
  <c r="O8" i="18" s="1"/>
  <c r="N28" i="18"/>
  <c r="M28" i="18"/>
  <c r="L28" i="18"/>
  <c r="K28" i="18"/>
  <c r="S28" i="18" s="1"/>
  <c r="J28" i="18"/>
  <c r="I28" i="18"/>
  <c r="H28" i="18"/>
  <c r="G28" i="18"/>
  <c r="F28" i="18"/>
  <c r="D28" i="18"/>
  <c r="C28" i="18"/>
  <c r="B28" i="18"/>
  <c r="O28" i="19"/>
  <c r="N28" i="19"/>
  <c r="M28" i="19"/>
  <c r="L28" i="19"/>
  <c r="K28" i="19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S28" i="20" s="1"/>
  <c r="J28" i="20"/>
  <c r="I28" i="20"/>
  <c r="I8" i="20" s="1"/>
  <c r="H28" i="20"/>
  <c r="G28" i="20"/>
  <c r="F28" i="20"/>
  <c r="D28" i="20"/>
  <c r="C28" i="20"/>
  <c r="B28" i="20"/>
  <c r="O28" i="21"/>
  <c r="N28" i="21"/>
  <c r="M28" i="21"/>
  <c r="L28" i="21"/>
  <c r="K28" i="21"/>
  <c r="J28" i="21"/>
  <c r="R28" i="21" s="1"/>
  <c r="I28" i="21"/>
  <c r="H28" i="21"/>
  <c r="G28" i="21"/>
  <c r="F28" i="21"/>
  <c r="D28" i="21"/>
  <c r="C28" i="21"/>
  <c r="B28" i="21"/>
  <c r="O28" i="22"/>
  <c r="N28" i="22"/>
  <c r="M28" i="22"/>
  <c r="L28" i="22"/>
  <c r="K28" i="22"/>
  <c r="S28" i="22" s="1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J28" i="23"/>
  <c r="R28" i="23" s="1"/>
  <c r="I28" i="23"/>
  <c r="H28" i="23"/>
  <c r="G28" i="23"/>
  <c r="F28" i="23"/>
  <c r="D28" i="23"/>
  <c r="C28" i="23"/>
  <c r="B28" i="23"/>
  <c r="O28" i="24"/>
  <c r="O8" i="24" s="1"/>
  <c r="N28" i="24"/>
  <c r="N8" i="24" s="1"/>
  <c r="M28" i="24"/>
  <c r="S28" i="24" s="1"/>
  <c r="L28" i="24"/>
  <c r="K28" i="24"/>
  <c r="J28" i="24"/>
  <c r="I28" i="24"/>
  <c r="H28" i="24"/>
  <c r="G28" i="24"/>
  <c r="F28" i="24"/>
  <c r="D28" i="24"/>
  <c r="C28" i="24"/>
  <c r="B28" i="24"/>
  <c r="O28" i="25"/>
  <c r="N28" i="25"/>
  <c r="M28" i="25"/>
  <c r="L28" i="25"/>
  <c r="K28" i="25"/>
  <c r="J28" i="25"/>
  <c r="I28" i="25"/>
  <c r="H28" i="25"/>
  <c r="G28" i="25"/>
  <c r="F28" i="25"/>
  <c r="D28" i="25"/>
  <c r="C28" i="25"/>
  <c r="B28" i="25"/>
  <c r="O28" i="26"/>
  <c r="N28" i="26"/>
  <c r="M28" i="26"/>
  <c r="L28" i="26"/>
  <c r="K28" i="26"/>
  <c r="J28" i="26"/>
  <c r="I28" i="26"/>
  <c r="H28" i="26"/>
  <c r="G28" i="26"/>
  <c r="F28" i="26"/>
  <c r="D28" i="26"/>
  <c r="C28" i="26"/>
  <c r="B28" i="26"/>
  <c r="O28" i="27"/>
  <c r="N28" i="27"/>
  <c r="N8" i="27" s="1"/>
  <c r="M28" i="27"/>
  <c r="S28" i="27" s="1"/>
  <c r="L28" i="27"/>
  <c r="L8" i="27" s="1"/>
  <c r="K28" i="27"/>
  <c r="J28" i="27"/>
  <c r="I28" i="27"/>
  <c r="H28" i="27"/>
  <c r="G28" i="27"/>
  <c r="F28" i="27"/>
  <c r="F8" i="27" s="1"/>
  <c r="D28" i="27"/>
  <c r="C28" i="27"/>
  <c r="B28" i="27"/>
  <c r="O28" i="28"/>
  <c r="N28" i="28"/>
  <c r="M28" i="28"/>
  <c r="L28" i="28"/>
  <c r="K28" i="28"/>
  <c r="K8" i="28" s="1"/>
  <c r="J28" i="28"/>
  <c r="I28" i="28"/>
  <c r="H28" i="28"/>
  <c r="G28" i="28"/>
  <c r="F28" i="28"/>
  <c r="D28" i="28"/>
  <c r="C28" i="28"/>
  <c r="B28" i="28"/>
  <c r="O28" i="29"/>
  <c r="N28" i="29"/>
  <c r="M28" i="29"/>
  <c r="L28" i="29"/>
  <c r="K28" i="29"/>
  <c r="J28" i="29"/>
  <c r="I28" i="29"/>
  <c r="H28" i="29"/>
  <c r="G28" i="29"/>
  <c r="F28" i="29"/>
  <c r="D28" i="29"/>
  <c r="C28" i="29"/>
  <c r="B28" i="29"/>
  <c r="O28" i="30"/>
  <c r="N28" i="30"/>
  <c r="M28" i="30"/>
  <c r="L28" i="30"/>
  <c r="K28" i="30"/>
  <c r="J28" i="30"/>
  <c r="I28" i="30"/>
  <c r="H28" i="30"/>
  <c r="G28" i="30"/>
  <c r="F28" i="30"/>
  <c r="D28" i="30"/>
  <c r="C28" i="30"/>
  <c r="B28" i="30"/>
  <c r="O28" i="31"/>
  <c r="N28" i="31"/>
  <c r="M28" i="31"/>
  <c r="L28" i="31"/>
  <c r="K28" i="31"/>
  <c r="J28" i="31"/>
  <c r="I28" i="31"/>
  <c r="H28" i="31"/>
  <c r="G28" i="31"/>
  <c r="F28" i="31"/>
  <c r="D28" i="31"/>
  <c r="C28" i="31"/>
  <c r="B28" i="31"/>
  <c r="O28" i="32"/>
  <c r="N28" i="32"/>
  <c r="M28" i="32"/>
  <c r="S28" i="32" s="1"/>
  <c r="L28" i="32"/>
  <c r="K28" i="32"/>
  <c r="J28" i="32"/>
  <c r="R28" i="32" s="1"/>
  <c r="I28" i="32"/>
  <c r="H28" i="32"/>
  <c r="G28" i="32"/>
  <c r="G8" i="32" s="1"/>
  <c r="F28" i="32"/>
  <c r="D28" i="32"/>
  <c r="C28" i="32"/>
  <c r="B28" i="32"/>
  <c r="O28" i="1"/>
  <c r="O8" i="1" s="1"/>
  <c r="N28" i="1"/>
  <c r="M28" i="1"/>
  <c r="L28" i="1"/>
  <c r="K28" i="1"/>
  <c r="S28" i="1" s="1"/>
  <c r="J28" i="1"/>
  <c r="I28" i="1"/>
  <c r="H28" i="1"/>
  <c r="G28" i="1"/>
  <c r="F28" i="1"/>
  <c r="D28" i="1"/>
  <c r="C28" i="1"/>
  <c r="B28" i="1"/>
  <c r="W9" i="2"/>
  <c r="W8" i="2" s="1"/>
  <c r="W61" i="2" s="1"/>
  <c r="W65" i="2" s="1"/>
  <c r="V9" i="2"/>
  <c r="V8" i="2" s="1"/>
  <c r="W9" i="3"/>
  <c r="W8" i="3" s="1"/>
  <c r="V9" i="3"/>
  <c r="V8" i="3" s="1"/>
  <c r="W9" i="4"/>
  <c r="W8" i="4" s="1"/>
  <c r="V9" i="4"/>
  <c r="V8" i="4" s="1"/>
  <c r="W9" i="5"/>
  <c r="V9" i="5"/>
  <c r="W9" i="6"/>
  <c r="W8" i="6" s="1"/>
  <c r="V9" i="6"/>
  <c r="V8" i="6" s="1"/>
  <c r="W9" i="7"/>
  <c r="W8" i="7" s="1"/>
  <c r="W61" i="7" s="1"/>
  <c r="W65" i="7" s="1"/>
  <c r="V9" i="7"/>
  <c r="W9" i="8"/>
  <c r="V9" i="8"/>
  <c r="V8" i="8" s="1"/>
  <c r="V61" i="8" s="1"/>
  <c r="V65" i="8" s="1"/>
  <c r="W9" i="9"/>
  <c r="V9" i="9"/>
  <c r="W9" i="10"/>
  <c r="V9" i="10"/>
  <c r="V8" i="10" s="1"/>
  <c r="W9" i="11"/>
  <c r="V9" i="11"/>
  <c r="W9" i="12"/>
  <c r="W8" i="12" s="1"/>
  <c r="W61" i="12" s="1"/>
  <c r="W65" i="12" s="1"/>
  <c r="V9" i="12"/>
  <c r="V8" i="12" s="1"/>
  <c r="W9" i="13"/>
  <c r="V9" i="13"/>
  <c r="W9" i="14"/>
  <c r="V9" i="14"/>
  <c r="V8" i="14" s="1"/>
  <c r="V61" i="14" s="1"/>
  <c r="V65" i="14" s="1"/>
  <c r="W9" i="15"/>
  <c r="W8" i="15" s="1"/>
  <c r="V9" i="15"/>
  <c r="V8" i="15"/>
  <c r="W9" i="16"/>
  <c r="V9" i="16"/>
  <c r="W9" i="17"/>
  <c r="V9" i="17"/>
  <c r="W9" i="18"/>
  <c r="V9" i="18"/>
  <c r="V8" i="18" s="1"/>
  <c r="W9" i="19"/>
  <c r="W8" i="19" s="1"/>
  <c r="W61" i="19" s="1"/>
  <c r="W65" i="19" s="1"/>
  <c r="V9" i="19"/>
  <c r="V8" i="19" s="1"/>
  <c r="W9" i="20"/>
  <c r="V9" i="20"/>
  <c r="W9" i="21"/>
  <c r="V9" i="21"/>
  <c r="W9" i="22"/>
  <c r="V9" i="22"/>
  <c r="V8" i="22" s="1"/>
  <c r="W9" i="23"/>
  <c r="V9" i="23"/>
  <c r="W8" i="23"/>
  <c r="W9" i="24"/>
  <c r="V9" i="24"/>
  <c r="W9" i="25"/>
  <c r="V9" i="25"/>
  <c r="W9" i="26"/>
  <c r="V9" i="26"/>
  <c r="V8" i="26" s="1"/>
  <c r="W9" i="27"/>
  <c r="W8" i="27" s="1"/>
  <c r="V9" i="27"/>
  <c r="V8" i="27" s="1"/>
  <c r="W9" i="28"/>
  <c r="V9" i="28"/>
  <c r="W9" i="29"/>
  <c r="V9" i="29"/>
  <c r="W9" i="30"/>
  <c r="V9" i="30"/>
  <c r="V8" i="30" s="1"/>
  <c r="W9" i="31"/>
  <c r="V9" i="31"/>
  <c r="W9" i="32"/>
  <c r="W8" i="32" s="1"/>
  <c r="V9" i="32"/>
  <c r="V8" i="32" s="1"/>
  <c r="W9" i="1"/>
  <c r="V9" i="1"/>
  <c r="O9" i="2"/>
  <c r="N9" i="2"/>
  <c r="N8" i="2" s="1"/>
  <c r="M9" i="2"/>
  <c r="M8" i="2" s="1"/>
  <c r="L9" i="2"/>
  <c r="L8" i="2" s="1"/>
  <c r="K9" i="2"/>
  <c r="J9" i="2"/>
  <c r="I9" i="2"/>
  <c r="H9" i="2"/>
  <c r="G9" i="2"/>
  <c r="F9" i="2"/>
  <c r="F8" i="2" s="1"/>
  <c r="D9" i="2"/>
  <c r="D8" i="2" s="1"/>
  <c r="C9" i="2"/>
  <c r="B9" i="2"/>
  <c r="O9" i="3"/>
  <c r="N9" i="3"/>
  <c r="M9" i="3"/>
  <c r="L9" i="3"/>
  <c r="K9" i="3"/>
  <c r="S9" i="3" s="1"/>
  <c r="J9" i="3"/>
  <c r="I9" i="3"/>
  <c r="I8" i="3" s="1"/>
  <c r="H9" i="3"/>
  <c r="H8" i="3" s="1"/>
  <c r="G9" i="3"/>
  <c r="F9" i="3"/>
  <c r="D9" i="3"/>
  <c r="C9" i="3"/>
  <c r="B9" i="3"/>
  <c r="O9" i="4"/>
  <c r="O8" i="4" s="1"/>
  <c r="N9" i="4"/>
  <c r="M9" i="4"/>
  <c r="M8" i="4" s="1"/>
  <c r="L9" i="4"/>
  <c r="L8" i="4" s="1"/>
  <c r="K9" i="4"/>
  <c r="J9" i="4"/>
  <c r="I9" i="4"/>
  <c r="H9" i="4"/>
  <c r="G9" i="4"/>
  <c r="G8" i="4" s="1"/>
  <c r="F9" i="4"/>
  <c r="D9" i="4"/>
  <c r="D8" i="4" s="1"/>
  <c r="C9" i="4"/>
  <c r="B9" i="4"/>
  <c r="O9" i="5"/>
  <c r="N9" i="5"/>
  <c r="M9" i="5"/>
  <c r="M8" i="5" s="1"/>
  <c r="L9" i="5"/>
  <c r="K9" i="5"/>
  <c r="J9" i="5"/>
  <c r="J8" i="5" s="1"/>
  <c r="I9" i="5"/>
  <c r="I8" i="5" s="1"/>
  <c r="H9" i="5"/>
  <c r="G9" i="5"/>
  <c r="F9" i="5"/>
  <c r="D9" i="5"/>
  <c r="D8" i="5" s="1"/>
  <c r="C9" i="5"/>
  <c r="B9" i="5"/>
  <c r="O9" i="6"/>
  <c r="N9" i="6"/>
  <c r="N8" i="6" s="1"/>
  <c r="M9" i="6"/>
  <c r="L9" i="6"/>
  <c r="K9" i="6"/>
  <c r="J9" i="6"/>
  <c r="I9" i="6"/>
  <c r="H9" i="6"/>
  <c r="G9" i="6"/>
  <c r="F9" i="6"/>
  <c r="F8" i="6" s="1"/>
  <c r="D9" i="6"/>
  <c r="C9" i="6"/>
  <c r="B9" i="6"/>
  <c r="O9" i="7"/>
  <c r="O8" i="7" s="1"/>
  <c r="N9" i="7"/>
  <c r="N8" i="7" s="1"/>
  <c r="M9" i="7"/>
  <c r="L9" i="7"/>
  <c r="L8" i="7" s="1"/>
  <c r="K9" i="7"/>
  <c r="J9" i="7"/>
  <c r="I9" i="7"/>
  <c r="H9" i="7"/>
  <c r="G9" i="7"/>
  <c r="G8" i="7" s="1"/>
  <c r="F9" i="7"/>
  <c r="F8" i="7" s="1"/>
  <c r="D9" i="7"/>
  <c r="C9" i="7"/>
  <c r="C8" i="7" s="1"/>
  <c r="B9" i="7"/>
  <c r="O9" i="8"/>
  <c r="N9" i="8"/>
  <c r="M9" i="8"/>
  <c r="L9" i="8"/>
  <c r="L8" i="8" s="1"/>
  <c r="K9" i="8"/>
  <c r="J9" i="8"/>
  <c r="I9" i="8"/>
  <c r="H9" i="8"/>
  <c r="H8" i="8" s="1"/>
  <c r="G9" i="8"/>
  <c r="F9" i="8"/>
  <c r="D9" i="8"/>
  <c r="C9" i="8"/>
  <c r="C8" i="8" s="1"/>
  <c r="B9" i="8"/>
  <c r="K8" i="8"/>
  <c r="O9" i="9"/>
  <c r="N9" i="9"/>
  <c r="N8" i="9" s="1"/>
  <c r="M9" i="9"/>
  <c r="M8" i="9" s="1"/>
  <c r="L9" i="9"/>
  <c r="K9" i="9"/>
  <c r="S9" i="9" s="1"/>
  <c r="J9" i="9"/>
  <c r="I9" i="9"/>
  <c r="H9" i="9"/>
  <c r="H8" i="9" s="1"/>
  <c r="G9" i="9"/>
  <c r="F9" i="9"/>
  <c r="F8" i="9" s="1"/>
  <c r="D9" i="9"/>
  <c r="D8" i="9" s="1"/>
  <c r="C9" i="9"/>
  <c r="B9" i="9"/>
  <c r="O9" i="10"/>
  <c r="N9" i="10"/>
  <c r="N8" i="10" s="1"/>
  <c r="M9" i="10"/>
  <c r="M8" i="10" s="1"/>
  <c r="L9" i="10"/>
  <c r="K9" i="10"/>
  <c r="S9" i="10" s="1"/>
  <c r="J9" i="10"/>
  <c r="I9" i="10"/>
  <c r="H9" i="10"/>
  <c r="G9" i="10"/>
  <c r="F9" i="10"/>
  <c r="D9" i="10"/>
  <c r="D8" i="10" s="1"/>
  <c r="C9" i="10"/>
  <c r="B9" i="10"/>
  <c r="F8" i="10"/>
  <c r="O9" i="11"/>
  <c r="O8" i="11" s="1"/>
  <c r="N9" i="11"/>
  <c r="M9" i="11"/>
  <c r="L9" i="11"/>
  <c r="K9" i="11"/>
  <c r="J9" i="11"/>
  <c r="I9" i="11"/>
  <c r="H9" i="11"/>
  <c r="G9" i="11"/>
  <c r="G8" i="11" s="1"/>
  <c r="F9" i="11"/>
  <c r="D9" i="11"/>
  <c r="C9" i="11"/>
  <c r="B9" i="11"/>
  <c r="H8" i="11"/>
  <c r="O9" i="12"/>
  <c r="O8" i="12" s="1"/>
  <c r="N9" i="12"/>
  <c r="N8" i="12" s="1"/>
  <c r="M9" i="12"/>
  <c r="M8" i="12" s="1"/>
  <c r="L9" i="12"/>
  <c r="K9" i="12"/>
  <c r="S9" i="12" s="1"/>
  <c r="J9" i="12"/>
  <c r="R9" i="12" s="1"/>
  <c r="I9" i="12"/>
  <c r="H9" i="12"/>
  <c r="G9" i="12"/>
  <c r="G8" i="12" s="1"/>
  <c r="F9" i="12"/>
  <c r="F8" i="12" s="1"/>
  <c r="D9" i="12"/>
  <c r="D8" i="12" s="1"/>
  <c r="C9" i="12"/>
  <c r="B9" i="12"/>
  <c r="O9" i="13"/>
  <c r="N9" i="13"/>
  <c r="M9" i="13"/>
  <c r="L9" i="13"/>
  <c r="L8" i="13" s="1"/>
  <c r="K9" i="13"/>
  <c r="S9" i="13" s="1"/>
  <c r="J9" i="13"/>
  <c r="I9" i="13"/>
  <c r="H9" i="13"/>
  <c r="G9" i="13"/>
  <c r="F9" i="13"/>
  <c r="D9" i="13"/>
  <c r="C9" i="13"/>
  <c r="C8" i="13" s="1"/>
  <c r="B9" i="13"/>
  <c r="O9" i="14"/>
  <c r="N9" i="14"/>
  <c r="M9" i="14"/>
  <c r="L9" i="14"/>
  <c r="K9" i="14"/>
  <c r="S9" i="14" s="1"/>
  <c r="J9" i="14"/>
  <c r="R9" i="14" s="1"/>
  <c r="I9" i="14"/>
  <c r="I8" i="14" s="1"/>
  <c r="H9" i="14"/>
  <c r="H8" i="14" s="1"/>
  <c r="G9" i="14"/>
  <c r="F9" i="14"/>
  <c r="F8" i="14" s="1"/>
  <c r="D9" i="14"/>
  <c r="C9" i="14"/>
  <c r="B9" i="14"/>
  <c r="N8" i="14"/>
  <c r="G8" i="14"/>
  <c r="O9" i="15"/>
  <c r="N9" i="15"/>
  <c r="M9" i="15"/>
  <c r="L9" i="15"/>
  <c r="K9" i="15"/>
  <c r="S9" i="15" s="1"/>
  <c r="J9" i="15"/>
  <c r="R9" i="15" s="1"/>
  <c r="I9" i="15"/>
  <c r="H9" i="15"/>
  <c r="G9" i="15"/>
  <c r="F9" i="15"/>
  <c r="F8" i="15" s="1"/>
  <c r="D9" i="15"/>
  <c r="C9" i="15"/>
  <c r="B9" i="15"/>
  <c r="N8" i="15"/>
  <c r="M8" i="15"/>
  <c r="O9" i="16"/>
  <c r="N9" i="16"/>
  <c r="M9" i="16"/>
  <c r="L9" i="16"/>
  <c r="L8" i="16" s="1"/>
  <c r="K9" i="16"/>
  <c r="S9" i="16" s="1"/>
  <c r="J9" i="16"/>
  <c r="I9" i="16"/>
  <c r="H9" i="16"/>
  <c r="G9" i="16"/>
  <c r="F9" i="16"/>
  <c r="D9" i="16"/>
  <c r="C9" i="16"/>
  <c r="C8" i="16" s="1"/>
  <c r="B9" i="16"/>
  <c r="F8" i="16"/>
  <c r="O9" i="17"/>
  <c r="O8" i="17" s="1"/>
  <c r="N9" i="17"/>
  <c r="N8" i="17" s="1"/>
  <c r="M9" i="17"/>
  <c r="L9" i="17"/>
  <c r="K9" i="17"/>
  <c r="S9" i="17" s="1"/>
  <c r="J9" i="17"/>
  <c r="I9" i="17"/>
  <c r="H9" i="17"/>
  <c r="H8" i="17" s="1"/>
  <c r="G9" i="17"/>
  <c r="G8" i="17" s="1"/>
  <c r="F9" i="17"/>
  <c r="F8" i="17" s="1"/>
  <c r="D9" i="17"/>
  <c r="C9" i="17"/>
  <c r="B9" i="17"/>
  <c r="M8" i="17"/>
  <c r="O9" i="18"/>
  <c r="N9" i="18"/>
  <c r="N8" i="18" s="1"/>
  <c r="M9" i="18"/>
  <c r="L9" i="18"/>
  <c r="K9" i="18"/>
  <c r="J9" i="18"/>
  <c r="R9" i="18" s="1"/>
  <c r="I9" i="18"/>
  <c r="H9" i="18"/>
  <c r="G9" i="18"/>
  <c r="F9" i="18"/>
  <c r="D9" i="18"/>
  <c r="C9" i="18"/>
  <c r="B9" i="18"/>
  <c r="O9" i="19"/>
  <c r="N9" i="19"/>
  <c r="M9" i="19"/>
  <c r="L9" i="19"/>
  <c r="K9" i="19"/>
  <c r="S9" i="19" s="1"/>
  <c r="J9" i="19"/>
  <c r="I9" i="19"/>
  <c r="H9" i="19"/>
  <c r="G9" i="19"/>
  <c r="F9" i="19"/>
  <c r="D9" i="19"/>
  <c r="C9" i="19"/>
  <c r="B9" i="19"/>
  <c r="O9" i="20"/>
  <c r="N9" i="20"/>
  <c r="M9" i="20"/>
  <c r="M8" i="20" s="1"/>
  <c r="L9" i="20"/>
  <c r="K9" i="20"/>
  <c r="J9" i="20"/>
  <c r="I9" i="20"/>
  <c r="H9" i="20"/>
  <c r="G9" i="20"/>
  <c r="F9" i="20"/>
  <c r="D9" i="20"/>
  <c r="D8" i="20" s="1"/>
  <c r="D61" i="20" s="1"/>
  <c r="D65" i="20" s="1"/>
  <c r="C9" i="20"/>
  <c r="B9" i="20"/>
  <c r="O8" i="20"/>
  <c r="O9" i="21"/>
  <c r="O8" i="21" s="1"/>
  <c r="N9" i="21"/>
  <c r="M9" i="21"/>
  <c r="L9" i="21"/>
  <c r="K9" i="21"/>
  <c r="S9" i="21" s="1"/>
  <c r="J9" i="21"/>
  <c r="J8" i="21" s="1"/>
  <c r="I9" i="21"/>
  <c r="I8" i="21" s="1"/>
  <c r="H9" i="21"/>
  <c r="G9" i="21"/>
  <c r="G8" i="21" s="1"/>
  <c r="F9" i="21"/>
  <c r="D9" i="21"/>
  <c r="D8" i="21" s="1"/>
  <c r="C9" i="21"/>
  <c r="C8" i="21" s="1"/>
  <c r="B9" i="21"/>
  <c r="M8" i="21"/>
  <c r="L8" i="21"/>
  <c r="O9" i="22"/>
  <c r="O8" i="22" s="1"/>
  <c r="N9" i="22"/>
  <c r="N8" i="22" s="1"/>
  <c r="M9" i="22"/>
  <c r="L9" i="22"/>
  <c r="K9" i="22"/>
  <c r="S9" i="22" s="1"/>
  <c r="J9" i="22"/>
  <c r="R9" i="22" s="1"/>
  <c r="I9" i="22"/>
  <c r="H9" i="22"/>
  <c r="G9" i="22"/>
  <c r="F9" i="22"/>
  <c r="F8" i="22" s="1"/>
  <c r="D9" i="22"/>
  <c r="C9" i="22"/>
  <c r="B9" i="22"/>
  <c r="O9" i="23"/>
  <c r="N9" i="23"/>
  <c r="N8" i="23" s="1"/>
  <c r="M9" i="23"/>
  <c r="M8" i="23" s="1"/>
  <c r="L9" i="23"/>
  <c r="L8" i="23" s="1"/>
  <c r="K9" i="23"/>
  <c r="S9" i="23" s="1"/>
  <c r="J9" i="23"/>
  <c r="I9" i="23"/>
  <c r="H9" i="23"/>
  <c r="G9" i="23"/>
  <c r="F9" i="23"/>
  <c r="F8" i="23" s="1"/>
  <c r="D9" i="23"/>
  <c r="D8" i="23" s="1"/>
  <c r="C9" i="23"/>
  <c r="C8" i="23" s="1"/>
  <c r="B9" i="23"/>
  <c r="O9" i="24"/>
  <c r="N9" i="24"/>
  <c r="M9" i="24"/>
  <c r="L9" i="24"/>
  <c r="L8" i="24" s="1"/>
  <c r="K9" i="24"/>
  <c r="S9" i="24" s="1"/>
  <c r="J9" i="24"/>
  <c r="I9" i="24"/>
  <c r="H9" i="24"/>
  <c r="G9" i="24"/>
  <c r="F9" i="24"/>
  <c r="D9" i="24"/>
  <c r="C9" i="24"/>
  <c r="C8" i="24" s="1"/>
  <c r="B9" i="24"/>
  <c r="O9" i="25"/>
  <c r="N9" i="25"/>
  <c r="N8" i="25" s="1"/>
  <c r="M9" i="25"/>
  <c r="M8" i="25" s="1"/>
  <c r="L9" i="25"/>
  <c r="K9" i="25"/>
  <c r="J9" i="25"/>
  <c r="I9" i="25"/>
  <c r="H9" i="25"/>
  <c r="G9" i="25"/>
  <c r="F9" i="25"/>
  <c r="F8" i="25" s="1"/>
  <c r="D9" i="25"/>
  <c r="D8" i="25" s="1"/>
  <c r="C9" i="25"/>
  <c r="B9" i="25"/>
  <c r="O9" i="26"/>
  <c r="N9" i="26"/>
  <c r="N8" i="26" s="1"/>
  <c r="M9" i="26"/>
  <c r="M8" i="26" s="1"/>
  <c r="L9" i="26"/>
  <c r="K9" i="26"/>
  <c r="J9" i="26"/>
  <c r="I9" i="26"/>
  <c r="H9" i="26"/>
  <c r="G9" i="26"/>
  <c r="F9" i="26"/>
  <c r="F8" i="26" s="1"/>
  <c r="D9" i="26"/>
  <c r="D8" i="26" s="1"/>
  <c r="D61" i="26" s="1"/>
  <c r="D65" i="26" s="1"/>
  <c r="C9" i="26"/>
  <c r="B9" i="26"/>
  <c r="O9" i="27"/>
  <c r="O8" i="27" s="1"/>
  <c r="N9" i="27"/>
  <c r="M9" i="27"/>
  <c r="L9" i="27"/>
  <c r="K9" i="27"/>
  <c r="J9" i="27"/>
  <c r="I9" i="27"/>
  <c r="I8" i="27" s="1"/>
  <c r="H9" i="27"/>
  <c r="H8" i="27" s="1"/>
  <c r="G9" i="27"/>
  <c r="G8" i="27" s="1"/>
  <c r="F9" i="27"/>
  <c r="D9" i="27"/>
  <c r="C9" i="27"/>
  <c r="B9" i="27"/>
  <c r="O9" i="28"/>
  <c r="O8" i="28" s="1"/>
  <c r="N9" i="28"/>
  <c r="M9" i="28"/>
  <c r="M8" i="28" s="1"/>
  <c r="L9" i="28"/>
  <c r="L8" i="28" s="1"/>
  <c r="K9" i="28"/>
  <c r="S9" i="28" s="1"/>
  <c r="J9" i="28"/>
  <c r="I9" i="28"/>
  <c r="H9" i="28"/>
  <c r="H8" i="28" s="1"/>
  <c r="G9" i="28"/>
  <c r="G8" i="28" s="1"/>
  <c r="F9" i="28"/>
  <c r="D9" i="28"/>
  <c r="D8" i="28" s="1"/>
  <c r="C9" i="28"/>
  <c r="B9" i="28"/>
  <c r="O9" i="29"/>
  <c r="N9" i="29"/>
  <c r="M9" i="29"/>
  <c r="M8" i="29" s="1"/>
  <c r="L9" i="29"/>
  <c r="L8" i="29" s="1"/>
  <c r="K9" i="29"/>
  <c r="S9" i="29" s="1"/>
  <c r="J9" i="29"/>
  <c r="I9" i="29"/>
  <c r="H9" i="29"/>
  <c r="G9" i="29"/>
  <c r="F9" i="29"/>
  <c r="D9" i="29"/>
  <c r="D8" i="29" s="1"/>
  <c r="D61" i="29" s="1"/>
  <c r="D65" i="29" s="1"/>
  <c r="C9" i="29"/>
  <c r="C8" i="29" s="1"/>
  <c r="C61" i="29" s="1"/>
  <c r="C65" i="29" s="1"/>
  <c r="B9" i="29"/>
  <c r="O9" i="30"/>
  <c r="N9" i="30"/>
  <c r="N8" i="30" s="1"/>
  <c r="M9" i="30"/>
  <c r="L9" i="30"/>
  <c r="K9" i="30"/>
  <c r="J9" i="30"/>
  <c r="J8" i="30" s="1"/>
  <c r="I9" i="30"/>
  <c r="H9" i="30"/>
  <c r="G9" i="30"/>
  <c r="F9" i="30"/>
  <c r="F8" i="30" s="1"/>
  <c r="D9" i="30"/>
  <c r="C9" i="30"/>
  <c r="B9" i="30"/>
  <c r="O9" i="31"/>
  <c r="O8" i="31" s="1"/>
  <c r="N9" i="31"/>
  <c r="N8" i="31" s="1"/>
  <c r="M9" i="31"/>
  <c r="L9" i="31"/>
  <c r="L8" i="31" s="1"/>
  <c r="K9" i="31"/>
  <c r="J9" i="31"/>
  <c r="I9" i="31"/>
  <c r="H9" i="31"/>
  <c r="G9" i="31"/>
  <c r="G8" i="31" s="1"/>
  <c r="F9" i="31"/>
  <c r="D9" i="31"/>
  <c r="C9" i="31"/>
  <c r="C8" i="31" s="1"/>
  <c r="B9" i="31"/>
  <c r="O9" i="32"/>
  <c r="N9" i="32"/>
  <c r="M9" i="32"/>
  <c r="L9" i="32"/>
  <c r="K9" i="32"/>
  <c r="J9" i="32"/>
  <c r="I9" i="32"/>
  <c r="H9" i="32"/>
  <c r="H8" i="32" s="1"/>
  <c r="G9" i="32"/>
  <c r="F9" i="32"/>
  <c r="D9" i="32"/>
  <c r="C9" i="32"/>
  <c r="B9" i="32"/>
  <c r="I8" i="32"/>
  <c r="O9" i="1"/>
  <c r="N9" i="1"/>
  <c r="M9" i="1"/>
  <c r="M8" i="1" s="1"/>
  <c r="L9" i="1"/>
  <c r="K9" i="1"/>
  <c r="J9" i="1"/>
  <c r="I9" i="1"/>
  <c r="I8" i="1" s="1"/>
  <c r="H9" i="1"/>
  <c r="H8" i="1" s="1"/>
  <c r="G9" i="1"/>
  <c r="F9" i="1"/>
  <c r="D9" i="1"/>
  <c r="C9" i="1"/>
  <c r="B9" i="1"/>
  <c r="S64" i="32"/>
  <c r="R64" i="32"/>
  <c r="Q64" i="32"/>
  <c r="P64" i="32"/>
  <c r="E64" i="32"/>
  <c r="U64" i="32" s="1"/>
  <c r="T63" i="32"/>
  <c r="S63" i="32"/>
  <c r="R63" i="32"/>
  <c r="Q63" i="32"/>
  <c r="P63" i="32"/>
  <c r="E63" i="32"/>
  <c r="S62" i="32"/>
  <c r="U60" i="32"/>
  <c r="S60" i="32"/>
  <c r="R60" i="32"/>
  <c r="Q60" i="32"/>
  <c r="P60" i="32"/>
  <c r="E60" i="32"/>
  <c r="T60" i="32" s="1"/>
  <c r="S59" i="32"/>
  <c r="R59" i="32"/>
  <c r="Q59" i="32"/>
  <c r="P59" i="32"/>
  <c r="E59" i="32"/>
  <c r="S58" i="32"/>
  <c r="R58" i="32"/>
  <c r="Q58" i="32"/>
  <c r="P58" i="32"/>
  <c r="E58" i="32"/>
  <c r="U57" i="32"/>
  <c r="S57" i="32"/>
  <c r="R57" i="32"/>
  <c r="Q57" i="32"/>
  <c r="P57" i="32"/>
  <c r="E57" i="32"/>
  <c r="S56" i="32"/>
  <c r="S55" i="32"/>
  <c r="R55" i="32"/>
  <c r="Q55" i="32"/>
  <c r="P55" i="32"/>
  <c r="E55" i="32"/>
  <c r="S54" i="32"/>
  <c r="R54" i="32"/>
  <c r="Q54" i="32"/>
  <c r="P54" i="32"/>
  <c r="E54" i="32"/>
  <c r="U53" i="32"/>
  <c r="S53" i="32"/>
  <c r="R53" i="32"/>
  <c r="Q53" i="32"/>
  <c r="P53" i="32"/>
  <c r="E53" i="32"/>
  <c r="T53" i="32" s="1"/>
  <c r="T52" i="32"/>
  <c r="S52" i="32"/>
  <c r="R52" i="32"/>
  <c r="Q52" i="32"/>
  <c r="P52" i="32"/>
  <c r="E52" i="32"/>
  <c r="U52" i="32" s="1"/>
  <c r="T51" i="32"/>
  <c r="S51" i="32"/>
  <c r="R51" i="32"/>
  <c r="Q51" i="32"/>
  <c r="P51" i="32"/>
  <c r="E51" i="32"/>
  <c r="U51" i="32" s="1"/>
  <c r="S50" i="32"/>
  <c r="R50" i="32"/>
  <c r="Q50" i="32"/>
  <c r="P50" i="32"/>
  <c r="E50" i="32"/>
  <c r="U50" i="32" s="1"/>
  <c r="U49" i="32"/>
  <c r="S49" i="32"/>
  <c r="R49" i="32"/>
  <c r="Q49" i="32"/>
  <c r="P49" i="32"/>
  <c r="E49" i="32"/>
  <c r="T49" i="32" s="1"/>
  <c r="U48" i="32"/>
  <c r="S48" i="32"/>
  <c r="R48" i="32"/>
  <c r="Q48" i="32"/>
  <c r="P48" i="32"/>
  <c r="E48" i="32"/>
  <c r="T48" i="32" s="1"/>
  <c r="S47" i="32"/>
  <c r="R47" i="32"/>
  <c r="Q47" i="32"/>
  <c r="P47" i="32"/>
  <c r="E47" i="32"/>
  <c r="S46" i="32"/>
  <c r="R46" i="32"/>
  <c r="Q46" i="32"/>
  <c r="P46" i="32"/>
  <c r="E46" i="32"/>
  <c r="S45" i="32"/>
  <c r="R45" i="32"/>
  <c r="Q45" i="32"/>
  <c r="P45" i="32"/>
  <c r="E45" i="32"/>
  <c r="S44" i="32"/>
  <c r="S42" i="32"/>
  <c r="R42" i="32"/>
  <c r="Q42" i="32"/>
  <c r="P42" i="32"/>
  <c r="E42" i="32"/>
  <c r="U42" i="32" s="1"/>
  <c r="S41" i="32"/>
  <c r="R41" i="32"/>
  <c r="Q41" i="32"/>
  <c r="P41" i="32"/>
  <c r="E41" i="32"/>
  <c r="S40" i="32"/>
  <c r="R40" i="32"/>
  <c r="Q40" i="32"/>
  <c r="P40" i="32"/>
  <c r="E40" i="32"/>
  <c r="T40" i="32" s="1"/>
  <c r="S39" i="32"/>
  <c r="R39" i="32"/>
  <c r="Q39" i="32"/>
  <c r="P39" i="32"/>
  <c r="E39" i="32"/>
  <c r="U39" i="32" s="1"/>
  <c r="S38" i="32"/>
  <c r="R38" i="32"/>
  <c r="Q38" i="32"/>
  <c r="P38" i="32"/>
  <c r="E38" i="32"/>
  <c r="S37" i="32"/>
  <c r="R37" i="32"/>
  <c r="Q37" i="32"/>
  <c r="P37" i="32"/>
  <c r="E37" i="32"/>
  <c r="T36" i="32"/>
  <c r="S36" i="32"/>
  <c r="R36" i="32"/>
  <c r="Q36" i="32"/>
  <c r="P36" i="32"/>
  <c r="E36" i="32"/>
  <c r="U36" i="32" s="1"/>
  <c r="U35" i="32"/>
  <c r="S35" i="32"/>
  <c r="R35" i="32"/>
  <c r="Q35" i="32"/>
  <c r="P35" i="32"/>
  <c r="E35" i="32"/>
  <c r="T35" i="32" s="1"/>
  <c r="S34" i="32"/>
  <c r="R34" i="32"/>
  <c r="Q34" i="32"/>
  <c r="P34" i="32"/>
  <c r="E34" i="32"/>
  <c r="U34" i="32" s="1"/>
  <c r="T33" i="32"/>
  <c r="S33" i="32"/>
  <c r="R33" i="32"/>
  <c r="Q33" i="32"/>
  <c r="U33" i="32" s="1"/>
  <c r="P33" i="32"/>
  <c r="E33" i="32"/>
  <c r="U32" i="32"/>
  <c r="S32" i="32"/>
  <c r="R32" i="32"/>
  <c r="Q32" i="32"/>
  <c r="P32" i="32"/>
  <c r="E32" i="32"/>
  <c r="T32" i="32" s="1"/>
  <c r="S31" i="32"/>
  <c r="R31" i="32"/>
  <c r="Q31" i="32"/>
  <c r="P31" i="32"/>
  <c r="E31" i="32"/>
  <c r="T31" i="32" s="1"/>
  <c r="S30" i="32"/>
  <c r="R30" i="32"/>
  <c r="Q30" i="32"/>
  <c r="P30" i="32"/>
  <c r="E30" i="32"/>
  <c r="S29" i="32"/>
  <c r="R29" i="32"/>
  <c r="Q29" i="32"/>
  <c r="P29" i="32"/>
  <c r="E29" i="32"/>
  <c r="S27" i="32"/>
  <c r="R27" i="32"/>
  <c r="Q27" i="32"/>
  <c r="P27" i="32"/>
  <c r="E27" i="32"/>
  <c r="U27" i="32" s="1"/>
  <c r="S26" i="32"/>
  <c r="R26" i="32"/>
  <c r="Q26" i="32"/>
  <c r="P26" i="32"/>
  <c r="E26" i="32"/>
  <c r="U25" i="32"/>
  <c r="S25" i="32"/>
  <c r="R25" i="32"/>
  <c r="Q25" i="32"/>
  <c r="P25" i="32"/>
  <c r="E25" i="32"/>
  <c r="T25" i="32" s="1"/>
  <c r="T24" i="32"/>
  <c r="S24" i="32"/>
  <c r="R24" i="32"/>
  <c r="Q24" i="32"/>
  <c r="P24" i="32"/>
  <c r="E24" i="32"/>
  <c r="U24" i="32" s="1"/>
  <c r="T23" i="32"/>
  <c r="S23" i="32"/>
  <c r="R23" i="32"/>
  <c r="Q23" i="32"/>
  <c r="P23" i="32"/>
  <c r="E23" i="32"/>
  <c r="S22" i="32"/>
  <c r="R22" i="32"/>
  <c r="Q22" i="32"/>
  <c r="P22" i="32"/>
  <c r="E22" i="32"/>
  <c r="U21" i="32"/>
  <c r="S21" i="32"/>
  <c r="R21" i="32"/>
  <c r="Q21" i="32"/>
  <c r="P21" i="32"/>
  <c r="E21" i="32"/>
  <c r="T21" i="32" s="1"/>
  <c r="U20" i="32"/>
  <c r="S20" i="32"/>
  <c r="R20" i="32"/>
  <c r="Q20" i="32"/>
  <c r="P20" i="32"/>
  <c r="E20" i="32"/>
  <c r="T20" i="32" s="1"/>
  <c r="S19" i="32"/>
  <c r="R19" i="32"/>
  <c r="Q19" i="32"/>
  <c r="P19" i="32"/>
  <c r="E19" i="32"/>
  <c r="U19" i="32" s="1"/>
  <c r="S18" i="32"/>
  <c r="R18" i="32"/>
  <c r="Q18" i="32"/>
  <c r="P18" i="32"/>
  <c r="E18" i="32"/>
  <c r="S17" i="32"/>
  <c r="R17" i="32"/>
  <c r="Q17" i="32"/>
  <c r="P17" i="32"/>
  <c r="E17" i="32"/>
  <c r="T17" i="32" s="1"/>
  <c r="U16" i="32"/>
  <c r="T16" i="32"/>
  <c r="S16" i="32"/>
  <c r="R16" i="32"/>
  <c r="Q16" i="32"/>
  <c r="P16" i="32"/>
  <c r="E16" i="32"/>
  <c r="S15" i="32"/>
  <c r="R15" i="32"/>
  <c r="Q15" i="32"/>
  <c r="P15" i="32"/>
  <c r="E15" i="32"/>
  <c r="S14" i="32"/>
  <c r="R14" i="32"/>
  <c r="Q14" i="32"/>
  <c r="P14" i="32"/>
  <c r="E14" i="32"/>
  <c r="T13" i="32"/>
  <c r="S13" i="32"/>
  <c r="R13" i="32"/>
  <c r="Q13" i="32"/>
  <c r="P13" i="32"/>
  <c r="E13" i="32"/>
  <c r="U12" i="32"/>
  <c r="S12" i="32"/>
  <c r="R12" i="32"/>
  <c r="Q12" i="32"/>
  <c r="P12" i="32"/>
  <c r="E12" i="32"/>
  <c r="T12" i="32" s="1"/>
  <c r="S11" i="32"/>
  <c r="R11" i="32"/>
  <c r="Q11" i="32"/>
  <c r="P11" i="32"/>
  <c r="E11" i="32"/>
  <c r="S10" i="32"/>
  <c r="R10" i="32"/>
  <c r="Q10" i="32"/>
  <c r="P10" i="32"/>
  <c r="E10" i="32"/>
  <c r="U64" i="31"/>
  <c r="S64" i="31"/>
  <c r="R64" i="31"/>
  <c r="Q64" i="31"/>
  <c r="P64" i="31"/>
  <c r="E64" i="31"/>
  <c r="T64" i="31" s="1"/>
  <c r="U63" i="31"/>
  <c r="T63" i="31"/>
  <c r="S63" i="31"/>
  <c r="R63" i="31"/>
  <c r="Q63" i="31"/>
  <c r="P63" i="31"/>
  <c r="P62" i="31" s="1"/>
  <c r="E63" i="31"/>
  <c r="S62" i="31"/>
  <c r="S60" i="31"/>
  <c r="R60" i="31"/>
  <c r="Q60" i="31"/>
  <c r="P60" i="31"/>
  <c r="E60" i="31"/>
  <c r="T60" i="31" s="1"/>
  <c r="S59" i="31"/>
  <c r="R59" i="31"/>
  <c r="Q59" i="31"/>
  <c r="P59" i="31"/>
  <c r="E59" i="31"/>
  <c r="S58" i="31"/>
  <c r="R58" i="31"/>
  <c r="Q58" i="31"/>
  <c r="P58" i="31"/>
  <c r="E58" i="31"/>
  <c r="U57" i="31"/>
  <c r="S57" i="31"/>
  <c r="R57" i="31"/>
  <c r="Q57" i="31"/>
  <c r="P57" i="31"/>
  <c r="E57" i="31"/>
  <c r="S56" i="31"/>
  <c r="S55" i="31"/>
  <c r="R55" i="31"/>
  <c r="Q55" i="31"/>
  <c r="P55" i="31"/>
  <c r="E55" i="31"/>
  <c r="S54" i="31"/>
  <c r="R54" i="31"/>
  <c r="Q54" i="31"/>
  <c r="P54" i="31"/>
  <c r="E54" i="31"/>
  <c r="S53" i="31"/>
  <c r="R53" i="31"/>
  <c r="Q53" i="31"/>
  <c r="P53" i="31"/>
  <c r="E53" i="31"/>
  <c r="S52" i="31"/>
  <c r="R52" i="31"/>
  <c r="Q52" i="31"/>
  <c r="P52" i="31"/>
  <c r="E52" i="3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S48" i="31"/>
  <c r="R48" i="31"/>
  <c r="Q48" i="31"/>
  <c r="P48" i="31"/>
  <c r="E48" i="31"/>
  <c r="T48" i="31" s="1"/>
  <c r="S47" i="31"/>
  <c r="R47" i="31"/>
  <c r="Q47" i="31"/>
  <c r="P47" i="31"/>
  <c r="E47" i="31"/>
  <c r="S46" i="31"/>
  <c r="R46" i="31"/>
  <c r="Q46" i="31"/>
  <c r="P46" i="31"/>
  <c r="E46" i="31"/>
  <c r="S45" i="31"/>
  <c r="R45" i="31"/>
  <c r="Q45" i="31"/>
  <c r="P45" i="31"/>
  <c r="E45" i="31"/>
  <c r="U45" i="31" s="1"/>
  <c r="S44" i="31"/>
  <c r="S42" i="31"/>
  <c r="R42" i="31"/>
  <c r="Q42" i="31"/>
  <c r="P42" i="31"/>
  <c r="E42" i="31"/>
  <c r="T42" i="31" s="1"/>
  <c r="S41" i="31"/>
  <c r="R41" i="31"/>
  <c r="Q41" i="31"/>
  <c r="P41" i="31"/>
  <c r="E41" i="31"/>
  <c r="U41" i="31" s="1"/>
  <c r="S40" i="31"/>
  <c r="R40" i="31"/>
  <c r="Q40" i="31"/>
  <c r="P40" i="31"/>
  <c r="E40" i="31"/>
  <c r="S39" i="31"/>
  <c r="R39" i="31"/>
  <c r="Q39" i="31"/>
  <c r="P39" i="31"/>
  <c r="E39" i="31"/>
  <c r="T39" i="31" s="1"/>
  <c r="S38" i="31"/>
  <c r="R38" i="31"/>
  <c r="Q38" i="31"/>
  <c r="P38" i="31"/>
  <c r="E38" i="31"/>
  <c r="U37" i="31"/>
  <c r="S37" i="31"/>
  <c r="R37" i="31"/>
  <c r="Q37" i="31"/>
  <c r="P37" i="31"/>
  <c r="E37" i="31"/>
  <c r="T37" i="31" s="1"/>
  <c r="S36" i="31"/>
  <c r="R36" i="31"/>
  <c r="Q36" i="31"/>
  <c r="P36" i="31"/>
  <c r="E36" i="31"/>
  <c r="U36" i="31" s="1"/>
  <c r="S35" i="31"/>
  <c r="R35" i="31"/>
  <c r="Q35" i="31"/>
  <c r="P35" i="31"/>
  <c r="E35" i="31"/>
  <c r="U35" i="31" s="1"/>
  <c r="S34" i="31"/>
  <c r="R34" i="31"/>
  <c r="Q34" i="31"/>
  <c r="P34" i="31"/>
  <c r="E34" i="31"/>
  <c r="S33" i="31"/>
  <c r="R33" i="31"/>
  <c r="Q33" i="31"/>
  <c r="P33" i="31"/>
  <c r="E33" i="31"/>
  <c r="S32" i="31"/>
  <c r="R32" i="31"/>
  <c r="Q32" i="31"/>
  <c r="P32" i="31"/>
  <c r="E32" i="31"/>
  <c r="S31" i="31"/>
  <c r="R31" i="31"/>
  <c r="Q31" i="31"/>
  <c r="P31" i="31"/>
  <c r="E31" i="31"/>
  <c r="U30" i="31"/>
  <c r="T30" i="31"/>
  <c r="S30" i="31"/>
  <c r="R30" i="31"/>
  <c r="Q30" i="31"/>
  <c r="P30" i="31"/>
  <c r="E30" i="31"/>
  <c r="S29" i="31"/>
  <c r="R29" i="31"/>
  <c r="Q29" i="31"/>
  <c r="P29" i="31"/>
  <c r="E29" i="31"/>
  <c r="U29" i="31" s="1"/>
  <c r="S27" i="31"/>
  <c r="R27" i="31"/>
  <c r="Q27" i="31"/>
  <c r="P27" i="31"/>
  <c r="E27" i="31"/>
  <c r="U27" i="31" s="1"/>
  <c r="T26" i="31"/>
  <c r="S26" i="31"/>
  <c r="R26" i="31"/>
  <c r="Q26" i="31"/>
  <c r="P26" i="31"/>
  <c r="E26" i="31"/>
  <c r="U26" i="31" s="1"/>
  <c r="T25" i="31"/>
  <c r="S25" i="31"/>
  <c r="R25" i="31"/>
  <c r="Q25" i="31"/>
  <c r="P25" i="31"/>
  <c r="E25" i="31"/>
  <c r="U25" i="31" s="1"/>
  <c r="S24" i="31"/>
  <c r="R24" i="31"/>
  <c r="Q24" i="31"/>
  <c r="P24" i="31"/>
  <c r="E24" i="31"/>
  <c r="S23" i="31"/>
  <c r="R23" i="31"/>
  <c r="Q23" i="31"/>
  <c r="U23" i="31" s="1"/>
  <c r="P23" i="31"/>
  <c r="E23" i="31"/>
  <c r="U22" i="31"/>
  <c r="S22" i="31"/>
  <c r="R22" i="31"/>
  <c r="Q22" i="31"/>
  <c r="P22" i="31"/>
  <c r="E22" i="31"/>
  <c r="T22" i="31" s="1"/>
  <c r="T21" i="31"/>
  <c r="S21" i="31"/>
  <c r="R21" i="31"/>
  <c r="Q21" i="31"/>
  <c r="P21" i="31"/>
  <c r="E21" i="31"/>
  <c r="U21" i="31" s="1"/>
  <c r="S20" i="31"/>
  <c r="R20" i="31"/>
  <c r="Q20" i="31"/>
  <c r="P20" i="31"/>
  <c r="E20" i="31"/>
  <c r="S19" i="31"/>
  <c r="R19" i="31"/>
  <c r="Q19" i="31"/>
  <c r="P19" i="31"/>
  <c r="E19" i="31"/>
  <c r="S18" i="31"/>
  <c r="R18" i="31"/>
  <c r="Q18" i="31"/>
  <c r="P18" i="31"/>
  <c r="E18" i="31"/>
  <c r="T18" i="31" s="1"/>
  <c r="S17" i="31"/>
  <c r="R17" i="31"/>
  <c r="Q17" i="31"/>
  <c r="P17" i="31"/>
  <c r="E17" i="31"/>
  <c r="S16" i="31"/>
  <c r="R16" i="31"/>
  <c r="Q16" i="31"/>
  <c r="P16" i="31"/>
  <c r="E16" i="31"/>
  <c r="U15" i="31"/>
  <c r="T15" i="31"/>
  <c r="S15" i="31"/>
  <c r="R15" i="31"/>
  <c r="Q15" i="31"/>
  <c r="P15" i="31"/>
  <c r="E15" i="31"/>
  <c r="T14" i="31"/>
  <c r="S14" i="31"/>
  <c r="R14" i="31"/>
  <c r="Q14" i="31"/>
  <c r="P14" i="31"/>
  <c r="E14" i="31"/>
  <c r="S13" i="31"/>
  <c r="R13" i="31"/>
  <c r="Q13" i="31"/>
  <c r="P13" i="31"/>
  <c r="E13" i="31"/>
  <c r="S12" i="31"/>
  <c r="R12" i="31"/>
  <c r="Q12" i="31"/>
  <c r="P12" i="31"/>
  <c r="E12" i="31"/>
  <c r="T12" i="31" s="1"/>
  <c r="S11" i="31"/>
  <c r="R11" i="31"/>
  <c r="Q11" i="31"/>
  <c r="P11" i="31"/>
  <c r="E11" i="31"/>
  <c r="U11" i="31" s="1"/>
  <c r="S10" i="31"/>
  <c r="R10" i="31"/>
  <c r="Q10" i="31"/>
  <c r="U10" i="31" s="1"/>
  <c r="P10" i="31"/>
  <c r="E10" i="31"/>
  <c r="S64" i="30"/>
  <c r="R64" i="30"/>
  <c r="Q64" i="30"/>
  <c r="P64" i="30"/>
  <c r="E64" i="30"/>
  <c r="T64" i="30" s="1"/>
  <c r="U63" i="30"/>
  <c r="T63" i="30"/>
  <c r="S63" i="30"/>
  <c r="R63" i="30"/>
  <c r="Q63" i="30"/>
  <c r="P63" i="30"/>
  <c r="E63" i="30"/>
  <c r="S62" i="30"/>
  <c r="U60" i="30"/>
  <c r="S60" i="30"/>
  <c r="R60" i="30"/>
  <c r="Q60" i="30"/>
  <c r="P60" i="30"/>
  <c r="E60" i="30"/>
  <c r="T60" i="30" s="1"/>
  <c r="S59" i="30"/>
  <c r="R59" i="30"/>
  <c r="Q59" i="30"/>
  <c r="P59" i="30"/>
  <c r="E59" i="30"/>
  <c r="U59" i="30" s="1"/>
  <c r="S58" i="30"/>
  <c r="R58" i="30"/>
  <c r="Q58" i="30"/>
  <c r="P58" i="30"/>
  <c r="E58" i="30"/>
  <c r="U58" i="30" s="1"/>
  <c r="U57" i="30"/>
  <c r="S57" i="30"/>
  <c r="R57" i="30"/>
  <c r="Q57" i="30"/>
  <c r="P57" i="30"/>
  <c r="E57" i="30"/>
  <c r="T57" i="30" s="1"/>
  <c r="S56" i="30"/>
  <c r="S55" i="30"/>
  <c r="R55" i="30"/>
  <c r="Q55" i="30"/>
  <c r="P55" i="30"/>
  <c r="E55" i="30"/>
  <c r="U55" i="30" s="1"/>
  <c r="S54" i="30"/>
  <c r="R54" i="30"/>
  <c r="Q54" i="30"/>
  <c r="P54" i="30"/>
  <c r="E54" i="30"/>
  <c r="S53" i="30"/>
  <c r="R53" i="30"/>
  <c r="Q53" i="30"/>
  <c r="P53" i="30"/>
  <c r="E53" i="30"/>
  <c r="S52" i="30"/>
  <c r="R52" i="30"/>
  <c r="Q52" i="30"/>
  <c r="P52" i="30"/>
  <c r="E52" i="30"/>
  <c r="S51" i="30"/>
  <c r="R51" i="30"/>
  <c r="Q51" i="30"/>
  <c r="P51" i="30"/>
  <c r="E51" i="30"/>
  <c r="S50" i="30"/>
  <c r="R50" i="30"/>
  <c r="Q50" i="30"/>
  <c r="P50" i="30"/>
  <c r="E50" i="30"/>
  <c r="U49" i="30"/>
  <c r="T49" i="30"/>
  <c r="S49" i="30"/>
  <c r="R49" i="30"/>
  <c r="Q49" i="30"/>
  <c r="P49" i="30"/>
  <c r="E49" i="30"/>
  <c r="T48" i="30"/>
  <c r="S48" i="30"/>
  <c r="R48" i="30"/>
  <c r="Q48" i="30"/>
  <c r="P48" i="30"/>
  <c r="E48" i="30"/>
  <c r="U48" i="30" s="1"/>
  <c r="S47" i="30"/>
  <c r="R47" i="30"/>
  <c r="Q47" i="30"/>
  <c r="P47" i="30"/>
  <c r="E47" i="30"/>
  <c r="U47" i="30" s="1"/>
  <c r="S46" i="30"/>
  <c r="R46" i="30"/>
  <c r="Q46" i="30"/>
  <c r="P46" i="30"/>
  <c r="E46" i="30"/>
  <c r="U45" i="30"/>
  <c r="S45" i="30"/>
  <c r="R45" i="30"/>
  <c r="Q45" i="30"/>
  <c r="P45" i="30"/>
  <c r="E45" i="30"/>
  <c r="T45" i="30" s="1"/>
  <c r="U42" i="30"/>
  <c r="T42" i="30"/>
  <c r="S42" i="30"/>
  <c r="R42" i="30"/>
  <c r="Q42" i="30"/>
  <c r="P42" i="30"/>
  <c r="E42" i="30"/>
  <c r="T41" i="30"/>
  <c r="S41" i="30"/>
  <c r="R41" i="30"/>
  <c r="Q41" i="30"/>
  <c r="P41" i="30"/>
  <c r="E41" i="30"/>
  <c r="U41" i="30" s="1"/>
  <c r="T40" i="30"/>
  <c r="S40" i="30"/>
  <c r="R40" i="30"/>
  <c r="Q40" i="30"/>
  <c r="P40" i="30"/>
  <c r="E40" i="30"/>
  <c r="U40" i="30" s="1"/>
  <c r="S39" i="30"/>
  <c r="R39" i="30"/>
  <c r="Q39" i="30"/>
  <c r="P39" i="30"/>
  <c r="E39" i="30"/>
  <c r="U39" i="30" s="1"/>
  <c r="S38" i="30"/>
  <c r="R38" i="30"/>
  <c r="Q38" i="30"/>
  <c r="P38" i="30"/>
  <c r="E38" i="30"/>
  <c r="U38" i="30" s="1"/>
  <c r="U37" i="30"/>
  <c r="S37" i="30"/>
  <c r="R37" i="30"/>
  <c r="Q37" i="30"/>
  <c r="P37" i="30"/>
  <c r="E37" i="30"/>
  <c r="T37" i="30" s="1"/>
  <c r="S36" i="30"/>
  <c r="R36" i="30"/>
  <c r="Q36" i="30"/>
  <c r="P36" i="30"/>
  <c r="E36" i="30"/>
  <c r="S35" i="30"/>
  <c r="R35" i="30"/>
  <c r="Q35" i="30"/>
  <c r="P35" i="30"/>
  <c r="E35" i="30"/>
  <c r="T34" i="30"/>
  <c r="S34" i="30"/>
  <c r="R34" i="30"/>
  <c r="Q34" i="30"/>
  <c r="P34" i="30"/>
  <c r="E34" i="30"/>
  <c r="U34" i="30" s="1"/>
  <c r="T33" i="30"/>
  <c r="S33" i="30"/>
  <c r="R33" i="30"/>
  <c r="Q33" i="30"/>
  <c r="U33" i="30" s="1"/>
  <c r="P33" i="30"/>
  <c r="E33" i="30"/>
  <c r="U32" i="30"/>
  <c r="T32" i="30"/>
  <c r="S32" i="30"/>
  <c r="R32" i="30"/>
  <c r="Q32" i="30"/>
  <c r="P32" i="30"/>
  <c r="E32" i="30"/>
  <c r="S31" i="30"/>
  <c r="R31" i="30"/>
  <c r="Q31" i="30"/>
  <c r="P31" i="30"/>
  <c r="E31" i="30"/>
  <c r="U31" i="30" s="1"/>
  <c r="T30" i="30"/>
  <c r="S30" i="30"/>
  <c r="R30" i="30"/>
  <c r="Q30" i="30"/>
  <c r="P30" i="30"/>
  <c r="E30" i="30"/>
  <c r="U30" i="30" s="1"/>
  <c r="U29" i="30"/>
  <c r="S29" i="30"/>
  <c r="R29" i="30"/>
  <c r="Q29" i="30"/>
  <c r="P29" i="30"/>
  <c r="E29" i="30"/>
  <c r="T29" i="30" s="1"/>
  <c r="S27" i="30"/>
  <c r="R27" i="30"/>
  <c r="Q27" i="30"/>
  <c r="P27" i="30"/>
  <c r="E27" i="30"/>
  <c r="U27" i="30" s="1"/>
  <c r="T26" i="30"/>
  <c r="S26" i="30"/>
  <c r="R26" i="30"/>
  <c r="Q26" i="30"/>
  <c r="P26" i="30"/>
  <c r="E26" i="30"/>
  <c r="U26" i="30" s="1"/>
  <c r="U25" i="30"/>
  <c r="S25" i="30"/>
  <c r="R25" i="30"/>
  <c r="Q25" i="30"/>
  <c r="P25" i="30"/>
  <c r="E25" i="30"/>
  <c r="T25" i="30" s="1"/>
  <c r="S24" i="30"/>
  <c r="R24" i="30"/>
  <c r="Q24" i="30"/>
  <c r="P24" i="30"/>
  <c r="E24" i="30"/>
  <c r="S23" i="30"/>
  <c r="R23" i="30"/>
  <c r="Q23" i="30"/>
  <c r="P23" i="30"/>
  <c r="E23" i="30"/>
  <c r="U22" i="30"/>
  <c r="T22" i="30"/>
  <c r="S22" i="30"/>
  <c r="R22" i="30"/>
  <c r="Q22" i="30"/>
  <c r="P22" i="30"/>
  <c r="E22" i="30"/>
  <c r="T21" i="30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S19" i="30"/>
  <c r="R19" i="30"/>
  <c r="Q19" i="30"/>
  <c r="P19" i="30"/>
  <c r="E19" i="30"/>
  <c r="U19" i="30" s="1"/>
  <c r="U18" i="30"/>
  <c r="T18" i="30"/>
  <c r="S18" i="30"/>
  <c r="R18" i="30"/>
  <c r="Q18" i="30"/>
  <c r="P18" i="30"/>
  <c r="E18" i="30"/>
  <c r="U17" i="30"/>
  <c r="S17" i="30"/>
  <c r="R17" i="30"/>
  <c r="Q17" i="30"/>
  <c r="P17" i="30"/>
  <c r="E17" i="30"/>
  <c r="T17" i="30" s="1"/>
  <c r="S16" i="30"/>
  <c r="R16" i="30"/>
  <c r="Q16" i="30"/>
  <c r="P16" i="30"/>
  <c r="E16" i="30"/>
  <c r="S15" i="30"/>
  <c r="R15" i="30"/>
  <c r="Q15" i="30"/>
  <c r="P15" i="30"/>
  <c r="E15" i="30"/>
  <c r="U14" i="30"/>
  <c r="T14" i="30"/>
  <c r="S14" i="30"/>
  <c r="R14" i="30"/>
  <c r="Q14" i="30"/>
  <c r="P14" i="30"/>
  <c r="E14" i="30"/>
  <c r="T13" i="30"/>
  <c r="S13" i="30"/>
  <c r="R13" i="30"/>
  <c r="Q13" i="30"/>
  <c r="P13" i="30"/>
  <c r="E13" i="30"/>
  <c r="U13" i="30" s="1"/>
  <c r="S12" i="30"/>
  <c r="R12" i="30"/>
  <c r="Q12" i="30"/>
  <c r="P12" i="30"/>
  <c r="E12" i="30"/>
  <c r="U12" i="30" s="1"/>
  <c r="S11" i="30"/>
  <c r="R11" i="30"/>
  <c r="Q11" i="30"/>
  <c r="P11" i="30"/>
  <c r="E11" i="30"/>
  <c r="U11" i="30" s="1"/>
  <c r="T10" i="30"/>
  <c r="S10" i="30"/>
  <c r="R10" i="30"/>
  <c r="Q10" i="30"/>
  <c r="P10" i="30"/>
  <c r="E10" i="30"/>
  <c r="U64" i="29"/>
  <c r="S64" i="29"/>
  <c r="R64" i="29"/>
  <c r="Q64" i="29"/>
  <c r="P64" i="29"/>
  <c r="E64" i="29"/>
  <c r="T64" i="29" s="1"/>
  <c r="S63" i="29"/>
  <c r="R63" i="29"/>
  <c r="Q63" i="29"/>
  <c r="P63" i="29"/>
  <c r="E63" i="29"/>
  <c r="S62" i="29"/>
  <c r="S60" i="29"/>
  <c r="R60" i="29"/>
  <c r="Q60" i="29"/>
  <c r="P60" i="29"/>
  <c r="E60" i="29"/>
  <c r="U60" i="29" s="1"/>
  <c r="T59" i="29"/>
  <c r="S59" i="29"/>
  <c r="R59" i="29"/>
  <c r="Q59" i="29"/>
  <c r="P59" i="29"/>
  <c r="E59" i="29"/>
  <c r="U59" i="29" s="1"/>
  <c r="S58" i="29"/>
  <c r="R58" i="29"/>
  <c r="Q58" i="29"/>
  <c r="P58" i="29"/>
  <c r="E58" i="29"/>
  <c r="U58" i="29" s="1"/>
  <c r="S57" i="29"/>
  <c r="R57" i="29"/>
  <c r="Q57" i="29"/>
  <c r="P57" i="29"/>
  <c r="E57" i="29"/>
  <c r="S56" i="29"/>
  <c r="S55" i="29"/>
  <c r="R55" i="29"/>
  <c r="Q55" i="29"/>
  <c r="P55" i="29"/>
  <c r="E55" i="29"/>
  <c r="S54" i="29"/>
  <c r="R54" i="29"/>
  <c r="Q54" i="29"/>
  <c r="P54" i="29"/>
  <c r="E54" i="29"/>
  <c r="U54" i="29" s="1"/>
  <c r="T53" i="29"/>
  <c r="S53" i="29"/>
  <c r="R53" i="29"/>
  <c r="Q53" i="29"/>
  <c r="P53" i="29"/>
  <c r="E53" i="29"/>
  <c r="U53" i="29" s="1"/>
  <c r="S52" i="29"/>
  <c r="R52" i="29"/>
  <c r="Q52" i="29"/>
  <c r="P52" i="29"/>
  <c r="E52" i="29"/>
  <c r="S51" i="29"/>
  <c r="R51" i="29"/>
  <c r="Q51" i="29"/>
  <c r="P51" i="29"/>
  <c r="E51" i="29"/>
  <c r="S50" i="29"/>
  <c r="R50" i="29"/>
  <c r="Q50" i="29"/>
  <c r="P50" i="29"/>
  <c r="E50" i="29"/>
  <c r="S49" i="29"/>
  <c r="R49" i="29"/>
  <c r="Q49" i="29"/>
  <c r="P49" i="29"/>
  <c r="E49" i="29"/>
  <c r="S48" i="29"/>
  <c r="R48" i="29"/>
  <c r="Q48" i="29"/>
  <c r="P48" i="29"/>
  <c r="E48" i="29"/>
  <c r="T47" i="29"/>
  <c r="S47" i="29"/>
  <c r="R47" i="29"/>
  <c r="Q47" i="29"/>
  <c r="P47" i="29"/>
  <c r="E47" i="29"/>
  <c r="U47" i="29" s="1"/>
  <c r="S46" i="29"/>
  <c r="R46" i="29"/>
  <c r="Q46" i="29"/>
  <c r="P46" i="29"/>
  <c r="E46" i="29"/>
  <c r="U45" i="29"/>
  <c r="S45" i="29"/>
  <c r="R45" i="29"/>
  <c r="Q45" i="29"/>
  <c r="P45" i="29"/>
  <c r="E45" i="29"/>
  <c r="T45" i="29" s="1"/>
  <c r="S44" i="29"/>
  <c r="S42" i="29"/>
  <c r="R42" i="29"/>
  <c r="Q42" i="29"/>
  <c r="P42" i="29"/>
  <c r="E42" i="29"/>
  <c r="U42" i="29" s="1"/>
  <c r="S41" i="29"/>
  <c r="R41" i="29"/>
  <c r="Q41" i="29"/>
  <c r="P41" i="29"/>
  <c r="E41" i="29"/>
  <c r="U41" i="29" s="1"/>
  <c r="T40" i="29"/>
  <c r="S40" i="29"/>
  <c r="R40" i="29"/>
  <c r="Q40" i="29"/>
  <c r="P40" i="29"/>
  <c r="E40" i="29"/>
  <c r="U40" i="29" s="1"/>
  <c r="S39" i="29"/>
  <c r="R39" i="29"/>
  <c r="Q39" i="29"/>
  <c r="P39" i="29"/>
  <c r="E39" i="29"/>
  <c r="U39" i="29" s="1"/>
  <c r="S38" i="29"/>
  <c r="R38" i="29"/>
  <c r="Q38" i="29"/>
  <c r="P38" i="29"/>
  <c r="E38" i="29"/>
  <c r="U38" i="29" s="1"/>
  <c r="U37" i="29"/>
  <c r="S37" i="29"/>
  <c r="R37" i="29"/>
  <c r="Q37" i="29"/>
  <c r="P37" i="29"/>
  <c r="E37" i="29"/>
  <c r="T37" i="29" s="1"/>
  <c r="S36" i="29"/>
  <c r="R36" i="29"/>
  <c r="Q36" i="29"/>
  <c r="P36" i="29"/>
  <c r="E36" i="29"/>
  <c r="S35" i="29"/>
  <c r="R35" i="29"/>
  <c r="Q35" i="29"/>
  <c r="P35" i="29"/>
  <c r="E35" i="29"/>
  <c r="T34" i="29"/>
  <c r="S34" i="29"/>
  <c r="R34" i="29"/>
  <c r="Q34" i="29"/>
  <c r="P34" i="29"/>
  <c r="E34" i="29"/>
  <c r="U34" i="29" s="1"/>
  <c r="T33" i="29"/>
  <c r="S33" i="29"/>
  <c r="R33" i="29"/>
  <c r="Q33" i="29"/>
  <c r="P33" i="29"/>
  <c r="E33" i="29"/>
  <c r="U33" i="29" s="1"/>
  <c r="S32" i="29"/>
  <c r="R32" i="29"/>
  <c r="Q32" i="29"/>
  <c r="P32" i="29"/>
  <c r="E32" i="29"/>
  <c r="S31" i="29"/>
  <c r="R31" i="29"/>
  <c r="Q31" i="29"/>
  <c r="P31" i="29"/>
  <c r="E31" i="29"/>
  <c r="U30" i="29"/>
  <c r="T30" i="29"/>
  <c r="S30" i="29"/>
  <c r="R30" i="29"/>
  <c r="Q30" i="29"/>
  <c r="P30" i="29"/>
  <c r="E30" i="29"/>
  <c r="S29" i="29"/>
  <c r="R29" i="29"/>
  <c r="Q29" i="29"/>
  <c r="P29" i="29"/>
  <c r="E29" i="29"/>
  <c r="T29" i="29" s="1"/>
  <c r="S28" i="29"/>
  <c r="S27" i="29"/>
  <c r="R27" i="29"/>
  <c r="Q27" i="29"/>
  <c r="P27" i="29"/>
  <c r="E27" i="29"/>
  <c r="U27" i="29" s="1"/>
  <c r="U26" i="29"/>
  <c r="S26" i="29"/>
  <c r="R26" i="29"/>
  <c r="Q26" i="29"/>
  <c r="P26" i="29"/>
  <c r="E26" i="29"/>
  <c r="T26" i="29" s="1"/>
  <c r="U25" i="29"/>
  <c r="S25" i="29"/>
  <c r="R25" i="29"/>
  <c r="Q25" i="29"/>
  <c r="P25" i="29"/>
  <c r="E25" i="29"/>
  <c r="T25" i="29" s="1"/>
  <c r="S24" i="29"/>
  <c r="R24" i="29"/>
  <c r="Q24" i="29"/>
  <c r="P24" i="29"/>
  <c r="E24" i="29"/>
  <c r="S23" i="29"/>
  <c r="R23" i="29"/>
  <c r="Q23" i="29"/>
  <c r="P23" i="29"/>
  <c r="E23" i="29"/>
  <c r="U22" i="29"/>
  <c r="T22" i="29"/>
  <c r="S22" i="29"/>
  <c r="R22" i="29"/>
  <c r="Q22" i="29"/>
  <c r="P22" i="29"/>
  <c r="E22" i="29"/>
  <c r="U21" i="29"/>
  <c r="T21" i="29"/>
  <c r="S21" i="29"/>
  <c r="R21" i="29"/>
  <c r="Q21" i="29"/>
  <c r="P21" i="29"/>
  <c r="E21" i="29"/>
  <c r="T20" i="29"/>
  <c r="S20" i="29"/>
  <c r="R20" i="29"/>
  <c r="Q20" i="29"/>
  <c r="P20" i="29"/>
  <c r="E20" i="29"/>
  <c r="U20" i="29" s="1"/>
  <c r="S19" i="29"/>
  <c r="R19" i="29"/>
  <c r="Q19" i="29"/>
  <c r="P19" i="29"/>
  <c r="E19" i="29"/>
  <c r="U19" i="29" s="1"/>
  <c r="T18" i="29"/>
  <c r="S18" i="29"/>
  <c r="R18" i="29"/>
  <c r="Q18" i="29"/>
  <c r="P18" i="29"/>
  <c r="E18" i="29"/>
  <c r="U18" i="29" s="1"/>
  <c r="U17" i="29"/>
  <c r="S17" i="29"/>
  <c r="R17" i="29"/>
  <c r="Q17" i="29"/>
  <c r="P17" i="29"/>
  <c r="E17" i="29"/>
  <c r="T17" i="29" s="1"/>
  <c r="S16" i="29"/>
  <c r="R16" i="29"/>
  <c r="Q16" i="29"/>
  <c r="P16" i="29"/>
  <c r="E16" i="29"/>
  <c r="S15" i="29"/>
  <c r="R15" i="29"/>
  <c r="Q15" i="29"/>
  <c r="P15" i="29"/>
  <c r="E15" i="29"/>
  <c r="U14" i="29"/>
  <c r="T14" i="29"/>
  <c r="S14" i="29"/>
  <c r="R14" i="29"/>
  <c r="Q14" i="29"/>
  <c r="P14" i="29"/>
  <c r="E14" i="29"/>
  <c r="T13" i="29"/>
  <c r="S13" i="29"/>
  <c r="R13" i="29"/>
  <c r="Q13" i="29"/>
  <c r="P13" i="29"/>
  <c r="E13" i="29"/>
  <c r="U13" i="29" s="1"/>
  <c r="S12" i="29"/>
  <c r="R12" i="29"/>
  <c r="Q12" i="29"/>
  <c r="P12" i="29"/>
  <c r="E12" i="29"/>
  <c r="U12" i="29" s="1"/>
  <c r="S11" i="29"/>
  <c r="R11" i="29"/>
  <c r="Q11" i="29"/>
  <c r="P11" i="29"/>
  <c r="E11" i="29"/>
  <c r="U11" i="29" s="1"/>
  <c r="T10" i="29"/>
  <c r="S10" i="29"/>
  <c r="R10" i="29"/>
  <c r="Q10" i="29"/>
  <c r="P10" i="29"/>
  <c r="E10" i="29"/>
  <c r="S64" i="28"/>
  <c r="R64" i="28"/>
  <c r="Q64" i="28"/>
  <c r="P64" i="28"/>
  <c r="E64" i="28"/>
  <c r="T64" i="28" s="1"/>
  <c r="S63" i="28"/>
  <c r="R63" i="28"/>
  <c r="Q63" i="28"/>
  <c r="P63" i="28"/>
  <c r="E63" i="28"/>
  <c r="S62" i="28"/>
  <c r="S60" i="28"/>
  <c r="R60" i="28"/>
  <c r="Q60" i="28"/>
  <c r="P60" i="28"/>
  <c r="E60" i="28"/>
  <c r="U60" i="28" s="1"/>
  <c r="T59" i="28"/>
  <c r="S59" i="28"/>
  <c r="R59" i="28"/>
  <c r="Q59" i="28"/>
  <c r="P59" i="28"/>
  <c r="E59" i="28"/>
  <c r="U59" i="28" s="1"/>
  <c r="S58" i="28"/>
  <c r="R58" i="28"/>
  <c r="Q58" i="28"/>
  <c r="P58" i="28"/>
  <c r="E58" i="28"/>
  <c r="U58" i="28" s="1"/>
  <c r="S57" i="28"/>
  <c r="R57" i="28"/>
  <c r="Q57" i="28"/>
  <c r="P57" i="28"/>
  <c r="E57" i="28"/>
  <c r="T57" i="28" s="1"/>
  <c r="S56" i="28"/>
  <c r="T55" i="28"/>
  <c r="S55" i="28"/>
  <c r="R55" i="28"/>
  <c r="Q55" i="28"/>
  <c r="P55" i="28"/>
  <c r="E55" i="28"/>
  <c r="U55" i="28" s="1"/>
  <c r="S54" i="28"/>
  <c r="R54" i="28"/>
  <c r="Q54" i="28"/>
  <c r="P54" i="28"/>
  <c r="E54" i="28"/>
  <c r="U54" i="28" s="1"/>
  <c r="U53" i="28"/>
  <c r="S53" i="28"/>
  <c r="R53" i="28"/>
  <c r="Q53" i="28"/>
  <c r="P53" i="28"/>
  <c r="E53" i="28"/>
  <c r="T53" i="28" s="1"/>
  <c r="S52" i="28"/>
  <c r="R52" i="28"/>
  <c r="Q52" i="28"/>
  <c r="P52" i="28"/>
  <c r="E52" i="28"/>
  <c r="S51" i="28"/>
  <c r="R51" i="28"/>
  <c r="Q51" i="28"/>
  <c r="P51" i="28"/>
  <c r="E51" i="28"/>
  <c r="S50" i="28"/>
  <c r="R50" i="28"/>
  <c r="Q50" i="28"/>
  <c r="P50" i="28"/>
  <c r="E50" i="28"/>
  <c r="S49" i="28"/>
  <c r="R49" i="28"/>
  <c r="Q49" i="28"/>
  <c r="P49" i="28"/>
  <c r="E49" i="28"/>
  <c r="T48" i="28"/>
  <c r="S48" i="28"/>
  <c r="R48" i="28"/>
  <c r="Q48" i="28"/>
  <c r="P48" i="28"/>
  <c r="E48" i="28"/>
  <c r="U48" i="28" s="1"/>
  <c r="T47" i="28"/>
  <c r="S47" i="28"/>
  <c r="R47" i="28"/>
  <c r="Q47" i="28"/>
  <c r="P47" i="28"/>
  <c r="E47" i="28"/>
  <c r="U47" i="28" s="1"/>
  <c r="S46" i="28"/>
  <c r="R46" i="28"/>
  <c r="Q46" i="28"/>
  <c r="P46" i="28"/>
  <c r="E46" i="28"/>
  <c r="U46" i="28" s="1"/>
  <c r="S45" i="28"/>
  <c r="R45" i="28"/>
  <c r="Q45" i="28"/>
  <c r="P45" i="28"/>
  <c r="E45" i="28"/>
  <c r="T45" i="28" s="1"/>
  <c r="S44" i="28"/>
  <c r="S42" i="28"/>
  <c r="R42" i="28"/>
  <c r="Q42" i="28"/>
  <c r="P42" i="28"/>
  <c r="E42" i="28"/>
  <c r="U42" i="28" s="1"/>
  <c r="S41" i="28"/>
  <c r="R41" i="28"/>
  <c r="Q41" i="28"/>
  <c r="P41" i="28"/>
  <c r="E41" i="28"/>
  <c r="T41" i="28" s="1"/>
  <c r="S40" i="28"/>
  <c r="R40" i="28"/>
  <c r="Q40" i="28"/>
  <c r="P40" i="28"/>
  <c r="E40" i="28"/>
  <c r="S39" i="28"/>
  <c r="R39" i="28"/>
  <c r="Q39" i="28"/>
  <c r="P39" i="28"/>
  <c r="E39" i="28"/>
  <c r="U39" i="28" s="1"/>
  <c r="S38" i="28"/>
  <c r="R38" i="28"/>
  <c r="Q38" i="28"/>
  <c r="P38" i="28"/>
  <c r="E38" i="28"/>
  <c r="U38" i="28" s="1"/>
  <c r="S37" i="28"/>
  <c r="R37" i="28"/>
  <c r="Q37" i="28"/>
  <c r="P37" i="28"/>
  <c r="E37" i="28"/>
  <c r="S36" i="28"/>
  <c r="R36" i="28"/>
  <c r="Q36" i="28"/>
  <c r="P36" i="28"/>
  <c r="E36" i="28"/>
  <c r="S35" i="28"/>
  <c r="R35" i="28"/>
  <c r="Q35" i="28"/>
  <c r="P35" i="28"/>
  <c r="E35" i="28"/>
  <c r="U34" i="28"/>
  <c r="S34" i="28"/>
  <c r="R34" i="28"/>
  <c r="Q34" i="28"/>
  <c r="P34" i="28"/>
  <c r="E34" i="28"/>
  <c r="T34" i="28" s="1"/>
  <c r="S33" i="28"/>
  <c r="R33" i="28"/>
  <c r="Q33" i="28"/>
  <c r="P33" i="28"/>
  <c r="E33" i="28"/>
  <c r="S32" i="28"/>
  <c r="R32" i="28"/>
  <c r="Q32" i="28"/>
  <c r="P32" i="28"/>
  <c r="E32" i="28"/>
  <c r="S31" i="28"/>
  <c r="R31" i="28"/>
  <c r="Q31" i="28"/>
  <c r="P31" i="28"/>
  <c r="E31" i="28"/>
  <c r="U31" i="28" s="1"/>
  <c r="S30" i="28"/>
  <c r="R30" i="28"/>
  <c r="Q30" i="28"/>
  <c r="P30" i="28"/>
  <c r="E30" i="28"/>
  <c r="U30" i="28" s="1"/>
  <c r="S29" i="28"/>
  <c r="R29" i="28"/>
  <c r="Q29" i="28"/>
  <c r="P29" i="28"/>
  <c r="E29" i="28"/>
  <c r="T29" i="28" s="1"/>
  <c r="S27" i="28"/>
  <c r="R27" i="28"/>
  <c r="Q27" i="28"/>
  <c r="P27" i="28"/>
  <c r="E27" i="28"/>
  <c r="U27" i="28" s="1"/>
  <c r="T26" i="28"/>
  <c r="S26" i="28"/>
  <c r="R26" i="28"/>
  <c r="Q26" i="28"/>
  <c r="P26" i="28"/>
  <c r="E26" i="28"/>
  <c r="U26" i="28" s="1"/>
  <c r="S25" i="28"/>
  <c r="R25" i="28"/>
  <c r="Q25" i="28"/>
  <c r="P25" i="28"/>
  <c r="E25" i="28"/>
  <c r="S24" i="28"/>
  <c r="R24" i="28"/>
  <c r="Q24" i="28"/>
  <c r="P24" i="28"/>
  <c r="E24" i="28"/>
  <c r="S23" i="28"/>
  <c r="R23" i="28"/>
  <c r="Q23" i="28"/>
  <c r="P23" i="28"/>
  <c r="E23" i="28"/>
  <c r="S22" i="28"/>
  <c r="R22" i="28"/>
  <c r="Q22" i="28"/>
  <c r="P22" i="28"/>
  <c r="E22" i="28"/>
  <c r="S21" i="28"/>
  <c r="R21" i="28"/>
  <c r="Q21" i="28"/>
  <c r="P21" i="28"/>
  <c r="E21" i="28"/>
  <c r="T20" i="28"/>
  <c r="S20" i="28"/>
  <c r="R20" i="28"/>
  <c r="Q20" i="28"/>
  <c r="P20" i="28"/>
  <c r="E20" i="28"/>
  <c r="U20" i="28" s="1"/>
  <c r="S19" i="28"/>
  <c r="R19" i="28"/>
  <c r="Q19" i="28"/>
  <c r="P19" i="28"/>
  <c r="E19" i="28"/>
  <c r="U19" i="28" s="1"/>
  <c r="S18" i="28"/>
  <c r="R18" i="28"/>
  <c r="Q18" i="28"/>
  <c r="P18" i="28"/>
  <c r="E18" i="28"/>
  <c r="S17" i="28"/>
  <c r="R17" i="28"/>
  <c r="Q17" i="28"/>
  <c r="P17" i="28"/>
  <c r="E17" i="28"/>
  <c r="S16" i="28"/>
  <c r="R16" i="28"/>
  <c r="Q16" i="28"/>
  <c r="P16" i="28"/>
  <c r="E16" i="28"/>
  <c r="S15" i="28"/>
  <c r="R15" i="28"/>
  <c r="Q15" i="28"/>
  <c r="P15" i="28"/>
  <c r="E15" i="28"/>
  <c r="S14" i="28"/>
  <c r="R14" i="28"/>
  <c r="Q14" i="28"/>
  <c r="P14" i="28"/>
  <c r="E14" i="28"/>
  <c r="U13" i="28"/>
  <c r="S13" i="28"/>
  <c r="R13" i="28"/>
  <c r="Q13" i="28"/>
  <c r="P13" i="28"/>
  <c r="E13" i="28"/>
  <c r="T13" i="28" s="1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U11" i="28" s="1"/>
  <c r="S10" i="28"/>
  <c r="R10" i="28"/>
  <c r="Q10" i="28"/>
  <c r="P10" i="28"/>
  <c r="E10" i="28"/>
  <c r="S64" i="27"/>
  <c r="R64" i="27"/>
  <c r="Q64" i="27"/>
  <c r="P64" i="27"/>
  <c r="E64" i="27"/>
  <c r="S63" i="27"/>
  <c r="R63" i="27"/>
  <c r="Q63" i="27"/>
  <c r="Q62" i="27" s="1"/>
  <c r="P63" i="27"/>
  <c r="E63" i="27"/>
  <c r="S62" i="27"/>
  <c r="S60" i="27"/>
  <c r="R60" i="27"/>
  <c r="Q60" i="27"/>
  <c r="P60" i="27"/>
  <c r="E60" i="27"/>
  <c r="U60" i="27" s="1"/>
  <c r="S59" i="27"/>
  <c r="R59" i="27"/>
  <c r="Q59" i="27"/>
  <c r="P59" i="27"/>
  <c r="E59" i="27"/>
  <c r="U59" i="27" s="1"/>
  <c r="S58" i="27"/>
  <c r="R58" i="27"/>
  <c r="Q58" i="27"/>
  <c r="P58" i="27"/>
  <c r="E58" i="27"/>
  <c r="U58" i="27" s="1"/>
  <c r="S57" i="27"/>
  <c r="R57" i="27"/>
  <c r="Q57" i="27"/>
  <c r="P57" i="27"/>
  <c r="E57" i="27"/>
  <c r="S56" i="27"/>
  <c r="S55" i="27"/>
  <c r="R55" i="27"/>
  <c r="Q55" i="27"/>
  <c r="P55" i="27"/>
  <c r="E55" i="27"/>
  <c r="U55" i="27" s="1"/>
  <c r="T54" i="27"/>
  <c r="S54" i="27"/>
  <c r="R54" i="27"/>
  <c r="Q54" i="27"/>
  <c r="P54" i="27"/>
  <c r="E54" i="27"/>
  <c r="U54" i="27" s="1"/>
  <c r="S53" i="27"/>
  <c r="R53" i="27"/>
  <c r="Q53" i="27"/>
  <c r="U53" i="27" s="1"/>
  <c r="P53" i="27"/>
  <c r="E53" i="27"/>
  <c r="S52" i="27"/>
  <c r="R52" i="27"/>
  <c r="Q52" i="27"/>
  <c r="P52" i="27"/>
  <c r="E52" i="27"/>
  <c r="S51" i="27"/>
  <c r="R51" i="27"/>
  <c r="Q51" i="27"/>
  <c r="P51" i="27"/>
  <c r="E51" i="27"/>
  <c r="S50" i="27"/>
  <c r="R50" i="27"/>
  <c r="Q50" i="27"/>
  <c r="P50" i="27"/>
  <c r="E50" i="27"/>
  <c r="S49" i="27"/>
  <c r="R49" i="27"/>
  <c r="Q49" i="27"/>
  <c r="P49" i="27"/>
  <c r="E49" i="27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S46" i="27"/>
  <c r="R46" i="27"/>
  <c r="Q46" i="27"/>
  <c r="P46" i="27"/>
  <c r="E46" i="27"/>
  <c r="U45" i="27"/>
  <c r="S45" i="27"/>
  <c r="R45" i="27"/>
  <c r="Q45" i="27"/>
  <c r="P45" i="27"/>
  <c r="E45" i="27"/>
  <c r="T45" i="27" s="1"/>
  <c r="T42" i="27"/>
  <c r="S42" i="27"/>
  <c r="R42" i="27"/>
  <c r="Q42" i="27"/>
  <c r="P42" i="27"/>
  <c r="E42" i="27"/>
  <c r="U42" i="27" s="1"/>
  <c r="S41" i="27"/>
  <c r="R41" i="27"/>
  <c r="Q41" i="27"/>
  <c r="P41" i="27"/>
  <c r="E41" i="27"/>
  <c r="U41" i="27" s="1"/>
  <c r="S40" i="27"/>
  <c r="R40" i="27"/>
  <c r="Q40" i="27"/>
  <c r="P40" i="27"/>
  <c r="E40" i="27"/>
  <c r="U40" i="27" s="1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T38" i="27" s="1"/>
  <c r="S37" i="27"/>
  <c r="R37" i="27"/>
  <c r="Q37" i="27"/>
  <c r="P37" i="27"/>
  <c r="E37" i="27"/>
  <c r="S36" i="27"/>
  <c r="R36" i="27"/>
  <c r="Q36" i="27"/>
  <c r="P36" i="27"/>
  <c r="E36" i="27"/>
  <c r="U35" i="27"/>
  <c r="S35" i="27"/>
  <c r="R35" i="27"/>
  <c r="Q35" i="27"/>
  <c r="P35" i="27"/>
  <c r="E35" i="27"/>
  <c r="T35" i="27" s="1"/>
  <c r="S34" i="27"/>
  <c r="R34" i="27"/>
  <c r="Q34" i="27"/>
  <c r="P34" i="27"/>
  <c r="E34" i="27"/>
  <c r="S33" i="27"/>
  <c r="R33" i="27"/>
  <c r="Q33" i="27"/>
  <c r="P33" i="27"/>
  <c r="E33" i="27"/>
  <c r="S32" i="27"/>
  <c r="R32" i="27"/>
  <c r="Q32" i="27"/>
  <c r="P32" i="27"/>
  <c r="E32" i="27"/>
  <c r="U32" i="27" s="1"/>
  <c r="S31" i="27"/>
  <c r="R31" i="27"/>
  <c r="Q31" i="27"/>
  <c r="P31" i="27"/>
  <c r="T31" i="27" s="1"/>
  <c r="E31" i="27"/>
  <c r="S30" i="27"/>
  <c r="R30" i="27"/>
  <c r="Q30" i="27"/>
  <c r="P30" i="27"/>
  <c r="E30" i="27"/>
  <c r="S29" i="27"/>
  <c r="R29" i="27"/>
  <c r="Q29" i="27"/>
  <c r="P29" i="27"/>
  <c r="E29" i="27"/>
  <c r="S27" i="27"/>
  <c r="R27" i="27"/>
  <c r="Q27" i="27"/>
  <c r="P27" i="27"/>
  <c r="E27" i="27"/>
  <c r="U27" i="27" s="1"/>
  <c r="S26" i="27"/>
  <c r="R26" i="27"/>
  <c r="Q26" i="27"/>
  <c r="P26" i="27"/>
  <c r="E26" i="27"/>
  <c r="S25" i="27"/>
  <c r="R25" i="27"/>
  <c r="Q25" i="27"/>
  <c r="P25" i="27"/>
  <c r="E25" i="27"/>
  <c r="S24" i="27"/>
  <c r="R24" i="27"/>
  <c r="Q24" i="27"/>
  <c r="P24" i="27"/>
  <c r="E24" i="27"/>
  <c r="S23" i="27"/>
  <c r="R23" i="27"/>
  <c r="Q23" i="27"/>
  <c r="P23" i="27"/>
  <c r="E23" i="27"/>
  <c r="S22" i="27"/>
  <c r="R22" i="27"/>
  <c r="Q22" i="27"/>
  <c r="P22" i="27"/>
  <c r="E22" i="27"/>
  <c r="T21" i="27"/>
  <c r="S21" i="27"/>
  <c r="R21" i="27"/>
  <c r="Q21" i="27"/>
  <c r="P21" i="27"/>
  <c r="E21" i="27"/>
  <c r="U21" i="27" s="1"/>
  <c r="S20" i="27"/>
  <c r="R20" i="27"/>
  <c r="Q20" i="27"/>
  <c r="P20" i="27"/>
  <c r="E20" i="27"/>
  <c r="U20" i="27" s="1"/>
  <c r="S19" i="27"/>
  <c r="R19" i="27"/>
  <c r="Q19" i="27"/>
  <c r="P19" i="27"/>
  <c r="E19" i="27"/>
  <c r="S18" i="27"/>
  <c r="R18" i="27"/>
  <c r="Q18" i="27"/>
  <c r="P18" i="27"/>
  <c r="E18" i="27"/>
  <c r="S17" i="27"/>
  <c r="R17" i="27"/>
  <c r="Q17" i="27"/>
  <c r="P17" i="27"/>
  <c r="E17" i="27"/>
  <c r="S16" i="27"/>
  <c r="R16" i="27"/>
  <c r="Q16" i="27"/>
  <c r="P16" i="27"/>
  <c r="E16" i="27"/>
  <c r="S15" i="27"/>
  <c r="R15" i="27"/>
  <c r="Q15" i="27"/>
  <c r="P15" i="27"/>
  <c r="E15" i="27"/>
  <c r="U14" i="27"/>
  <c r="S14" i="27"/>
  <c r="R14" i="27"/>
  <c r="Q14" i="27"/>
  <c r="P14" i="27"/>
  <c r="E14" i="27"/>
  <c r="T14" i="27" s="1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U12" i="27" s="1"/>
  <c r="S11" i="27"/>
  <c r="R11" i="27"/>
  <c r="Q11" i="27"/>
  <c r="P11" i="27"/>
  <c r="E11" i="27"/>
  <c r="S10" i="27"/>
  <c r="R10" i="27"/>
  <c r="Q10" i="27"/>
  <c r="P10" i="27"/>
  <c r="E10" i="27"/>
  <c r="S64" i="26"/>
  <c r="R64" i="26"/>
  <c r="Q64" i="26"/>
  <c r="P64" i="26"/>
  <c r="E64" i="26"/>
  <c r="S63" i="26"/>
  <c r="R63" i="26"/>
  <c r="Q63" i="26"/>
  <c r="P63" i="26"/>
  <c r="E63" i="26"/>
  <c r="S62" i="26"/>
  <c r="S60" i="26"/>
  <c r="R60" i="26"/>
  <c r="Q60" i="26"/>
  <c r="P60" i="26"/>
  <c r="E60" i="26"/>
  <c r="T59" i="26"/>
  <c r="S59" i="26"/>
  <c r="R59" i="26"/>
  <c r="Q59" i="26"/>
  <c r="P59" i="26"/>
  <c r="E59" i="26"/>
  <c r="U59" i="26" s="1"/>
  <c r="S58" i="26"/>
  <c r="R58" i="26"/>
  <c r="Q58" i="26"/>
  <c r="P58" i="26"/>
  <c r="E58" i="26"/>
  <c r="T58" i="26" s="1"/>
  <c r="S57" i="26"/>
  <c r="R57" i="26"/>
  <c r="Q57" i="26"/>
  <c r="P57" i="26"/>
  <c r="E57" i="26"/>
  <c r="S56" i="26"/>
  <c r="S55" i="26"/>
  <c r="R55" i="26"/>
  <c r="Q55" i="26"/>
  <c r="U55" i="26" s="1"/>
  <c r="P55" i="26"/>
  <c r="T55" i="26" s="1"/>
  <c r="E55" i="26"/>
  <c r="S54" i="26"/>
  <c r="R54" i="26"/>
  <c r="Q54" i="26"/>
  <c r="P54" i="26"/>
  <c r="E54" i="26"/>
  <c r="T54" i="26" s="1"/>
  <c r="S53" i="26"/>
  <c r="R53" i="26"/>
  <c r="Q53" i="26"/>
  <c r="P53" i="26"/>
  <c r="E53" i="26"/>
  <c r="S52" i="26"/>
  <c r="R52" i="26"/>
  <c r="Q52" i="26"/>
  <c r="P52" i="26"/>
  <c r="E52" i="26"/>
  <c r="U51" i="26"/>
  <c r="T51" i="26"/>
  <c r="S51" i="26"/>
  <c r="R51" i="26"/>
  <c r="Q51" i="26"/>
  <c r="P51" i="26"/>
  <c r="E51" i="26"/>
  <c r="T50" i="26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S48" i="26"/>
  <c r="R48" i="26"/>
  <c r="Q48" i="26"/>
  <c r="P48" i="26"/>
  <c r="E48" i="26"/>
  <c r="U47" i="26"/>
  <c r="T47" i="26"/>
  <c r="S47" i="26"/>
  <c r="R47" i="26"/>
  <c r="Q47" i="26"/>
  <c r="P47" i="26"/>
  <c r="E47" i="26"/>
  <c r="U46" i="26"/>
  <c r="S46" i="26"/>
  <c r="R46" i="26"/>
  <c r="Q46" i="26"/>
  <c r="P46" i="26"/>
  <c r="E46" i="26"/>
  <c r="T46" i="26" s="1"/>
  <c r="S45" i="26"/>
  <c r="R45" i="26"/>
  <c r="Q45" i="26"/>
  <c r="P45" i="26"/>
  <c r="E45" i="26"/>
  <c r="T45" i="26" s="1"/>
  <c r="S44" i="26"/>
  <c r="S42" i="26"/>
  <c r="R42" i="26"/>
  <c r="Q42" i="26"/>
  <c r="P42" i="26"/>
  <c r="E42" i="26"/>
  <c r="U42" i="26" s="1"/>
  <c r="S41" i="26"/>
  <c r="R41" i="26"/>
  <c r="Q41" i="26"/>
  <c r="P41" i="26"/>
  <c r="E41" i="26"/>
  <c r="S40" i="26"/>
  <c r="R40" i="26"/>
  <c r="Q40" i="26"/>
  <c r="P40" i="26"/>
  <c r="E40" i="26"/>
  <c r="U40" i="26" s="1"/>
  <c r="S39" i="26"/>
  <c r="R39" i="26"/>
  <c r="Q39" i="26"/>
  <c r="P39" i="26"/>
  <c r="E39" i="26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U36" i="26" s="1"/>
  <c r="P36" i="26"/>
  <c r="E36" i="26"/>
  <c r="T36" i="26" s="1"/>
  <c r="S35" i="26"/>
  <c r="R35" i="26"/>
  <c r="Q35" i="26"/>
  <c r="P35" i="26"/>
  <c r="E35" i="26"/>
  <c r="S34" i="26"/>
  <c r="R34" i="26"/>
  <c r="Q34" i="26"/>
  <c r="P34" i="26"/>
  <c r="E34" i="26"/>
  <c r="S33" i="26"/>
  <c r="R33" i="26"/>
  <c r="Q33" i="26"/>
  <c r="P33" i="26"/>
  <c r="E33" i="26"/>
  <c r="T32" i="26"/>
  <c r="S32" i="26"/>
  <c r="R32" i="26"/>
  <c r="Q32" i="26"/>
  <c r="P32" i="26"/>
  <c r="E32" i="26"/>
  <c r="U32" i="26" s="1"/>
  <c r="S31" i="26"/>
  <c r="R31" i="26"/>
  <c r="Q31" i="26"/>
  <c r="P31" i="26"/>
  <c r="E31" i="26"/>
  <c r="S30" i="26"/>
  <c r="R30" i="26"/>
  <c r="Q30" i="26"/>
  <c r="P30" i="26"/>
  <c r="E30" i="26"/>
  <c r="S29" i="26"/>
  <c r="R29" i="26"/>
  <c r="Q29" i="26"/>
  <c r="P29" i="26"/>
  <c r="E29" i="26"/>
  <c r="U29" i="26" s="1"/>
  <c r="S28" i="26"/>
  <c r="S27" i="26"/>
  <c r="R27" i="26"/>
  <c r="Q27" i="26"/>
  <c r="P27" i="26"/>
  <c r="E27" i="26"/>
  <c r="T27" i="26" s="1"/>
  <c r="S26" i="26"/>
  <c r="R26" i="26"/>
  <c r="Q26" i="26"/>
  <c r="P26" i="26"/>
  <c r="E26" i="26"/>
  <c r="U26" i="26" s="1"/>
  <c r="S25" i="26"/>
  <c r="R25" i="26"/>
  <c r="Q25" i="26"/>
  <c r="P25" i="26"/>
  <c r="E25" i="26"/>
  <c r="T24" i="26"/>
  <c r="S24" i="26"/>
  <c r="R24" i="26"/>
  <c r="Q24" i="26"/>
  <c r="P24" i="26"/>
  <c r="E24" i="26"/>
  <c r="U24" i="26" s="1"/>
  <c r="U23" i="26"/>
  <c r="S23" i="26"/>
  <c r="R23" i="26"/>
  <c r="Q23" i="26"/>
  <c r="P23" i="26"/>
  <c r="E23" i="26"/>
  <c r="T23" i="26" s="1"/>
  <c r="S22" i="26"/>
  <c r="R22" i="26"/>
  <c r="Q22" i="26"/>
  <c r="P22" i="26"/>
  <c r="E22" i="26"/>
  <c r="U22" i="26" s="1"/>
  <c r="S21" i="26"/>
  <c r="R21" i="26"/>
  <c r="Q21" i="26"/>
  <c r="P21" i="26"/>
  <c r="E21" i="26"/>
  <c r="T21" i="26" s="1"/>
  <c r="U20" i="26"/>
  <c r="T20" i="26"/>
  <c r="S20" i="26"/>
  <c r="R20" i="26"/>
  <c r="Q20" i="26"/>
  <c r="P20" i="26"/>
  <c r="E20" i="26"/>
  <c r="S19" i="26"/>
  <c r="R19" i="26"/>
  <c r="Q19" i="26"/>
  <c r="P19" i="26"/>
  <c r="E19" i="26"/>
  <c r="S18" i="26"/>
  <c r="R18" i="26"/>
  <c r="Q18" i="26"/>
  <c r="P18" i="26"/>
  <c r="E18" i="26"/>
  <c r="U17" i="26"/>
  <c r="S17" i="26"/>
  <c r="R17" i="26"/>
  <c r="Q17" i="26"/>
  <c r="P17" i="26"/>
  <c r="E17" i="26"/>
  <c r="T17" i="26" s="1"/>
  <c r="S16" i="26"/>
  <c r="R16" i="26"/>
  <c r="Q16" i="26"/>
  <c r="P16" i="26"/>
  <c r="E16" i="26"/>
  <c r="U16" i="26" s="1"/>
  <c r="S15" i="26"/>
  <c r="R15" i="26"/>
  <c r="Q15" i="26"/>
  <c r="P15" i="26"/>
  <c r="E15" i="26"/>
  <c r="S14" i="26"/>
  <c r="R14" i="26"/>
  <c r="Q14" i="26"/>
  <c r="P14" i="26"/>
  <c r="E14" i="26"/>
  <c r="U13" i="26"/>
  <c r="S13" i="26"/>
  <c r="R13" i="26"/>
  <c r="Q13" i="26"/>
  <c r="P13" i="26"/>
  <c r="E13" i="26"/>
  <c r="S12" i="26"/>
  <c r="R12" i="26"/>
  <c r="Q12" i="26"/>
  <c r="P12" i="26"/>
  <c r="E12" i="26"/>
  <c r="U12" i="26" s="1"/>
  <c r="S11" i="26"/>
  <c r="R11" i="26"/>
  <c r="Q11" i="26"/>
  <c r="P11" i="26"/>
  <c r="E11" i="26"/>
  <c r="T11" i="26" s="1"/>
  <c r="S10" i="26"/>
  <c r="R10" i="26"/>
  <c r="Q10" i="26"/>
  <c r="P10" i="26"/>
  <c r="E10" i="26"/>
  <c r="S64" i="25"/>
  <c r="R64" i="25"/>
  <c r="Q64" i="25"/>
  <c r="P64" i="25"/>
  <c r="E64" i="25"/>
  <c r="U64" i="25" s="1"/>
  <c r="U63" i="25"/>
  <c r="S63" i="25"/>
  <c r="R63" i="25"/>
  <c r="Q63" i="25"/>
  <c r="Q62" i="25" s="1"/>
  <c r="P63" i="25"/>
  <c r="E63" i="25"/>
  <c r="S60" i="25"/>
  <c r="R60" i="25"/>
  <c r="Q60" i="25"/>
  <c r="P60" i="25"/>
  <c r="E60" i="25"/>
  <c r="U60" i="25" s="1"/>
  <c r="S59" i="25"/>
  <c r="R59" i="25"/>
  <c r="Q59" i="25"/>
  <c r="P59" i="25"/>
  <c r="E59" i="25"/>
  <c r="U58" i="25"/>
  <c r="S58" i="25"/>
  <c r="R58" i="25"/>
  <c r="Q58" i="25"/>
  <c r="P58" i="25"/>
  <c r="E58" i="25"/>
  <c r="T58" i="25" s="1"/>
  <c r="T57" i="25"/>
  <c r="S57" i="25"/>
  <c r="R57" i="25"/>
  <c r="Q57" i="25"/>
  <c r="P57" i="25"/>
  <c r="E57" i="25"/>
  <c r="U57" i="25" s="1"/>
  <c r="S55" i="25"/>
  <c r="R55" i="25"/>
  <c r="Q55" i="25"/>
  <c r="P55" i="25"/>
  <c r="E55" i="25"/>
  <c r="U54" i="25"/>
  <c r="T54" i="25"/>
  <c r="S54" i="25"/>
  <c r="R54" i="25"/>
  <c r="Q54" i="25"/>
  <c r="P54" i="25"/>
  <c r="E54" i="25"/>
  <c r="U53" i="25"/>
  <c r="S53" i="25"/>
  <c r="R53" i="25"/>
  <c r="Q53" i="25"/>
  <c r="P53" i="25"/>
  <c r="E53" i="25"/>
  <c r="T53" i="25" s="1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U50" i="25"/>
  <c r="T50" i="25"/>
  <c r="S50" i="25"/>
  <c r="R50" i="25"/>
  <c r="Q50" i="25"/>
  <c r="P50" i="25"/>
  <c r="E50" i="25"/>
  <c r="U49" i="25"/>
  <c r="S49" i="25"/>
  <c r="R49" i="25"/>
  <c r="Q49" i="25"/>
  <c r="P49" i="25"/>
  <c r="E49" i="25"/>
  <c r="T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U46" i="25"/>
  <c r="T46" i="25"/>
  <c r="S46" i="25"/>
  <c r="R46" i="25"/>
  <c r="Q46" i="25"/>
  <c r="P46" i="25"/>
  <c r="E46" i="25"/>
  <c r="U45" i="25"/>
  <c r="S45" i="25"/>
  <c r="R45" i="25"/>
  <c r="Q45" i="25"/>
  <c r="P45" i="25"/>
  <c r="T45" i="25" s="1"/>
  <c r="E45" i="25"/>
  <c r="S44" i="25"/>
  <c r="S42" i="25"/>
  <c r="R42" i="25"/>
  <c r="Q42" i="25"/>
  <c r="P42" i="25"/>
  <c r="E42" i="25"/>
  <c r="S41" i="25"/>
  <c r="R41" i="25"/>
  <c r="Q41" i="25"/>
  <c r="P41" i="25"/>
  <c r="E41" i="25"/>
  <c r="U41" i="25" s="1"/>
  <c r="S40" i="25"/>
  <c r="R40" i="25"/>
  <c r="Q40" i="25"/>
  <c r="P40" i="25"/>
  <c r="E40" i="25"/>
  <c r="T40" i="25" s="1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U38" i="25" s="1"/>
  <c r="S37" i="25"/>
  <c r="R37" i="25"/>
  <c r="Q37" i="25"/>
  <c r="P37" i="25"/>
  <c r="E37" i="25"/>
  <c r="U36" i="25"/>
  <c r="S36" i="25"/>
  <c r="R36" i="25"/>
  <c r="Q36" i="25"/>
  <c r="P36" i="25"/>
  <c r="E36" i="25"/>
  <c r="T36" i="25" s="1"/>
  <c r="T35" i="25"/>
  <c r="S35" i="25"/>
  <c r="R35" i="25"/>
  <c r="Q35" i="25"/>
  <c r="P35" i="25"/>
  <c r="E35" i="25"/>
  <c r="U35" i="25" s="1"/>
  <c r="U34" i="25"/>
  <c r="S34" i="25"/>
  <c r="R34" i="25"/>
  <c r="Q34" i="25"/>
  <c r="P34" i="25"/>
  <c r="E34" i="25"/>
  <c r="T34" i="25" s="1"/>
  <c r="S33" i="25"/>
  <c r="R33" i="25"/>
  <c r="Q33" i="25"/>
  <c r="P33" i="25"/>
  <c r="E33" i="25"/>
  <c r="U32" i="25"/>
  <c r="S32" i="25"/>
  <c r="R32" i="25"/>
  <c r="Q32" i="25"/>
  <c r="P32" i="25"/>
  <c r="E32" i="25"/>
  <c r="T32" i="25" s="1"/>
  <c r="S31" i="25"/>
  <c r="R31" i="25"/>
  <c r="Q31" i="25"/>
  <c r="P31" i="25"/>
  <c r="E31" i="25"/>
  <c r="U31" i="25" s="1"/>
  <c r="T30" i="25"/>
  <c r="S30" i="25"/>
  <c r="R30" i="25"/>
  <c r="Q30" i="25"/>
  <c r="P30" i="25"/>
  <c r="E30" i="25"/>
  <c r="U30" i="25" s="1"/>
  <c r="S29" i="25"/>
  <c r="R29" i="25"/>
  <c r="Q29" i="25"/>
  <c r="P29" i="25"/>
  <c r="E29" i="25"/>
  <c r="U29" i="25" s="1"/>
  <c r="S28" i="25"/>
  <c r="U27" i="25"/>
  <c r="S27" i="25"/>
  <c r="R27" i="25"/>
  <c r="Q27" i="25"/>
  <c r="P27" i="25"/>
  <c r="E27" i="25"/>
  <c r="T27" i="25" s="1"/>
  <c r="T26" i="25"/>
  <c r="S26" i="25"/>
  <c r="R26" i="25"/>
  <c r="Q26" i="25"/>
  <c r="P26" i="25"/>
  <c r="E26" i="25"/>
  <c r="U26" i="25" s="1"/>
  <c r="T25" i="25"/>
  <c r="S25" i="25"/>
  <c r="R25" i="25"/>
  <c r="Q25" i="25"/>
  <c r="P25" i="25"/>
  <c r="E25" i="25"/>
  <c r="U25" i="25" s="1"/>
  <c r="U24" i="25"/>
  <c r="S24" i="25"/>
  <c r="R24" i="25"/>
  <c r="Q24" i="25"/>
  <c r="P24" i="25"/>
  <c r="E24" i="25"/>
  <c r="T24" i="25" s="1"/>
  <c r="S23" i="25"/>
  <c r="R23" i="25"/>
  <c r="Q23" i="25"/>
  <c r="P23" i="25"/>
  <c r="E23" i="25"/>
  <c r="T23" i="25" s="1"/>
  <c r="U22" i="25"/>
  <c r="S22" i="25"/>
  <c r="R22" i="25"/>
  <c r="Q22" i="25"/>
  <c r="P22" i="25"/>
  <c r="E22" i="25"/>
  <c r="T22" i="25" s="1"/>
  <c r="S21" i="25"/>
  <c r="R21" i="25"/>
  <c r="Q21" i="25"/>
  <c r="P21" i="25"/>
  <c r="E21" i="25"/>
  <c r="S20" i="25"/>
  <c r="R20" i="25"/>
  <c r="Q20" i="25"/>
  <c r="P20" i="25"/>
  <c r="E20" i="25"/>
  <c r="S19" i="25"/>
  <c r="R19" i="25"/>
  <c r="Q19" i="25"/>
  <c r="P19" i="25"/>
  <c r="E19" i="25"/>
  <c r="S18" i="25"/>
  <c r="R18" i="25"/>
  <c r="Q18" i="25"/>
  <c r="P18" i="25"/>
  <c r="E18" i="25"/>
  <c r="U18" i="25" s="1"/>
  <c r="T17" i="25"/>
  <c r="S17" i="25"/>
  <c r="R17" i="25"/>
  <c r="Q17" i="25"/>
  <c r="P17" i="25"/>
  <c r="E17" i="25"/>
  <c r="U17" i="25" s="1"/>
  <c r="S16" i="25"/>
  <c r="R16" i="25"/>
  <c r="Q16" i="25"/>
  <c r="P16" i="25"/>
  <c r="E16" i="25"/>
  <c r="U15" i="25"/>
  <c r="T15" i="25"/>
  <c r="S15" i="25"/>
  <c r="R15" i="25"/>
  <c r="Q15" i="25"/>
  <c r="P15" i="25"/>
  <c r="E15" i="25"/>
  <c r="S14" i="25"/>
  <c r="R14" i="25"/>
  <c r="Q14" i="25"/>
  <c r="P14" i="25"/>
  <c r="E14" i="25"/>
  <c r="T14" i="25" s="1"/>
  <c r="S13" i="25"/>
  <c r="R13" i="25"/>
  <c r="Q13" i="25"/>
  <c r="P13" i="25"/>
  <c r="E13" i="25"/>
  <c r="U13" i="25" s="1"/>
  <c r="S12" i="25"/>
  <c r="R12" i="25"/>
  <c r="Q12" i="25"/>
  <c r="P12" i="25"/>
  <c r="E12" i="25"/>
  <c r="T12" i="25" s="1"/>
  <c r="S11" i="25"/>
  <c r="R11" i="25"/>
  <c r="Q11" i="25"/>
  <c r="P11" i="25"/>
  <c r="E11" i="25"/>
  <c r="U11" i="25" s="1"/>
  <c r="S10" i="25"/>
  <c r="R10" i="25"/>
  <c r="Q10" i="25"/>
  <c r="P10" i="25"/>
  <c r="E10" i="25"/>
  <c r="S64" i="24"/>
  <c r="R64" i="24"/>
  <c r="Q64" i="24"/>
  <c r="P64" i="24"/>
  <c r="E64" i="24"/>
  <c r="U64" i="24" s="1"/>
  <c r="S63" i="24"/>
  <c r="R63" i="24"/>
  <c r="Q63" i="24"/>
  <c r="P63" i="24"/>
  <c r="E63" i="24"/>
  <c r="S62" i="24"/>
  <c r="U60" i="24"/>
  <c r="T60" i="24"/>
  <c r="S60" i="24"/>
  <c r="R60" i="24"/>
  <c r="Q60" i="24"/>
  <c r="P60" i="24"/>
  <c r="E60" i="24"/>
  <c r="T59" i="24"/>
  <c r="S59" i="24"/>
  <c r="R59" i="24"/>
  <c r="Q59" i="24"/>
  <c r="P59" i="24"/>
  <c r="E59" i="24"/>
  <c r="U59" i="24" s="1"/>
  <c r="S58" i="24"/>
  <c r="R58" i="24"/>
  <c r="Q58" i="24"/>
  <c r="P58" i="24"/>
  <c r="E58" i="24"/>
  <c r="U57" i="24"/>
  <c r="S57" i="24"/>
  <c r="R57" i="24"/>
  <c r="Q57" i="24"/>
  <c r="P57" i="24"/>
  <c r="E57" i="24"/>
  <c r="S56" i="24"/>
  <c r="S55" i="24"/>
  <c r="R55" i="24"/>
  <c r="Q55" i="24"/>
  <c r="P55" i="24"/>
  <c r="E55" i="24"/>
  <c r="S54" i="24"/>
  <c r="R54" i="24"/>
  <c r="Q54" i="24"/>
  <c r="P54" i="24"/>
  <c r="E54" i="24"/>
  <c r="U54" i="24" s="1"/>
  <c r="S53" i="24"/>
  <c r="R53" i="24"/>
  <c r="Q53" i="24"/>
  <c r="P53" i="24"/>
  <c r="E53" i="24"/>
  <c r="T53" i="24" s="1"/>
  <c r="U52" i="24"/>
  <c r="T52" i="24"/>
  <c r="S52" i="24"/>
  <c r="R52" i="24"/>
  <c r="Q52" i="24"/>
  <c r="P52" i="24"/>
  <c r="E52" i="24"/>
  <c r="S51" i="24"/>
  <c r="R51" i="24"/>
  <c r="Q51" i="24"/>
  <c r="P51" i="24"/>
  <c r="E51" i="24"/>
  <c r="S50" i="24"/>
  <c r="R50" i="24"/>
  <c r="Q50" i="24"/>
  <c r="P50" i="24"/>
  <c r="E50" i="24"/>
  <c r="U49" i="24"/>
  <c r="S49" i="24"/>
  <c r="R49" i="24"/>
  <c r="Q49" i="24"/>
  <c r="P49" i="24"/>
  <c r="E49" i="24"/>
  <c r="T49" i="24" s="1"/>
  <c r="U48" i="24"/>
  <c r="T48" i="24"/>
  <c r="S48" i="24"/>
  <c r="R48" i="24"/>
  <c r="Q48" i="24"/>
  <c r="P48" i="24"/>
  <c r="E48" i="24"/>
  <c r="T47" i="24"/>
  <c r="S47" i="24"/>
  <c r="R47" i="24"/>
  <c r="Q47" i="24"/>
  <c r="P47" i="24"/>
  <c r="E47" i="24"/>
  <c r="U47" i="24" s="1"/>
  <c r="S46" i="24"/>
  <c r="R46" i="24"/>
  <c r="Q46" i="24"/>
  <c r="P46" i="24"/>
  <c r="E46" i="24"/>
  <c r="S45" i="24"/>
  <c r="R45" i="24"/>
  <c r="Q45" i="24"/>
  <c r="P45" i="24"/>
  <c r="E45" i="24"/>
  <c r="U45" i="24" s="1"/>
  <c r="S44" i="24"/>
  <c r="S42" i="24"/>
  <c r="R42" i="24"/>
  <c r="Q42" i="24"/>
  <c r="P42" i="24"/>
  <c r="E42" i="24"/>
  <c r="U42" i="24" s="1"/>
  <c r="S41" i="24"/>
  <c r="R41" i="24"/>
  <c r="Q41" i="24"/>
  <c r="P41" i="24"/>
  <c r="E41" i="24"/>
  <c r="S40" i="24"/>
  <c r="R40" i="24"/>
  <c r="Q40" i="24"/>
  <c r="P40" i="24"/>
  <c r="E40" i="24"/>
  <c r="U40" i="24" s="1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T37" i="24" s="1"/>
  <c r="U36" i="24"/>
  <c r="T36" i="24"/>
  <c r="S36" i="24"/>
  <c r="R36" i="24"/>
  <c r="Q36" i="24"/>
  <c r="P36" i="24"/>
  <c r="E36" i="24"/>
  <c r="U35" i="24"/>
  <c r="S35" i="24"/>
  <c r="R35" i="24"/>
  <c r="Q35" i="24"/>
  <c r="P35" i="24"/>
  <c r="E35" i="24"/>
  <c r="T35" i="24" s="1"/>
  <c r="S34" i="24"/>
  <c r="R34" i="24"/>
  <c r="Q34" i="24"/>
  <c r="P34" i="24"/>
  <c r="E34" i="24"/>
  <c r="U34" i="24" s="1"/>
  <c r="S33" i="24"/>
  <c r="R33" i="24"/>
  <c r="Q33" i="24"/>
  <c r="U33" i="24" s="1"/>
  <c r="P33" i="24"/>
  <c r="E33" i="24"/>
  <c r="T33" i="24" s="1"/>
  <c r="U32" i="24"/>
  <c r="T32" i="24"/>
  <c r="S32" i="24"/>
  <c r="R32" i="24"/>
  <c r="Q32" i="24"/>
  <c r="P32" i="24"/>
  <c r="E32" i="24"/>
  <c r="S31" i="24"/>
  <c r="R31" i="24"/>
  <c r="Q31" i="24"/>
  <c r="P31" i="24"/>
  <c r="E31" i="24"/>
  <c r="S30" i="24"/>
  <c r="R30" i="24"/>
  <c r="Q30" i="24"/>
  <c r="P30" i="24"/>
  <c r="E30" i="24"/>
  <c r="U29" i="24"/>
  <c r="S29" i="24"/>
  <c r="R29" i="24"/>
  <c r="Q29" i="24"/>
  <c r="P29" i="24"/>
  <c r="E29" i="24"/>
  <c r="U27" i="24"/>
  <c r="T27" i="24"/>
  <c r="S27" i="24"/>
  <c r="R27" i="24"/>
  <c r="Q27" i="24"/>
  <c r="P27" i="24"/>
  <c r="E27" i="24"/>
  <c r="T26" i="24"/>
  <c r="S26" i="24"/>
  <c r="R26" i="24"/>
  <c r="Q26" i="24"/>
  <c r="P26" i="24"/>
  <c r="E26" i="24"/>
  <c r="U26" i="24" s="1"/>
  <c r="S25" i="24"/>
  <c r="R25" i="24"/>
  <c r="Q25" i="24"/>
  <c r="P25" i="24"/>
  <c r="E25" i="24"/>
  <c r="T25" i="24" s="1"/>
  <c r="U24" i="24"/>
  <c r="S24" i="24"/>
  <c r="R24" i="24"/>
  <c r="Q24" i="24"/>
  <c r="P24" i="24"/>
  <c r="E24" i="24"/>
  <c r="T24" i="24" s="1"/>
  <c r="U23" i="24"/>
  <c r="S23" i="24"/>
  <c r="R23" i="24"/>
  <c r="Q23" i="24"/>
  <c r="P23" i="24"/>
  <c r="E23" i="24"/>
  <c r="T22" i="24"/>
  <c r="S22" i="24"/>
  <c r="R22" i="24"/>
  <c r="Q22" i="24"/>
  <c r="P22" i="24"/>
  <c r="E22" i="24"/>
  <c r="U22" i="24" s="1"/>
  <c r="U21" i="24"/>
  <c r="S21" i="24"/>
  <c r="R21" i="24"/>
  <c r="Q21" i="24"/>
  <c r="P21" i="24"/>
  <c r="E21" i="24"/>
  <c r="T21" i="24" s="1"/>
  <c r="S20" i="24"/>
  <c r="R20" i="24"/>
  <c r="Q20" i="24"/>
  <c r="P20" i="24"/>
  <c r="E20" i="24"/>
  <c r="S19" i="24"/>
  <c r="R19" i="24"/>
  <c r="Q19" i="24"/>
  <c r="P19" i="24"/>
  <c r="E19" i="24"/>
  <c r="T18" i="24"/>
  <c r="S18" i="24"/>
  <c r="R18" i="24"/>
  <c r="Q18" i="24"/>
  <c r="P18" i="24"/>
  <c r="E18" i="24"/>
  <c r="U18" i="24" s="1"/>
  <c r="U17" i="24"/>
  <c r="S17" i="24"/>
  <c r="R17" i="24"/>
  <c r="Q17" i="24"/>
  <c r="P17" i="24"/>
  <c r="E17" i="24"/>
  <c r="T17" i="24" s="1"/>
  <c r="S16" i="24"/>
  <c r="R16" i="24"/>
  <c r="Q16" i="24"/>
  <c r="P16" i="24"/>
  <c r="E16" i="24"/>
  <c r="T15" i="24"/>
  <c r="S15" i="24"/>
  <c r="R15" i="24"/>
  <c r="Q15" i="24"/>
  <c r="P15" i="24"/>
  <c r="E15" i="24"/>
  <c r="U15" i="24" s="1"/>
  <c r="S14" i="24"/>
  <c r="R14" i="24"/>
  <c r="Q14" i="24"/>
  <c r="P14" i="24"/>
  <c r="E14" i="24"/>
  <c r="U13" i="24"/>
  <c r="S13" i="24"/>
  <c r="R13" i="24"/>
  <c r="Q13" i="24"/>
  <c r="P13" i="24"/>
  <c r="E13" i="24"/>
  <c r="T13" i="24" s="1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T10" i="24" s="1"/>
  <c r="E10" i="24"/>
  <c r="S64" i="23"/>
  <c r="R64" i="23"/>
  <c r="Q64" i="23"/>
  <c r="P64" i="23"/>
  <c r="E64" i="23"/>
  <c r="S63" i="23"/>
  <c r="R63" i="23"/>
  <c r="Q63" i="23"/>
  <c r="P63" i="23"/>
  <c r="E63" i="23"/>
  <c r="S60" i="23"/>
  <c r="R60" i="23"/>
  <c r="Q60" i="23"/>
  <c r="P60" i="23"/>
  <c r="E60" i="23"/>
  <c r="S59" i="23"/>
  <c r="R59" i="23"/>
  <c r="Q59" i="23"/>
  <c r="P59" i="23"/>
  <c r="E59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U55" i="23"/>
  <c r="S55" i="23"/>
  <c r="R55" i="23"/>
  <c r="Q55" i="23"/>
  <c r="P55" i="23"/>
  <c r="E55" i="23"/>
  <c r="T55" i="23" s="1"/>
  <c r="T54" i="23"/>
  <c r="S54" i="23"/>
  <c r="R54" i="23"/>
  <c r="Q54" i="23"/>
  <c r="P54" i="23"/>
  <c r="E54" i="23"/>
  <c r="U54" i="23" s="1"/>
  <c r="U53" i="23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S51" i="23"/>
  <c r="R51" i="23"/>
  <c r="Q51" i="23"/>
  <c r="P51" i="23"/>
  <c r="E51" i="23"/>
  <c r="S50" i="23"/>
  <c r="R50" i="23"/>
  <c r="Q50" i="23"/>
  <c r="P50" i="23"/>
  <c r="E50" i="23"/>
  <c r="U50" i="23" s="1"/>
  <c r="S49" i="23"/>
  <c r="R49" i="23"/>
  <c r="Q49" i="23"/>
  <c r="P49" i="23"/>
  <c r="E49" i="23"/>
  <c r="S48" i="23"/>
  <c r="R48" i="23"/>
  <c r="Q48" i="23"/>
  <c r="P48" i="23"/>
  <c r="E48" i="23"/>
  <c r="U48" i="23" s="1"/>
  <c r="U47" i="23"/>
  <c r="S47" i="23"/>
  <c r="R47" i="23"/>
  <c r="Q47" i="23"/>
  <c r="P47" i="23"/>
  <c r="E47" i="23"/>
  <c r="T47" i="23" s="1"/>
  <c r="S46" i="23"/>
  <c r="R46" i="23"/>
  <c r="Q46" i="23"/>
  <c r="P46" i="23"/>
  <c r="E46" i="23"/>
  <c r="S45" i="23"/>
  <c r="R45" i="23"/>
  <c r="Q45" i="23"/>
  <c r="P45" i="23"/>
  <c r="E45" i="23"/>
  <c r="U45" i="23" s="1"/>
  <c r="S44" i="23"/>
  <c r="S42" i="23"/>
  <c r="R42" i="23"/>
  <c r="Q42" i="23"/>
  <c r="P42" i="23"/>
  <c r="E42" i="23"/>
  <c r="U42" i="23" s="1"/>
  <c r="S41" i="23"/>
  <c r="R41" i="23"/>
  <c r="Q41" i="23"/>
  <c r="P41" i="23"/>
  <c r="E41" i="23"/>
  <c r="U41" i="23" s="1"/>
  <c r="U40" i="23"/>
  <c r="S40" i="23"/>
  <c r="R40" i="23"/>
  <c r="Q40" i="23"/>
  <c r="P40" i="23"/>
  <c r="E40" i="23"/>
  <c r="T40" i="23" s="1"/>
  <c r="T39" i="23"/>
  <c r="S39" i="23"/>
  <c r="R39" i="23"/>
  <c r="Q39" i="23"/>
  <c r="P39" i="23"/>
  <c r="E39" i="23"/>
  <c r="U39" i="23" s="1"/>
  <c r="U38" i="23"/>
  <c r="T38" i="23"/>
  <c r="S38" i="23"/>
  <c r="R38" i="23"/>
  <c r="Q38" i="23"/>
  <c r="P38" i="23"/>
  <c r="E38" i="23"/>
  <c r="S37" i="23"/>
  <c r="R37" i="23"/>
  <c r="Q37" i="23"/>
  <c r="P37" i="23"/>
  <c r="E37" i="23"/>
  <c r="T36" i="23"/>
  <c r="S36" i="23"/>
  <c r="R36" i="23"/>
  <c r="Q36" i="23"/>
  <c r="P36" i="23"/>
  <c r="E36" i="23"/>
  <c r="U36" i="23" s="1"/>
  <c r="U35" i="23"/>
  <c r="S35" i="23"/>
  <c r="R35" i="23"/>
  <c r="Q35" i="23"/>
  <c r="P35" i="23"/>
  <c r="E35" i="23"/>
  <c r="T35" i="23" s="1"/>
  <c r="U34" i="23"/>
  <c r="S34" i="23"/>
  <c r="R34" i="23"/>
  <c r="Q34" i="23"/>
  <c r="P34" i="23"/>
  <c r="E34" i="23"/>
  <c r="T34" i="23" s="1"/>
  <c r="S33" i="23"/>
  <c r="R33" i="23"/>
  <c r="Q33" i="23"/>
  <c r="P33" i="23"/>
  <c r="E33" i="23"/>
  <c r="U33" i="23" s="1"/>
  <c r="S32" i="23"/>
  <c r="R32" i="23"/>
  <c r="Q32" i="23"/>
  <c r="P32" i="23"/>
  <c r="E32" i="23"/>
  <c r="U32" i="23" s="1"/>
  <c r="S31" i="23"/>
  <c r="R31" i="23"/>
  <c r="Q31" i="23"/>
  <c r="P31" i="23"/>
  <c r="E31" i="23"/>
  <c r="S30" i="23"/>
  <c r="R30" i="23"/>
  <c r="Q30" i="23"/>
  <c r="P30" i="23"/>
  <c r="E30" i="23"/>
  <c r="U29" i="23"/>
  <c r="S29" i="23"/>
  <c r="R29" i="23"/>
  <c r="Q29" i="23"/>
  <c r="P29" i="23"/>
  <c r="E29" i="23"/>
  <c r="T29" i="23" s="1"/>
  <c r="S28" i="23"/>
  <c r="S27" i="23"/>
  <c r="R27" i="23"/>
  <c r="Q27" i="23"/>
  <c r="P27" i="23"/>
  <c r="E27" i="23"/>
  <c r="S26" i="23"/>
  <c r="R26" i="23"/>
  <c r="Q26" i="23"/>
  <c r="P26" i="23"/>
  <c r="E26" i="23"/>
  <c r="U25" i="23"/>
  <c r="T25" i="23"/>
  <c r="S25" i="23"/>
  <c r="R25" i="23"/>
  <c r="Q25" i="23"/>
  <c r="P25" i="23"/>
  <c r="E25" i="23"/>
  <c r="S24" i="23"/>
  <c r="R24" i="23"/>
  <c r="Q24" i="23"/>
  <c r="P24" i="23"/>
  <c r="E24" i="23"/>
  <c r="U24" i="23" s="1"/>
  <c r="S23" i="23"/>
  <c r="R23" i="23"/>
  <c r="Q23" i="23"/>
  <c r="P23" i="23"/>
  <c r="E23" i="23"/>
  <c r="U23" i="23" s="1"/>
  <c r="S22" i="23"/>
  <c r="R22" i="23"/>
  <c r="Q22" i="23"/>
  <c r="P22" i="23"/>
  <c r="E22" i="23"/>
  <c r="S21" i="23"/>
  <c r="R21" i="23"/>
  <c r="Q21" i="23"/>
  <c r="P21" i="23"/>
  <c r="E21" i="23"/>
  <c r="U20" i="23"/>
  <c r="T20" i="23"/>
  <c r="S20" i="23"/>
  <c r="R20" i="23"/>
  <c r="Q20" i="23"/>
  <c r="P20" i="23"/>
  <c r="E20" i="23"/>
  <c r="U19" i="23"/>
  <c r="T19" i="23"/>
  <c r="S19" i="23"/>
  <c r="R19" i="23"/>
  <c r="Q19" i="23"/>
  <c r="P19" i="23"/>
  <c r="E19" i="23"/>
  <c r="S18" i="23"/>
  <c r="R18" i="23"/>
  <c r="Q18" i="23"/>
  <c r="P18" i="23"/>
  <c r="E18" i="23"/>
  <c r="U17" i="23"/>
  <c r="S17" i="23"/>
  <c r="R17" i="23"/>
  <c r="Q17" i="23"/>
  <c r="P17" i="23"/>
  <c r="E17" i="23"/>
  <c r="T17" i="23" s="1"/>
  <c r="S16" i="23"/>
  <c r="R16" i="23"/>
  <c r="Q16" i="23"/>
  <c r="P16" i="23"/>
  <c r="E16" i="23"/>
  <c r="U16" i="23" s="1"/>
  <c r="S15" i="23"/>
  <c r="R15" i="23"/>
  <c r="Q15" i="23"/>
  <c r="P15" i="23"/>
  <c r="E15" i="23"/>
  <c r="U14" i="23"/>
  <c r="T14" i="23"/>
  <c r="S14" i="23"/>
  <c r="R14" i="23"/>
  <c r="Q14" i="23"/>
  <c r="P14" i="23"/>
  <c r="E14" i="23"/>
  <c r="U13" i="23"/>
  <c r="S13" i="23"/>
  <c r="R13" i="23"/>
  <c r="Q13" i="23"/>
  <c r="P13" i="23"/>
  <c r="T13" i="23" s="1"/>
  <c r="E13" i="23"/>
  <c r="S12" i="23"/>
  <c r="R12" i="23"/>
  <c r="Q12" i="23"/>
  <c r="P12" i="23"/>
  <c r="E12" i="23"/>
  <c r="S11" i="23"/>
  <c r="R11" i="23"/>
  <c r="Q11" i="23"/>
  <c r="P11" i="23"/>
  <c r="E11" i="23"/>
  <c r="T11" i="23" s="1"/>
  <c r="S10" i="23"/>
  <c r="R10" i="23"/>
  <c r="Q10" i="23"/>
  <c r="P10" i="23"/>
  <c r="T10" i="23" s="1"/>
  <c r="E10" i="23"/>
  <c r="S64" i="22"/>
  <c r="R64" i="22"/>
  <c r="Q64" i="22"/>
  <c r="P64" i="22"/>
  <c r="E64" i="22"/>
  <c r="U63" i="22"/>
  <c r="S63" i="22"/>
  <c r="R63" i="22"/>
  <c r="Q63" i="22"/>
  <c r="Q62" i="22" s="1"/>
  <c r="P63" i="22"/>
  <c r="E63" i="22"/>
  <c r="T63" i="22" s="1"/>
  <c r="S62" i="22"/>
  <c r="S60" i="22"/>
  <c r="R60" i="22"/>
  <c r="Q60" i="22"/>
  <c r="P60" i="22"/>
  <c r="E60" i="22"/>
  <c r="U60" i="22" s="1"/>
  <c r="S59" i="22"/>
  <c r="R59" i="22"/>
  <c r="Q59" i="22"/>
  <c r="P59" i="22"/>
  <c r="E59" i="22"/>
  <c r="S58" i="22"/>
  <c r="R58" i="22"/>
  <c r="Q58" i="22"/>
  <c r="P58" i="22"/>
  <c r="E58" i="22"/>
  <c r="S57" i="22"/>
  <c r="R57" i="22"/>
  <c r="Q57" i="22"/>
  <c r="P57" i="22"/>
  <c r="E57" i="22"/>
  <c r="T57" i="22" s="1"/>
  <c r="S56" i="22"/>
  <c r="S55" i="22"/>
  <c r="R55" i="22"/>
  <c r="Q55" i="22"/>
  <c r="P55" i="22"/>
  <c r="E55" i="22"/>
  <c r="T55" i="22" s="1"/>
  <c r="U54" i="22"/>
  <c r="T54" i="22"/>
  <c r="S54" i="22"/>
  <c r="R54" i="22"/>
  <c r="Q54" i="22"/>
  <c r="P54" i="22"/>
  <c r="E54" i="22"/>
  <c r="S53" i="22"/>
  <c r="R53" i="22"/>
  <c r="Q53" i="22"/>
  <c r="P53" i="22"/>
  <c r="E53" i="22"/>
  <c r="T53" i="22" s="1"/>
  <c r="S52" i="22"/>
  <c r="R52" i="22"/>
  <c r="Q52" i="22"/>
  <c r="P52" i="22"/>
  <c r="E52" i="22"/>
  <c r="T52" i="22" s="1"/>
  <c r="S51" i="22"/>
  <c r="R51" i="22"/>
  <c r="Q51" i="22"/>
  <c r="P51" i="22"/>
  <c r="E51" i="22"/>
  <c r="S50" i="22"/>
  <c r="R50" i="22"/>
  <c r="Q50" i="22"/>
  <c r="P50" i="22"/>
  <c r="E50" i="22"/>
  <c r="T49" i="22"/>
  <c r="S49" i="22"/>
  <c r="R49" i="22"/>
  <c r="Q49" i="22"/>
  <c r="P49" i="22"/>
  <c r="E49" i="22"/>
  <c r="U49" i="22" s="1"/>
  <c r="S48" i="22"/>
  <c r="R48" i="22"/>
  <c r="Q48" i="22"/>
  <c r="P48" i="22"/>
  <c r="E48" i="22"/>
  <c r="S47" i="22"/>
  <c r="R47" i="22"/>
  <c r="Q47" i="22"/>
  <c r="P47" i="22"/>
  <c r="E47" i="22"/>
  <c r="T47" i="22" s="1"/>
  <c r="U46" i="22"/>
  <c r="S46" i="22"/>
  <c r="R46" i="22"/>
  <c r="Q46" i="22"/>
  <c r="P46" i="22"/>
  <c r="E46" i="22"/>
  <c r="T46" i="22" s="1"/>
  <c r="S45" i="22"/>
  <c r="R45" i="22"/>
  <c r="Q45" i="22"/>
  <c r="P45" i="22"/>
  <c r="E45" i="22"/>
  <c r="T45" i="22" s="1"/>
  <c r="S44" i="22"/>
  <c r="S42" i="22"/>
  <c r="R42" i="22"/>
  <c r="Q42" i="22"/>
  <c r="P42" i="22"/>
  <c r="E42" i="22"/>
  <c r="U42" i="22" s="1"/>
  <c r="S41" i="22"/>
  <c r="R41" i="22"/>
  <c r="Q41" i="22"/>
  <c r="P41" i="22"/>
  <c r="E41" i="22"/>
  <c r="U40" i="22"/>
  <c r="T40" i="22"/>
  <c r="S40" i="22"/>
  <c r="R40" i="22"/>
  <c r="Q40" i="22"/>
  <c r="P40" i="22"/>
  <c r="E40" i="22"/>
  <c r="S39" i="22"/>
  <c r="R39" i="22"/>
  <c r="Q39" i="22"/>
  <c r="P39" i="22"/>
  <c r="E39" i="22"/>
  <c r="U39" i="22" s="1"/>
  <c r="S38" i="22"/>
  <c r="R38" i="22"/>
  <c r="Q38" i="22"/>
  <c r="P38" i="22"/>
  <c r="E38" i="22"/>
  <c r="U37" i="22"/>
  <c r="S37" i="22"/>
  <c r="R37" i="22"/>
  <c r="Q37" i="22"/>
  <c r="P37" i="22"/>
  <c r="E37" i="22"/>
  <c r="T37" i="22" s="1"/>
  <c r="S36" i="22"/>
  <c r="R36" i="22"/>
  <c r="Q36" i="22"/>
  <c r="P36" i="22"/>
  <c r="E36" i="22"/>
  <c r="U36" i="22" s="1"/>
  <c r="S35" i="22"/>
  <c r="R35" i="22"/>
  <c r="Q35" i="22"/>
  <c r="P35" i="22"/>
  <c r="E35" i="22"/>
  <c r="T35" i="22" s="1"/>
  <c r="S34" i="22"/>
  <c r="R34" i="22"/>
  <c r="Q34" i="22"/>
  <c r="P34" i="22"/>
  <c r="E34" i="22"/>
  <c r="S33" i="22"/>
  <c r="R33" i="22"/>
  <c r="Q33" i="22"/>
  <c r="P33" i="22"/>
  <c r="E33" i="22"/>
  <c r="U32" i="22"/>
  <c r="T32" i="22"/>
  <c r="S32" i="22"/>
  <c r="R32" i="22"/>
  <c r="Q32" i="22"/>
  <c r="P32" i="22"/>
  <c r="E32" i="22"/>
  <c r="S31" i="22"/>
  <c r="R31" i="22"/>
  <c r="Q31" i="22"/>
  <c r="P31" i="22"/>
  <c r="E31" i="22"/>
  <c r="T30" i="22"/>
  <c r="S30" i="22"/>
  <c r="R30" i="22"/>
  <c r="Q30" i="22"/>
  <c r="P30" i="22"/>
  <c r="E30" i="22"/>
  <c r="U30" i="22" s="1"/>
  <c r="S29" i="22"/>
  <c r="R29" i="22"/>
  <c r="Q29" i="22"/>
  <c r="P29" i="22"/>
  <c r="E29" i="22"/>
  <c r="U29" i="22" s="1"/>
  <c r="U27" i="22"/>
  <c r="T27" i="22"/>
  <c r="S27" i="22"/>
  <c r="R27" i="22"/>
  <c r="Q27" i="22"/>
  <c r="P27" i="22"/>
  <c r="E27" i="22"/>
  <c r="S26" i="22"/>
  <c r="R26" i="22"/>
  <c r="Q26" i="22"/>
  <c r="P26" i="22"/>
  <c r="E26" i="22"/>
  <c r="U26" i="22" s="1"/>
  <c r="S25" i="22"/>
  <c r="R25" i="22"/>
  <c r="Q25" i="22"/>
  <c r="P25" i="22"/>
  <c r="E25" i="22"/>
  <c r="T25" i="22" s="1"/>
  <c r="S24" i="22"/>
  <c r="R24" i="22"/>
  <c r="Q24" i="22"/>
  <c r="P24" i="22"/>
  <c r="E24" i="22"/>
  <c r="S23" i="22"/>
  <c r="R23" i="22"/>
  <c r="Q23" i="22"/>
  <c r="P23" i="22"/>
  <c r="E23" i="22"/>
  <c r="U22" i="22"/>
  <c r="S22" i="22"/>
  <c r="R22" i="22"/>
  <c r="Q22" i="22"/>
  <c r="P22" i="22"/>
  <c r="E22" i="22"/>
  <c r="T22" i="22" s="1"/>
  <c r="S21" i="22"/>
  <c r="R21" i="22"/>
  <c r="Q21" i="22"/>
  <c r="P21" i="22"/>
  <c r="E21" i="22"/>
  <c r="U21" i="22" s="1"/>
  <c r="U20" i="22"/>
  <c r="T20" i="22"/>
  <c r="S20" i="22"/>
  <c r="R20" i="22"/>
  <c r="Q20" i="22"/>
  <c r="P20" i="22"/>
  <c r="E20" i="22"/>
  <c r="S19" i="22"/>
  <c r="R19" i="22"/>
  <c r="Q19" i="22"/>
  <c r="P19" i="22"/>
  <c r="E19" i="22"/>
  <c r="T19" i="22" s="1"/>
  <c r="S18" i="22"/>
  <c r="R18" i="22"/>
  <c r="Q18" i="22"/>
  <c r="P18" i="22"/>
  <c r="E18" i="22"/>
  <c r="U18" i="22" s="1"/>
  <c r="S17" i="22"/>
  <c r="R17" i="22"/>
  <c r="Q17" i="22"/>
  <c r="P17" i="22"/>
  <c r="E17" i="22"/>
  <c r="T16" i="22"/>
  <c r="S16" i="22"/>
  <c r="R16" i="22"/>
  <c r="Q16" i="22"/>
  <c r="P16" i="22"/>
  <c r="E16" i="22"/>
  <c r="U16" i="22" s="1"/>
  <c r="S15" i="22"/>
  <c r="R15" i="22"/>
  <c r="Q15" i="22"/>
  <c r="P15" i="22"/>
  <c r="E15" i="22"/>
  <c r="S14" i="22"/>
  <c r="R14" i="22"/>
  <c r="Q14" i="22"/>
  <c r="P14" i="22"/>
  <c r="E14" i="22"/>
  <c r="U13" i="22"/>
  <c r="S13" i="22"/>
  <c r="R13" i="22"/>
  <c r="Q13" i="22"/>
  <c r="P13" i="22"/>
  <c r="E13" i="22"/>
  <c r="T13" i="22" s="1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P10" i="22"/>
  <c r="E10" i="22"/>
  <c r="S64" i="21"/>
  <c r="R64" i="21"/>
  <c r="Q64" i="21"/>
  <c r="P64" i="21"/>
  <c r="E64" i="21"/>
  <c r="S63" i="21"/>
  <c r="R63" i="21"/>
  <c r="Q63" i="21"/>
  <c r="P63" i="21"/>
  <c r="E63" i="21"/>
  <c r="S62" i="21"/>
  <c r="S60" i="21"/>
  <c r="R60" i="21"/>
  <c r="Q60" i="21"/>
  <c r="P60" i="21"/>
  <c r="E60" i="21"/>
  <c r="T60" i="21" s="1"/>
  <c r="T59" i="2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S55" i="21"/>
  <c r="R55" i="21"/>
  <c r="Q55" i="21"/>
  <c r="P55" i="21"/>
  <c r="E55" i="21"/>
  <c r="T54" i="21"/>
  <c r="S54" i="21"/>
  <c r="R54" i="21"/>
  <c r="Q54" i="21"/>
  <c r="P54" i="21"/>
  <c r="E54" i="21"/>
  <c r="U54" i="21" s="1"/>
  <c r="S53" i="21"/>
  <c r="R53" i="21"/>
  <c r="Q53" i="21"/>
  <c r="P53" i="21"/>
  <c r="E53" i="21"/>
  <c r="S52" i="21"/>
  <c r="R52" i="21"/>
  <c r="Q52" i="21"/>
  <c r="P52" i="21"/>
  <c r="E52" i="21"/>
  <c r="S51" i="21"/>
  <c r="R51" i="21"/>
  <c r="Q51" i="21"/>
  <c r="P51" i="21"/>
  <c r="E51" i="21"/>
  <c r="S50" i="21"/>
  <c r="R50" i="21"/>
  <c r="Q50" i="21"/>
  <c r="P50" i="21"/>
  <c r="E50" i="21"/>
  <c r="U50" i="21" s="1"/>
  <c r="S49" i="21"/>
  <c r="R49" i="21"/>
  <c r="Q49" i="21"/>
  <c r="P49" i="21"/>
  <c r="E49" i="21"/>
  <c r="T48" i="21"/>
  <c r="S48" i="21"/>
  <c r="R48" i="21"/>
  <c r="Q48" i="21"/>
  <c r="P48" i="21"/>
  <c r="E48" i="21"/>
  <c r="U48" i="21" s="1"/>
  <c r="S47" i="21"/>
  <c r="R47" i="21"/>
  <c r="Q47" i="21"/>
  <c r="U47" i="21" s="1"/>
  <c r="P47" i="21"/>
  <c r="E47" i="21"/>
  <c r="S46" i="21"/>
  <c r="R46" i="21"/>
  <c r="Q46" i="21"/>
  <c r="P46" i="21"/>
  <c r="E46" i="21"/>
  <c r="S45" i="21"/>
  <c r="R45" i="21"/>
  <c r="Q45" i="21"/>
  <c r="P45" i="21"/>
  <c r="E45" i="21"/>
  <c r="U45" i="21" s="1"/>
  <c r="S44" i="21"/>
  <c r="U42" i="21"/>
  <c r="T42" i="21"/>
  <c r="S42" i="21"/>
  <c r="R42" i="21"/>
  <c r="Q42" i="21"/>
  <c r="P42" i="21"/>
  <c r="E42" i="21"/>
  <c r="T41" i="21"/>
  <c r="S41" i="21"/>
  <c r="R41" i="21"/>
  <c r="Q41" i="21"/>
  <c r="P41" i="21"/>
  <c r="E41" i="21"/>
  <c r="U41" i="21" s="1"/>
  <c r="S40" i="21"/>
  <c r="R40" i="21"/>
  <c r="Q40" i="21"/>
  <c r="P40" i="21"/>
  <c r="E40" i="21"/>
  <c r="S39" i="21"/>
  <c r="R39" i="21"/>
  <c r="Q39" i="21"/>
  <c r="P39" i="21"/>
  <c r="E39" i="21"/>
  <c r="T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P35" i="21"/>
  <c r="E35" i="21"/>
  <c r="S34" i="21"/>
  <c r="R34" i="21"/>
  <c r="Q34" i="21"/>
  <c r="P34" i="21"/>
  <c r="E34" i="21"/>
  <c r="U34" i="21" s="1"/>
  <c r="S33" i="21"/>
  <c r="R33" i="21"/>
  <c r="Q33" i="21"/>
  <c r="P33" i="21"/>
  <c r="E33" i="21"/>
  <c r="S32" i="21"/>
  <c r="R32" i="21"/>
  <c r="Q32" i="21"/>
  <c r="P32" i="21"/>
  <c r="E32" i="21"/>
  <c r="S31" i="21"/>
  <c r="R31" i="21"/>
  <c r="Q31" i="21"/>
  <c r="U31" i="21" s="1"/>
  <c r="P31" i="21"/>
  <c r="E31" i="2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S28" i="21"/>
  <c r="U27" i="21"/>
  <c r="S27" i="21"/>
  <c r="R27" i="21"/>
  <c r="Q27" i="21"/>
  <c r="P27" i="21"/>
  <c r="E27" i="21"/>
  <c r="T27" i="21" s="1"/>
  <c r="T26" i="21"/>
  <c r="S26" i="21"/>
  <c r="R26" i="21"/>
  <c r="Q26" i="21"/>
  <c r="P26" i="21"/>
  <c r="E26" i="21"/>
  <c r="U26" i="21" s="1"/>
  <c r="S25" i="21"/>
  <c r="R25" i="21"/>
  <c r="Q25" i="21"/>
  <c r="P25" i="21"/>
  <c r="E25" i="21"/>
  <c r="U25" i="21" s="1"/>
  <c r="S24" i="21"/>
  <c r="R24" i="21"/>
  <c r="Q24" i="21"/>
  <c r="P24" i="21"/>
  <c r="E24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S17" i="21"/>
  <c r="R17" i="21"/>
  <c r="Q17" i="21"/>
  <c r="P17" i="21"/>
  <c r="E17" i="21"/>
  <c r="U17" i="21" s="1"/>
  <c r="S16" i="21"/>
  <c r="R16" i="21"/>
  <c r="Q16" i="21"/>
  <c r="P16" i="21"/>
  <c r="E16" i="21"/>
  <c r="S15" i="21"/>
  <c r="R15" i="21"/>
  <c r="Q15" i="21"/>
  <c r="P15" i="21"/>
  <c r="E15" i="21"/>
  <c r="S14" i="21"/>
  <c r="R14" i="21"/>
  <c r="Q14" i="21"/>
  <c r="P14" i="21"/>
  <c r="E14" i="21"/>
  <c r="U14" i="21" s="1"/>
  <c r="U13" i="21"/>
  <c r="S13" i="21"/>
  <c r="R13" i="21"/>
  <c r="Q13" i="21"/>
  <c r="P13" i="21"/>
  <c r="E13" i="2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S64" i="20"/>
  <c r="R64" i="20"/>
  <c r="Q64" i="20"/>
  <c r="P64" i="20"/>
  <c r="E64" i="20"/>
  <c r="U64" i="20" s="1"/>
  <c r="S63" i="20"/>
  <c r="R63" i="20"/>
  <c r="Q63" i="20"/>
  <c r="P63" i="20"/>
  <c r="P62" i="20" s="1"/>
  <c r="E63" i="20"/>
  <c r="S60" i="20"/>
  <c r="R60" i="20"/>
  <c r="Q60" i="20"/>
  <c r="P60" i="20"/>
  <c r="E60" i="20"/>
  <c r="U60" i="20" s="1"/>
  <c r="S59" i="20"/>
  <c r="R59" i="20"/>
  <c r="Q59" i="20"/>
  <c r="P59" i="20"/>
  <c r="E59" i="20"/>
  <c r="U58" i="20"/>
  <c r="S58" i="20"/>
  <c r="R58" i="20"/>
  <c r="Q58" i="20"/>
  <c r="P58" i="20"/>
  <c r="E58" i="20"/>
  <c r="T58" i="20" s="1"/>
  <c r="S57" i="20"/>
  <c r="R57" i="20"/>
  <c r="Q57" i="20"/>
  <c r="P57" i="20"/>
  <c r="P56" i="20" s="1"/>
  <c r="E57" i="20"/>
  <c r="U57" i="20" s="1"/>
  <c r="S55" i="20"/>
  <c r="R55" i="20"/>
  <c r="Q55" i="20"/>
  <c r="P55" i="20"/>
  <c r="E55" i="20"/>
  <c r="U55" i="20" s="1"/>
  <c r="S54" i="20"/>
  <c r="R54" i="20"/>
  <c r="Q54" i="20"/>
  <c r="P54" i="20"/>
  <c r="E54" i="20"/>
  <c r="S53" i="20"/>
  <c r="R53" i="20"/>
  <c r="Q53" i="20"/>
  <c r="P53" i="20"/>
  <c r="E53" i="20"/>
  <c r="S52" i="20"/>
  <c r="R52" i="20"/>
  <c r="Q52" i="20"/>
  <c r="P52" i="20"/>
  <c r="E52" i="20"/>
  <c r="S51" i="20"/>
  <c r="R51" i="20"/>
  <c r="Q51" i="20"/>
  <c r="P51" i="20"/>
  <c r="E51" i="20"/>
  <c r="U50" i="20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U46" i="20" s="1"/>
  <c r="P46" i="20"/>
  <c r="E46" i="20"/>
  <c r="S45" i="20"/>
  <c r="R45" i="20"/>
  <c r="Q45" i="20"/>
  <c r="P45" i="20"/>
  <c r="E45" i="20"/>
  <c r="U45" i="20" s="1"/>
  <c r="S42" i="20"/>
  <c r="R42" i="20"/>
  <c r="Q42" i="20"/>
  <c r="P42" i="20"/>
  <c r="E42" i="20"/>
  <c r="T42" i="20" s="1"/>
  <c r="U41" i="20"/>
  <c r="S41" i="20"/>
  <c r="R41" i="20"/>
  <c r="Q41" i="20"/>
  <c r="P41" i="20"/>
  <c r="E41" i="20"/>
  <c r="T41" i="20" s="1"/>
  <c r="U40" i="20"/>
  <c r="T40" i="20"/>
  <c r="S40" i="20"/>
  <c r="R40" i="20"/>
  <c r="Q40" i="20"/>
  <c r="P40" i="20"/>
  <c r="E40" i="20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T38" i="20" s="1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U34" i="20"/>
  <c r="S34" i="20"/>
  <c r="R34" i="20"/>
  <c r="Q34" i="20"/>
  <c r="P34" i="20"/>
  <c r="E34" i="20"/>
  <c r="T34" i="20" s="1"/>
  <c r="U33" i="20"/>
  <c r="T33" i="20"/>
  <c r="S33" i="20"/>
  <c r="R33" i="20"/>
  <c r="Q33" i="20"/>
  <c r="P33" i="20"/>
  <c r="E33" i="20"/>
  <c r="U32" i="20"/>
  <c r="T32" i="20"/>
  <c r="S32" i="20"/>
  <c r="R32" i="20"/>
  <c r="Q32" i="20"/>
  <c r="P32" i="20"/>
  <c r="E32" i="20"/>
  <c r="S31" i="20"/>
  <c r="R31" i="20"/>
  <c r="Q31" i="20"/>
  <c r="P31" i="20"/>
  <c r="E31" i="20"/>
  <c r="T31" i="20" s="1"/>
  <c r="S30" i="20"/>
  <c r="R30" i="20"/>
  <c r="Q30" i="20"/>
  <c r="P30" i="20"/>
  <c r="E30" i="20"/>
  <c r="T30" i="20" s="1"/>
  <c r="S29" i="20"/>
  <c r="R29" i="20"/>
  <c r="Q29" i="20"/>
  <c r="P29" i="20"/>
  <c r="E29" i="20"/>
  <c r="U29" i="20" s="1"/>
  <c r="T27" i="20"/>
  <c r="S27" i="20"/>
  <c r="R27" i="20"/>
  <c r="Q27" i="20"/>
  <c r="P27" i="20"/>
  <c r="E27" i="20"/>
  <c r="U27" i="20" s="1"/>
  <c r="S26" i="20"/>
  <c r="R26" i="20"/>
  <c r="Q26" i="20"/>
  <c r="P26" i="20"/>
  <c r="E26" i="20"/>
  <c r="S25" i="20"/>
  <c r="R25" i="20"/>
  <c r="Q25" i="20"/>
  <c r="P25" i="20"/>
  <c r="E25" i="20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U21" i="20"/>
  <c r="T21" i="20"/>
  <c r="S21" i="20"/>
  <c r="R21" i="20"/>
  <c r="Q21" i="20"/>
  <c r="P21" i="20"/>
  <c r="E21" i="20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U18" i="20"/>
  <c r="S18" i="20"/>
  <c r="R18" i="20"/>
  <c r="Q18" i="20"/>
  <c r="P18" i="20"/>
  <c r="E18" i="20"/>
  <c r="T18" i="20" s="1"/>
  <c r="T17" i="20"/>
  <c r="S17" i="20"/>
  <c r="R17" i="20"/>
  <c r="Q17" i="20"/>
  <c r="P17" i="20"/>
  <c r="E17" i="20"/>
  <c r="U17" i="20" s="1"/>
  <c r="S16" i="20"/>
  <c r="R16" i="20"/>
  <c r="Q16" i="20"/>
  <c r="P16" i="20"/>
  <c r="E16" i="20"/>
  <c r="S15" i="20"/>
  <c r="R15" i="20"/>
  <c r="Q15" i="20"/>
  <c r="P15" i="20"/>
  <c r="E15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S11" i="20"/>
  <c r="R11" i="20"/>
  <c r="Q11" i="20"/>
  <c r="P11" i="20"/>
  <c r="E11" i="20"/>
  <c r="S10" i="20"/>
  <c r="R10" i="20"/>
  <c r="Q10" i="20"/>
  <c r="P10" i="20"/>
  <c r="E10" i="20"/>
  <c r="T10" i="20" s="1"/>
  <c r="S64" i="19"/>
  <c r="R64" i="19"/>
  <c r="Q64" i="19"/>
  <c r="P64" i="19"/>
  <c r="E64" i="19"/>
  <c r="S63" i="19"/>
  <c r="R63" i="19"/>
  <c r="Q63" i="19"/>
  <c r="P63" i="19"/>
  <c r="E63" i="19"/>
  <c r="S62" i="19"/>
  <c r="R62" i="19"/>
  <c r="T60" i="19"/>
  <c r="S60" i="19"/>
  <c r="R60" i="19"/>
  <c r="Q60" i="19"/>
  <c r="P60" i="19"/>
  <c r="E60" i="19"/>
  <c r="U60" i="19" s="1"/>
  <c r="T59" i="19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Q56" i="19" s="1"/>
  <c r="P57" i="19"/>
  <c r="E57" i="19"/>
  <c r="T57" i="19" s="1"/>
  <c r="S56" i="19"/>
  <c r="S55" i="19"/>
  <c r="R55" i="19"/>
  <c r="Q55" i="19"/>
  <c r="P55" i="19"/>
  <c r="E55" i="19"/>
  <c r="T54" i="19"/>
  <c r="S54" i="19"/>
  <c r="R54" i="19"/>
  <c r="Q54" i="19"/>
  <c r="P54" i="19"/>
  <c r="E54" i="19"/>
  <c r="U54" i="19" s="1"/>
  <c r="S53" i="19"/>
  <c r="R53" i="19"/>
  <c r="Q53" i="19"/>
  <c r="P53" i="19"/>
  <c r="E53" i="19"/>
  <c r="T53" i="19" s="1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S49" i="19"/>
  <c r="R49" i="19"/>
  <c r="Q49" i="19"/>
  <c r="P49" i="19"/>
  <c r="E49" i="19"/>
  <c r="T49" i="19" s="1"/>
  <c r="S48" i="19"/>
  <c r="R48" i="19"/>
  <c r="Q48" i="19"/>
  <c r="P48" i="19"/>
  <c r="E48" i="19"/>
  <c r="T48" i="19" s="1"/>
  <c r="S47" i="19"/>
  <c r="R47" i="19"/>
  <c r="Q47" i="19"/>
  <c r="P47" i="19"/>
  <c r="E47" i="19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2" i="19"/>
  <c r="R42" i="19"/>
  <c r="Q42" i="19"/>
  <c r="P42" i="19"/>
  <c r="E42" i="19"/>
  <c r="S41" i="19"/>
  <c r="R41" i="19"/>
  <c r="Q41" i="19"/>
  <c r="P41" i="19"/>
  <c r="E41" i="19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E38" i="19"/>
  <c r="S37" i="19"/>
  <c r="R37" i="19"/>
  <c r="Q37" i="19"/>
  <c r="P37" i="19"/>
  <c r="E37" i="19"/>
  <c r="S36" i="19"/>
  <c r="R36" i="19"/>
  <c r="Q36" i="19"/>
  <c r="P36" i="19"/>
  <c r="E36" i="19"/>
  <c r="T35" i="19"/>
  <c r="S35" i="19"/>
  <c r="R35" i="19"/>
  <c r="Q35" i="19"/>
  <c r="P35" i="19"/>
  <c r="E35" i="19"/>
  <c r="U35" i="19" s="1"/>
  <c r="S34" i="19"/>
  <c r="R34" i="19"/>
  <c r="Q34" i="19"/>
  <c r="P34" i="19"/>
  <c r="E34" i="19"/>
  <c r="S33" i="19"/>
  <c r="R33" i="19"/>
  <c r="Q33" i="19"/>
  <c r="P33" i="19"/>
  <c r="E33" i="19"/>
  <c r="U32" i="19"/>
  <c r="S32" i="19"/>
  <c r="R32" i="19"/>
  <c r="Q32" i="19"/>
  <c r="P32" i="19"/>
  <c r="E32" i="19"/>
  <c r="T32" i="19" s="1"/>
  <c r="U31" i="19"/>
  <c r="T31" i="19"/>
  <c r="S31" i="19"/>
  <c r="R31" i="19"/>
  <c r="Q31" i="19"/>
  <c r="P31" i="19"/>
  <c r="E31" i="19"/>
  <c r="U30" i="19"/>
  <c r="T30" i="19"/>
  <c r="S30" i="19"/>
  <c r="R30" i="19"/>
  <c r="Q30" i="19"/>
  <c r="P30" i="19"/>
  <c r="E30" i="19"/>
  <c r="S29" i="19"/>
  <c r="R29" i="19"/>
  <c r="Q29" i="19"/>
  <c r="P29" i="19"/>
  <c r="E29" i="19"/>
  <c r="U29" i="19" s="1"/>
  <c r="S27" i="19"/>
  <c r="R27" i="19"/>
  <c r="Q27" i="19"/>
  <c r="P27" i="19"/>
  <c r="E27" i="19"/>
  <c r="S26" i="19"/>
  <c r="R26" i="19"/>
  <c r="Q26" i="19"/>
  <c r="P26" i="19"/>
  <c r="E26" i="19"/>
  <c r="T25" i="19"/>
  <c r="S25" i="19"/>
  <c r="R25" i="19"/>
  <c r="Q25" i="19"/>
  <c r="P25" i="19"/>
  <c r="E25" i="19"/>
  <c r="U25" i="19" s="1"/>
  <c r="S24" i="19"/>
  <c r="R24" i="19"/>
  <c r="Q24" i="19"/>
  <c r="P24" i="19"/>
  <c r="E24" i="19"/>
  <c r="T24" i="19" s="1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U21" i="19" s="1"/>
  <c r="S20" i="19"/>
  <c r="R20" i="19"/>
  <c r="Q20" i="19"/>
  <c r="P20" i="19"/>
  <c r="E20" i="19"/>
  <c r="T20" i="19" s="1"/>
  <c r="S19" i="19"/>
  <c r="R19" i="19"/>
  <c r="Q19" i="19"/>
  <c r="P19" i="19"/>
  <c r="E19" i="19"/>
  <c r="U19" i="19" s="1"/>
  <c r="U18" i="19"/>
  <c r="S18" i="19"/>
  <c r="R18" i="19"/>
  <c r="Q18" i="19"/>
  <c r="P18" i="19"/>
  <c r="E18" i="19"/>
  <c r="T18" i="19" s="1"/>
  <c r="S17" i="19"/>
  <c r="R17" i="19"/>
  <c r="Q17" i="19"/>
  <c r="P17" i="19"/>
  <c r="E17" i="19"/>
  <c r="S16" i="19"/>
  <c r="R16" i="19"/>
  <c r="Q16" i="19"/>
  <c r="P16" i="19"/>
  <c r="E16" i="19"/>
  <c r="S15" i="19"/>
  <c r="R15" i="19"/>
  <c r="Q15" i="19"/>
  <c r="P15" i="19"/>
  <c r="E15" i="19"/>
  <c r="U15" i="19" s="1"/>
  <c r="S14" i="19"/>
  <c r="R14" i="19"/>
  <c r="Q14" i="19"/>
  <c r="P14" i="19"/>
  <c r="E14" i="19"/>
  <c r="T14" i="19" s="1"/>
  <c r="S13" i="19"/>
  <c r="R13" i="19"/>
  <c r="Q13" i="19"/>
  <c r="P13" i="19"/>
  <c r="E13" i="19"/>
  <c r="U12" i="19"/>
  <c r="S12" i="19"/>
  <c r="R12" i="19"/>
  <c r="Q12" i="19"/>
  <c r="P12" i="19"/>
  <c r="E12" i="19"/>
  <c r="T12" i="19" s="1"/>
  <c r="S11" i="19"/>
  <c r="R11" i="19"/>
  <c r="Q11" i="19"/>
  <c r="P11" i="19"/>
  <c r="E11" i="19"/>
  <c r="U11" i="19" s="1"/>
  <c r="S10" i="19"/>
  <c r="R10" i="19"/>
  <c r="Q10" i="19"/>
  <c r="P10" i="19"/>
  <c r="E10" i="19"/>
  <c r="T64" i="18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S62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S56" i="18"/>
  <c r="S55" i="18"/>
  <c r="R55" i="18"/>
  <c r="Q55" i="18"/>
  <c r="P55" i="18"/>
  <c r="E55" i="18"/>
  <c r="U55" i="18" s="1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S49" i="18"/>
  <c r="R49" i="18"/>
  <c r="Q49" i="18"/>
  <c r="P49" i="18"/>
  <c r="E49" i="18"/>
  <c r="S48" i="18"/>
  <c r="R48" i="18"/>
  <c r="Q48" i="18"/>
  <c r="P48" i="18"/>
  <c r="E48" i="18"/>
  <c r="T48" i="18" s="1"/>
  <c r="U47" i="18"/>
  <c r="S47" i="18"/>
  <c r="R47" i="18"/>
  <c r="Q47" i="18"/>
  <c r="P47" i="18"/>
  <c r="E47" i="18"/>
  <c r="T47" i="18" s="1"/>
  <c r="T46" i="18"/>
  <c r="S46" i="18"/>
  <c r="R46" i="18"/>
  <c r="Q46" i="18"/>
  <c r="P46" i="18"/>
  <c r="E46" i="18"/>
  <c r="U46" i="18" s="1"/>
  <c r="T45" i="18"/>
  <c r="S45" i="18"/>
  <c r="R45" i="18"/>
  <c r="Q45" i="18"/>
  <c r="P45" i="18"/>
  <c r="E45" i="18"/>
  <c r="U45" i="18" s="1"/>
  <c r="S42" i="18"/>
  <c r="R42" i="18"/>
  <c r="Q42" i="18"/>
  <c r="P42" i="18"/>
  <c r="E42" i="18"/>
  <c r="T42" i="18" s="1"/>
  <c r="S41" i="18"/>
  <c r="R41" i="18"/>
  <c r="Q41" i="18"/>
  <c r="P41" i="18"/>
  <c r="E41" i="18"/>
  <c r="U41" i="18" s="1"/>
  <c r="S40" i="18"/>
  <c r="R40" i="18"/>
  <c r="Q40" i="18"/>
  <c r="P40" i="18"/>
  <c r="E40" i="18"/>
  <c r="T40" i="18" s="1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T37" i="18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S35" i="18"/>
  <c r="R35" i="18"/>
  <c r="Q35" i="18"/>
  <c r="P35" i="18"/>
  <c r="E35" i="18"/>
  <c r="U35" i="18" s="1"/>
  <c r="S34" i="18"/>
  <c r="R34" i="18"/>
  <c r="Q34" i="18"/>
  <c r="P34" i="18"/>
  <c r="E34" i="18"/>
  <c r="T33" i="18"/>
  <c r="S33" i="18"/>
  <c r="R33" i="18"/>
  <c r="Q33" i="18"/>
  <c r="P33" i="18"/>
  <c r="E33" i="18"/>
  <c r="U32" i="18"/>
  <c r="S32" i="18"/>
  <c r="R32" i="18"/>
  <c r="Q32" i="18"/>
  <c r="P32" i="18"/>
  <c r="E32" i="18"/>
  <c r="T32" i="18" s="1"/>
  <c r="S31" i="18"/>
  <c r="R31" i="18"/>
  <c r="Q31" i="18"/>
  <c r="P31" i="18"/>
  <c r="E31" i="18"/>
  <c r="U31" i="18" s="1"/>
  <c r="S30" i="18"/>
  <c r="R30" i="18"/>
  <c r="Q30" i="18"/>
  <c r="P30" i="18"/>
  <c r="E30" i="18"/>
  <c r="T30" i="18" s="1"/>
  <c r="S29" i="18"/>
  <c r="R29" i="18"/>
  <c r="Q29" i="18"/>
  <c r="P29" i="18"/>
  <c r="E29" i="18"/>
  <c r="U29" i="18" s="1"/>
  <c r="U27" i="18"/>
  <c r="T27" i="18"/>
  <c r="S27" i="18"/>
  <c r="R27" i="18"/>
  <c r="Q27" i="18"/>
  <c r="P27" i="18"/>
  <c r="E27" i="18"/>
  <c r="S26" i="18"/>
  <c r="R26" i="18"/>
  <c r="Q26" i="18"/>
  <c r="P26" i="18"/>
  <c r="E26" i="18"/>
  <c r="S25" i="18"/>
  <c r="R25" i="18"/>
  <c r="Q25" i="18"/>
  <c r="P25" i="18"/>
  <c r="E25" i="18"/>
  <c r="U24" i="18"/>
  <c r="S24" i="18"/>
  <c r="R24" i="18"/>
  <c r="Q24" i="18"/>
  <c r="P24" i="18"/>
  <c r="E24" i="18"/>
  <c r="T24" i="18" s="1"/>
  <c r="S23" i="18"/>
  <c r="R23" i="18"/>
  <c r="Q23" i="18"/>
  <c r="P23" i="18"/>
  <c r="T23" i="18" s="1"/>
  <c r="E23" i="18"/>
  <c r="S22" i="18"/>
  <c r="R22" i="18"/>
  <c r="Q22" i="18"/>
  <c r="P22" i="18"/>
  <c r="E22" i="18"/>
  <c r="T21" i="18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T17" i="18"/>
  <c r="S17" i="18"/>
  <c r="R17" i="18"/>
  <c r="Q17" i="18"/>
  <c r="P17" i="18"/>
  <c r="E17" i="18"/>
  <c r="U17" i="18" s="1"/>
  <c r="S16" i="18"/>
  <c r="R16" i="18"/>
  <c r="Q16" i="18"/>
  <c r="P16" i="18"/>
  <c r="E16" i="18"/>
  <c r="S15" i="18"/>
  <c r="R15" i="18"/>
  <c r="Q15" i="18"/>
  <c r="P15" i="18"/>
  <c r="E15" i="18"/>
  <c r="U15" i="18" s="1"/>
  <c r="S14" i="18"/>
  <c r="R14" i="18"/>
  <c r="Q14" i="18"/>
  <c r="P14" i="18"/>
  <c r="E14" i="18"/>
  <c r="T14" i="18" s="1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U11" i="18"/>
  <c r="T11" i="18"/>
  <c r="S11" i="18"/>
  <c r="R11" i="18"/>
  <c r="Q11" i="18"/>
  <c r="P11" i="18"/>
  <c r="E11" i="18"/>
  <c r="T10" i="18"/>
  <c r="S10" i="18"/>
  <c r="R10" i="18"/>
  <c r="Q10" i="18"/>
  <c r="P10" i="18"/>
  <c r="E10" i="18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S60" i="17"/>
  <c r="R60" i="17"/>
  <c r="Q60" i="17"/>
  <c r="P60" i="17"/>
  <c r="E60" i="17"/>
  <c r="S59" i="17"/>
  <c r="R59" i="17"/>
  <c r="Q59" i="17"/>
  <c r="P59" i="17"/>
  <c r="E59" i="17"/>
  <c r="T59" i="17" s="1"/>
  <c r="U58" i="17"/>
  <c r="S58" i="17"/>
  <c r="R58" i="17"/>
  <c r="Q58" i="17"/>
  <c r="P58" i="17"/>
  <c r="E58" i="17"/>
  <c r="T58" i="17" s="1"/>
  <c r="T57" i="17"/>
  <c r="S57" i="17"/>
  <c r="R57" i="17"/>
  <c r="Q57" i="17"/>
  <c r="P57" i="17"/>
  <c r="E57" i="17"/>
  <c r="U57" i="17" s="1"/>
  <c r="U55" i="17"/>
  <c r="S55" i="17"/>
  <c r="R55" i="17"/>
  <c r="Q55" i="17"/>
  <c r="P55" i="17"/>
  <c r="E55" i="17"/>
  <c r="T55" i="17" s="1"/>
  <c r="T54" i="17"/>
  <c r="S54" i="17"/>
  <c r="R54" i="17"/>
  <c r="Q54" i="17"/>
  <c r="P54" i="17"/>
  <c r="E54" i="17"/>
  <c r="U54" i="17" s="1"/>
  <c r="S53" i="17"/>
  <c r="R53" i="17"/>
  <c r="Q53" i="17"/>
  <c r="P53" i="17"/>
  <c r="E53" i="17"/>
  <c r="T53" i="17" s="1"/>
  <c r="S52" i="17"/>
  <c r="R52" i="17"/>
  <c r="Q52" i="17"/>
  <c r="P52" i="17"/>
  <c r="E52" i="17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S44" i="17"/>
  <c r="S42" i="17"/>
  <c r="R42" i="17"/>
  <c r="Q42" i="17"/>
  <c r="P42" i="17"/>
  <c r="E42" i="17"/>
  <c r="U42" i="17" s="1"/>
  <c r="S41" i="17"/>
  <c r="R41" i="17"/>
  <c r="Q41" i="17"/>
  <c r="P41" i="17"/>
  <c r="E41" i="17"/>
  <c r="T41" i="17" s="1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6" i="17"/>
  <c r="R36" i="17"/>
  <c r="Q36" i="17"/>
  <c r="P36" i="17"/>
  <c r="E36" i="17"/>
  <c r="S35" i="17"/>
  <c r="R35" i="17"/>
  <c r="Q35" i="17"/>
  <c r="P35" i="17"/>
  <c r="E35" i="17"/>
  <c r="S34" i="17"/>
  <c r="R34" i="17"/>
  <c r="Q34" i="17"/>
  <c r="P34" i="17"/>
  <c r="E34" i="17"/>
  <c r="U34" i="17" s="1"/>
  <c r="S33" i="17"/>
  <c r="R33" i="17"/>
  <c r="Q33" i="17"/>
  <c r="P33" i="17"/>
  <c r="E33" i="17"/>
  <c r="S32" i="17"/>
  <c r="R32" i="17"/>
  <c r="Q32" i="17"/>
  <c r="P32" i="17"/>
  <c r="E32" i="17"/>
  <c r="U32" i="17" s="1"/>
  <c r="S31" i="17"/>
  <c r="R31" i="17"/>
  <c r="Q31" i="17"/>
  <c r="P31" i="17"/>
  <c r="E31" i="17"/>
  <c r="T30" i="17"/>
  <c r="S30" i="17"/>
  <c r="R30" i="17"/>
  <c r="Q30" i="17"/>
  <c r="P30" i="17"/>
  <c r="E30" i="17"/>
  <c r="U30" i="17" s="1"/>
  <c r="S29" i="17"/>
  <c r="R29" i="17"/>
  <c r="Q29" i="17"/>
  <c r="P29" i="17"/>
  <c r="E29" i="17"/>
  <c r="U29" i="17" s="1"/>
  <c r="S27" i="17"/>
  <c r="R27" i="17"/>
  <c r="Q27" i="17"/>
  <c r="P27" i="17"/>
  <c r="E27" i="17"/>
  <c r="S26" i="17"/>
  <c r="R26" i="17"/>
  <c r="Q26" i="17"/>
  <c r="P26" i="17"/>
  <c r="E26" i="17"/>
  <c r="S25" i="17"/>
  <c r="R25" i="17"/>
  <c r="Q25" i="17"/>
  <c r="P25" i="17"/>
  <c r="E25" i="17"/>
  <c r="T25" i="17" s="1"/>
  <c r="S24" i="17"/>
  <c r="R24" i="17"/>
  <c r="Q24" i="17"/>
  <c r="P24" i="17"/>
  <c r="E24" i="17"/>
  <c r="U24" i="17" s="1"/>
  <c r="S23" i="17"/>
  <c r="R23" i="17"/>
  <c r="Q23" i="17"/>
  <c r="P23" i="17"/>
  <c r="E23" i="17"/>
  <c r="T23" i="17" s="1"/>
  <c r="S22" i="17"/>
  <c r="R22" i="17"/>
  <c r="Q22" i="17"/>
  <c r="P22" i="17"/>
  <c r="E22" i="17"/>
  <c r="S21" i="17"/>
  <c r="R21" i="17"/>
  <c r="Q21" i="17"/>
  <c r="P21" i="17"/>
  <c r="E21" i="17"/>
  <c r="T21" i="17" s="1"/>
  <c r="S20" i="17"/>
  <c r="R20" i="17"/>
  <c r="Q20" i="17"/>
  <c r="P20" i="17"/>
  <c r="E20" i="17"/>
  <c r="S19" i="17"/>
  <c r="R19" i="17"/>
  <c r="Q19" i="17"/>
  <c r="P19" i="17"/>
  <c r="E19" i="17"/>
  <c r="U19" i="17" s="1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S16" i="17"/>
  <c r="R16" i="17"/>
  <c r="Q16" i="17"/>
  <c r="P16" i="17"/>
  <c r="E16" i="17"/>
  <c r="U16" i="17" s="1"/>
  <c r="S15" i="17"/>
  <c r="R15" i="17"/>
  <c r="Q15" i="17"/>
  <c r="P15" i="17"/>
  <c r="E15" i="17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S12" i="17"/>
  <c r="R12" i="17"/>
  <c r="Q12" i="17"/>
  <c r="P12" i="17"/>
  <c r="E12" i="17"/>
  <c r="U12" i="17" s="1"/>
  <c r="S11" i="17"/>
  <c r="R11" i="17"/>
  <c r="Q11" i="17"/>
  <c r="P11" i="17"/>
  <c r="E11" i="17"/>
  <c r="T10" i="17"/>
  <c r="S10" i="17"/>
  <c r="R10" i="17"/>
  <c r="Q10" i="17"/>
  <c r="P10" i="17"/>
  <c r="E10" i="17"/>
  <c r="S64" i="16"/>
  <c r="R64" i="16"/>
  <c r="Q64" i="16"/>
  <c r="P64" i="16"/>
  <c r="E64" i="16"/>
  <c r="S63" i="16"/>
  <c r="R63" i="16"/>
  <c r="Q63" i="16"/>
  <c r="P63" i="16"/>
  <c r="E63" i="16"/>
  <c r="S62" i="16"/>
  <c r="S60" i="16"/>
  <c r="R60" i="16"/>
  <c r="Q60" i="16"/>
  <c r="P60" i="16"/>
  <c r="E60" i="16"/>
  <c r="U60" i="16" s="1"/>
  <c r="S59" i="16"/>
  <c r="R59" i="16"/>
  <c r="Q59" i="16"/>
  <c r="P59" i="16"/>
  <c r="E59" i="16"/>
  <c r="S58" i="16"/>
  <c r="R58" i="16"/>
  <c r="Q58" i="16"/>
  <c r="P58" i="16"/>
  <c r="E58" i="16"/>
  <c r="U58" i="16" s="1"/>
  <c r="U57" i="16"/>
  <c r="S57" i="16"/>
  <c r="R57" i="16"/>
  <c r="Q57" i="16"/>
  <c r="P57" i="16"/>
  <c r="E57" i="16"/>
  <c r="S56" i="16"/>
  <c r="S55" i="16"/>
  <c r="R55" i="16"/>
  <c r="Q55" i="16"/>
  <c r="P55" i="16"/>
  <c r="E55" i="16"/>
  <c r="T54" i="16"/>
  <c r="S54" i="16"/>
  <c r="R54" i="16"/>
  <c r="Q54" i="16"/>
  <c r="P54" i="16"/>
  <c r="E54" i="16"/>
  <c r="U54" i="16" s="1"/>
  <c r="U53" i="16"/>
  <c r="S53" i="16"/>
  <c r="R53" i="16"/>
  <c r="Q53" i="16"/>
  <c r="P53" i="16"/>
  <c r="E53" i="16"/>
  <c r="T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S42" i="16"/>
  <c r="R42" i="16"/>
  <c r="Q42" i="16"/>
  <c r="P42" i="16"/>
  <c r="E42" i="16"/>
  <c r="U42" i="16" s="1"/>
  <c r="S41" i="16"/>
  <c r="R41" i="16"/>
  <c r="Q41" i="16"/>
  <c r="P41" i="16"/>
  <c r="E41" i="16"/>
  <c r="T41" i="16" s="1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U38" i="16" s="1"/>
  <c r="T37" i="16"/>
  <c r="S37" i="16"/>
  <c r="R37" i="16"/>
  <c r="Q37" i="16"/>
  <c r="P37" i="16"/>
  <c r="E37" i="16"/>
  <c r="U37" i="16" s="1"/>
  <c r="T36" i="16"/>
  <c r="S36" i="16"/>
  <c r="R36" i="16"/>
  <c r="Q36" i="16"/>
  <c r="P36" i="16"/>
  <c r="E36" i="16"/>
  <c r="U36" i="16" s="1"/>
  <c r="S35" i="16"/>
  <c r="R35" i="16"/>
  <c r="Q35" i="16"/>
  <c r="P35" i="16"/>
  <c r="E35" i="16"/>
  <c r="T35" i="16" s="1"/>
  <c r="S34" i="16"/>
  <c r="R34" i="16"/>
  <c r="Q34" i="16"/>
  <c r="P34" i="16"/>
  <c r="E34" i="16"/>
  <c r="S33" i="16"/>
  <c r="R33" i="16"/>
  <c r="Q33" i="16"/>
  <c r="P33" i="16"/>
  <c r="E33" i="16"/>
  <c r="S32" i="16"/>
  <c r="R32" i="16"/>
  <c r="Q32" i="16"/>
  <c r="P32" i="16"/>
  <c r="E32" i="16"/>
  <c r="S31" i="16"/>
  <c r="R31" i="16"/>
  <c r="Q31" i="16"/>
  <c r="P31" i="16"/>
  <c r="E31" i="16"/>
  <c r="S30" i="16"/>
  <c r="R30" i="16"/>
  <c r="Q30" i="16"/>
  <c r="P30" i="16"/>
  <c r="E30" i="16"/>
  <c r="T29" i="16"/>
  <c r="S29" i="16"/>
  <c r="R29" i="16"/>
  <c r="Q29" i="16"/>
  <c r="P29" i="16"/>
  <c r="E29" i="16"/>
  <c r="U29" i="16" s="1"/>
  <c r="S28" i="16"/>
  <c r="U27" i="16"/>
  <c r="T27" i="16"/>
  <c r="S27" i="16"/>
  <c r="R27" i="16"/>
  <c r="Q27" i="16"/>
  <c r="P27" i="16"/>
  <c r="E27" i="16"/>
  <c r="U26" i="16"/>
  <c r="T26" i="16"/>
  <c r="S26" i="16"/>
  <c r="R26" i="16"/>
  <c r="Q26" i="16"/>
  <c r="P26" i="16"/>
  <c r="E26" i="16"/>
  <c r="T25" i="16"/>
  <c r="S25" i="16"/>
  <c r="R25" i="16"/>
  <c r="Q25" i="16"/>
  <c r="P25" i="16"/>
  <c r="E25" i="16"/>
  <c r="U25" i="16" s="1"/>
  <c r="U24" i="16"/>
  <c r="S24" i="16"/>
  <c r="R24" i="16"/>
  <c r="Q24" i="16"/>
  <c r="P24" i="16"/>
  <c r="E24" i="16"/>
  <c r="T24" i="16" s="1"/>
  <c r="S23" i="16"/>
  <c r="R23" i="16"/>
  <c r="Q23" i="16"/>
  <c r="P23" i="16"/>
  <c r="E23" i="16"/>
  <c r="S22" i="16"/>
  <c r="R22" i="16"/>
  <c r="Q22" i="16"/>
  <c r="P22" i="16"/>
  <c r="E22" i="16"/>
  <c r="T21" i="16"/>
  <c r="S21" i="16"/>
  <c r="R21" i="16"/>
  <c r="Q21" i="16"/>
  <c r="P21" i="16"/>
  <c r="E21" i="16"/>
  <c r="U21" i="16" s="1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U17" i="16"/>
  <c r="T17" i="16"/>
  <c r="S17" i="16"/>
  <c r="R17" i="16"/>
  <c r="Q17" i="16"/>
  <c r="P17" i="16"/>
  <c r="E17" i="16"/>
  <c r="S16" i="16"/>
  <c r="R16" i="16"/>
  <c r="Q16" i="16"/>
  <c r="P16" i="16"/>
  <c r="E16" i="16"/>
  <c r="S15" i="16"/>
  <c r="R15" i="16"/>
  <c r="Q15" i="16"/>
  <c r="P15" i="16"/>
  <c r="E15" i="16"/>
  <c r="U14" i="16"/>
  <c r="S14" i="16"/>
  <c r="R14" i="16"/>
  <c r="Q14" i="16"/>
  <c r="P14" i="16"/>
  <c r="E14" i="16"/>
  <c r="T14" i="16" s="1"/>
  <c r="T13" i="16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S11" i="16"/>
  <c r="R11" i="16"/>
  <c r="Q11" i="16"/>
  <c r="P11" i="16"/>
  <c r="E11" i="16"/>
  <c r="T11" i="16" s="1"/>
  <c r="S10" i="16"/>
  <c r="R10" i="16"/>
  <c r="Q10" i="16"/>
  <c r="P10" i="16"/>
  <c r="E10" i="16"/>
  <c r="U64" i="15"/>
  <c r="T64" i="15"/>
  <c r="S64" i="15"/>
  <c r="R64" i="15"/>
  <c r="Q64" i="15"/>
  <c r="P64" i="15"/>
  <c r="E64" i="15"/>
  <c r="T63" i="15"/>
  <c r="S63" i="15"/>
  <c r="R63" i="15"/>
  <c r="Q63" i="15"/>
  <c r="P63" i="15"/>
  <c r="E63" i="15"/>
  <c r="U63" i="15" s="1"/>
  <c r="S62" i="15"/>
  <c r="S60" i="15"/>
  <c r="R60" i="15"/>
  <c r="Q60" i="15"/>
  <c r="P60" i="15"/>
  <c r="E60" i="15"/>
  <c r="T60" i="15" s="1"/>
  <c r="S59" i="15"/>
  <c r="R59" i="15"/>
  <c r="Q59" i="15"/>
  <c r="P59" i="15"/>
  <c r="E59" i="15"/>
  <c r="S58" i="15"/>
  <c r="R58" i="15"/>
  <c r="Q58" i="15"/>
  <c r="P58" i="15"/>
  <c r="E58" i="15"/>
  <c r="S57" i="15"/>
  <c r="R57" i="15"/>
  <c r="Q57" i="15"/>
  <c r="P57" i="15"/>
  <c r="E57" i="15"/>
  <c r="S56" i="15"/>
  <c r="S55" i="15"/>
  <c r="R55" i="15"/>
  <c r="Q55" i="15"/>
  <c r="P55" i="15"/>
  <c r="E55" i="15"/>
  <c r="S54" i="15"/>
  <c r="R54" i="15"/>
  <c r="Q54" i="15"/>
  <c r="P54" i="15"/>
  <c r="E54" i="15"/>
  <c r="S53" i="15"/>
  <c r="R53" i="15"/>
  <c r="Q53" i="15"/>
  <c r="P53" i="15"/>
  <c r="E53" i="15"/>
  <c r="T53" i="15" s="1"/>
  <c r="S52" i="15"/>
  <c r="R52" i="15"/>
  <c r="Q52" i="15"/>
  <c r="P52" i="15"/>
  <c r="E52" i="15"/>
  <c r="T51" i="15"/>
  <c r="S51" i="15"/>
  <c r="R51" i="15"/>
  <c r="Q51" i="15"/>
  <c r="P51" i="15"/>
  <c r="E51" i="15"/>
  <c r="U51" i="15" s="1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T47" i="15" s="1"/>
  <c r="U46" i="15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S42" i="15"/>
  <c r="R42" i="15"/>
  <c r="Q42" i="15"/>
  <c r="P42" i="15"/>
  <c r="E42" i="15"/>
  <c r="S41" i="15"/>
  <c r="R41" i="15"/>
  <c r="Q41" i="15"/>
  <c r="P41" i="15"/>
  <c r="E41" i="15"/>
  <c r="T40" i="15"/>
  <c r="S40" i="15"/>
  <c r="R40" i="15"/>
  <c r="Q40" i="15"/>
  <c r="P40" i="15"/>
  <c r="E40" i="15"/>
  <c r="U40" i="15" s="1"/>
  <c r="S39" i="15"/>
  <c r="R39" i="15"/>
  <c r="Q39" i="15"/>
  <c r="P39" i="15"/>
  <c r="E39" i="15"/>
  <c r="S38" i="15"/>
  <c r="R38" i="15"/>
  <c r="Q38" i="15"/>
  <c r="P38" i="15"/>
  <c r="E38" i="15"/>
  <c r="U38" i="15" s="1"/>
  <c r="U37" i="15"/>
  <c r="T37" i="15"/>
  <c r="S37" i="15"/>
  <c r="R37" i="15"/>
  <c r="Q37" i="15"/>
  <c r="P37" i="15"/>
  <c r="E37" i="15"/>
  <c r="U36" i="15"/>
  <c r="T36" i="15"/>
  <c r="S36" i="15"/>
  <c r="R36" i="15"/>
  <c r="Q36" i="15"/>
  <c r="P36" i="15"/>
  <c r="E36" i="15"/>
  <c r="S35" i="15"/>
  <c r="R35" i="15"/>
  <c r="Q35" i="15"/>
  <c r="P35" i="15"/>
  <c r="E35" i="15"/>
  <c r="S34" i="15"/>
  <c r="R34" i="15"/>
  <c r="Q34" i="15"/>
  <c r="P34" i="15"/>
  <c r="E34" i="15"/>
  <c r="U33" i="15"/>
  <c r="S33" i="15"/>
  <c r="R33" i="15"/>
  <c r="Q33" i="15"/>
  <c r="P33" i="15"/>
  <c r="E33" i="15"/>
  <c r="S32" i="15"/>
  <c r="R32" i="15"/>
  <c r="Q32" i="15"/>
  <c r="P32" i="15"/>
  <c r="E32" i="15"/>
  <c r="U32" i="15" s="1"/>
  <c r="S31" i="15"/>
  <c r="R31" i="15"/>
  <c r="Q31" i="15"/>
  <c r="U31" i="15" s="1"/>
  <c r="P31" i="15"/>
  <c r="E31" i="15"/>
  <c r="T31" i="15" s="1"/>
  <c r="S30" i="15"/>
  <c r="R30" i="15"/>
  <c r="Q30" i="15"/>
  <c r="P30" i="15"/>
  <c r="E30" i="15"/>
  <c r="S29" i="15"/>
  <c r="R29" i="15"/>
  <c r="Q29" i="15"/>
  <c r="P29" i="15"/>
  <c r="E29" i="15"/>
  <c r="S28" i="15"/>
  <c r="U27" i="15"/>
  <c r="T27" i="15"/>
  <c r="S27" i="15"/>
  <c r="R27" i="15"/>
  <c r="Q27" i="15"/>
  <c r="P27" i="15"/>
  <c r="E27" i="15"/>
  <c r="T26" i="15"/>
  <c r="S26" i="15"/>
  <c r="R26" i="15"/>
  <c r="Q26" i="15"/>
  <c r="P26" i="15"/>
  <c r="E26" i="15"/>
  <c r="U26" i="15" s="1"/>
  <c r="S25" i="15"/>
  <c r="R25" i="15"/>
  <c r="Q25" i="15"/>
  <c r="P25" i="15"/>
  <c r="E25" i="15"/>
  <c r="S24" i="15"/>
  <c r="R24" i="15"/>
  <c r="Q24" i="15"/>
  <c r="P24" i="15"/>
  <c r="E24" i="15"/>
  <c r="T24" i="15" s="1"/>
  <c r="S23" i="15"/>
  <c r="R23" i="15"/>
  <c r="Q23" i="15"/>
  <c r="P23" i="15"/>
  <c r="E23" i="15"/>
  <c r="T23" i="15" s="1"/>
  <c r="S22" i="15"/>
  <c r="R22" i="15"/>
  <c r="Q22" i="15"/>
  <c r="P22" i="15"/>
  <c r="E22" i="15"/>
  <c r="U22" i="15" s="1"/>
  <c r="S21" i="15"/>
  <c r="R21" i="15"/>
  <c r="Q21" i="15"/>
  <c r="P21" i="15"/>
  <c r="E21" i="15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U19" i="15" s="1"/>
  <c r="S18" i="15"/>
  <c r="R18" i="15"/>
  <c r="Q18" i="15"/>
  <c r="P18" i="15"/>
  <c r="E18" i="15"/>
  <c r="S17" i="15"/>
  <c r="R17" i="15"/>
  <c r="Q17" i="15"/>
  <c r="P17" i="15"/>
  <c r="E17" i="15"/>
  <c r="U16" i="15"/>
  <c r="T16" i="15"/>
  <c r="S16" i="15"/>
  <c r="R16" i="15"/>
  <c r="Q16" i="15"/>
  <c r="P16" i="15"/>
  <c r="E16" i="15"/>
  <c r="S15" i="15"/>
  <c r="R15" i="15"/>
  <c r="Q15" i="15"/>
  <c r="P15" i="15"/>
  <c r="E15" i="15"/>
  <c r="U15" i="15" s="1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T11" i="15" s="1"/>
  <c r="S10" i="15"/>
  <c r="R10" i="15"/>
  <c r="Q10" i="15"/>
  <c r="P10" i="15"/>
  <c r="E10" i="15"/>
  <c r="U64" i="14"/>
  <c r="S64" i="14"/>
  <c r="R64" i="14"/>
  <c r="Q64" i="14"/>
  <c r="P64" i="14"/>
  <c r="E64" i="14"/>
  <c r="T64" i="14" s="1"/>
  <c r="U63" i="14"/>
  <c r="S63" i="14"/>
  <c r="R63" i="14"/>
  <c r="Q63" i="14"/>
  <c r="P63" i="14"/>
  <c r="E63" i="14"/>
  <c r="S62" i="14"/>
  <c r="R62" i="14"/>
  <c r="U60" i="14"/>
  <c r="S60" i="14"/>
  <c r="R60" i="14"/>
  <c r="Q60" i="14"/>
  <c r="P60" i="14"/>
  <c r="E60" i="14"/>
  <c r="T60" i="14" s="1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S56" i="14"/>
  <c r="U55" i="14"/>
  <c r="S55" i="14"/>
  <c r="R55" i="14"/>
  <c r="Q55" i="14"/>
  <c r="P55" i="14"/>
  <c r="E55" i="14"/>
  <c r="T55" i="14" s="1"/>
  <c r="S54" i="14"/>
  <c r="R54" i="14"/>
  <c r="Q54" i="14"/>
  <c r="P54" i="14"/>
  <c r="E54" i="14"/>
  <c r="U54" i="14" s="1"/>
  <c r="T53" i="14"/>
  <c r="S53" i="14"/>
  <c r="R53" i="14"/>
  <c r="Q53" i="14"/>
  <c r="P53" i="14"/>
  <c r="E53" i="14"/>
  <c r="U53" i="14" s="1"/>
  <c r="S52" i="14"/>
  <c r="R52" i="14"/>
  <c r="Q52" i="14"/>
  <c r="P52" i="14"/>
  <c r="E52" i="14"/>
  <c r="T52" i="14" s="1"/>
  <c r="U51" i="14"/>
  <c r="S51" i="14"/>
  <c r="R51" i="14"/>
  <c r="Q51" i="14"/>
  <c r="P51" i="14"/>
  <c r="E51" i="14"/>
  <c r="T51" i="14" s="1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U47" i="14"/>
  <c r="T47" i="14"/>
  <c r="S47" i="14"/>
  <c r="R47" i="14"/>
  <c r="Q47" i="14"/>
  <c r="P47" i="14"/>
  <c r="E47" i="14"/>
  <c r="S46" i="14"/>
  <c r="R46" i="14"/>
  <c r="Q46" i="14"/>
  <c r="P46" i="14"/>
  <c r="E46" i="14"/>
  <c r="T46" i="14" s="1"/>
  <c r="S45" i="14"/>
  <c r="R45" i="14"/>
  <c r="Q45" i="14"/>
  <c r="P45" i="14"/>
  <c r="E45" i="14"/>
  <c r="T42" i="14"/>
  <c r="S42" i="14"/>
  <c r="R42" i="14"/>
  <c r="Q42" i="14"/>
  <c r="P42" i="14"/>
  <c r="E42" i="14"/>
  <c r="U42" i="14" s="1"/>
  <c r="S41" i="14"/>
  <c r="R41" i="14"/>
  <c r="Q41" i="14"/>
  <c r="P41" i="14"/>
  <c r="E41" i="14"/>
  <c r="U41" i="14" s="1"/>
  <c r="S40" i="14"/>
  <c r="R40" i="14"/>
  <c r="Q40" i="14"/>
  <c r="P40" i="14"/>
  <c r="E40" i="14"/>
  <c r="T40" i="14" s="1"/>
  <c r="T39" i="14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T36" i="14"/>
  <c r="S36" i="14"/>
  <c r="R36" i="14"/>
  <c r="Q36" i="14"/>
  <c r="P36" i="14"/>
  <c r="E36" i="14"/>
  <c r="U36" i="14" s="1"/>
  <c r="U35" i="14"/>
  <c r="T35" i="14"/>
  <c r="S35" i="14"/>
  <c r="R35" i="14"/>
  <c r="Q35" i="14"/>
  <c r="P35" i="14"/>
  <c r="E35" i="14"/>
  <c r="U34" i="14"/>
  <c r="T34" i="14"/>
  <c r="S34" i="14"/>
  <c r="R34" i="14"/>
  <c r="Q34" i="14"/>
  <c r="P34" i="14"/>
  <c r="E34" i="14"/>
  <c r="S33" i="14"/>
  <c r="R33" i="14"/>
  <c r="Q33" i="14"/>
  <c r="P33" i="14"/>
  <c r="E33" i="14"/>
  <c r="T33" i="14" s="1"/>
  <c r="S32" i="14"/>
  <c r="R32" i="14"/>
  <c r="Q32" i="14"/>
  <c r="P32" i="14"/>
  <c r="E32" i="14"/>
  <c r="U31" i="14"/>
  <c r="S31" i="14"/>
  <c r="R31" i="14"/>
  <c r="Q31" i="14"/>
  <c r="P31" i="14"/>
  <c r="E31" i="14"/>
  <c r="T30" i="14"/>
  <c r="S30" i="14"/>
  <c r="R30" i="14"/>
  <c r="Q30" i="14"/>
  <c r="P30" i="14"/>
  <c r="E30" i="14"/>
  <c r="U30" i="14" s="1"/>
  <c r="S29" i="14"/>
  <c r="R29" i="14"/>
  <c r="Q29" i="14"/>
  <c r="P29" i="14"/>
  <c r="E29" i="14"/>
  <c r="U29" i="14" s="1"/>
  <c r="S28" i="14"/>
  <c r="S27" i="14"/>
  <c r="R27" i="14"/>
  <c r="Q27" i="14"/>
  <c r="P27" i="14"/>
  <c r="E27" i="14"/>
  <c r="S26" i="14"/>
  <c r="R26" i="14"/>
  <c r="Q26" i="14"/>
  <c r="P26" i="14"/>
  <c r="E26" i="14"/>
  <c r="U26" i="14" s="1"/>
  <c r="T25" i="14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U17" i="14"/>
  <c r="S17" i="14"/>
  <c r="R17" i="14"/>
  <c r="Q17" i="14"/>
  <c r="P17" i="14"/>
  <c r="E17" i="14"/>
  <c r="T17" i="14" s="1"/>
  <c r="S16" i="14"/>
  <c r="R16" i="14"/>
  <c r="Q16" i="14"/>
  <c r="P16" i="14"/>
  <c r="E16" i="14"/>
  <c r="U15" i="14"/>
  <c r="S15" i="14"/>
  <c r="R15" i="14"/>
  <c r="Q15" i="14"/>
  <c r="P15" i="14"/>
  <c r="E15" i="14"/>
  <c r="T15" i="14" s="1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T12" i="14" s="1"/>
  <c r="T11" i="14"/>
  <c r="S11" i="14"/>
  <c r="R11" i="14"/>
  <c r="Q11" i="14"/>
  <c r="P11" i="14"/>
  <c r="E11" i="14"/>
  <c r="U11" i="14" s="1"/>
  <c r="U10" i="14"/>
  <c r="S10" i="14"/>
  <c r="R10" i="14"/>
  <c r="Q10" i="14"/>
  <c r="P10" i="14"/>
  <c r="E10" i="14"/>
  <c r="T10" i="14" s="1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S60" i="13"/>
  <c r="R60" i="13"/>
  <c r="Q60" i="13"/>
  <c r="P60" i="13"/>
  <c r="E60" i="13"/>
  <c r="U60" i="13" s="1"/>
  <c r="S59" i="13"/>
  <c r="R59" i="13"/>
  <c r="Q59" i="13"/>
  <c r="P59" i="13"/>
  <c r="E59" i="13"/>
  <c r="T59" i="13" s="1"/>
  <c r="S58" i="13"/>
  <c r="R58" i="13"/>
  <c r="Q58" i="13"/>
  <c r="P58" i="13"/>
  <c r="E58" i="13"/>
  <c r="S57" i="13"/>
  <c r="R57" i="13"/>
  <c r="Q57" i="13"/>
  <c r="P57" i="13"/>
  <c r="E57" i="13"/>
  <c r="S56" i="13"/>
  <c r="S55" i="13"/>
  <c r="R55" i="13"/>
  <c r="Q55" i="13"/>
  <c r="P55" i="13"/>
  <c r="E55" i="13"/>
  <c r="T55" i="13" s="1"/>
  <c r="S54" i="13"/>
  <c r="R54" i="13"/>
  <c r="Q54" i="13"/>
  <c r="P54" i="13"/>
  <c r="E54" i="13"/>
  <c r="U53" i="13"/>
  <c r="S53" i="13"/>
  <c r="R53" i="13"/>
  <c r="Q53" i="13"/>
  <c r="P53" i="13"/>
  <c r="E53" i="13"/>
  <c r="T53" i="13" s="1"/>
  <c r="T52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S42" i="13"/>
  <c r="R42" i="13"/>
  <c r="Q42" i="13"/>
  <c r="P42" i="13"/>
  <c r="E42" i="13"/>
  <c r="U42" i="13" s="1"/>
  <c r="S41" i="13"/>
  <c r="R41" i="13"/>
  <c r="Q41" i="13"/>
  <c r="P41" i="13"/>
  <c r="E41" i="13"/>
  <c r="S40" i="13"/>
  <c r="R40" i="13"/>
  <c r="Q40" i="13"/>
  <c r="P40" i="13"/>
  <c r="E40" i="13"/>
  <c r="U40" i="13" s="1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E35" i="13"/>
  <c r="U34" i="13"/>
  <c r="S34" i="13"/>
  <c r="R34" i="13"/>
  <c r="Q34" i="13"/>
  <c r="P34" i="13"/>
  <c r="E34" i="13"/>
  <c r="T34" i="13" s="1"/>
  <c r="S33" i="13"/>
  <c r="R33" i="13"/>
  <c r="Q33" i="13"/>
  <c r="U33" i="13" s="1"/>
  <c r="P33" i="13"/>
  <c r="E33" i="13"/>
  <c r="S32" i="13"/>
  <c r="R32" i="13"/>
  <c r="Q32" i="13"/>
  <c r="P32" i="13"/>
  <c r="E32" i="13"/>
  <c r="U32" i="13" s="1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S27" i="13"/>
  <c r="R27" i="13"/>
  <c r="Q27" i="13"/>
  <c r="P27" i="13"/>
  <c r="E27" i="13"/>
  <c r="T27" i="13" s="1"/>
  <c r="S26" i="13"/>
  <c r="R26" i="13"/>
  <c r="Q26" i="13"/>
  <c r="P26" i="13"/>
  <c r="E26" i="13"/>
  <c r="S25" i="13"/>
  <c r="R25" i="13"/>
  <c r="Q25" i="13"/>
  <c r="P25" i="13"/>
  <c r="E25" i="13"/>
  <c r="T25" i="13" s="1"/>
  <c r="U24" i="13"/>
  <c r="S24" i="13"/>
  <c r="R24" i="13"/>
  <c r="Q24" i="13"/>
  <c r="P24" i="13"/>
  <c r="E24" i="13"/>
  <c r="T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8" i="13"/>
  <c r="R18" i="13"/>
  <c r="Q18" i="13"/>
  <c r="P18" i="13"/>
  <c r="E18" i="13"/>
  <c r="S17" i="13"/>
  <c r="R17" i="13"/>
  <c r="Q17" i="13"/>
  <c r="P17" i="13"/>
  <c r="E17" i="13"/>
  <c r="S16" i="13"/>
  <c r="R16" i="13"/>
  <c r="Q16" i="13"/>
  <c r="P16" i="13"/>
  <c r="E16" i="13"/>
  <c r="U16" i="13" s="1"/>
  <c r="T15" i="13"/>
  <c r="S15" i="13"/>
  <c r="R15" i="13"/>
  <c r="Q15" i="13"/>
  <c r="P15" i="13"/>
  <c r="E15" i="13"/>
  <c r="U15" i="13" s="1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U12" i="13" s="1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S64" i="12"/>
  <c r="R64" i="12"/>
  <c r="Q64" i="12"/>
  <c r="P64" i="12"/>
  <c r="E64" i="12"/>
  <c r="S63" i="12"/>
  <c r="R63" i="12"/>
  <c r="Q63" i="12"/>
  <c r="P63" i="12"/>
  <c r="E63" i="12"/>
  <c r="T63" i="12" s="1"/>
  <c r="S60" i="12"/>
  <c r="R60" i="12"/>
  <c r="Q60" i="12"/>
  <c r="P60" i="12"/>
  <c r="E60" i="12"/>
  <c r="U60" i="12" s="1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5" i="12"/>
  <c r="R55" i="12"/>
  <c r="Q55" i="12"/>
  <c r="P55" i="12"/>
  <c r="E55" i="12"/>
  <c r="S54" i="12"/>
  <c r="R54" i="12"/>
  <c r="Q54" i="12"/>
  <c r="P54" i="12"/>
  <c r="E54" i="12"/>
  <c r="T54" i="12" s="1"/>
  <c r="U53" i="12"/>
  <c r="T53" i="12"/>
  <c r="S53" i="12"/>
  <c r="R53" i="12"/>
  <c r="Q53" i="12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U50" i="12"/>
  <c r="S50" i="12"/>
  <c r="R50" i="12"/>
  <c r="Q50" i="12"/>
  <c r="P50" i="12"/>
  <c r="E50" i="12"/>
  <c r="T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U46" i="12"/>
  <c r="S46" i="12"/>
  <c r="R46" i="12"/>
  <c r="Q46" i="12"/>
  <c r="P46" i="12"/>
  <c r="E46" i="12"/>
  <c r="S45" i="12"/>
  <c r="R45" i="12"/>
  <c r="Q45" i="12"/>
  <c r="P45" i="12"/>
  <c r="E45" i="12"/>
  <c r="S44" i="12"/>
  <c r="U42" i="12"/>
  <c r="S42" i="12"/>
  <c r="R42" i="12"/>
  <c r="Q42" i="12"/>
  <c r="P42" i="12"/>
  <c r="E42" i="12"/>
  <c r="T42" i="12" s="1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S36" i="12"/>
  <c r="R36" i="12"/>
  <c r="Q36" i="12"/>
  <c r="P36" i="12"/>
  <c r="E36" i="12"/>
  <c r="S35" i="12"/>
  <c r="R35" i="12"/>
  <c r="Q35" i="12"/>
  <c r="P35" i="12"/>
  <c r="E35" i="12"/>
  <c r="U34" i="12"/>
  <c r="S34" i="12"/>
  <c r="R34" i="12"/>
  <c r="Q34" i="12"/>
  <c r="P34" i="12"/>
  <c r="E34" i="12"/>
  <c r="T34" i="12" s="1"/>
  <c r="S33" i="12"/>
  <c r="R33" i="12"/>
  <c r="Q33" i="12"/>
  <c r="P33" i="12"/>
  <c r="E33" i="12"/>
  <c r="U33" i="12" s="1"/>
  <c r="S32" i="12"/>
  <c r="R32" i="12"/>
  <c r="Q32" i="12"/>
  <c r="P32" i="12"/>
  <c r="E32" i="12"/>
  <c r="S31" i="12"/>
  <c r="R31" i="12"/>
  <c r="Q31" i="12"/>
  <c r="P31" i="12"/>
  <c r="E31" i="12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7" i="12"/>
  <c r="R27" i="12"/>
  <c r="Q27" i="12"/>
  <c r="P27" i="12"/>
  <c r="E27" i="12"/>
  <c r="S26" i="12"/>
  <c r="R26" i="12"/>
  <c r="Q26" i="12"/>
  <c r="P26" i="12"/>
  <c r="E26" i="12"/>
  <c r="T26" i="12" s="1"/>
  <c r="T25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U23" i="12"/>
  <c r="S23" i="12"/>
  <c r="R23" i="12"/>
  <c r="Q23" i="12"/>
  <c r="P23" i="12"/>
  <c r="E23" i="12"/>
  <c r="U22" i="12"/>
  <c r="S22" i="12"/>
  <c r="R22" i="12"/>
  <c r="Q22" i="12"/>
  <c r="P22" i="12"/>
  <c r="E22" i="12"/>
  <c r="T22" i="12" s="1"/>
  <c r="T21" i="12"/>
  <c r="S21" i="12"/>
  <c r="R21" i="12"/>
  <c r="Q21" i="12"/>
  <c r="P21" i="12"/>
  <c r="E21" i="12"/>
  <c r="U21" i="12" s="1"/>
  <c r="U20" i="12"/>
  <c r="S20" i="12"/>
  <c r="R20" i="12"/>
  <c r="Q20" i="12"/>
  <c r="P20" i="12"/>
  <c r="E20" i="12"/>
  <c r="T20" i="12" s="1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U17" i="12"/>
  <c r="S17" i="12"/>
  <c r="R17" i="12"/>
  <c r="Q17" i="12"/>
  <c r="P17" i="12"/>
  <c r="E17" i="12"/>
  <c r="T17" i="12" s="1"/>
  <c r="S16" i="12"/>
  <c r="R16" i="12"/>
  <c r="Q16" i="12"/>
  <c r="P16" i="12"/>
  <c r="E16" i="12"/>
  <c r="T16" i="12" s="1"/>
  <c r="S15" i="12"/>
  <c r="R15" i="12"/>
  <c r="Q15" i="12"/>
  <c r="P15" i="12"/>
  <c r="E15" i="12"/>
  <c r="U15" i="12" s="1"/>
  <c r="S14" i="12"/>
  <c r="R14" i="12"/>
  <c r="Q14" i="12"/>
  <c r="P14" i="12"/>
  <c r="E14" i="12"/>
  <c r="T14" i="12" s="1"/>
  <c r="S13" i="12"/>
  <c r="R13" i="12"/>
  <c r="Q13" i="12"/>
  <c r="P13" i="12"/>
  <c r="T13" i="12" s="1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S64" i="11"/>
  <c r="R64" i="11"/>
  <c r="Q64" i="11"/>
  <c r="P64" i="11"/>
  <c r="E64" i="11"/>
  <c r="T64" i="11" s="1"/>
  <c r="S63" i="11"/>
  <c r="R63" i="11"/>
  <c r="Q63" i="11"/>
  <c r="P63" i="11"/>
  <c r="E63" i="11"/>
  <c r="S62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T58" i="11" s="1"/>
  <c r="S57" i="11"/>
  <c r="R57" i="11"/>
  <c r="Q57" i="11"/>
  <c r="P57" i="11"/>
  <c r="E57" i="11"/>
  <c r="S56" i="11"/>
  <c r="T55" i="11"/>
  <c r="S55" i="11"/>
  <c r="R55" i="11"/>
  <c r="Q55" i="11"/>
  <c r="P55" i="11"/>
  <c r="E55" i="11"/>
  <c r="U55" i="11" s="1"/>
  <c r="S54" i="11"/>
  <c r="R54" i="11"/>
  <c r="Q54" i="11"/>
  <c r="P54" i="11"/>
  <c r="E54" i="11"/>
  <c r="T54" i="11" s="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S46" i="11"/>
  <c r="R46" i="11"/>
  <c r="Q46" i="11"/>
  <c r="P46" i="11"/>
  <c r="E46" i="11"/>
  <c r="T46" i="11" s="1"/>
  <c r="S45" i="11"/>
  <c r="R45" i="11"/>
  <c r="Q45" i="11"/>
  <c r="P45" i="11"/>
  <c r="E45" i="11"/>
  <c r="S44" i="1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S40" i="11"/>
  <c r="R40" i="11"/>
  <c r="Q40" i="11"/>
  <c r="P40" i="11"/>
  <c r="E40" i="11"/>
  <c r="T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S36" i="11"/>
  <c r="R36" i="11"/>
  <c r="Q36" i="11"/>
  <c r="P36" i="11"/>
  <c r="E36" i="11"/>
  <c r="T35" i="11"/>
  <c r="S35" i="11"/>
  <c r="R35" i="11"/>
  <c r="Q35" i="11"/>
  <c r="P35" i="11"/>
  <c r="E35" i="11"/>
  <c r="U35" i="11" s="1"/>
  <c r="S34" i="11"/>
  <c r="R34" i="11"/>
  <c r="Q34" i="11"/>
  <c r="P34" i="11"/>
  <c r="E34" i="11"/>
  <c r="U34" i="11" s="1"/>
  <c r="S33" i="11"/>
  <c r="R33" i="11"/>
  <c r="Q33" i="11"/>
  <c r="P33" i="11"/>
  <c r="E33" i="11"/>
  <c r="U32" i="11"/>
  <c r="S32" i="11"/>
  <c r="R32" i="11"/>
  <c r="Q32" i="11"/>
  <c r="P32" i="11"/>
  <c r="E32" i="11"/>
  <c r="T32" i="11" s="1"/>
  <c r="U31" i="11"/>
  <c r="S31" i="11"/>
  <c r="R31" i="11"/>
  <c r="Q31" i="11"/>
  <c r="P31" i="11"/>
  <c r="E31" i="11"/>
  <c r="T31" i="11" s="1"/>
  <c r="S30" i="11"/>
  <c r="R30" i="11"/>
  <c r="Q30" i="11"/>
  <c r="P30" i="11"/>
  <c r="E30" i="11"/>
  <c r="S29" i="11"/>
  <c r="R29" i="11"/>
  <c r="Q29" i="11"/>
  <c r="P29" i="11"/>
  <c r="E29" i="1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U25" i="11"/>
  <c r="S25" i="11"/>
  <c r="R25" i="11"/>
  <c r="Q25" i="11"/>
  <c r="P25" i="11"/>
  <c r="E25" i="11"/>
  <c r="T25" i="11" s="1"/>
  <c r="S24" i="11"/>
  <c r="R24" i="11"/>
  <c r="Q24" i="11"/>
  <c r="P24" i="11"/>
  <c r="E24" i="1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T17" i="11" s="1"/>
  <c r="S16" i="11"/>
  <c r="R16" i="11"/>
  <c r="Q16" i="11"/>
  <c r="P16" i="11"/>
  <c r="E16" i="11"/>
  <c r="U16" i="11" s="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U14" i="11" s="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T10" i="11" s="1"/>
  <c r="S64" i="10"/>
  <c r="R64" i="10"/>
  <c r="Q64" i="10"/>
  <c r="P64" i="10"/>
  <c r="E64" i="10"/>
  <c r="U63" i="10"/>
  <c r="T63" i="10"/>
  <c r="S63" i="10"/>
  <c r="R63" i="10"/>
  <c r="Q63" i="10"/>
  <c r="P63" i="10"/>
  <c r="E63" i="10"/>
  <c r="S62" i="10"/>
  <c r="R62" i="10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S58" i="10"/>
  <c r="R58" i="10"/>
  <c r="Q58" i="10"/>
  <c r="P58" i="10"/>
  <c r="E58" i="10"/>
  <c r="S57" i="10"/>
  <c r="R57" i="10"/>
  <c r="Q57" i="10"/>
  <c r="P57" i="10"/>
  <c r="E57" i="10"/>
  <c r="S56" i="10"/>
  <c r="T55" i="10"/>
  <c r="S55" i="10"/>
  <c r="R55" i="10"/>
  <c r="Q55" i="10"/>
  <c r="P55" i="10"/>
  <c r="E55" i="10"/>
  <c r="U55" i="10" s="1"/>
  <c r="S54" i="10"/>
  <c r="R54" i="10"/>
  <c r="Q54" i="10"/>
  <c r="P54" i="10"/>
  <c r="E54" i="10"/>
  <c r="U54" i="10" s="1"/>
  <c r="S53" i="10"/>
  <c r="R53" i="10"/>
  <c r="Q53" i="10"/>
  <c r="P53" i="10"/>
  <c r="E53" i="10"/>
  <c r="T52" i="10"/>
  <c r="S52" i="10"/>
  <c r="R52" i="10"/>
  <c r="Q52" i="10"/>
  <c r="P52" i="10"/>
  <c r="E52" i="10"/>
  <c r="U52" i="10" s="1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U49" i="10" s="1"/>
  <c r="U48" i="10"/>
  <c r="S48" i="10"/>
  <c r="R48" i="10"/>
  <c r="Q48" i="10"/>
  <c r="P48" i="10"/>
  <c r="E48" i="10"/>
  <c r="T48" i="10" s="1"/>
  <c r="U47" i="10"/>
  <c r="S47" i="10"/>
  <c r="R47" i="10"/>
  <c r="Q47" i="10"/>
  <c r="P47" i="10"/>
  <c r="E47" i="10"/>
  <c r="T47" i="10" s="1"/>
  <c r="S46" i="10"/>
  <c r="R46" i="10"/>
  <c r="Q46" i="10"/>
  <c r="P46" i="10"/>
  <c r="T46" i="10" s="1"/>
  <c r="E46" i="10"/>
  <c r="U45" i="10"/>
  <c r="S45" i="10"/>
  <c r="R45" i="10"/>
  <c r="Q45" i="10"/>
  <c r="P45" i="10"/>
  <c r="E45" i="10"/>
  <c r="S44" i="10"/>
  <c r="S43" i="10"/>
  <c r="U42" i="10"/>
  <c r="S42" i="10"/>
  <c r="R42" i="10"/>
  <c r="Q42" i="10"/>
  <c r="P42" i="10"/>
  <c r="E42" i="10"/>
  <c r="T42" i="10" s="1"/>
  <c r="T41" i="10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S35" i="10"/>
  <c r="R35" i="10"/>
  <c r="Q35" i="10"/>
  <c r="P35" i="10"/>
  <c r="E35" i="10"/>
  <c r="S34" i="10"/>
  <c r="R34" i="10"/>
  <c r="Q34" i="10"/>
  <c r="P34" i="10"/>
  <c r="E34" i="10"/>
  <c r="U34" i="10" s="1"/>
  <c r="S33" i="10"/>
  <c r="R33" i="10"/>
  <c r="Q33" i="10"/>
  <c r="U33" i="10" s="1"/>
  <c r="P33" i="10"/>
  <c r="T33" i="10" s="1"/>
  <c r="E33" i="10"/>
  <c r="S32" i="10"/>
  <c r="R32" i="10"/>
  <c r="Q32" i="10"/>
  <c r="P32" i="10"/>
  <c r="E32" i="10"/>
  <c r="S31" i="10"/>
  <c r="R31" i="10"/>
  <c r="Q31" i="10"/>
  <c r="P31" i="10"/>
  <c r="E31" i="10"/>
  <c r="U31" i="10" s="1"/>
  <c r="T30" i="10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S27" i="10"/>
  <c r="R27" i="10"/>
  <c r="Q27" i="10"/>
  <c r="P27" i="10"/>
  <c r="E27" i="10"/>
  <c r="S26" i="10"/>
  <c r="R26" i="10"/>
  <c r="Q26" i="10"/>
  <c r="P26" i="10"/>
  <c r="E26" i="10"/>
  <c r="U26" i="10" s="1"/>
  <c r="U25" i="10"/>
  <c r="S25" i="10"/>
  <c r="R25" i="10"/>
  <c r="Q25" i="10"/>
  <c r="P25" i="10"/>
  <c r="E25" i="10"/>
  <c r="T25" i="10" s="1"/>
  <c r="S24" i="10"/>
  <c r="R24" i="10"/>
  <c r="Q24" i="10"/>
  <c r="P24" i="10"/>
  <c r="E24" i="10"/>
  <c r="S23" i="10"/>
  <c r="R23" i="10"/>
  <c r="Q23" i="10"/>
  <c r="P23" i="10"/>
  <c r="E23" i="10"/>
  <c r="U22" i="10"/>
  <c r="S22" i="10"/>
  <c r="R22" i="10"/>
  <c r="Q22" i="10"/>
  <c r="P22" i="10"/>
  <c r="E22" i="10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T19" i="10" s="1"/>
  <c r="S18" i="10"/>
  <c r="R18" i="10"/>
  <c r="Q18" i="10"/>
  <c r="P18" i="10"/>
  <c r="E18" i="10"/>
  <c r="U17" i="10"/>
  <c r="T17" i="10"/>
  <c r="S17" i="10"/>
  <c r="R17" i="10"/>
  <c r="Q17" i="10"/>
  <c r="P17" i="10"/>
  <c r="E17" i="10"/>
  <c r="T16" i="10"/>
  <c r="S16" i="10"/>
  <c r="R16" i="10"/>
  <c r="Q16" i="10"/>
  <c r="P16" i="10"/>
  <c r="E16" i="10"/>
  <c r="U16" i="10" s="1"/>
  <c r="S15" i="10"/>
  <c r="R15" i="10"/>
  <c r="Q15" i="10"/>
  <c r="P15" i="10"/>
  <c r="E15" i="10"/>
  <c r="U15" i="10" s="1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U10" i="10"/>
  <c r="S10" i="10"/>
  <c r="R10" i="10"/>
  <c r="Q10" i="10"/>
  <c r="P10" i="10"/>
  <c r="E10" i="10"/>
  <c r="T10" i="10" s="1"/>
  <c r="S64" i="9"/>
  <c r="R64" i="9"/>
  <c r="Q64" i="9"/>
  <c r="P64" i="9"/>
  <c r="E64" i="9"/>
  <c r="U64" i="9" s="1"/>
  <c r="S63" i="9"/>
  <c r="R63" i="9"/>
  <c r="Q63" i="9"/>
  <c r="P63" i="9"/>
  <c r="E63" i="9"/>
  <c r="S60" i="9"/>
  <c r="R60" i="9"/>
  <c r="Q60" i="9"/>
  <c r="P60" i="9"/>
  <c r="E60" i="9"/>
  <c r="U60" i="9" s="1"/>
  <c r="U59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U55" i="9"/>
  <c r="T55" i="9"/>
  <c r="S55" i="9"/>
  <c r="R55" i="9"/>
  <c r="Q55" i="9"/>
  <c r="P55" i="9"/>
  <c r="E55" i="9"/>
  <c r="U54" i="9"/>
  <c r="S54" i="9"/>
  <c r="R54" i="9"/>
  <c r="Q54" i="9"/>
  <c r="P54" i="9"/>
  <c r="E54" i="9"/>
  <c r="T54" i="9" s="1"/>
  <c r="S53" i="9"/>
  <c r="R53" i="9"/>
  <c r="Q53" i="9"/>
  <c r="P53" i="9"/>
  <c r="E53" i="9"/>
  <c r="U53" i="9" s="1"/>
  <c r="U52" i="9"/>
  <c r="T52" i="9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49" i="9"/>
  <c r="S49" i="9"/>
  <c r="R49" i="9"/>
  <c r="Q49" i="9"/>
  <c r="P49" i="9"/>
  <c r="E49" i="9"/>
  <c r="T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U45" i="9"/>
  <c r="S45" i="9"/>
  <c r="R45" i="9"/>
  <c r="Q45" i="9"/>
  <c r="P45" i="9"/>
  <c r="E45" i="9"/>
  <c r="T45" i="9" s="1"/>
  <c r="S44" i="9"/>
  <c r="T42" i="9"/>
  <c r="S42" i="9"/>
  <c r="R42" i="9"/>
  <c r="Q42" i="9"/>
  <c r="P42" i="9"/>
  <c r="E42" i="9"/>
  <c r="U42" i="9" s="1"/>
  <c r="U41" i="9"/>
  <c r="S41" i="9"/>
  <c r="R41" i="9"/>
  <c r="Q41" i="9"/>
  <c r="P41" i="9"/>
  <c r="E41" i="9"/>
  <c r="T41" i="9" s="1"/>
  <c r="S40" i="9"/>
  <c r="R40" i="9"/>
  <c r="Q40" i="9"/>
  <c r="P40" i="9"/>
  <c r="E40" i="9"/>
  <c r="U40" i="9" s="1"/>
  <c r="S39" i="9"/>
  <c r="R39" i="9"/>
  <c r="Q39" i="9"/>
  <c r="P39" i="9"/>
  <c r="E39" i="9"/>
  <c r="U39" i="9" s="1"/>
  <c r="U38" i="9"/>
  <c r="S38" i="9"/>
  <c r="R38" i="9"/>
  <c r="Q38" i="9"/>
  <c r="P38" i="9"/>
  <c r="E38" i="9"/>
  <c r="T38" i="9" s="1"/>
  <c r="S37" i="9"/>
  <c r="R37" i="9"/>
  <c r="Q37" i="9"/>
  <c r="P37" i="9"/>
  <c r="E37" i="9"/>
  <c r="U36" i="9"/>
  <c r="T36" i="9"/>
  <c r="S36" i="9"/>
  <c r="R36" i="9"/>
  <c r="Q36" i="9"/>
  <c r="P36" i="9"/>
  <c r="E36" i="9"/>
  <c r="U35" i="9"/>
  <c r="S35" i="9"/>
  <c r="R35" i="9"/>
  <c r="Q35" i="9"/>
  <c r="P35" i="9"/>
  <c r="E35" i="9"/>
  <c r="T35" i="9" s="1"/>
  <c r="S34" i="9"/>
  <c r="R34" i="9"/>
  <c r="Q34" i="9"/>
  <c r="P34" i="9"/>
  <c r="E34" i="9"/>
  <c r="U34" i="9" s="1"/>
  <c r="S33" i="9"/>
  <c r="R33" i="9"/>
  <c r="Q33" i="9"/>
  <c r="P33" i="9"/>
  <c r="E33" i="9"/>
  <c r="S32" i="9"/>
  <c r="R32" i="9"/>
  <c r="Q32" i="9"/>
  <c r="P32" i="9"/>
  <c r="E32" i="9"/>
  <c r="S31" i="9"/>
  <c r="R31" i="9"/>
  <c r="Q31" i="9"/>
  <c r="P31" i="9"/>
  <c r="E31" i="9"/>
  <c r="S30" i="9"/>
  <c r="R30" i="9"/>
  <c r="Q30" i="9"/>
  <c r="P30" i="9"/>
  <c r="E30" i="9"/>
  <c r="U30" i="9" s="1"/>
  <c r="S29" i="9"/>
  <c r="R29" i="9"/>
  <c r="Q29" i="9"/>
  <c r="P29" i="9"/>
  <c r="E29" i="9"/>
  <c r="U29" i="9" s="1"/>
  <c r="S28" i="9"/>
  <c r="S27" i="9"/>
  <c r="R27" i="9"/>
  <c r="Q27" i="9"/>
  <c r="P27" i="9"/>
  <c r="E27" i="9"/>
  <c r="U27" i="9" s="1"/>
  <c r="S26" i="9"/>
  <c r="R26" i="9"/>
  <c r="Q26" i="9"/>
  <c r="P26" i="9"/>
  <c r="E26" i="9"/>
  <c r="S25" i="9"/>
  <c r="R25" i="9"/>
  <c r="Q25" i="9"/>
  <c r="P25" i="9"/>
  <c r="E25" i="9"/>
  <c r="U25" i="9" s="1"/>
  <c r="S24" i="9"/>
  <c r="R24" i="9"/>
  <c r="Q24" i="9"/>
  <c r="P24" i="9"/>
  <c r="E24" i="9"/>
  <c r="U24" i="9" s="1"/>
  <c r="S23" i="9"/>
  <c r="R23" i="9"/>
  <c r="Q23" i="9"/>
  <c r="P23" i="9"/>
  <c r="E23" i="9"/>
  <c r="U23" i="9" s="1"/>
  <c r="T22" i="9"/>
  <c r="S22" i="9"/>
  <c r="R22" i="9"/>
  <c r="Q22" i="9"/>
  <c r="P22" i="9"/>
  <c r="E22" i="9"/>
  <c r="U22" i="9" s="1"/>
  <c r="T21" i="9"/>
  <c r="S21" i="9"/>
  <c r="R21" i="9"/>
  <c r="Q21" i="9"/>
  <c r="P21" i="9"/>
  <c r="E21" i="9"/>
  <c r="U21" i="9" s="1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T18" i="9" s="1"/>
  <c r="T17" i="9"/>
  <c r="S17" i="9"/>
  <c r="R17" i="9"/>
  <c r="Q17" i="9"/>
  <c r="P17" i="9"/>
  <c r="E17" i="9"/>
  <c r="U17" i="9" s="1"/>
  <c r="T16" i="9"/>
  <c r="S16" i="9"/>
  <c r="R16" i="9"/>
  <c r="Q16" i="9"/>
  <c r="P16" i="9"/>
  <c r="E16" i="9"/>
  <c r="U16" i="9" s="1"/>
  <c r="S15" i="9"/>
  <c r="R15" i="9"/>
  <c r="Q15" i="9"/>
  <c r="P15" i="9"/>
  <c r="E15" i="9"/>
  <c r="U15" i="9" s="1"/>
  <c r="S14" i="9"/>
  <c r="R14" i="9"/>
  <c r="Q14" i="9"/>
  <c r="P14" i="9"/>
  <c r="E14" i="9"/>
  <c r="S13" i="9"/>
  <c r="R13" i="9"/>
  <c r="Q13" i="9"/>
  <c r="P13" i="9"/>
  <c r="E13" i="9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S64" i="8"/>
  <c r="R64" i="8"/>
  <c r="Q64" i="8"/>
  <c r="P64" i="8"/>
  <c r="E64" i="8"/>
  <c r="U64" i="8" s="1"/>
  <c r="S63" i="8"/>
  <c r="R63" i="8"/>
  <c r="Q63" i="8"/>
  <c r="P63" i="8"/>
  <c r="E63" i="8"/>
  <c r="E62" i="8" s="1"/>
  <c r="U62" i="8" s="1"/>
  <c r="S62" i="8"/>
  <c r="S60" i="8"/>
  <c r="R60" i="8"/>
  <c r="Q60" i="8"/>
  <c r="P60" i="8"/>
  <c r="E60" i="8"/>
  <c r="U60" i="8" s="1"/>
  <c r="T59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S55" i="8"/>
  <c r="R55" i="8"/>
  <c r="Q55" i="8"/>
  <c r="P55" i="8"/>
  <c r="E55" i="8"/>
  <c r="U55" i="8" s="1"/>
  <c r="U54" i="8"/>
  <c r="S54" i="8"/>
  <c r="R54" i="8"/>
  <c r="Q54" i="8"/>
  <c r="P54" i="8"/>
  <c r="E54" i="8"/>
  <c r="T54" i="8" s="1"/>
  <c r="S53" i="8"/>
  <c r="R53" i="8"/>
  <c r="Q53" i="8"/>
  <c r="P53" i="8"/>
  <c r="E53" i="8"/>
  <c r="S52" i="8"/>
  <c r="R52" i="8"/>
  <c r="Q52" i="8"/>
  <c r="P52" i="8"/>
  <c r="E52" i="8"/>
  <c r="U52" i="8" s="1"/>
  <c r="T51" i="8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T46" i="8" s="1"/>
  <c r="U45" i="8"/>
  <c r="S45" i="8"/>
  <c r="R45" i="8"/>
  <c r="Q45" i="8"/>
  <c r="P45" i="8"/>
  <c r="E45" i="8"/>
  <c r="T45" i="8" s="1"/>
  <c r="S44" i="8"/>
  <c r="S42" i="8"/>
  <c r="R42" i="8"/>
  <c r="Q42" i="8"/>
  <c r="P42" i="8"/>
  <c r="E42" i="8"/>
  <c r="U42" i="8" s="1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U36" i="8"/>
  <c r="S36" i="8"/>
  <c r="R36" i="8"/>
  <c r="Q36" i="8"/>
  <c r="P36" i="8"/>
  <c r="E36" i="8"/>
  <c r="T36" i="8" s="1"/>
  <c r="S35" i="8"/>
  <c r="R35" i="8"/>
  <c r="Q35" i="8"/>
  <c r="P35" i="8"/>
  <c r="E35" i="8"/>
  <c r="U35" i="8" s="1"/>
  <c r="S34" i="8"/>
  <c r="R34" i="8"/>
  <c r="Q34" i="8"/>
  <c r="P34" i="8"/>
  <c r="E34" i="8"/>
  <c r="S33" i="8"/>
  <c r="R33" i="8"/>
  <c r="Q33" i="8"/>
  <c r="P33" i="8"/>
  <c r="E33" i="8"/>
  <c r="U32" i="8"/>
  <c r="S32" i="8"/>
  <c r="R32" i="8"/>
  <c r="Q32" i="8"/>
  <c r="P32" i="8"/>
  <c r="E32" i="8"/>
  <c r="T32" i="8" s="1"/>
  <c r="S31" i="8"/>
  <c r="R31" i="8"/>
  <c r="Q31" i="8"/>
  <c r="P31" i="8"/>
  <c r="E31" i="8"/>
  <c r="T31" i="8" s="1"/>
  <c r="S30" i="8"/>
  <c r="R30" i="8"/>
  <c r="Q30" i="8"/>
  <c r="P30" i="8"/>
  <c r="E30" i="8"/>
  <c r="S29" i="8"/>
  <c r="R29" i="8"/>
  <c r="Q29" i="8"/>
  <c r="P29" i="8"/>
  <c r="E29" i="8"/>
  <c r="U29" i="8" s="1"/>
  <c r="S28" i="8"/>
  <c r="S27" i="8"/>
  <c r="R27" i="8"/>
  <c r="Q27" i="8"/>
  <c r="P27" i="8"/>
  <c r="E27" i="8"/>
  <c r="U27" i="8" s="1"/>
  <c r="S26" i="8"/>
  <c r="R26" i="8"/>
  <c r="Q26" i="8"/>
  <c r="P26" i="8"/>
  <c r="E26" i="8"/>
  <c r="S25" i="8"/>
  <c r="R25" i="8"/>
  <c r="Q25" i="8"/>
  <c r="P25" i="8"/>
  <c r="E25" i="8"/>
  <c r="U25" i="8" s="1"/>
  <c r="T24" i="8"/>
  <c r="S24" i="8"/>
  <c r="R24" i="8"/>
  <c r="Q24" i="8"/>
  <c r="P24" i="8"/>
  <c r="E24" i="8"/>
  <c r="U24" i="8" s="1"/>
  <c r="U23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T18" i="8" s="1"/>
  <c r="S17" i="8"/>
  <c r="R17" i="8"/>
  <c r="Q17" i="8"/>
  <c r="P17" i="8"/>
  <c r="E17" i="8"/>
  <c r="U17" i="8" s="1"/>
  <c r="T16" i="8"/>
  <c r="S16" i="8"/>
  <c r="R16" i="8"/>
  <c r="Q16" i="8"/>
  <c r="P16" i="8"/>
  <c r="E16" i="8"/>
  <c r="U16" i="8" s="1"/>
  <c r="S15" i="8"/>
  <c r="R15" i="8"/>
  <c r="Q15" i="8"/>
  <c r="P15" i="8"/>
  <c r="E15" i="8"/>
  <c r="U15" i="8" s="1"/>
  <c r="U14" i="8"/>
  <c r="T14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T11" i="8"/>
  <c r="S11" i="8"/>
  <c r="R11" i="8"/>
  <c r="Q11" i="8"/>
  <c r="P11" i="8"/>
  <c r="E11" i="8"/>
  <c r="U11" i="8" s="1"/>
  <c r="U10" i="8"/>
  <c r="S10" i="8"/>
  <c r="R10" i="8"/>
  <c r="Q10" i="8"/>
  <c r="P10" i="8"/>
  <c r="E10" i="8"/>
  <c r="S64" i="7"/>
  <c r="R64" i="7"/>
  <c r="Q64" i="7"/>
  <c r="P64" i="7"/>
  <c r="E64" i="7"/>
  <c r="U64" i="7" s="1"/>
  <c r="U63" i="7"/>
  <c r="T63" i="7"/>
  <c r="S63" i="7"/>
  <c r="R63" i="7"/>
  <c r="Q63" i="7"/>
  <c r="P63" i="7"/>
  <c r="P62" i="7" s="1"/>
  <c r="E63" i="7"/>
  <c r="S62" i="7"/>
  <c r="S60" i="7"/>
  <c r="R60" i="7"/>
  <c r="Q60" i="7"/>
  <c r="P60" i="7"/>
  <c r="E60" i="7"/>
  <c r="T59" i="7"/>
  <c r="S59" i="7"/>
  <c r="R59" i="7"/>
  <c r="Q59" i="7"/>
  <c r="P59" i="7"/>
  <c r="E59" i="7"/>
  <c r="U59" i="7" s="1"/>
  <c r="S58" i="7"/>
  <c r="R58" i="7"/>
  <c r="Q58" i="7"/>
  <c r="P58" i="7"/>
  <c r="E58" i="7"/>
  <c r="S57" i="7"/>
  <c r="R57" i="7"/>
  <c r="Q57" i="7"/>
  <c r="P57" i="7"/>
  <c r="E57" i="7"/>
  <c r="S56" i="7"/>
  <c r="U55" i="7"/>
  <c r="T55" i="7"/>
  <c r="S55" i="7"/>
  <c r="R55" i="7"/>
  <c r="Q55" i="7"/>
  <c r="P55" i="7"/>
  <c r="E55" i="7"/>
  <c r="S54" i="7"/>
  <c r="R54" i="7"/>
  <c r="Q54" i="7"/>
  <c r="P54" i="7"/>
  <c r="E54" i="7"/>
  <c r="S53" i="7"/>
  <c r="R53" i="7"/>
  <c r="Q53" i="7"/>
  <c r="P53" i="7"/>
  <c r="E53" i="7"/>
  <c r="U53" i="7" s="1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S42" i="7"/>
  <c r="R42" i="7"/>
  <c r="Q42" i="7"/>
  <c r="P42" i="7"/>
  <c r="E42" i="7"/>
  <c r="S41" i="7"/>
  <c r="R41" i="7"/>
  <c r="Q41" i="7"/>
  <c r="P41" i="7"/>
  <c r="E41" i="7"/>
  <c r="S40" i="7"/>
  <c r="R40" i="7"/>
  <c r="Q40" i="7"/>
  <c r="P40" i="7"/>
  <c r="E40" i="7"/>
  <c r="T40" i="7" s="1"/>
  <c r="S39" i="7"/>
  <c r="R39" i="7"/>
  <c r="Q39" i="7"/>
  <c r="P39" i="7"/>
  <c r="E39" i="7"/>
  <c r="U39" i="7" s="1"/>
  <c r="T38" i="7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S34" i="7"/>
  <c r="R34" i="7"/>
  <c r="Q34" i="7"/>
  <c r="P34" i="7"/>
  <c r="E34" i="7"/>
  <c r="S33" i="7"/>
  <c r="R33" i="7"/>
  <c r="Q33" i="7"/>
  <c r="P33" i="7"/>
  <c r="E33" i="7"/>
  <c r="S32" i="7"/>
  <c r="R32" i="7"/>
  <c r="Q32" i="7"/>
  <c r="P32" i="7"/>
  <c r="E32" i="7"/>
  <c r="S31" i="7"/>
  <c r="R31" i="7"/>
  <c r="Q31" i="7"/>
  <c r="P31" i="7"/>
  <c r="E31" i="7"/>
  <c r="S30" i="7"/>
  <c r="R30" i="7"/>
  <c r="Q30" i="7"/>
  <c r="P30" i="7"/>
  <c r="E30" i="7"/>
  <c r="U30" i="7" s="1"/>
  <c r="S29" i="7"/>
  <c r="R29" i="7"/>
  <c r="Q29" i="7"/>
  <c r="P29" i="7"/>
  <c r="E29" i="7"/>
  <c r="U29" i="7" s="1"/>
  <c r="S27" i="7"/>
  <c r="R27" i="7"/>
  <c r="Q27" i="7"/>
  <c r="P27" i="7"/>
  <c r="E27" i="7"/>
  <c r="U27" i="7" s="1"/>
  <c r="T26" i="7"/>
  <c r="S26" i="7"/>
  <c r="R26" i="7"/>
  <c r="Q26" i="7"/>
  <c r="P26" i="7"/>
  <c r="E26" i="7"/>
  <c r="U26" i="7" s="1"/>
  <c r="U25" i="7"/>
  <c r="S25" i="7"/>
  <c r="R25" i="7"/>
  <c r="Q25" i="7"/>
  <c r="P25" i="7"/>
  <c r="E25" i="7"/>
  <c r="T25" i="7" s="1"/>
  <c r="S24" i="7"/>
  <c r="R24" i="7"/>
  <c r="Q24" i="7"/>
  <c r="P24" i="7"/>
  <c r="E24" i="7"/>
  <c r="S23" i="7"/>
  <c r="R23" i="7"/>
  <c r="Q23" i="7"/>
  <c r="P23" i="7"/>
  <c r="E23" i="7"/>
  <c r="T22" i="7"/>
  <c r="S22" i="7"/>
  <c r="R22" i="7"/>
  <c r="Q22" i="7"/>
  <c r="P22" i="7"/>
  <c r="E22" i="7"/>
  <c r="U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S17" i="7"/>
  <c r="R17" i="7"/>
  <c r="Q17" i="7"/>
  <c r="P17" i="7"/>
  <c r="E17" i="7"/>
  <c r="U17" i="7" s="1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S60" i="6"/>
  <c r="R60" i="6"/>
  <c r="Q60" i="6"/>
  <c r="P60" i="6"/>
  <c r="E60" i="6"/>
  <c r="U60" i="6" s="1"/>
  <c r="S59" i="6"/>
  <c r="R59" i="6"/>
  <c r="Q59" i="6"/>
  <c r="P59" i="6"/>
  <c r="E59" i="6"/>
  <c r="S58" i="6"/>
  <c r="R58" i="6"/>
  <c r="Q58" i="6"/>
  <c r="P58" i="6"/>
  <c r="E58" i="6"/>
  <c r="S57" i="6"/>
  <c r="R57" i="6"/>
  <c r="Q57" i="6"/>
  <c r="P57" i="6"/>
  <c r="E57" i="6"/>
  <c r="S56" i="6"/>
  <c r="S55" i="6"/>
  <c r="R55" i="6"/>
  <c r="Q55" i="6"/>
  <c r="P55" i="6"/>
  <c r="E55" i="6"/>
  <c r="S54" i="6"/>
  <c r="R54" i="6"/>
  <c r="Q54" i="6"/>
  <c r="P54" i="6"/>
  <c r="E54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T48" i="6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S45" i="6"/>
  <c r="R45" i="6"/>
  <c r="Q45" i="6"/>
  <c r="P45" i="6"/>
  <c r="E45" i="6"/>
  <c r="S44" i="6"/>
  <c r="R44" i="6"/>
  <c r="S42" i="6"/>
  <c r="R42" i="6"/>
  <c r="Q42" i="6"/>
  <c r="P42" i="6"/>
  <c r="E42" i="6"/>
  <c r="U42" i="6" s="1"/>
  <c r="U41" i="6"/>
  <c r="S41" i="6"/>
  <c r="R41" i="6"/>
  <c r="Q41" i="6"/>
  <c r="P41" i="6"/>
  <c r="E41" i="6"/>
  <c r="T41" i="6" s="1"/>
  <c r="S40" i="6"/>
  <c r="R40" i="6"/>
  <c r="Q40" i="6"/>
  <c r="P40" i="6"/>
  <c r="E40" i="6"/>
  <c r="U40" i="6" s="1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U35" i="6" s="1"/>
  <c r="S34" i="6"/>
  <c r="R34" i="6"/>
  <c r="Q34" i="6"/>
  <c r="P34" i="6"/>
  <c r="E34" i="6"/>
  <c r="U34" i="6" s="1"/>
  <c r="S33" i="6"/>
  <c r="R33" i="6"/>
  <c r="Q33" i="6"/>
  <c r="P33" i="6"/>
  <c r="E33" i="6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U27" i="6"/>
  <c r="T27" i="6"/>
  <c r="S27" i="6"/>
  <c r="R27" i="6"/>
  <c r="Q27" i="6"/>
  <c r="P27" i="6"/>
  <c r="E27" i="6"/>
  <c r="S26" i="6"/>
  <c r="R26" i="6"/>
  <c r="Q26" i="6"/>
  <c r="P26" i="6"/>
  <c r="E26" i="6"/>
  <c r="S25" i="6"/>
  <c r="R25" i="6"/>
  <c r="Q25" i="6"/>
  <c r="P25" i="6"/>
  <c r="E25" i="6"/>
  <c r="U25" i="6" s="1"/>
  <c r="S24" i="6"/>
  <c r="R24" i="6"/>
  <c r="Q24" i="6"/>
  <c r="P24" i="6"/>
  <c r="E24" i="6"/>
  <c r="U23" i="6"/>
  <c r="T23" i="6"/>
  <c r="S23" i="6"/>
  <c r="R23" i="6"/>
  <c r="Q23" i="6"/>
  <c r="P23" i="6"/>
  <c r="E23" i="6"/>
  <c r="T22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S18" i="6"/>
  <c r="R18" i="6"/>
  <c r="Q18" i="6"/>
  <c r="P18" i="6"/>
  <c r="E18" i="6"/>
  <c r="S17" i="6"/>
  <c r="R17" i="6"/>
  <c r="Q17" i="6"/>
  <c r="P17" i="6"/>
  <c r="E17" i="6"/>
  <c r="U17" i="6" s="1"/>
  <c r="S16" i="6"/>
  <c r="R16" i="6"/>
  <c r="Q16" i="6"/>
  <c r="P16" i="6"/>
  <c r="E16" i="6"/>
  <c r="U16" i="6" s="1"/>
  <c r="U15" i="6"/>
  <c r="T15" i="6"/>
  <c r="S15" i="6"/>
  <c r="R15" i="6"/>
  <c r="Q15" i="6"/>
  <c r="P15" i="6"/>
  <c r="E15" i="6"/>
  <c r="T14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S64" i="5"/>
  <c r="R64" i="5"/>
  <c r="Q64" i="5"/>
  <c r="P64" i="5"/>
  <c r="E64" i="5"/>
  <c r="T64" i="5" s="1"/>
  <c r="S63" i="5"/>
  <c r="R63" i="5"/>
  <c r="Q63" i="5"/>
  <c r="Q62" i="5" s="1"/>
  <c r="P63" i="5"/>
  <c r="E63" i="5"/>
  <c r="T63" i="5" s="1"/>
  <c r="S62" i="5"/>
  <c r="R62" i="5"/>
  <c r="S60" i="5"/>
  <c r="R60" i="5"/>
  <c r="Q60" i="5"/>
  <c r="P60" i="5"/>
  <c r="E60" i="5"/>
  <c r="U60" i="5" s="1"/>
  <c r="T59" i="5"/>
  <c r="S59" i="5"/>
  <c r="R59" i="5"/>
  <c r="Q59" i="5"/>
  <c r="P59" i="5"/>
  <c r="E59" i="5"/>
  <c r="U58" i="5"/>
  <c r="S58" i="5"/>
  <c r="R58" i="5"/>
  <c r="Q58" i="5"/>
  <c r="P58" i="5"/>
  <c r="E58" i="5"/>
  <c r="T58" i="5" s="1"/>
  <c r="S57" i="5"/>
  <c r="R57" i="5"/>
  <c r="Q57" i="5"/>
  <c r="P57" i="5"/>
  <c r="E57" i="5"/>
  <c r="S56" i="5"/>
  <c r="S55" i="5"/>
  <c r="R55" i="5"/>
  <c r="Q55" i="5"/>
  <c r="P55" i="5"/>
  <c r="E55" i="5"/>
  <c r="U55" i="5" s="1"/>
  <c r="U54" i="5"/>
  <c r="S54" i="5"/>
  <c r="R54" i="5"/>
  <c r="Q54" i="5"/>
  <c r="P54" i="5"/>
  <c r="E54" i="5"/>
  <c r="T54" i="5" s="1"/>
  <c r="S53" i="5"/>
  <c r="R53" i="5"/>
  <c r="Q53" i="5"/>
  <c r="P53" i="5"/>
  <c r="E53" i="5"/>
  <c r="S52" i="5"/>
  <c r="R52" i="5"/>
  <c r="Q52" i="5"/>
  <c r="P52" i="5"/>
  <c r="E52" i="5"/>
  <c r="U52" i="5" s="1"/>
  <c r="S51" i="5"/>
  <c r="R51" i="5"/>
  <c r="Q51" i="5"/>
  <c r="P51" i="5"/>
  <c r="E51" i="5"/>
  <c r="U50" i="5"/>
  <c r="T50" i="5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U46" i="5"/>
  <c r="T46" i="5"/>
  <c r="S46" i="5"/>
  <c r="R46" i="5"/>
  <c r="Q46" i="5"/>
  <c r="P46" i="5"/>
  <c r="E46" i="5"/>
  <c r="S45" i="5"/>
  <c r="R45" i="5"/>
  <c r="Q45" i="5"/>
  <c r="P45" i="5"/>
  <c r="E45" i="5"/>
  <c r="S44" i="5"/>
  <c r="S42" i="5"/>
  <c r="R42" i="5"/>
  <c r="Q42" i="5"/>
  <c r="P42" i="5"/>
  <c r="E42" i="5"/>
  <c r="U42" i="5" s="1"/>
  <c r="S41" i="5"/>
  <c r="R41" i="5"/>
  <c r="Q41" i="5"/>
  <c r="P41" i="5"/>
  <c r="E41" i="5"/>
  <c r="U41" i="5" s="1"/>
  <c r="U40" i="5"/>
  <c r="S40" i="5"/>
  <c r="R40" i="5"/>
  <c r="Q40" i="5"/>
  <c r="P40" i="5"/>
  <c r="E40" i="5"/>
  <c r="T40" i="5" s="1"/>
  <c r="S39" i="5"/>
  <c r="R39" i="5"/>
  <c r="Q39" i="5"/>
  <c r="P39" i="5"/>
  <c r="E39" i="5"/>
  <c r="S38" i="5"/>
  <c r="R38" i="5"/>
  <c r="Q38" i="5"/>
  <c r="P38" i="5"/>
  <c r="E38" i="5"/>
  <c r="U38" i="5" s="1"/>
  <c r="S37" i="5"/>
  <c r="R37" i="5"/>
  <c r="Q37" i="5"/>
  <c r="P37" i="5"/>
  <c r="E37" i="5"/>
  <c r="T37" i="5" s="1"/>
  <c r="T36" i="5"/>
  <c r="S36" i="5"/>
  <c r="R36" i="5"/>
  <c r="Q36" i="5"/>
  <c r="P36" i="5"/>
  <c r="E36" i="5"/>
  <c r="U36" i="5" s="1"/>
  <c r="T35" i="5"/>
  <c r="S35" i="5"/>
  <c r="R35" i="5"/>
  <c r="Q35" i="5"/>
  <c r="P35" i="5"/>
  <c r="E35" i="5"/>
  <c r="U35" i="5" s="1"/>
  <c r="S34" i="5"/>
  <c r="R34" i="5"/>
  <c r="Q34" i="5"/>
  <c r="P34" i="5"/>
  <c r="E34" i="5"/>
  <c r="U34" i="5" s="1"/>
  <c r="S33" i="5"/>
  <c r="R33" i="5"/>
  <c r="Q33" i="5"/>
  <c r="P33" i="5"/>
  <c r="E33" i="5"/>
  <c r="T33" i="5" s="1"/>
  <c r="T32" i="5"/>
  <c r="S32" i="5"/>
  <c r="R32" i="5"/>
  <c r="Q32" i="5"/>
  <c r="P32" i="5"/>
  <c r="E32" i="5"/>
  <c r="U32" i="5" s="1"/>
  <c r="S31" i="5"/>
  <c r="R31" i="5"/>
  <c r="Q31" i="5"/>
  <c r="P31" i="5"/>
  <c r="E31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S27" i="5"/>
  <c r="R27" i="5"/>
  <c r="Q27" i="5"/>
  <c r="P27" i="5"/>
  <c r="E27" i="5"/>
  <c r="S26" i="5"/>
  <c r="R26" i="5"/>
  <c r="Q26" i="5"/>
  <c r="P26" i="5"/>
  <c r="E26" i="5"/>
  <c r="U26" i="5" s="1"/>
  <c r="T25" i="5"/>
  <c r="S25" i="5"/>
  <c r="R25" i="5"/>
  <c r="Q25" i="5"/>
  <c r="P25" i="5"/>
  <c r="E25" i="5"/>
  <c r="U25" i="5" s="1"/>
  <c r="U24" i="5"/>
  <c r="S24" i="5"/>
  <c r="R24" i="5"/>
  <c r="Q24" i="5"/>
  <c r="P24" i="5"/>
  <c r="E24" i="5"/>
  <c r="T24" i="5" s="1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T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U18" i="5" s="1"/>
  <c r="S17" i="5"/>
  <c r="R17" i="5"/>
  <c r="Q17" i="5"/>
  <c r="P17" i="5"/>
  <c r="E17" i="5"/>
  <c r="T17" i="5" s="1"/>
  <c r="T16" i="5"/>
  <c r="S16" i="5"/>
  <c r="R16" i="5"/>
  <c r="Q16" i="5"/>
  <c r="P16" i="5"/>
  <c r="E16" i="5"/>
  <c r="U16" i="5" s="1"/>
  <c r="T15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U13" i="5"/>
  <c r="T13" i="5"/>
  <c r="S13" i="5"/>
  <c r="R13" i="5"/>
  <c r="Q13" i="5"/>
  <c r="P13" i="5"/>
  <c r="E13" i="5"/>
  <c r="U12" i="5"/>
  <c r="S12" i="5"/>
  <c r="R12" i="5"/>
  <c r="Q12" i="5"/>
  <c r="P12" i="5"/>
  <c r="E12" i="5"/>
  <c r="T12" i="5" s="1"/>
  <c r="S11" i="5"/>
  <c r="R11" i="5"/>
  <c r="Q11" i="5"/>
  <c r="P11" i="5"/>
  <c r="E11" i="5"/>
  <c r="S10" i="5"/>
  <c r="R10" i="5"/>
  <c r="Q10" i="5"/>
  <c r="P10" i="5"/>
  <c r="E10" i="5"/>
  <c r="U64" i="4"/>
  <c r="T64" i="4"/>
  <c r="S64" i="4"/>
  <c r="R64" i="4"/>
  <c r="Q64" i="4"/>
  <c r="P64" i="4"/>
  <c r="E64" i="4"/>
  <c r="U63" i="4"/>
  <c r="S63" i="4"/>
  <c r="R63" i="4"/>
  <c r="Q63" i="4"/>
  <c r="P63" i="4"/>
  <c r="E63" i="4"/>
  <c r="T60" i="4"/>
  <c r="S60" i="4"/>
  <c r="R60" i="4"/>
  <c r="Q60" i="4"/>
  <c r="P60" i="4"/>
  <c r="E60" i="4"/>
  <c r="U60" i="4" s="1"/>
  <c r="S59" i="4"/>
  <c r="R59" i="4"/>
  <c r="Q59" i="4"/>
  <c r="P59" i="4"/>
  <c r="E59" i="4"/>
  <c r="S58" i="4"/>
  <c r="R58" i="4"/>
  <c r="Q58" i="4"/>
  <c r="P58" i="4"/>
  <c r="E58" i="4"/>
  <c r="S57" i="4"/>
  <c r="R57" i="4"/>
  <c r="Q57" i="4"/>
  <c r="P57" i="4"/>
  <c r="E57" i="4"/>
  <c r="R56" i="4"/>
  <c r="U55" i="4"/>
  <c r="S55" i="4"/>
  <c r="R55" i="4"/>
  <c r="Q55" i="4"/>
  <c r="P55" i="4"/>
  <c r="E55" i="4"/>
  <c r="T55" i="4" s="1"/>
  <c r="T54" i="4"/>
  <c r="S54" i="4"/>
  <c r="R54" i="4"/>
  <c r="Q54" i="4"/>
  <c r="P54" i="4"/>
  <c r="E54" i="4"/>
  <c r="U54" i="4" s="1"/>
  <c r="S53" i="4"/>
  <c r="R53" i="4"/>
  <c r="Q53" i="4"/>
  <c r="P53" i="4"/>
  <c r="E53" i="4"/>
  <c r="S52" i="4"/>
  <c r="R52" i="4"/>
  <c r="Q52" i="4"/>
  <c r="P52" i="4"/>
  <c r="E52" i="4"/>
  <c r="U52" i="4" s="1"/>
  <c r="U51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S44" i="4"/>
  <c r="S42" i="4"/>
  <c r="R42" i="4"/>
  <c r="Q42" i="4"/>
  <c r="P42" i="4"/>
  <c r="E42" i="4"/>
  <c r="U42" i="4" s="1"/>
  <c r="S41" i="4"/>
  <c r="R41" i="4"/>
  <c r="Q41" i="4"/>
  <c r="P41" i="4"/>
  <c r="E41" i="4"/>
  <c r="S40" i="4"/>
  <c r="R40" i="4"/>
  <c r="Q40" i="4"/>
  <c r="P40" i="4"/>
  <c r="E40" i="4"/>
  <c r="U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S36" i="4"/>
  <c r="R36" i="4"/>
  <c r="Q36" i="4"/>
  <c r="P36" i="4"/>
  <c r="E36" i="4"/>
  <c r="U36" i="4" s="1"/>
  <c r="T35" i="4"/>
  <c r="S35" i="4"/>
  <c r="R35" i="4"/>
  <c r="Q35" i="4"/>
  <c r="P35" i="4"/>
  <c r="E35" i="4"/>
  <c r="U35" i="4" s="1"/>
  <c r="S34" i="4"/>
  <c r="R34" i="4"/>
  <c r="Q34" i="4"/>
  <c r="P34" i="4"/>
  <c r="E34" i="4"/>
  <c r="S33" i="4"/>
  <c r="R33" i="4"/>
  <c r="Q33" i="4"/>
  <c r="P33" i="4"/>
  <c r="E33" i="4"/>
  <c r="S32" i="4"/>
  <c r="R32" i="4"/>
  <c r="Q32" i="4"/>
  <c r="P32" i="4"/>
  <c r="E32" i="4"/>
  <c r="U32" i="4" s="1"/>
  <c r="T31" i="4"/>
  <c r="S31" i="4"/>
  <c r="R31" i="4"/>
  <c r="Q31" i="4"/>
  <c r="U31" i="4" s="1"/>
  <c r="P31" i="4"/>
  <c r="E31" i="4"/>
  <c r="S30" i="4"/>
  <c r="R30" i="4"/>
  <c r="Q30" i="4"/>
  <c r="P30" i="4"/>
  <c r="E30" i="4"/>
  <c r="S29" i="4"/>
  <c r="R29" i="4"/>
  <c r="Q29" i="4"/>
  <c r="P29" i="4"/>
  <c r="E29" i="4"/>
  <c r="U27" i="4"/>
  <c r="S27" i="4"/>
  <c r="R27" i="4"/>
  <c r="Q27" i="4"/>
  <c r="P27" i="4"/>
  <c r="E27" i="4"/>
  <c r="T27" i="4" s="1"/>
  <c r="T26" i="4"/>
  <c r="S26" i="4"/>
  <c r="R26" i="4"/>
  <c r="Q26" i="4"/>
  <c r="P26" i="4"/>
  <c r="E26" i="4"/>
  <c r="U26" i="4" s="1"/>
  <c r="S25" i="4"/>
  <c r="R25" i="4"/>
  <c r="Q25" i="4"/>
  <c r="P25" i="4"/>
  <c r="E25" i="4"/>
  <c r="S24" i="4"/>
  <c r="R24" i="4"/>
  <c r="Q24" i="4"/>
  <c r="P24" i="4"/>
  <c r="E24" i="4"/>
  <c r="U24" i="4" s="1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U18" i="4"/>
  <c r="S18" i="4"/>
  <c r="R18" i="4"/>
  <c r="Q18" i="4"/>
  <c r="P18" i="4"/>
  <c r="E18" i="4"/>
  <c r="T18" i="4" s="1"/>
  <c r="S17" i="4"/>
  <c r="R17" i="4"/>
  <c r="Q17" i="4"/>
  <c r="P17" i="4"/>
  <c r="E17" i="4"/>
  <c r="S16" i="4"/>
  <c r="R16" i="4"/>
  <c r="Q16" i="4"/>
  <c r="P16" i="4"/>
  <c r="E16" i="4"/>
  <c r="U16" i="4" s="1"/>
  <c r="S15" i="4"/>
  <c r="R15" i="4"/>
  <c r="Q15" i="4"/>
  <c r="P15" i="4"/>
  <c r="E15" i="4"/>
  <c r="U15" i="4" s="1"/>
  <c r="S14" i="4"/>
  <c r="R14" i="4"/>
  <c r="Q14" i="4"/>
  <c r="P14" i="4"/>
  <c r="E14" i="4"/>
  <c r="U14" i="4" s="1"/>
  <c r="T13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U11" i="4"/>
  <c r="T11" i="4"/>
  <c r="S11" i="4"/>
  <c r="R11" i="4"/>
  <c r="Q11" i="4"/>
  <c r="P11" i="4"/>
  <c r="E11" i="4"/>
  <c r="S10" i="4"/>
  <c r="R10" i="4"/>
  <c r="Q10" i="4"/>
  <c r="P10" i="4"/>
  <c r="E10" i="4"/>
  <c r="S64" i="3"/>
  <c r="R64" i="3"/>
  <c r="Q64" i="3"/>
  <c r="P64" i="3"/>
  <c r="E64" i="3"/>
  <c r="U64" i="3" s="1"/>
  <c r="U63" i="3"/>
  <c r="S63" i="3"/>
  <c r="R63" i="3"/>
  <c r="Q63" i="3"/>
  <c r="P63" i="3"/>
  <c r="E63" i="3"/>
  <c r="T63" i="3" s="1"/>
  <c r="S62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T58" i="3" s="1"/>
  <c r="U57" i="3"/>
  <c r="T57" i="3"/>
  <c r="S57" i="3"/>
  <c r="R57" i="3"/>
  <c r="Q57" i="3"/>
  <c r="P57" i="3"/>
  <c r="E57" i="3"/>
  <c r="S56" i="3"/>
  <c r="S55" i="3"/>
  <c r="R55" i="3"/>
  <c r="Q55" i="3"/>
  <c r="P55" i="3"/>
  <c r="E55" i="3"/>
  <c r="U55" i="3" s="1"/>
  <c r="U54" i="3"/>
  <c r="S54" i="3"/>
  <c r="R54" i="3"/>
  <c r="Q54" i="3"/>
  <c r="P54" i="3"/>
  <c r="E54" i="3"/>
  <c r="T54" i="3" s="1"/>
  <c r="U53" i="3"/>
  <c r="T53" i="3"/>
  <c r="S53" i="3"/>
  <c r="R53" i="3"/>
  <c r="Q53" i="3"/>
  <c r="P53" i="3"/>
  <c r="E53" i="3"/>
  <c r="S52" i="3"/>
  <c r="R52" i="3"/>
  <c r="Q52" i="3"/>
  <c r="P52" i="3"/>
  <c r="E52" i="3"/>
  <c r="S51" i="3"/>
  <c r="R51" i="3"/>
  <c r="Q51" i="3"/>
  <c r="P51" i="3"/>
  <c r="E51" i="3"/>
  <c r="U51" i="3" s="1"/>
  <c r="U50" i="3"/>
  <c r="S50" i="3"/>
  <c r="R50" i="3"/>
  <c r="Q50" i="3"/>
  <c r="P50" i="3"/>
  <c r="E50" i="3"/>
  <c r="T50" i="3" s="1"/>
  <c r="U49" i="3"/>
  <c r="T49" i="3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S46" i="3"/>
  <c r="R46" i="3"/>
  <c r="Q46" i="3"/>
  <c r="P46" i="3"/>
  <c r="E46" i="3"/>
  <c r="T46" i="3" s="1"/>
  <c r="U45" i="3"/>
  <c r="T45" i="3"/>
  <c r="S45" i="3"/>
  <c r="R45" i="3"/>
  <c r="Q45" i="3"/>
  <c r="P45" i="3"/>
  <c r="E45" i="3"/>
  <c r="S44" i="3"/>
  <c r="R44" i="3"/>
  <c r="S42" i="3"/>
  <c r="R42" i="3"/>
  <c r="Q42" i="3"/>
  <c r="P42" i="3"/>
  <c r="E42" i="3"/>
  <c r="U42" i="3" s="1"/>
  <c r="S41" i="3"/>
  <c r="R41" i="3"/>
  <c r="Q41" i="3"/>
  <c r="P41" i="3"/>
  <c r="E41" i="3"/>
  <c r="U41" i="3" s="1"/>
  <c r="T40" i="3"/>
  <c r="S40" i="3"/>
  <c r="R40" i="3"/>
  <c r="Q40" i="3"/>
  <c r="P40" i="3"/>
  <c r="E40" i="3"/>
  <c r="U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U37" i="3" s="1"/>
  <c r="P37" i="3"/>
  <c r="T37" i="3" s="1"/>
  <c r="E37" i="3"/>
  <c r="S36" i="3"/>
  <c r="R36" i="3"/>
  <c r="Q36" i="3"/>
  <c r="P36" i="3"/>
  <c r="E36" i="3"/>
  <c r="T36" i="3" s="1"/>
  <c r="S35" i="3"/>
  <c r="R35" i="3"/>
  <c r="Q35" i="3"/>
  <c r="P35" i="3"/>
  <c r="E35" i="3"/>
  <c r="S34" i="3"/>
  <c r="R34" i="3"/>
  <c r="Q34" i="3"/>
  <c r="P34" i="3"/>
  <c r="E34" i="3"/>
  <c r="U34" i="3" s="1"/>
  <c r="S33" i="3"/>
  <c r="R33" i="3"/>
  <c r="Q33" i="3"/>
  <c r="P33" i="3"/>
  <c r="E33" i="3"/>
  <c r="U33" i="3" s="1"/>
  <c r="T32" i="3"/>
  <c r="S32" i="3"/>
  <c r="R32" i="3"/>
  <c r="Q32" i="3"/>
  <c r="P32" i="3"/>
  <c r="E32" i="3"/>
  <c r="U32" i="3" s="1"/>
  <c r="S31" i="3"/>
  <c r="R31" i="3"/>
  <c r="Q31" i="3"/>
  <c r="P31" i="3"/>
  <c r="T31" i="3" s="1"/>
  <c r="E31" i="3"/>
  <c r="S30" i="3"/>
  <c r="R30" i="3"/>
  <c r="Q30" i="3"/>
  <c r="P30" i="3"/>
  <c r="E30" i="3"/>
  <c r="U30" i="3" s="1"/>
  <c r="U29" i="3"/>
  <c r="T29" i="3"/>
  <c r="S29" i="3"/>
  <c r="R29" i="3"/>
  <c r="Q29" i="3"/>
  <c r="P29" i="3"/>
  <c r="E29" i="3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S25" i="3"/>
  <c r="R25" i="3"/>
  <c r="Q25" i="3"/>
  <c r="P25" i="3"/>
  <c r="E25" i="3"/>
  <c r="U25" i="3" s="1"/>
  <c r="U24" i="3"/>
  <c r="S24" i="3"/>
  <c r="R24" i="3"/>
  <c r="Q24" i="3"/>
  <c r="P24" i="3"/>
  <c r="E24" i="3"/>
  <c r="T24" i="3" s="1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S18" i="3"/>
  <c r="R18" i="3"/>
  <c r="Q18" i="3"/>
  <c r="P18" i="3"/>
  <c r="E18" i="3"/>
  <c r="U18" i="3" s="1"/>
  <c r="S17" i="3"/>
  <c r="R17" i="3"/>
  <c r="Q17" i="3"/>
  <c r="P17" i="3"/>
  <c r="E17" i="3"/>
  <c r="S16" i="3"/>
  <c r="R16" i="3"/>
  <c r="Q16" i="3"/>
  <c r="U16" i="3" s="1"/>
  <c r="P16" i="3"/>
  <c r="T16" i="3" s="1"/>
  <c r="E16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S62" i="2"/>
  <c r="S60" i="2"/>
  <c r="R60" i="2"/>
  <c r="Q60" i="2"/>
  <c r="P60" i="2"/>
  <c r="E60" i="2"/>
  <c r="U60" i="2" s="1"/>
  <c r="S59" i="2"/>
  <c r="R59" i="2"/>
  <c r="Q59" i="2"/>
  <c r="P59" i="2"/>
  <c r="T59" i="2" s="1"/>
  <c r="E59" i="2"/>
  <c r="U59" i="2" s="1"/>
  <c r="S58" i="2"/>
  <c r="R58" i="2"/>
  <c r="Q58" i="2"/>
  <c r="P58" i="2"/>
  <c r="E58" i="2"/>
  <c r="T58" i="2" s="1"/>
  <c r="S57" i="2"/>
  <c r="R57" i="2"/>
  <c r="Q57" i="2"/>
  <c r="P57" i="2"/>
  <c r="E57" i="2"/>
  <c r="T55" i="2"/>
  <c r="S55" i="2"/>
  <c r="R55" i="2"/>
  <c r="Q55" i="2"/>
  <c r="P55" i="2"/>
  <c r="E55" i="2"/>
  <c r="U55" i="2" s="1"/>
  <c r="U54" i="2"/>
  <c r="S54" i="2"/>
  <c r="R54" i="2"/>
  <c r="Q54" i="2"/>
  <c r="P54" i="2"/>
  <c r="E54" i="2"/>
  <c r="T54" i="2" s="1"/>
  <c r="S53" i="2"/>
  <c r="R53" i="2"/>
  <c r="Q53" i="2"/>
  <c r="P53" i="2"/>
  <c r="E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S48" i="2"/>
  <c r="R48" i="2"/>
  <c r="Q48" i="2"/>
  <c r="P48" i="2"/>
  <c r="E48" i="2"/>
  <c r="U48" i="2" s="1"/>
  <c r="T47" i="2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S44" i="2"/>
  <c r="S42" i="2"/>
  <c r="R42" i="2"/>
  <c r="Q42" i="2"/>
  <c r="P42" i="2"/>
  <c r="E42" i="2"/>
  <c r="S41" i="2"/>
  <c r="R41" i="2"/>
  <c r="Q41" i="2"/>
  <c r="P41" i="2"/>
  <c r="E41" i="2"/>
  <c r="S40" i="2"/>
  <c r="R40" i="2"/>
  <c r="Q40" i="2"/>
  <c r="P40" i="2"/>
  <c r="E40" i="2"/>
  <c r="U40" i="2" s="1"/>
  <c r="T39" i="2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S36" i="2"/>
  <c r="R36" i="2"/>
  <c r="Q36" i="2"/>
  <c r="P36" i="2"/>
  <c r="E36" i="2"/>
  <c r="U36" i="2" s="1"/>
  <c r="U35" i="2"/>
  <c r="S35" i="2"/>
  <c r="R35" i="2"/>
  <c r="Q35" i="2"/>
  <c r="P35" i="2"/>
  <c r="E35" i="2"/>
  <c r="T35" i="2" s="1"/>
  <c r="S34" i="2"/>
  <c r="R34" i="2"/>
  <c r="Q34" i="2"/>
  <c r="U34" i="2" s="1"/>
  <c r="P34" i="2"/>
  <c r="E34" i="2"/>
  <c r="S33" i="2"/>
  <c r="R33" i="2"/>
  <c r="Q33" i="2"/>
  <c r="P33" i="2"/>
  <c r="E33" i="2"/>
  <c r="S32" i="2"/>
  <c r="R32" i="2"/>
  <c r="Q32" i="2"/>
  <c r="P32" i="2"/>
  <c r="E32" i="2"/>
  <c r="U32" i="2" s="1"/>
  <c r="S31" i="2"/>
  <c r="R31" i="2"/>
  <c r="Q31" i="2"/>
  <c r="P31" i="2"/>
  <c r="E31" i="2"/>
  <c r="U31" i="2" s="1"/>
  <c r="U30" i="2"/>
  <c r="T30" i="2"/>
  <c r="S30" i="2"/>
  <c r="R30" i="2"/>
  <c r="Q30" i="2"/>
  <c r="P30" i="2"/>
  <c r="E30" i="2"/>
  <c r="S29" i="2"/>
  <c r="R29" i="2"/>
  <c r="Q29" i="2"/>
  <c r="P29" i="2"/>
  <c r="E29" i="2"/>
  <c r="U29" i="2" s="1"/>
  <c r="T27" i="2"/>
  <c r="S27" i="2"/>
  <c r="R27" i="2"/>
  <c r="Q27" i="2"/>
  <c r="P27" i="2"/>
  <c r="E27" i="2"/>
  <c r="U27" i="2" s="1"/>
  <c r="S26" i="2"/>
  <c r="R26" i="2"/>
  <c r="Q26" i="2"/>
  <c r="P26" i="2"/>
  <c r="E26" i="2"/>
  <c r="S25" i="2"/>
  <c r="R25" i="2"/>
  <c r="Q25" i="2"/>
  <c r="P25" i="2"/>
  <c r="E25" i="2"/>
  <c r="S24" i="2"/>
  <c r="R24" i="2"/>
  <c r="Q24" i="2"/>
  <c r="P24" i="2"/>
  <c r="E24" i="2"/>
  <c r="U24" i="2" s="1"/>
  <c r="U23" i="2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S20" i="2"/>
  <c r="R20" i="2"/>
  <c r="Q20" i="2"/>
  <c r="P20" i="2"/>
  <c r="E20" i="2"/>
  <c r="U20" i="2" s="1"/>
  <c r="U19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S16" i="2"/>
  <c r="R16" i="2"/>
  <c r="Q16" i="2"/>
  <c r="P16" i="2"/>
  <c r="E16" i="2"/>
  <c r="S15" i="2"/>
  <c r="R15" i="2"/>
  <c r="Q15" i="2"/>
  <c r="P15" i="2"/>
  <c r="E15" i="2"/>
  <c r="S14" i="2"/>
  <c r="R14" i="2"/>
  <c r="Q14" i="2"/>
  <c r="P14" i="2"/>
  <c r="E14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U10" i="2"/>
  <c r="S10" i="2"/>
  <c r="R10" i="2"/>
  <c r="Q10" i="2"/>
  <c r="P10" i="2"/>
  <c r="E10" i="2"/>
  <c r="T10" i="2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S62" i="1"/>
  <c r="S60" i="1"/>
  <c r="R60" i="1"/>
  <c r="Q60" i="1"/>
  <c r="P60" i="1"/>
  <c r="E60" i="1"/>
  <c r="U60" i="1" s="1"/>
  <c r="S59" i="1"/>
  <c r="R59" i="1"/>
  <c r="Q59" i="1"/>
  <c r="P59" i="1"/>
  <c r="E59" i="1"/>
  <c r="S58" i="1"/>
  <c r="R58" i="1"/>
  <c r="Q58" i="1"/>
  <c r="P58" i="1"/>
  <c r="E58" i="1"/>
  <c r="T58" i="1" s="1"/>
  <c r="T57" i="1"/>
  <c r="S57" i="1"/>
  <c r="R57" i="1"/>
  <c r="Q57" i="1"/>
  <c r="P57" i="1"/>
  <c r="E57" i="1"/>
  <c r="U57" i="1" s="1"/>
  <c r="S56" i="1"/>
  <c r="S55" i="1"/>
  <c r="R55" i="1"/>
  <c r="Q55" i="1"/>
  <c r="P55" i="1"/>
  <c r="T55" i="1" s="1"/>
  <c r="E55" i="1"/>
  <c r="S54" i="1"/>
  <c r="R54" i="1"/>
  <c r="Q54" i="1"/>
  <c r="P54" i="1"/>
  <c r="E54" i="1"/>
  <c r="T53" i="1"/>
  <c r="S53" i="1"/>
  <c r="R53" i="1"/>
  <c r="Q53" i="1"/>
  <c r="P53" i="1"/>
  <c r="E53" i="1"/>
  <c r="S52" i="1"/>
  <c r="R52" i="1"/>
  <c r="Q52" i="1"/>
  <c r="P52" i="1"/>
  <c r="E52" i="1"/>
  <c r="U52" i="1" s="1"/>
  <c r="T51" i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T46" i="1"/>
  <c r="S46" i="1"/>
  <c r="R46" i="1"/>
  <c r="Q46" i="1"/>
  <c r="P46" i="1"/>
  <c r="E46" i="1"/>
  <c r="T45" i="1"/>
  <c r="S45" i="1"/>
  <c r="R45" i="1"/>
  <c r="Q45" i="1"/>
  <c r="P45" i="1"/>
  <c r="E45" i="1"/>
  <c r="S44" i="1"/>
  <c r="S42" i="1"/>
  <c r="R42" i="1"/>
  <c r="Q42" i="1"/>
  <c r="P42" i="1"/>
  <c r="E42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S36" i="1"/>
  <c r="R36" i="1"/>
  <c r="Q36" i="1"/>
  <c r="U36" i="1" s="1"/>
  <c r="P36" i="1"/>
  <c r="E36" i="1"/>
  <c r="S35" i="1"/>
  <c r="R35" i="1"/>
  <c r="Q35" i="1"/>
  <c r="P35" i="1"/>
  <c r="E35" i="1"/>
  <c r="S34" i="1"/>
  <c r="R34" i="1"/>
  <c r="Q34" i="1"/>
  <c r="P34" i="1"/>
  <c r="E34" i="1"/>
  <c r="S33" i="1"/>
  <c r="R33" i="1"/>
  <c r="Q33" i="1"/>
  <c r="P33" i="1"/>
  <c r="E33" i="1"/>
  <c r="S32" i="1"/>
  <c r="R32" i="1"/>
  <c r="Q32" i="1"/>
  <c r="P32" i="1"/>
  <c r="E32" i="1"/>
  <c r="S31" i="1"/>
  <c r="R31" i="1"/>
  <c r="Q31" i="1"/>
  <c r="P31" i="1"/>
  <c r="E31" i="1"/>
  <c r="T30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7" i="1"/>
  <c r="R27" i="1"/>
  <c r="Q27" i="1"/>
  <c r="P27" i="1"/>
  <c r="E27" i="1"/>
  <c r="U27" i="1" s="1"/>
  <c r="S26" i="1"/>
  <c r="R26" i="1"/>
  <c r="Q26" i="1"/>
  <c r="P26" i="1"/>
  <c r="E26" i="1"/>
  <c r="S25" i="1"/>
  <c r="R25" i="1"/>
  <c r="Q25" i="1"/>
  <c r="P25" i="1"/>
  <c r="E25" i="1"/>
  <c r="U25" i="1" s="1"/>
  <c r="T24" i="1"/>
  <c r="S24" i="1"/>
  <c r="R24" i="1"/>
  <c r="Q24" i="1"/>
  <c r="P24" i="1"/>
  <c r="E24" i="1"/>
  <c r="U24" i="1" s="1"/>
  <c r="S23" i="1"/>
  <c r="R23" i="1"/>
  <c r="Q23" i="1"/>
  <c r="U23" i="1" s="1"/>
  <c r="P23" i="1"/>
  <c r="T23" i="1" s="1"/>
  <c r="E23" i="1"/>
  <c r="S22" i="1"/>
  <c r="R22" i="1"/>
  <c r="Q22" i="1"/>
  <c r="P22" i="1"/>
  <c r="E22" i="1"/>
  <c r="S21" i="1"/>
  <c r="R21" i="1"/>
  <c r="Q21" i="1"/>
  <c r="P21" i="1"/>
  <c r="E21" i="1"/>
  <c r="U21" i="1" s="1"/>
  <c r="T20" i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U16" i="1" s="1"/>
  <c r="P16" i="1"/>
  <c r="E16" i="1"/>
  <c r="S15" i="1"/>
  <c r="R15" i="1"/>
  <c r="Q15" i="1"/>
  <c r="P15" i="1"/>
  <c r="E15" i="1"/>
  <c r="T15" i="1" s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T11" i="1" s="1"/>
  <c r="S10" i="1"/>
  <c r="R10" i="1"/>
  <c r="Q10" i="1"/>
  <c r="P10" i="1"/>
  <c r="E10" i="1"/>
  <c r="U41" i="4" l="1"/>
  <c r="T41" i="4"/>
  <c r="U45" i="2"/>
  <c r="T45" i="2"/>
  <c r="U10" i="4"/>
  <c r="T10" i="4"/>
  <c r="T14" i="10"/>
  <c r="U14" i="10"/>
  <c r="U53" i="11"/>
  <c r="T53" i="11"/>
  <c r="U55" i="12"/>
  <c r="T55" i="12"/>
  <c r="T54" i="20"/>
  <c r="U54" i="20"/>
  <c r="U55" i="6"/>
  <c r="T55" i="6"/>
  <c r="U37" i="2"/>
  <c r="T37" i="2"/>
  <c r="U30" i="4"/>
  <c r="T30" i="4"/>
  <c r="U33" i="4"/>
  <c r="T33" i="4"/>
  <c r="U52" i="7"/>
  <c r="T52" i="7"/>
  <c r="U20" i="8"/>
  <c r="T20" i="8"/>
  <c r="T30" i="8"/>
  <c r="U30" i="8"/>
  <c r="T31" i="1"/>
  <c r="U54" i="1"/>
  <c r="T54" i="1"/>
  <c r="U36" i="3"/>
  <c r="U58" i="3"/>
  <c r="T33" i="6"/>
  <c r="U49" i="7"/>
  <c r="T49" i="7"/>
  <c r="U20" i="10"/>
  <c r="T20" i="10"/>
  <c r="T17" i="13"/>
  <c r="U17" i="13"/>
  <c r="T52" i="15"/>
  <c r="U52" i="15"/>
  <c r="U37" i="19"/>
  <c r="T37" i="19"/>
  <c r="U49" i="23"/>
  <c r="T49" i="23"/>
  <c r="U46" i="30"/>
  <c r="T46" i="30"/>
  <c r="U26" i="1"/>
  <c r="T26" i="1"/>
  <c r="T36" i="1"/>
  <c r="T11" i="2"/>
  <c r="U11" i="2"/>
  <c r="U53" i="2"/>
  <c r="T53" i="2"/>
  <c r="U13" i="3"/>
  <c r="U17" i="3"/>
  <c r="T17" i="3"/>
  <c r="U23" i="5"/>
  <c r="T23" i="5"/>
  <c r="U47" i="5"/>
  <c r="U19" i="6"/>
  <c r="T19" i="6"/>
  <c r="U35" i="10"/>
  <c r="T35" i="10"/>
  <c r="U12" i="11"/>
  <c r="T12" i="11"/>
  <c r="T30" i="15"/>
  <c r="U30" i="15"/>
  <c r="U53" i="17"/>
  <c r="U39" i="19"/>
  <c r="T39" i="19"/>
  <c r="U59" i="22"/>
  <c r="T59" i="22"/>
  <c r="U57" i="2"/>
  <c r="T57" i="2"/>
  <c r="U59" i="4"/>
  <c r="U32" i="6"/>
  <c r="T32" i="6"/>
  <c r="U19" i="7"/>
  <c r="T19" i="7"/>
  <c r="T32" i="7"/>
  <c r="U32" i="7"/>
  <c r="U14" i="9"/>
  <c r="T14" i="9"/>
  <c r="U57" i="9"/>
  <c r="T57" i="9"/>
  <c r="U32" i="10"/>
  <c r="T32" i="10"/>
  <c r="U58" i="10"/>
  <c r="T58" i="10"/>
  <c r="T64" i="10"/>
  <c r="U64" i="10"/>
  <c r="T13" i="15"/>
  <c r="U13" i="15"/>
  <c r="U27" i="17"/>
  <c r="T27" i="17"/>
  <c r="T31" i="17"/>
  <c r="U31" i="17"/>
  <c r="U33" i="21"/>
  <c r="T33" i="21"/>
  <c r="U63" i="21"/>
  <c r="T63" i="21"/>
  <c r="U14" i="22"/>
  <c r="T14" i="22"/>
  <c r="U42" i="2"/>
  <c r="T42" i="2"/>
  <c r="U47" i="11"/>
  <c r="T47" i="11"/>
  <c r="T17" i="15"/>
  <c r="U17" i="15"/>
  <c r="U48" i="29"/>
  <c r="T48" i="29"/>
  <c r="T27" i="1"/>
  <c r="U25" i="2"/>
  <c r="T25" i="2"/>
  <c r="U38" i="2"/>
  <c r="T38" i="2"/>
  <c r="U51" i="2"/>
  <c r="U19" i="3"/>
  <c r="T19" i="3"/>
  <c r="U34" i="4"/>
  <c r="T34" i="4"/>
  <c r="E62" i="4"/>
  <c r="U62" i="4" s="1"/>
  <c r="T63" i="4"/>
  <c r="U21" i="5"/>
  <c r="U51" i="5"/>
  <c r="T51" i="5"/>
  <c r="U63" i="5"/>
  <c r="T29" i="6"/>
  <c r="U29" i="6"/>
  <c r="U45" i="7"/>
  <c r="T45" i="7"/>
  <c r="U36" i="17"/>
  <c r="T36" i="17"/>
  <c r="U59" i="20"/>
  <c r="T59" i="20"/>
  <c r="U18" i="23"/>
  <c r="T18" i="23"/>
  <c r="U59" i="23"/>
  <c r="T59" i="23"/>
  <c r="U12" i="1"/>
  <c r="U15" i="1"/>
  <c r="U19" i="1"/>
  <c r="T19" i="1"/>
  <c r="U31" i="1"/>
  <c r="U35" i="1"/>
  <c r="T35" i="1"/>
  <c r="U55" i="1"/>
  <c r="T17" i="2"/>
  <c r="U58" i="2"/>
  <c r="U37" i="5"/>
  <c r="U27" i="10"/>
  <c r="T27" i="10"/>
  <c r="U63" i="11"/>
  <c r="T63" i="11"/>
  <c r="T18" i="13"/>
  <c r="U18" i="13"/>
  <c r="T21" i="13"/>
  <c r="U21" i="13"/>
  <c r="T30" i="16"/>
  <c r="U30" i="16"/>
  <c r="U14" i="2"/>
  <c r="T14" i="2"/>
  <c r="U26" i="2"/>
  <c r="T26" i="2"/>
  <c r="T10" i="1"/>
  <c r="U13" i="1"/>
  <c r="T16" i="1"/>
  <c r="U32" i="1"/>
  <c r="T32" i="1"/>
  <c r="U59" i="1"/>
  <c r="U15" i="2"/>
  <c r="T15" i="2"/>
  <c r="U20" i="3"/>
  <c r="U47" i="4"/>
  <c r="T47" i="4"/>
  <c r="U17" i="5"/>
  <c r="U24" i="6"/>
  <c r="T24" i="6"/>
  <c r="U42" i="7"/>
  <c r="T42" i="7"/>
  <c r="T60" i="7"/>
  <c r="U60" i="7"/>
  <c r="U10" i="9"/>
  <c r="T10" i="9"/>
  <c r="U18" i="9"/>
  <c r="U32" i="9"/>
  <c r="T32" i="9"/>
  <c r="U64" i="16"/>
  <c r="T64" i="16"/>
  <c r="T15" i="17"/>
  <c r="U15" i="17"/>
  <c r="U11" i="20"/>
  <c r="T11" i="20"/>
  <c r="T47" i="1"/>
  <c r="U53" i="1"/>
  <c r="T59" i="1"/>
  <c r="T31" i="2"/>
  <c r="T34" i="2"/>
  <c r="T50" i="2"/>
  <c r="T16" i="6"/>
  <c r="U33" i="6"/>
  <c r="T14" i="7"/>
  <c r="T33" i="7"/>
  <c r="T27" i="8"/>
  <c r="U37" i="8"/>
  <c r="T39" i="8"/>
  <c r="T64" i="8"/>
  <c r="U33" i="9"/>
  <c r="T34" i="9"/>
  <c r="T53" i="9"/>
  <c r="T53" i="10"/>
  <c r="U53" i="10"/>
  <c r="U17" i="11"/>
  <c r="U27" i="11"/>
  <c r="U33" i="11"/>
  <c r="U36" i="11"/>
  <c r="T36" i="11"/>
  <c r="T59" i="11"/>
  <c r="U26" i="12"/>
  <c r="T30" i="12"/>
  <c r="U48" i="12"/>
  <c r="T48" i="12"/>
  <c r="T33" i="13"/>
  <c r="T13" i="14"/>
  <c r="T16" i="14"/>
  <c r="U16" i="14"/>
  <c r="T37" i="14"/>
  <c r="U37" i="14"/>
  <c r="U24" i="15"/>
  <c r="U46" i="17"/>
  <c r="U54" i="18"/>
  <c r="T54" i="18"/>
  <c r="U17" i="19"/>
  <c r="T17" i="19"/>
  <c r="T23" i="19"/>
  <c r="T26" i="20"/>
  <c r="U26" i="20"/>
  <c r="U20" i="21"/>
  <c r="T20" i="21"/>
  <c r="U47" i="22"/>
  <c r="T64" i="22"/>
  <c r="U64" i="22"/>
  <c r="U26" i="23"/>
  <c r="T26" i="23"/>
  <c r="T46" i="23"/>
  <c r="T11" i="25"/>
  <c r="U14" i="25"/>
  <c r="T19" i="25"/>
  <c r="U19" i="25"/>
  <c r="U37" i="25"/>
  <c r="T37" i="25"/>
  <c r="U17" i="31"/>
  <c r="T17" i="31"/>
  <c r="U59" i="31"/>
  <c r="T59" i="31"/>
  <c r="U45" i="1"/>
  <c r="P56" i="2"/>
  <c r="T33" i="3"/>
  <c r="P62" i="4"/>
  <c r="T37" i="6"/>
  <c r="T59" i="6"/>
  <c r="T64" i="6"/>
  <c r="T13" i="7"/>
  <c r="T23" i="7"/>
  <c r="T30" i="7"/>
  <c r="T13" i="8"/>
  <c r="T22" i="8"/>
  <c r="U38" i="8"/>
  <c r="T47" i="8"/>
  <c r="T24" i="9"/>
  <c r="T47" i="9"/>
  <c r="T51" i="9"/>
  <c r="T58" i="9"/>
  <c r="U20" i="11"/>
  <c r="T12" i="12"/>
  <c r="T12" i="13"/>
  <c r="U23" i="13"/>
  <c r="T23" i="13"/>
  <c r="U50" i="13"/>
  <c r="U57" i="14"/>
  <c r="U10" i="15"/>
  <c r="T10" i="15"/>
  <c r="U45" i="15"/>
  <c r="T45" i="15"/>
  <c r="T18" i="16"/>
  <c r="T32" i="16"/>
  <c r="U32" i="16"/>
  <c r="U26" i="17"/>
  <c r="T26" i="17"/>
  <c r="T45" i="17"/>
  <c r="U52" i="17"/>
  <c r="T52" i="17"/>
  <c r="T36" i="19"/>
  <c r="U36" i="19"/>
  <c r="U48" i="19"/>
  <c r="U48" i="20"/>
  <c r="T48" i="20"/>
  <c r="U32" i="21"/>
  <c r="T32" i="21"/>
  <c r="T55" i="21"/>
  <c r="U55" i="21"/>
  <c r="U46" i="24"/>
  <c r="T46" i="24"/>
  <c r="T19" i="26"/>
  <c r="U19" i="26"/>
  <c r="U53" i="26"/>
  <c r="T53" i="26"/>
  <c r="U50" i="27"/>
  <c r="T50" i="27"/>
  <c r="T57" i="27"/>
  <c r="U57" i="27"/>
  <c r="U10" i="1"/>
  <c r="U37" i="1"/>
  <c r="T21" i="3"/>
  <c r="T25" i="3"/>
  <c r="T41" i="3"/>
  <c r="T14" i="4"/>
  <c r="T46" i="4"/>
  <c r="U33" i="5"/>
  <c r="T55" i="5"/>
  <c r="U64" i="5"/>
  <c r="T12" i="6"/>
  <c r="T20" i="6"/>
  <c r="T36" i="6"/>
  <c r="U59" i="6"/>
  <c r="T60" i="6"/>
  <c r="T63" i="6"/>
  <c r="T12" i="7"/>
  <c r="T16" i="7"/>
  <c r="U20" i="7"/>
  <c r="U23" i="7"/>
  <c r="T29" i="7"/>
  <c r="T36" i="7"/>
  <c r="T46" i="7"/>
  <c r="T17" i="8"/>
  <c r="T21" i="8"/>
  <c r="T33" i="8"/>
  <c r="T57" i="8"/>
  <c r="T15" i="9"/>
  <c r="T23" i="9"/>
  <c r="T27" i="9"/>
  <c r="T29" i="9"/>
  <c r="T13" i="10"/>
  <c r="T23" i="10"/>
  <c r="T36" i="10"/>
  <c r="T40" i="10"/>
  <c r="T19" i="11"/>
  <c r="U24" i="11"/>
  <c r="T24" i="11"/>
  <c r="T36" i="12"/>
  <c r="U36" i="12"/>
  <c r="U47" i="12"/>
  <c r="T47" i="12"/>
  <c r="U13" i="13"/>
  <c r="T13" i="13"/>
  <c r="T24" i="14"/>
  <c r="U24" i="14"/>
  <c r="T27" i="14"/>
  <c r="U27" i="14"/>
  <c r="T16" i="18"/>
  <c r="U16" i="18"/>
  <c r="U53" i="18"/>
  <c r="T53" i="18"/>
  <c r="T16" i="19"/>
  <c r="U16" i="19"/>
  <c r="U25" i="20"/>
  <c r="T25" i="20"/>
  <c r="U40" i="21"/>
  <c r="T40" i="21"/>
  <c r="T49" i="21"/>
  <c r="U49" i="21"/>
  <c r="U16" i="24"/>
  <c r="T16" i="24"/>
  <c r="U57" i="29"/>
  <c r="T57" i="29"/>
  <c r="T16" i="31"/>
  <c r="U16" i="31"/>
  <c r="S28" i="30"/>
  <c r="U33" i="1"/>
  <c r="U16" i="2"/>
  <c r="U31" i="3"/>
  <c r="U59" i="5"/>
  <c r="U31" i="7"/>
  <c r="U33" i="8"/>
  <c r="U13" i="10"/>
  <c r="U45" i="13"/>
  <c r="T45" i="13"/>
  <c r="U58" i="13"/>
  <c r="T58" i="13"/>
  <c r="T21" i="15"/>
  <c r="U21" i="15"/>
  <c r="T39" i="15"/>
  <c r="U39" i="15"/>
  <c r="U20" i="17"/>
  <c r="T20" i="17"/>
  <c r="T35" i="17"/>
  <c r="U35" i="17"/>
  <c r="U25" i="18"/>
  <c r="T25" i="18"/>
  <c r="U10" i="19"/>
  <c r="T10" i="19"/>
  <c r="U27" i="19"/>
  <c r="T27" i="19"/>
  <c r="T13" i="21"/>
  <c r="T46" i="21"/>
  <c r="U15" i="22"/>
  <c r="T15" i="22"/>
  <c r="T18" i="27"/>
  <c r="U18" i="27"/>
  <c r="T30" i="27"/>
  <c r="U30" i="27"/>
  <c r="T52" i="28"/>
  <c r="U52" i="28"/>
  <c r="U31" i="8"/>
  <c r="T64" i="12"/>
  <c r="U64" i="12"/>
  <c r="U22" i="13"/>
  <c r="T22" i="13"/>
  <c r="T37" i="13"/>
  <c r="U37" i="13"/>
  <c r="U31" i="16"/>
  <c r="U40" i="17"/>
  <c r="T40" i="17"/>
  <c r="U47" i="20"/>
  <c r="T47" i="20"/>
  <c r="U21" i="21"/>
  <c r="T21" i="21"/>
  <c r="U12" i="24"/>
  <c r="T12" i="24"/>
  <c r="T55" i="25"/>
  <c r="U55" i="25"/>
  <c r="U18" i="26"/>
  <c r="T18" i="26"/>
  <c r="U15" i="27"/>
  <c r="T15" i="27"/>
  <c r="T59" i="4"/>
  <c r="E62" i="6"/>
  <c r="U62" i="6" s="1"/>
  <c r="U35" i="12"/>
  <c r="T35" i="12"/>
  <c r="U59" i="12"/>
  <c r="T59" i="12"/>
  <c r="T20" i="14"/>
  <c r="U20" i="14"/>
  <c r="T23" i="14"/>
  <c r="U14" i="15"/>
  <c r="T14" i="15"/>
  <c r="U64" i="23"/>
  <c r="T64" i="23"/>
  <c r="U30" i="24"/>
  <c r="T30" i="24"/>
  <c r="R28" i="9"/>
  <c r="S28" i="6"/>
  <c r="U33" i="19"/>
  <c r="U48" i="22"/>
  <c r="T48" i="22"/>
  <c r="U12" i="23"/>
  <c r="T12" i="23"/>
  <c r="U50" i="24"/>
  <c r="T50" i="24"/>
  <c r="U58" i="24"/>
  <c r="T58" i="24"/>
  <c r="U35" i="26"/>
  <c r="T35" i="26"/>
  <c r="U33" i="27"/>
  <c r="T33" i="27"/>
  <c r="P56" i="27"/>
  <c r="U18" i="28"/>
  <c r="T18" i="28"/>
  <c r="U21" i="28"/>
  <c r="T21" i="28"/>
  <c r="U33" i="28"/>
  <c r="T33" i="28"/>
  <c r="T10" i="31"/>
  <c r="T49" i="31"/>
  <c r="U49" i="31"/>
  <c r="F8" i="21"/>
  <c r="N8" i="21"/>
  <c r="K43" i="30"/>
  <c r="S43" i="30" s="1"/>
  <c r="S44" i="30"/>
  <c r="H43" i="13"/>
  <c r="M43" i="6"/>
  <c r="T26" i="27"/>
  <c r="U26" i="27"/>
  <c r="U49" i="27"/>
  <c r="T49" i="27"/>
  <c r="T49" i="28"/>
  <c r="U49" i="28"/>
  <c r="U32" i="29"/>
  <c r="T32" i="29"/>
  <c r="U54" i="30"/>
  <c r="T54" i="30"/>
  <c r="U38" i="31"/>
  <c r="T38" i="31"/>
  <c r="T15" i="32"/>
  <c r="U15" i="32"/>
  <c r="U41" i="32"/>
  <c r="T41" i="32"/>
  <c r="H8" i="21"/>
  <c r="F43" i="24"/>
  <c r="N43" i="24"/>
  <c r="H43" i="2"/>
  <c r="V43" i="1"/>
  <c r="V61" i="1" s="1"/>
  <c r="V65" i="1" s="1"/>
  <c r="T14" i="11"/>
  <c r="U23" i="11"/>
  <c r="U40" i="11"/>
  <c r="T23" i="12"/>
  <c r="U23" i="14"/>
  <c r="U46" i="14"/>
  <c r="T22" i="15"/>
  <c r="T32" i="15"/>
  <c r="U60" i="15"/>
  <c r="T50" i="16"/>
  <c r="T24" i="17"/>
  <c r="U41" i="17"/>
  <c r="T31" i="18"/>
  <c r="U33" i="18"/>
  <c r="T35" i="18"/>
  <c r="U42" i="18"/>
  <c r="T55" i="18"/>
  <c r="T21" i="19"/>
  <c r="U24" i="19"/>
  <c r="T29" i="19"/>
  <c r="T46" i="19"/>
  <c r="U53" i="19"/>
  <c r="T58" i="19"/>
  <c r="T13" i="20"/>
  <c r="T45" i="20"/>
  <c r="T49" i="20"/>
  <c r="T57" i="20"/>
  <c r="T18" i="21"/>
  <c r="T22" i="21"/>
  <c r="T30" i="21"/>
  <c r="T34" i="21"/>
  <c r="U46" i="21"/>
  <c r="T36" i="22"/>
  <c r="T41" i="22"/>
  <c r="U41" i="22"/>
  <c r="U55" i="22"/>
  <c r="U30" i="23"/>
  <c r="T30" i="23"/>
  <c r="T54" i="24"/>
  <c r="T31" i="25"/>
  <c r="T16" i="26"/>
  <c r="U31" i="26"/>
  <c r="U34" i="26"/>
  <c r="T34" i="26"/>
  <c r="U23" i="27"/>
  <c r="T23" i="27"/>
  <c r="T17" i="28"/>
  <c r="U17" i="28"/>
  <c r="U32" i="28"/>
  <c r="T32" i="28"/>
  <c r="T52" i="29"/>
  <c r="U52" i="29"/>
  <c r="U55" i="29"/>
  <c r="T55" i="29"/>
  <c r="T32" i="31"/>
  <c r="U32" i="31"/>
  <c r="O61" i="31"/>
  <c r="O65" i="31" s="1"/>
  <c r="Q62" i="16"/>
  <c r="T36" i="18"/>
  <c r="T46" i="20"/>
  <c r="T31" i="21"/>
  <c r="U34" i="22"/>
  <c r="T34" i="22"/>
  <c r="E62" i="23"/>
  <c r="U62" i="23" s="1"/>
  <c r="U63" i="23"/>
  <c r="T63" i="23"/>
  <c r="U14" i="26"/>
  <c r="T14" i="26"/>
  <c r="T39" i="26"/>
  <c r="U39" i="26"/>
  <c r="U11" i="27"/>
  <c r="T11" i="27"/>
  <c r="U14" i="28"/>
  <c r="T14" i="28"/>
  <c r="T25" i="28"/>
  <c r="U25" i="28"/>
  <c r="U40" i="28"/>
  <c r="T40" i="28"/>
  <c r="T49" i="29"/>
  <c r="U49" i="29"/>
  <c r="U11" i="32"/>
  <c r="T11" i="32"/>
  <c r="M8" i="32"/>
  <c r="H8" i="31"/>
  <c r="F8" i="29"/>
  <c r="N8" i="29"/>
  <c r="F61" i="23"/>
  <c r="F65" i="23" s="1"/>
  <c r="D8" i="8"/>
  <c r="D61" i="8" s="1"/>
  <c r="D65" i="8" s="1"/>
  <c r="M8" i="8"/>
  <c r="H8" i="7"/>
  <c r="H43" i="26"/>
  <c r="K43" i="25"/>
  <c r="S43" i="25" s="1"/>
  <c r="P62" i="11"/>
  <c r="U11" i="16"/>
  <c r="U13" i="16"/>
  <c r="T31" i="16"/>
  <c r="T46" i="16"/>
  <c r="T58" i="16"/>
  <c r="U10" i="17"/>
  <c r="T12" i="17"/>
  <c r="T16" i="17"/>
  <c r="U23" i="17"/>
  <c r="T32" i="17"/>
  <c r="T39" i="17"/>
  <c r="U10" i="18"/>
  <c r="U30" i="18"/>
  <c r="T41" i="18"/>
  <c r="T59" i="18"/>
  <c r="U20" i="19"/>
  <c r="T33" i="19"/>
  <c r="U45" i="19"/>
  <c r="U49" i="19"/>
  <c r="T52" i="19"/>
  <c r="U57" i="19"/>
  <c r="U12" i="20"/>
  <c r="U30" i="20"/>
  <c r="U42" i="20"/>
  <c r="U53" i="20"/>
  <c r="T55" i="20"/>
  <c r="T60" i="20"/>
  <c r="T14" i="21"/>
  <c r="T21" i="22"/>
  <c r="T42" i="22"/>
  <c r="U20" i="24"/>
  <c r="T20" i="24"/>
  <c r="T34" i="24"/>
  <c r="T20" i="25"/>
  <c r="U20" i="25"/>
  <c r="T64" i="25"/>
  <c r="T12" i="26"/>
  <c r="U63" i="26"/>
  <c r="T63" i="26"/>
  <c r="U34" i="27"/>
  <c r="T34" i="27"/>
  <c r="U22" i="28"/>
  <c r="T22" i="28"/>
  <c r="T37" i="28"/>
  <c r="U37" i="28"/>
  <c r="U57" i="28"/>
  <c r="T53" i="30"/>
  <c r="U53" i="30"/>
  <c r="U14" i="32"/>
  <c r="T14" i="32"/>
  <c r="G8" i="16"/>
  <c r="G61" i="16" s="1"/>
  <c r="G65" i="16" s="1"/>
  <c r="O8" i="16"/>
  <c r="L8" i="9"/>
  <c r="N43" i="19"/>
  <c r="U46" i="11"/>
  <c r="U31" i="20"/>
  <c r="T53" i="20"/>
  <c r="T47" i="21"/>
  <c r="U53" i="21"/>
  <c r="U30" i="26"/>
  <c r="T30" i="26"/>
  <c r="U19" i="27"/>
  <c r="T19" i="27"/>
  <c r="U22" i="27"/>
  <c r="T22" i="27"/>
  <c r="U31" i="27"/>
  <c r="T10" i="28"/>
  <c r="T50" i="30"/>
  <c r="U50" i="30"/>
  <c r="U55" i="31"/>
  <c r="T55" i="31"/>
  <c r="U23" i="32"/>
  <c r="I8" i="15"/>
  <c r="G43" i="29"/>
  <c r="O43" i="29"/>
  <c r="O61" i="29" s="1"/>
  <c r="O65" i="29" s="1"/>
  <c r="G43" i="24"/>
  <c r="O43" i="24"/>
  <c r="O61" i="24" s="1"/>
  <c r="O65" i="24" s="1"/>
  <c r="I43" i="2"/>
  <c r="W43" i="1"/>
  <c r="F43" i="30"/>
  <c r="N43" i="30"/>
  <c r="N61" i="30" s="1"/>
  <c r="N65" i="30" s="1"/>
  <c r="F43" i="22"/>
  <c r="N43" i="22"/>
  <c r="N61" i="22" s="1"/>
  <c r="N65" i="22" s="1"/>
  <c r="C43" i="20"/>
  <c r="D43" i="17"/>
  <c r="M43" i="17"/>
  <c r="F43" i="14"/>
  <c r="N43" i="14"/>
  <c r="I43" i="13"/>
  <c r="F43" i="6"/>
  <c r="N43" i="6"/>
  <c r="N61" i="6" s="1"/>
  <c r="N65" i="6" s="1"/>
  <c r="T33" i="23"/>
  <c r="U46" i="23"/>
  <c r="Q62" i="23"/>
  <c r="T22" i="26"/>
  <c r="T40" i="26"/>
  <c r="U54" i="26"/>
  <c r="T46" i="27"/>
  <c r="U41" i="28"/>
  <c r="U31" i="29"/>
  <c r="U31" i="31"/>
  <c r="I8" i="31"/>
  <c r="L8" i="30"/>
  <c r="G8" i="29"/>
  <c r="O8" i="29"/>
  <c r="G8" i="26"/>
  <c r="G61" i="26" s="1"/>
  <c r="G65" i="26" s="1"/>
  <c r="O8" i="26"/>
  <c r="O61" i="26" s="1"/>
  <c r="O65" i="26" s="1"/>
  <c r="G8" i="18"/>
  <c r="G61" i="18" s="1"/>
  <c r="G65" i="18" s="1"/>
  <c r="I8" i="12"/>
  <c r="I61" i="12" s="1"/>
  <c r="I65" i="12" s="1"/>
  <c r="C8" i="10"/>
  <c r="L8" i="10"/>
  <c r="G8" i="8"/>
  <c r="O8" i="8"/>
  <c r="L8" i="6"/>
  <c r="I8" i="4"/>
  <c r="L8" i="3"/>
  <c r="L61" i="3" s="1"/>
  <c r="L65" i="3" s="1"/>
  <c r="G8" i="2"/>
  <c r="O8" i="2"/>
  <c r="S28" i="31"/>
  <c r="C8" i="20"/>
  <c r="L8" i="12"/>
  <c r="R28" i="10"/>
  <c r="B8" i="7"/>
  <c r="K43" i="1"/>
  <c r="S43" i="1" s="1"/>
  <c r="K43" i="32"/>
  <c r="S43" i="32" s="1"/>
  <c r="H43" i="21"/>
  <c r="D43" i="28"/>
  <c r="M43" i="28"/>
  <c r="F43" i="25"/>
  <c r="F61" i="25" s="1"/>
  <c r="F65" i="25" s="1"/>
  <c r="G43" i="22"/>
  <c r="H43" i="19"/>
  <c r="L43" i="15"/>
  <c r="G43" i="14"/>
  <c r="O43" i="14"/>
  <c r="F43" i="9"/>
  <c r="N43" i="9"/>
  <c r="G43" i="6"/>
  <c r="D43" i="4"/>
  <c r="H43" i="3"/>
  <c r="H61" i="3" s="1"/>
  <c r="H65" i="3" s="1"/>
  <c r="U23" i="25"/>
  <c r="T13" i="26"/>
  <c r="T49" i="26"/>
  <c r="T10" i="27"/>
  <c r="T27" i="27"/>
  <c r="T30" i="28"/>
  <c r="Q9" i="29"/>
  <c r="T12" i="29"/>
  <c r="T12" i="30"/>
  <c r="T20" i="30"/>
  <c r="T23" i="31"/>
  <c r="T27" i="32"/>
  <c r="T42" i="32"/>
  <c r="D8" i="30"/>
  <c r="D61" i="30" s="1"/>
  <c r="D65" i="30" s="1"/>
  <c r="M8" i="30"/>
  <c r="M61" i="30" s="1"/>
  <c r="H8" i="29"/>
  <c r="H61" i="29" s="1"/>
  <c r="H65" i="29" s="1"/>
  <c r="L8" i="14"/>
  <c r="C8" i="11"/>
  <c r="C61" i="11" s="1"/>
  <c r="C65" i="11" s="1"/>
  <c r="L8" i="11"/>
  <c r="L61" i="11" s="1"/>
  <c r="L65" i="11" s="1"/>
  <c r="M61" i="10"/>
  <c r="M65" i="10" s="1"/>
  <c r="G8" i="9"/>
  <c r="O8" i="9"/>
  <c r="D8" i="6"/>
  <c r="M8" i="6"/>
  <c r="M61" i="6" s="1"/>
  <c r="G8" i="5"/>
  <c r="D8" i="3"/>
  <c r="D61" i="3" s="1"/>
  <c r="M8" i="3"/>
  <c r="V61" i="18"/>
  <c r="V65" i="18" s="1"/>
  <c r="V8" i="7"/>
  <c r="V61" i="7" s="1"/>
  <c r="V65" i="7" s="1"/>
  <c r="N8" i="1"/>
  <c r="O8" i="30"/>
  <c r="O8" i="14"/>
  <c r="L43" i="1"/>
  <c r="F43" i="16"/>
  <c r="N43" i="16"/>
  <c r="H43" i="10"/>
  <c r="M43" i="23"/>
  <c r="F43" i="20"/>
  <c r="D43" i="15"/>
  <c r="M43" i="15"/>
  <c r="M61" i="15" s="1"/>
  <c r="M65" i="15" s="1"/>
  <c r="H43" i="14"/>
  <c r="F43" i="4"/>
  <c r="L43" i="2"/>
  <c r="V43" i="27"/>
  <c r="P56" i="30"/>
  <c r="L8" i="25"/>
  <c r="I8" i="18"/>
  <c r="D8" i="14"/>
  <c r="D61" i="14" s="1"/>
  <c r="D65" i="14" s="1"/>
  <c r="H8" i="13"/>
  <c r="D8" i="11"/>
  <c r="M8" i="11"/>
  <c r="W8" i="22"/>
  <c r="W8" i="18"/>
  <c r="I8" i="11"/>
  <c r="G43" i="16"/>
  <c r="O43" i="16"/>
  <c r="O61" i="16" s="1"/>
  <c r="O65" i="16" s="1"/>
  <c r="I43" i="10"/>
  <c r="H43" i="1"/>
  <c r="I43" i="30"/>
  <c r="C43" i="21"/>
  <c r="G43" i="20"/>
  <c r="D43" i="18"/>
  <c r="K43" i="16"/>
  <c r="S43" i="16" s="1"/>
  <c r="H43" i="9"/>
  <c r="H61" i="9" s="1"/>
  <c r="H65" i="9" s="1"/>
  <c r="M43" i="2"/>
  <c r="U10" i="29"/>
  <c r="U46" i="29"/>
  <c r="U33" i="31"/>
  <c r="U13" i="32"/>
  <c r="I8" i="19"/>
  <c r="D8" i="16"/>
  <c r="D61" i="16" s="1"/>
  <c r="D65" i="16" s="1"/>
  <c r="M8" i="16"/>
  <c r="M61" i="16" s="1"/>
  <c r="M65" i="16" s="1"/>
  <c r="F8" i="11"/>
  <c r="N8" i="11"/>
  <c r="F8" i="31"/>
  <c r="F61" i="31" s="1"/>
  <c r="F65" i="31" s="1"/>
  <c r="R28" i="11"/>
  <c r="I43" i="1"/>
  <c r="G43" i="31"/>
  <c r="C43" i="24"/>
  <c r="H43" i="20"/>
  <c r="H61" i="20" s="1"/>
  <c r="H65" i="20" s="1"/>
  <c r="U14" i="31"/>
  <c r="D8" i="31"/>
  <c r="M8" i="31"/>
  <c r="H8" i="30"/>
  <c r="F8" i="28"/>
  <c r="N8" i="28"/>
  <c r="D8" i="22"/>
  <c r="M8" i="22"/>
  <c r="M61" i="22" s="1"/>
  <c r="M65" i="22" s="1"/>
  <c r="N8" i="16"/>
  <c r="D8" i="7"/>
  <c r="M8" i="7"/>
  <c r="H8" i="6"/>
  <c r="R28" i="22"/>
  <c r="H8" i="20"/>
  <c r="S28" i="11"/>
  <c r="R28" i="6"/>
  <c r="H8" i="4"/>
  <c r="K8" i="3"/>
  <c r="S8" i="3" s="1"/>
  <c r="F43" i="3"/>
  <c r="N43" i="3"/>
  <c r="E62" i="32"/>
  <c r="U62" i="32" s="1"/>
  <c r="Q62" i="32"/>
  <c r="T64" i="32"/>
  <c r="I61" i="32"/>
  <c r="I65" i="32" s="1"/>
  <c r="G43" i="32"/>
  <c r="G61" i="32" s="1"/>
  <c r="G65" i="32" s="1"/>
  <c r="H61" i="32"/>
  <c r="H65" i="32" s="1"/>
  <c r="M61" i="32"/>
  <c r="M65" i="32" s="1"/>
  <c r="J43" i="32"/>
  <c r="R43" i="32" s="1"/>
  <c r="T50" i="32"/>
  <c r="C8" i="32"/>
  <c r="C61" i="32" s="1"/>
  <c r="C65" i="32" s="1"/>
  <c r="L8" i="32"/>
  <c r="L61" i="32" s="1"/>
  <c r="L65" i="32" s="1"/>
  <c r="U40" i="32"/>
  <c r="T39" i="32"/>
  <c r="D8" i="32"/>
  <c r="D61" i="32" s="1"/>
  <c r="D65" i="32" s="1"/>
  <c r="F8" i="32"/>
  <c r="F61" i="32" s="1"/>
  <c r="F65" i="32" s="1"/>
  <c r="N8" i="32"/>
  <c r="N61" i="32" s="1"/>
  <c r="N65" i="32" s="1"/>
  <c r="O8" i="32"/>
  <c r="P9" i="32"/>
  <c r="U60" i="31"/>
  <c r="G61" i="31"/>
  <c r="G65" i="31" s="1"/>
  <c r="C43" i="31"/>
  <c r="C61" i="31" s="1"/>
  <c r="C65" i="31" s="1"/>
  <c r="L43" i="31"/>
  <c r="L61" i="31" s="1"/>
  <c r="L65" i="31" s="1"/>
  <c r="I43" i="31"/>
  <c r="I61" i="31" s="1"/>
  <c r="I65" i="31" s="1"/>
  <c r="W43" i="31"/>
  <c r="U48" i="31"/>
  <c r="D61" i="31"/>
  <c r="D65" i="31" s="1"/>
  <c r="M61" i="31"/>
  <c r="M65" i="31" s="1"/>
  <c r="N61" i="31"/>
  <c r="N65" i="31" s="1"/>
  <c r="T51" i="31"/>
  <c r="H61" i="31"/>
  <c r="H65" i="31" s="1"/>
  <c r="T50" i="31"/>
  <c r="U42" i="31"/>
  <c r="T35" i="31"/>
  <c r="W8" i="31"/>
  <c r="T29" i="31"/>
  <c r="V8" i="31"/>
  <c r="V61" i="31" s="1"/>
  <c r="V65" i="31" s="1"/>
  <c r="U18" i="31"/>
  <c r="Q9" i="31"/>
  <c r="R9" i="31"/>
  <c r="T11" i="31"/>
  <c r="J8" i="31"/>
  <c r="R8" i="31" s="1"/>
  <c r="P62" i="30"/>
  <c r="U64" i="30"/>
  <c r="H43" i="30"/>
  <c r="H61" i="30" s="1"/>
  <c r="H65" i="30" s="1"/>
  <c r="F61" i="30"/>
  <c r="F65" i="30" s="1"/>
  <c r="Q56" i="30"/>
  <c r="C43" i="30"/>
  <c r="L43" i="30"/>
  <c r="L61" i="30" s="1"/>
  <c r="L65" i="30" s="1"/>
  <c r="T58" i="30"/>
  <c r="G43" i="30"/>
  <c r="V61" i="30"/>
  <c r="V65" i="30" s="1"/>
  <c r="O61" i="30"/>
  <c r="O65" i="30" s="1"/>
  <c r="Q44" i="30"/>
  <c r="Q28" i="30"/>
  <c r="T38" i="30"/>
  <c r="G8" i="30"/>
  <c r="W8" i="30"/>
  <c r="W61" i="30" s="1"/>
  <c r="W65" i="30" s="1"/>
  <c r="I8" i="30"/>
  <c r="I61" i="30" s="1"/>
  <c r="I65" i="30" s="1"/>
  <c r="B8" i="30"/>
  <c r="K8" i="30"/>
  <c r="R28" i="30"/>
  <c r="N61" i="29"/>
  <c r="N65" i="29" s="1"/>
  <c r="T60" i="29"/>
  <c r="Q56" i="29"/>
  <c r="F61" i="29"/>
  <c r="F65" i="29" s="1"/>
  <c r="T42" i="29"/>
  <c r="T41" i="29"/>
  <c r="T38" i="29"/>
  <c r="P28" i="29"/>
  <c r="R28" i="29"/>
  <c r="I8" i="29"/>
  <c r="I61" i="29" s="1"/>
  <c r="I65" i="29" s="1"/>
  <c r="U29" i="29"/>
  <c r="B8" i="29"/>
  <c r="P9" i="29"/>
  <c r="V8" i="29"/>
  <c r="W8" i="29"/>
  <c r="P62" i="28"/>
  <c r="U64" i="28"/>
  <c r="T60" i="28"/>
  <c r="L61" i="28"/>
  <c r="L65" i="28" s="1"/>
  <c r="Q56" i="28"/>
  <c r="D61" i="28"/>
  <c r="D65" i="28" s="1"/>
  <c r="M61" i="28"/>
  <c r="M65" i="28" s="1"/>
  <c r="K43" i="28"/>
  <c r="S43" i="28" s="1"/>
  <c r="F61" i="28"/>
  <c r="F65" i="28" s="1"/>
  <c r="C43" i="28"/>
  <c r="V43" i="28"/>
  <c r="G61" i="28"/>
  <c r="G65" i="28" s="1"/>
  <c r="O61" i="28"/>
  <c r="O65" i="28" s="1"/>
  <c r="H61" i="28"/>
  <c r="H65" i="28" s="1"/>
  <c r="S28" i="28"/>
  <c r="T42" i="28"/>
  <c r="T38" i="28"/>
  <c r="S8" i="28"/>
  <c r="R28" i="28"/>
  <c r="I8" i="28"/>
  <c r="I61" i="28" s="1"/>
  <c r="I65" i="28" s="1"/>
  <c r="V8" i="28"/>
  <c r="U29" i="28"/>
  <c r="W8" i="28"/>
  <c r="I61" i="27"/>
  <c r="I65" i="27" s="1"/>
  <c r="T60" i="27"/>
  <c r="M43" i="27"/>
  <c r="N43" i="27"/>
  <c r="N61" i="27" s="1"/>
  <c r="N65" i="27" s="1"/>
  <c r="O61" i="27"/>
  <c r="O65" i="27" s="1"/>
  <c r="V61" i="27"/>
  <c r="V65" i="27" s="1"/>
  <c r="G43" i="27"/>
  <c r="G61" i="27" s="1"/>
  <c r="G65" i="27" s="1"/>
  <c r="F61" i="27"/>
  <c r="F65" i="27" s="1"/>
  <c r="H43" i="27"/>
  <c r="H61" i="27" s="1"/>
  <c r="H65" i="27" s="1"/>
  <c r="T58" i="27"/>
  <c r="L61" i="27"/>
  <c r="L65" i="27" s="1"/>
  <c r="W61" i="27"/>
  <c r="W65" i="27" s="1"/>
  <c r="K43" i="27"/>
  <c r="S43" i="27" s="1"/>
  <c r="T48" i="27"/>
  <c r="T41" i="27"/>
  <c r="U38" i="27"/>
  <c r="M8" i="27"/>
  <c r="C8" i="27"/>
  <c r="C61" i="27" s="1"/>
  <c r="C65" i="27" s="1"/>
  <c r="D8" i="27"/>
  <c r="D61" i="27" s="1"/>
  <c r="D65" i="27" s="1"/>
  <c r="R28" i="27"/>
  <c r="P9" i="27"/>
  <c r="P62" i="26"/>
  <c r="P56" i="26"/>
  <c r="U58" i="26"/>
  <c r="V61" i="26"/>
  <c r="V65" i="26" s="1"/>
  <c r="M43" i="26"/>
  <c r="F43" i="26"/>
  <c r="F61" i="26" s="1"/>
  <c r="F65" i="26" s="1"/>
  <c r="N43" i="26"/>
  <c r="N61" i="26" s="1"/>
  <c r="N65" i="26" s="1"/>
  <c r="T42" i="26"/>
  <c r="T38" i="26"/>
  <c r="R28" i="26"/>
  <c r="H8" i="26"/>
  <c r="H61" i="26" s="1"/>
  <c r="H65" i="26" s="1"/>
  <c r="I8" i="26"/>
  <c r="I61" i="26" s="1"/>
  <c r="I65" i="26" s="1"/>
  <c r="C8" i="26"/>
  <c r="C61" i="26" s="1"/>
  <c r="C65" i="26" s="1"/>
  <c r="L8" i="26"/>
  <c r="L61" i="26" s="1"/>
  <c r="L65" i="26" s="1"/>
  <c r="S9" i="26"/>
  <c r="L43" i="25"/>
  <c r="D43" i="25"/>
  <c r="D61" i="25" s="1"/>
  <c r="D65" i="25" s="1"/>
  <c r="M43" i="25"/>
  <c r="M61" i="25" s="1"/>
  <c r="M65" i="25" s="1"/>
  <c r="G43" i="25"/>
  <c r="N61" i="25"/>
  <c r="N65" i="25" s="1"/>
  <c r="T41" i="25"/>
  <c r="G8" i="25"/>
  <c r="O8" i="25"/>
  <c r="O61" i="25" s="1"/>
  <c r="O65" i="25" s="1"/>
  <c r="H8" i="25"/>
  <c r="H61" i="25" s="1"/>
  <c r="H65" i="25" s="1"/>
  <c r="T29" i="25"/>
  <c r="I8" i="25"/>
  <c r="I61" i="25" s="1"/>
  <c r="I65" i="25" s="1"/>
  <c r="T18" i="25"/>
  <c r="V8" i="25"/>
  <c r="W8" i="25"/>
  <c r="S9" i="25"/>
  <c r="P62" i="24"/>
  <c r="T64" i="24"/>
  <c r="V43" i="24"/>
  <c r="C61" i="24"/>
  <c r="C65" i="24" s="1"/>
  <c r="L61" i="24"/>
  <c r="L65" i="24" s="1"/>
  <c r="W43" i="24"/>
  <c r="T40" i="24"/>
  <c r="T38" i="24"/>
  <c r="T39" i="24"/>
  <c r="I8" i="24"/>
  <c r="I61" i="24" s="1"/>
  <c r="I65" i="24" s="1"/>
  <c r="W8" i="24"/>
  <c r="D8" i="24"/>
  <c r="D61" i="24" s="1"/>
  <c r="D65" i="24" s="1"/>
  <c r="M8" i="24"/>
  <c r="M61" i="24" s="1"/>
  <c r="M65" i="24" s="1"/>
  <c r="F8" i="24"/>
  <c r="G8" i="24"/>
  <c r="G61" i="24" s="1"/>
  <c r="G65" i="24" s="1"/>
  <c r="H8" i="24"/>
  <c r="H61" i="24" s="1"/>
  <c r="H65" i="24" s="1"/>
  <c r="V8" i="24"/>
  <c r="V61" i="24" s="1"/>
  <c r="V65" i="24" s="1"/>
  <c r="T11" i="24"/>
  <c r="C43" i="23"/>
  <c r="C61" i="23" s="1"/>
  <c r="C65" i="23" s="1"/>
  <c r="I43" i="23"/>
  <c r="T58" i="23"/>
  <c r="K43" i="23"/>
  <c r="S43" i="23" s="1"/>
  <c r="D43" i="23"/>
  <c r="D61" i="23" s="1"/>
  <c r="D65" i="23" s="1"/>
  <c r="M61" i="23"/>
  <c r="M65" i="23" s="1"/>
  <c r="T50" i="23"/>
  <c r="N61" i="23"/>
  <c r="N65" i="23" s="1"/>
  <c r="P44" i="23"/>
  <c r="L61" i="23"/>
  <c r="L65" i="23" s="1"/>
  <c r="T48" i="23"/>
  <c r="V8" i="23"/>
  <c r="V61" i="23" s="1"/>
  <c r="V65" i="23" s="1"/>
  <c r="T42" i="23"/>
  <c r="T41" i="23"/>
  <c r="G8" i="23"/>
  <c r="G61" i="23" s="1"/>
  <c r="G65" i="23" s="1"/>
  <c r="O8" i="23"/>
  <c r="O61" i="23" s="1"/>
  <c r="O65" i="23" s="1"/>
  <c r="H8" i="23"/>
  <c r="H61" i="23" s="1"/>
  <c r="H65" i="23" s="1"/>
  <c r="I8" i="23"/>
  <c r="I61" i="23" s="1"/>
  <c r="I65" i="23" s="1"/>
  <c r="U11" i="23"/>
  <c r="R9" i="23"/>
  <c r="E62" i="22"/>
  <c r="O61" i="22"/>
  <c r="O65" i="22" s="1"/>
  <c r="V61" i="22"/>
  <c r="V65" i="22" s="1"/>
  <c r="W61" i="22"/>
  <c r="W65" i="22" s="1"/>
  <c r="C43" i="22"/>
  <c r="D61" i="22"/>
  <c r="D65" i="22" s="1"/>
  <c r="F61" i="22"/>
  <c r="F65" i="22" s="1"/>
  <c r="Q44" i="22"/>
  <c r="L8" i="22"/>
  <c r="L61" i="22" s="1"/>
  <c r="L65" i="22" s="1"/>
  <c r="U35" i="22"/>
  <c r="G8" i="22"/>
  <c r="G61" i="22" s="1"/>
  <c r="G65" i="22" s="1"/>
  <c r="H8" i="22"/>
  <c r="H61" i="22" s="1"/>
  <c r="H65" i="22" s="1"/>
  <c r="I8" i="22"/>
  <c r="I61" i="22" s="1"/>
  <c r="I65" i="22" s="1"/>
  <c r="U19" i="22"/>
  <c r="K8" i="22"/>
  <c r="C8" i="22"/>
  <c r="P62" i="21"/>
  <c r="U60" i="21"/>
  <c r="B43" i="21"/>
  <c r="K43" i="21"/>
  <c r="S43" i="21" s="1"/>
  <c r="G43" i="21"/>
  <c r="G61" i="21" s="1"/>
  <c r="G65" i="21" s="1"/>
  <c r="H61" i="21"/>
  <c r="H65" i="21" s="1"/>
  <c r="N61" i="21"/>
  <c r="N65" i="21" s="1"/>
  <c r="I61" i="21"/>
  <c r="I65" i="21" s="1"/>
  <c r="C61" i="21"/>
  <c r="C65" i="21" s="1"/>
  <c r="D61" i="21"/>
  <c r="D65" i="21" s="1"/>
  <c r="T50" i="21"/>
  <c r="F61" i="21"/>
  <c r="F65" i="21" s="1"/>
  <c r="O61" i="21"/>
  <c r="O65" i="21" s="1"/>
  <c r="Q28" i="21"/>
  <c r="U39" i="21"/>
  <c r="U19" i="21"/>
  <c r="U11" i="21"/>
  <c r="K8" i="21"/>
  <c r="V8" i="21"/>
  <c r="Q56" i="20"/>
  <c r="K43" i="20"/>
  <c r="S43" i="20" s="1"/>
  <c r="O61" i="20"/>
  <c r="O65" i="20" s="1"/>
  <c r="L43" i="20"/>
  <c r="C61" i="20"/>
  <c r="C65" i="20" s="1"/>
  <c r="S44" i="20"/>
  <c r="I61" i="20"/>
  <c r="I65" i="20" s="1"/>
  <c r="J43" i="20"/>
  <c r="R43" i="20" s="1"/>
  <c r="U38" i="20"/>
  <c r="W8" i="20"/>
  <c r="L8" i="20"/>
  <c r="L61" i="20" s="1"/>
  <c r="L65" i="20" s="1"/>
  <c r="F8" i="20"/>
  <c r="N8" i="20"/>
  <c r="N61" i="20" s="1"/>
  <c r="N65" i="20" s="1"/>
  <c r="G8" i="20"/>
  <c r="G61" i="20" s="1"/>
  <c r="G65" i="20" s="1"/>
  <c r="T29" i="20"/>
  <c r="V8" i="20"/>
  <c r="R28" i="20"/>
  <c r="T19" i="20"/>
  <c r="P62" i="19"/>
  <c r="M43" i="19"/>
  <c r="G43" i="19"/>
  <c r="V61" i="19"/>
  <c r="V65" i="19" s="1"/>
  <c r="S44" i="19"/>
  <c r="I61" i="19"/>
  <c r="I65" i="19" s="1"/>
  <c r="F8" i="19"/>
  <c r="F61" i="19" s="1"/>
  <c r="F65" i="19" s="1"/>
  <c r="N8" i="19"/>
  <c r="N61" i="19" s="1"/>
  <c r="N65" i="19" s="1"/>
  <c r="U40" i="19"/>
  <c r="S28" i="19"/>
  <c r="D8" i="19"/>
  <c r="D61" i="19" s="1"/>
  <c r="D65" i="19" s="1"/>
  <c r="M8" i="19"/>
  <c r="M61" i="19" s="1"/>
  <c r="M65" i="19" s="1"/>
  <c r="C8" i="19"/>
  <c r="C61" i="19" s="1"/>
  <c r="C65" i="19" s="1"/>
  <c r="L8" i="19"/>
  <c r="L61" i="19" s="1"/>
  <c r="L65" i="19" s="1"/>
  <c r="G8" i="19"/>
  <c r="G61" i="19" s="1"/>
  <c r="G65" i="19" s="1"/>
  <c r="O8" i="19"/>
  <c r="O61" i="19" s="1"/>
  <c r="O65" i="19" s="1"/>
  <c r="H8" i="19"/>
  <c r="R28" i="19"/>
  <c r="T19" i="19"/>
  <c r="T15" i="19"/>
  <c r="T11" i="19"/>
  <c r="R9" i="19"/>
  <c r="T60" i="18"/>
  <c r="W43" i="18"/>
  <c r="W61" i="18" s="1"/>
  <c r="W65" i="18" s="1"/>
  <c r="Q56" i="18"/>
  <c r="T58" i="18"/>
  <c r="H43" i="18"/>
  <c r="I43" i="18"/>
  <c r="I61" i="18" s="1"/>
  <c r="I65" i="18" s="1"/>
  <c r="O61" i="18"/>
  <c r="O65" i="18" s="1"/>
  <c r="S44" i="18"/>
  <c r="T51" i="18"/>
  <c r="M43" i="18"/>
  <c r="F43" i="18"/>
  <c r="N43" i="18"/>
  <c r="N61" i="18" s="1"/>
  <c r="N65" i="18" s="1"/>
  <c r="U50" i="18"/>
  <c r="H8" i="18"/>
  <c r="F8" i="18"/>
  <c r="C8" i="18"/>
  <c r="C61" i="18" s="1"/>
  <c r="C65" i="18" s="1"/>
  <c r="L8" i="18"/>
  <c r="L61" i="18" s="1"/>
  <c r="L65" i="18" s="1"/>
  <c r="K8" i="18"/>
  <c r="K61" i="18" s="1"/>
  <c r="K65" i="18" s="1"/>
  <c r="T29" i="18"/>
  <c r="D8" i="18"/>
  <c r="M8" i="18"/>
  <c r="M61" i="18" s="1"/>
  <c r="M65" i="18" s="1"/>
  <c r="R28" i="18"/>
  <c r="T19" i="18"/>
  <c r="U18" i="18"/>
  <c r="T15" i="18"/>
  <c r="Q62" i="17"/>
  <c r="T64" i="17"/>
  <c r="M61" i="17"/>
  <c r="M65" i="17" s="1"/>
  <c r="K43" i="17"/>
  <c r="S43" i="17" s="1"/>
  <c r="C43" i="17"/>
  <c r="G61" i="17"/>
  <c r="G65" i="17" s="1"/>
  <c r="N61" i="17"/>
  <c r="N65" i="17" s="1"/>
  <c r="O61" i="17"/>
  <c r="O65" i="17" s="1"/>
  <c r="H61" i="17"/>
  <c r="H65" i="17" s="1"/>
  <c r="F61" i="17"/>
  <c r="F65" i="17" s="1"/>
  <c r="T50" i="17"/>
  <c r="U49" i="17"/>
  <c r="T38" i="17"/>
  <c r="D8" i="17"/>
  <c r="D61" i="17" s="1"/>
  <c r="D65" i="17" s="1"/>
  <c r="I8" i="17"/>
  <c r="L8" i="17"/>
  <c r="L61" i="17" s="1"/>
  <c r="L65" i="17" s="1"/>
  <c r="T19" i="17"/>
  <c r="R9" i="17"/>
  <c r="K8" i="17"/>
  <c r="V8" i="17"/>
  <c r="C8" i="17"/>
  <c r="C61" i="17" s="1"/>
  <c r="C65" i="17" s="1"/>
  <c r="W8" i="17"/>
  <c r="W61" i="17" s="1"/>
  <c r="W65" i="17" s="1"/>
  <c r="T60" i="16"/>
  <c r="C61" i="16"/>
  <c r="C65" i="16" s="1"/>
  <c r="N61" i="16"/>
  <c r="N65" i="16" s="1"/>
  <c r="U49" i="16"/>
  <c r="T52" i="16"/>
  <c r="F61" i="16"/>
  <c r="F65" i="16" s="1"/>
  <c r="T48" i="16"/>
  <c r="T42" i="16"/>
  <c r="U41" i="16"/>
  <c r="T38" i="16"/>
  <c r="H8" i="16"/>
  <c r="H61" i="16" s="1"/>
  <c r="H65" i="16" s="1"/>
  <c r="V8" i="16"/>
  <c r="V61" i="16" s="1"/>
  <c r="V65" i="16" s="1"/>
  <c r="I8" i="16"/>
  <c r="I61" i="16" s="1"/>
  <c r="I65" i="16" s="1"/>
  <c r="W8" i="16"/>
  <c r="T19" i="16"/>
  <c r="Q9" i="16"/>
  <c r="R9" i="16"/>
  <c r="E62" i="15"/>
  <c r="Q62" i="15"/>
  <c r="N61" i="15"/>
  <c r="N65" i="15" s="1"/>
  <c r="I43" i="15"/>
  <c r="I61" i="15" s="1"/>
  <c r="I65" i="15" s="1"/>
  <c r="V61" i="15"/>
  <c r="V65" i="15" s="1"/>
  <c r="C43" i="15"/>
  <c r="F43" i="15"/>
  <c r="F61" i="15" s="1"/>
  <c r="F65" i="15" s="1"/>
  <c r="W61" i="15"/>
  <c r="W65" i="15" s="1"/>
  <c r="C8" i="15"/>
  <c r="L8" i="15"/>
  <c r="L61" i="15" s="1"/>
  <c r="L65" i="15" s="1"/>
  <c r="R28" i="15"/>
  <c r="T38" i="15"/>
  <c r="D8" i="15"/>
  <c r="D61" i="15" s="1"/>
  <c r="D65" i="15" s="1"/>
  <c r="G8" i="15"/>
  <c r="G61" i="15" s="1"/>
  <c r="G65" i="15" s="1"/>
  <c r="O8" i="15"/>
  <c r="O61" i="15" s="1"/>
  <c r="O65" i="15" s="1"/>
  <c r="H8" i="15"/>
  <c r="H61" i="15" s="1"/>
  <c r="H65" i="15" s="1"/>
  <c r="T15" i="15"/>
  <c r="E62" i="14"/>
  <c r="U62" i="14" s="1"/>
  <c r="P62" i="14"/>
  <c r="H61" i="14"/>
  <c r="H65" i="14" s="1"/>
  <c r="I43" i="14"/>
  <c r="I61" i="14" s="1"/>
  <c r="I65" i="14" s="1"/>
  <c r="C43" i="14"/>
  <c r="L43" i="14"/>
  <c r="L61" i="14" s="1"/>
  <c r="L65" i="14" s="1"/>
  <c r="U52" i="14"/>
  <c r="K43" i="14"/>
  <c r="S43" i="14" s="1"/>
  <c r="U48" i="14"/>
  <c r="O61" i="14"/>
  <c r="O65" i="14" s="1"/>
  <c r="W8" i="14"/>
  <c r="W61" i="14" s="1"/>
  <c r="W65" i="14" s="1"/>
  <c r="P28" i="14"/>
  <c r="T29" i="14"/>
  <c r="K8" i="14"/>
  <c r="Q62" i="13"/>
  <c r="G43" i="13"/>
  <c r="K43" i="13"/>
  <c r="S43" i="13" s="1"/>
  <c r="L61" i="13"/>
  <c r="L65" i="13" s="1"/>
  <c r="T51" i="13"/>
  <c r="T49" i="13"/>
  <c r="H61" i="13"/>
  <c r="H65" i="13" s="1"/>
  <c r="C61" i="13"/>
  <c r="C65" i="13" s="1"/>
  <c r="T48" i="13"/>
  <c r="F8" i="13"/>
  <c r="F61" i="13" s="1"/>
  <c r="F65" i="13" s="1"/>
  <c r="N8" i="13"/>
  <c r="N61" i="13" s="1"/>
  <c r="N65" i="13" s="1"/>
  <c r="T42" i="13"/>
  <c r="S28" i="13"/>
  <c r="U39" i="13"/>
  <c r="T38" i="13"/>
  <c r="D8" i="13"/>
  <c r="D61" i="13" s="1"/>
  <c r="D65" i="13" s="1"/>
  <c r="M8" i="13"/>
  <c r="M61" i="13" s="1"/>
  <c r="M65" i="13" s="1"/>
  <c r="I8" i="13"/>
  <c r="I61" i="13" s="1"/>
  <c r="I65" i="13" s="1"/>
  <c r="V8" i="13"/>
  <c r="G8" i="13"/>
  <c r="G61" i="13" s="1"/>
  <c r="G65" i="13" s="1"/>
  <c r="O8" i="13"/>
  <c r="O61" i="13" s="1"/>
  <c r="O65" i="13" s="1"/>
  <c r="W8" i="13"/>
  <c r="P62" i="12"/>
  <c r="T60" i="12"/>
  <c r="S56" i="12"/>
  <c r="V61" i="12"/>
  <c r="V65" i="12" s="1"/>
  <c r="K61" i="12"/>
  <c r="K65" i="12" s="1"/>
  <c r="C43" i="12"/>
  <c r="L43" i="12"/>
  <c r="D43" i="12"/>
  <c r="D61" i="12" s="1"/>
  <c r="D65" i="12" s="1"/>
  <c r="M43" i="12"/>
  <c r="M61" i="12" s="1"/>
  <c r="F61" i="12"/>
  <c r="F65" i="12" s="1"/>
  <c r="G61" i="12"/>
  <c r="G65" i="12" s="1"/>
  <c r="O61" i="12"/>
  <c r="O65" i="12" s="1"/>
  <c r="T52" i="12"/>
  <c r="N61" i="12"/>
  <c r="N65" i="12" s="1"/>
  <c r="S28" i="12"/>
  <c r="T38" i="12"/>
  <c r="H8" i="12"/>
  <c r="H61" i="12" s="1"/>
  <c r="H65" i="12" s="1"/>
  <c r="R28" i="12"/>
  <c r="C8" i="12"/>
  <c r="T15" i="12"/>
  <c r="S8" i="12"/>
  <c r="T60" i="11"/>
  <c r="I61" i="11"/>
  <c r="I65" i="11" s="1"/>
  <c r="D61" i="11"/>
  <c r="D65" i="11" s="1"/>
  <c r="M61" i="11"/>
  <c r="M65" i="11" s="1"/>
  <c r="U58" i="11"/>
  <c r="F43" i="11"/>
  <c r="N43" i="11"/>
  <c r="O61" i="11"/>
  <c r="O65" i="11" s="1"/>
  <c r="U52" i="11"/>
  <c r="U48" i="11"/>
  <c r="T51" i="11"/>
  <c r="H61" i="11"/>
  <c r="H65" i="11" s="1"/>
  <c r="T41" i="11"/>
  <c r="V8" i="11"/>
  <c r="V61" i="11" s="1"/>
  <c r="V65" i="11" s="1"/>
  <c r="W8" i="11"/>
  <c r="W61" i="11" s="1"/>
  <c r="W65" i="11" s="1"/>
  <c r="S9" i="11"/>
  <c r="T11" i="11"/>
  <c r="P62" i="10"/>
  <c r="E62" i="10"/>
  <c r="T60" i="10"/>
  <c r="G61" i="10"/>
  <c r="G65" i="10" s="1"/>
  <c r="L61" i="10"/>
  <c r="L65" i="10" s="1"/>
  <c r="I61" i="10"/>
  <c r="I65" i="10" s="1"/>
  <c r="D61" i="10"/>
  <c r="D65" i="10" s="1"/>
  <c r="H61" i="10"/>
  <c r="H65" i="10" s="1"/>
  <c r="F43" i="10"/>
  <c r="F61" i="10" s="1"/>
  <c r="F65" i="10" s="1"/>
  <c r="N43" i="10"/>
  <c r="N61" i="10" s="1"/>
  <c r="N65" i="10" s="1"/>
  <c r="W8" i="10"/>
  <c r="W61" i="10" s="1"/>
  <c r="W65" i="10" s="1"/>
  <c r="U19" i="10"/>
  <c r="T15" i="10"/>
  <c r="K8" i="10"/>
  <c r="S8" i="10" s="1"/>
  <c r="Q62" i="9"/>
  <c r="T64" i="9"/>
  <c r="E62" i="9"/>
  <c r="U62" i="9" s="1"/>
  <c r="D43" i="9"/>
  <c r="D61" i="9" s="1"/>
  <c r="D65" i="9" s="1"/>
  <c r="G43" i="9"/>
  <c r="O43" i="9"/>
  <c r="K43" i="9"/>
  <c r="S43" i="9" s="1"/>
  <c r="L43" i="9"/>
  <c r="I43" i="9"/>
  <c r="L61" i="9"/>
  <c r="L65" i="9" s="1"/>
  <c r="M61" i="9"/>
  <c r="M65" i="9" s="1"/>
  <c r="F61" i="9"/>
  <c r="F65" i="9" s="1"/>
  <c r="N61" i="9"/>
  <c r="N65" i="9" s="1"/>
  <c r="J43" i="9"/>
  <c r="R43" i="9" s="1"/>
  <c r="T39" i="9"/>
  <c r="I8" i="9"/>
  <c r="I61" i="9" s="1"/>
  <c r="I65" i="9" s="1"/>
  <c r="K8" i="9"/>
  <c r="V8" i="9"/>
  <c r="W8" i="9"/>
  <c r="T11" i="9"/>
  <c r="R9" i="9"/>
  <c r="C61" i="8"/>
  <c r="C65" i="8" s="1"/>
  <c r="F61" i="8"/>
  <c r="F65" i="8" s="1"/>
  <c r="N61" i="8"/>
  <c r="N65" i="8" s="1"/>
  <c r="Q56" i="8"/>
  <c r="G43" i="8"/>
  <c r="G61" i="8" s="1"/>
  <c r="G65" i="8" s="1"/>
  <c r="O43" i="8"/>
  <c r="O61" i="8" s="1"/>
  <c r="O65" i="8" s="1"/>
  <c r="H61" i="8"/>
  <c r="H65" i="8" s="1"/>
  <c r="K61" i="8"/>
  <c r="K65" i="8" s="1"/>
  <c r="L61" i="8"/>
  <c r="L65" i="8" s="1"/>
  <c r="T50" i="8"/>
  <c r="T49" i="8"/>
  <c r="T42" i="8"/>
  <c r="T41" i="8"/>
  <c r="P28" i="8"/>
  <c r="T35" i="8"/>
  <c r="W8" i="8"/>
  <c r="W61" i="8" s="1"/>
  <c r="W65" i="8" s="1"/>
  <c r="I8" i="8"/>
  <c r="I61" i="8" s="1"/>
  <c r="I65" i="8" s="1"/>
  <c r="T29" i="8"/>
  <c r="U18" i="8"/>
  <c r="Q62" i="7"/>
  <c r="N61" i="7"/>
  <c r="N65" i="7" s="1"/>
  <c r="C43" i="7"/>
  <c r="C61" i="7" s="1"/>
  <c r="C65" i="7" s="1"/>
  <c r="I43" i="7"/>
  <c r="L61" i="7"/>
  <c r="L65" i="7" s="1"/>
  <c r="G61" i="7"/>
  <c r="G65" i="7" s="1"/>
  <c r="O61" i="7"/>
  <c r="O65" i="7" s="1"/>
  <c r="D43" i="7"/>
  <c r="D61" i="7" s="1"/>
  <c r="D65" i="7" s="1"/>
  <c r="F43" i="7"/>
  <c r="F61" i="7" s="1"/>
  <c r="F65" i="7" s="1"/>
  <c r="G43" i="7"/>
  <c r="O43" i="7"/>
  <c r="H61" i="7"/>
  <c r="H65" i="7" s="1"/>
  <c r="M43" i="7"/>
  <c r="M61" i="7" s="1"/>
  <c r="M65" i="7" s="1"/>
  <c r="T51" i="7"/>
  <c r="I61" i="7"/>
  <c r="I65" i="7" s="1"/>
  <c r="T50" i="7"/>
  <c r="U40" i="7"/>
  <c r="T39" i="7"/>
  <c r="T35" i="7"/>
  <c r="K8" i="7"/>
  <c r="S8" i="7" s="1"/>
  <c r="R28" i="7"/>
  <c r="T15" i="7"/>
  <c r="R9" i="7"/>
  <c r="K61" i="7"/>
  <c r="S9" i="7"/>
  <c r="T62" i="6"/>
  <c r="P62" i="6"/>
  <c r="Q62" i="6"/>
  <c r="L61" i="6"/>
  <c r="L65" i="6" s="1"/>
  <c r="C43" i="6"/>
  <c r="D43" i="6"/>
  <c r="D61" i="6" s="1"/>
  <c r="D65" i="6" s="1"/>
  <c r="F61" i="6"/>
  <c r="F65" i="6" s="1"/>
  <c r="H43" i="6"/>
  <c r="H61" i="6" s="1"/>
  <c r="H65" i="6" s="1"/>
  <c r="T50" i="6"/>
  <c r="T52" i="6"/>
  <c r="T51" i="6"/>
  <c r="T40" i="6"/>
  <c r="G8" i="6"/>
  <c r="G61" i="6" s="1"/>
  <c r="G65" i="6" s="1"/>
  <c r="O8" i="6"/>
  <c r="O61" i="6" s="1"/>
  <c r="O65" i="6" s="1"/>
  <c r="T35" i="6"/>
  <c r="I8" i="6"/>
  <c r="I61" i="6" s="1"/>
  <c r="I65" i="6" s="1"/>
  <c r="K8" i="6"/>
  <c r="C8" i="6"/>
  <c r="T11" i="6"/>
  <c r="R9" i="6"/>
  <c r="E62" i="5"/>
  <c r="P62" i="5"/>
  <c r="H61" i="5"/>
  <c r="H65" i="5" s="1"/>
  <c r="G43" i="5"/>
  <c r="O43" i="5"/>
  <c r="I61" i="5"/>
  <c r="I65" i="5" s="1"/>
  <c r="D61" i="5"/>
  <c r="D65" i="5" s="1"/>
  <c r="T49" i="5"/>
  <c r="N43" i="5"/>
  <c r="T41" i="5"/>
  <c r="B8" i="5"/>
  <c r="F8" i="5"/>
  <c r="F61" i="5" s="1"/>
  <c r="F65" i="5" s="1"/>
  <c r="N8" i="5"/>
  <c r="R28" i="5"/>
  <c r="C8" i="5"/>
  <c r="C61" i="5" s="1"/>
  <c r="C65" i="5" s="1"/>
  <c r="L8" i="5"/>
  <c r="L61" i="5" s="1"/>
  <c r="L65" i="5" s="1"/>
  <c r="T29" i="5"/>
  <c r="V8" i="5"/>
  <c r="W8" i="5"/>
  <c r="W61" i="5" s="1"/>
  <c r="W65" i="5" s="1"/>
  <c r="Q62" i="4"/>
  <c r="T62" i="4"/>
  <c r="S56" i="4"/>
  <c r="W61" i="4"/>
  <c r="W65" i="4" s="1"/>
  <c r="G61" i="4"/>
  <c r="G65" i="4" s="1"/>
  <c r="O61" i="4"/>
  <c r="O65" i="4" s="1"/>
  <c r="N43" i="4"/>
  <c r="M61" i="4"/>
  <c r="M65" i="4" s="1"/>
  <c r="T50" i="4"/>
  <c r="H61" i="4"/>
  <c r="H65" i="4" s="1"/>
  <c r="D61" i="4"/>
  <c r="D65" i="4" s="1"/>
  <c r="L61" i="4"/>
  <c r="L65" i="4" s="1"/>
  <c r="T49" i="4"/>
  <c r="F8" i="4"/>
  <c r="F61" i="4" s="1"/>
  <c r="F65" i="4" s="1"/>
  <c r="N8" i="4"/>
  <c r="N61" i="4" s="1"/>
  <c r="N65" i="4" s="1"/>
  <c r="T42" i="4"/>
  <c r="T38" i="4"/>
  <c r="T19" i="4"/>
  <c r="T15" i="4"/>
  <c r="R9" i="4"/>
  <c r="J8" i="4"/>
  <c r="R8" i="4" s="1"/>
  <c r="B8" i="4"/>
  <c r="Q62" i="3"/>
  <c r="P62" i="3"/>
  <c r="D65" i="3"/>
  <c r="T60" i="3"/>
  <c r="C43" i="3"/>
  <c r="G43" i="3"/>
  <c r="O43" i="3"/>
  <c r="K43" i="3"/>
  <c r="S43" i="3" s="1"/>
  <c r="P56" i="3"/>
  <c r="T48" i="3"/>
  <c r="I61" i="3"/>
  <c r="I65" i="3" s="1"/>
  <c r="P44" i="3"/>
  <c r="V61" i="3"/>
  <c r="V65" i="3" s="1"/>
  <c r="M43" i="3"/>
  <c r="M61" i="3" s="1"/>
  <c r="W61" i="3"/>
  <c r="W65" i="3" s="1"/>
  <c r="Q28" i="3"/>
  <c r="T39" i="3"/>
  <c r="F8" i="3"/>
  <c r="F61" i="3" s="1"/>
  <c r="F65" i="3" s="1"/>
  <c r="N8" i="3"/>
  <c r="N61" i="3" s="1"/>
  <c r="N65" i="3" s="1"/>
  <c r="G8" i="3"/>
  <c r="O8" i="3"/>
  <c r="S28" i="3"/>
  <c r="R28" i="3"/>
  <c r="R9" i="3"/>
  <c r="C8" i="3"/>
  <c r="T11" i="3"/>
  <c r="E62" i="2"/>
  <c r="P62" i="2"/>
  <c r="T64" i="2"/>
  <c r="L61" i="2"/>
  <c r="L65" i="2" s="1"/>
  <c r="D61" i="2"/>
  <c r="D65" i="2" s="1"/>
  <c r="B43" i="2"/>
  <c r="K43" i="2"/>
  <c r="S43" i="2" s="1"/>
  <c r="C43" i="2"/>
  <c r="G61" i="2"/>
  <c r="G65" i="2" s="1"/>
  <c r="O61" i="2"/>
  <c r="O65" i="2" s="1"/>
  <c r="F43" i="2"/>
  <c r="F61" i="2" s="1"/>
  <c r="F65" i="2" s="1"/>
  <c r="N43" i="2"/>
  <c r="N61" i="2" s="1"/>
  <c r="N65" i="2" s="1"/>
  <c r="R28" i="2"/>
  <c r="T29" i="2"/>
  <c r="I8" i="2"/>
  <c r="I61" i="2" s="1"/>
  <c r="I65" i="2" s="1"/>
  <c r="T18" i="2"/>
  <c r="R9" i="2"/>
  <c r="P62" i="1"/>
  <c r="Q62" i="1"/>
  <c r="U58" i="1"/>
  <c r="H61" i="1"/>
  <c r="H65" i="1" s="1"/>
  <c r="I61" i="1"/>
  <c r="I65" i="1" s="1"/>
  <c r="M61" i="1"/>
  <c r="M65" i="1" s="1"/>
  <c r="O61" i="1"/>
  <c r="O65" i="1" s="1"/>
  <c r="N61" i="1"/>
  <c r="N65" i="1" s="1"/>
  <c r="U50" i="1"/>
  <c r="L8" i="1"/>
  <c r="T40" i="1"/>
  <c r="U39" i="1"/>
  <c r="T38" i="1"/>
  <c r="D8" i="1"/>
  <c r="D61" i="1" s="1"/>
  <c r="D65" i="1" s="1"/>
  <c r="W8" i="1"/>
  <c r="W61" i="1" s="1"/>
  <c r="W65" i="1" s="1"/>
  <c r="F8" i="1"/>
  <c r="F61" i="1" s="1"/>
  <c r="F65" i="1" s="1"/>
  <c r="G8" i="1"/>
  <c r="G61" i="1" s="1"/>
  <c r="G65" i="1" s="1"/>
  <c r="R28" i="1"/>
  <c r="S9" i="1"/>
  <c r="T18" i="1"/>
  <c r="R9" i="1"/>
  <c r="B8" i="1"/>
  <c r="U11" i="1"/>
  <c r="T14" i="1"/>
  <c r="U14" i="1"/>
  <c r="U22" i="1"/>
  <c r="T22" i="1"/>
  <c r="T21" i="2"/>
  <c r="U21" i="2"/>
  <c r="U23" i="3"/>
  <c r="T23" i="3"/>
  <c r="U17" i="4"/>
  <c r="T17" i="4"/>
  <c r="T58" i="4"/>
  <c r="U58" i="4"/>
  <c r="T19" i="5"/>
  <c r="U19" i="5"/>
  <c r="U31" i="6"/>
  <c r="T31" i="6"/>
  <c r="U39" i="6"/>
  <c r="T39" i="6"/>
  <c r="U18" i="7"/>
  <c r="T18" i="7"/>
  <c r="U50" i="9"/>
  <c r="T50" i="9"/>
  <c r="U49" i="1"/>
  <c r="T49" i="1"/>
  <c r="U15" i="3"/>
  <c r="T15" i="3"/>
  <c r="T25" i="4"/>
  <c r="U25" i="4"/>
  <c r="U27" i="5"/>
  <c r="T27" i="5"/>
  <c r="T46" i="6"/>
  <c r="U46" i="6"/>
  <c r="U53" i="8"/>
  <c r="T53" i="8"/>
  <c r="T52" i="3"/>
  <c r="U52" i="3"/>
  <c r="U54" i="6"/>
  <c r="T54" i="6"/>
  <c r="U40" i="8"/>
  <c r="T40" i="8"/>
  <c r="U18" i="10"/>
  <c r="T18" i="10"/>
  <c r="U38" i="10"/>
  <c r="T38" i="10"/>
  <c r="U35" i="3"/>
  <c r="T35" i="3"/>
  <c r="E56" i="5"/>
  <c r="T57" i="5"/>
  <c r="U57" i="5"/>
  <c r="T34" i="7"/>
  <c r="U34" i="7"/>
  <c r="U54" i="7"/>
  <c r="T54" i="7"/>
  <c r="T26" i="8"/>
  <c r="U26" i="8"/>
  <c r="U13" i="9"/>
  <c r="T13" i="9"/>
  <c r="U26" i="9"/>
  <c r="T26" i="9"/>
  <c r="U37" i="9"/>
  <c r="T37" i="9"/>
  <c r="Q44" i="9"/>
  <c r="T50" i="10"/>
  <c r="U50" i="10"/>
  <c r="U42" i="1"/>
  <c r="T42" i="1"/>
  <c r="U41" i="2"/>
  <c r="T41" i="2"/>
  <c r="U49" i="2"/>
  <c r="T49" i="2"/>
  <c r="E44" i="4"/>
  <c r="U45" i="4"/>
  <c r="T45" i="4"/>
  <c r="T31" i="5"/>
  <c r="U31" i="5"/>
  <c r="U39" i="5"/>
  <c r="T39" i="5"/>
  <c r="E9" i="6"/>
  <c r="T10" i="6"/>
  <c r="U10" i="6"/>
  <c r="T18" i="6"/>
  <c r="U18" i="6"/>
  <c r="U24" i="7"/>
  <c r="T24" i="7"/>
  <c r="U12" i="8"/>
  <c r="T12" i="8"/>
  <c r="U53" i="5"/>
  <c r="T53" i="5"/>
  <c r="U33" i="2"/>
  <c r="T33" i="2"/>
  <c r="P9" i="4"/>
  <c r="E28" i="4"/>
  <c r="U29" i="4"/>
  <c r="T29" i="4"/>
  <c r="U37" i="4"/>
  <c r="T37" i="4"/>
  <c r="U53" i="4"/>
  <c r="T53" i="4"/>
  <c r="T26" i="6"/>
  <c r="U26" i="6"/>
  <c r="U58" i="6"/>
  <c r="T58" i="6"/>
  <c r="U11" i="7"/>
  <c r="T11" i="7"/>
  <c r="U24" i="10"/>
  <c r="T24" i="10"/>
  <c r="P44" i="10"/>
  <c r="U13" i="2"/>
  <c r="T13" i="2"/>
  <c r="U11" i="5"/>
  <c r="T11" i="5"/>
  <c r="T48" i="7"/>
  <c r="U48" i="7"/>
  <c r="U19" i="8"/>
  <c r="T19" i="8"/>
  <c r="T20" i="9"/>
  <c r="U20" i="9"/>
  <c r="U34" i="1"/>
  <c r="T34" i="1"/>
  <c r="E44" i="5"/>
  <c r="T45" i="5"/>
  <c r="U45" i="5"/>
  <c r="P28" i="7"/>
  <c r="U41" i="7"/>
  <c r="T41" i="7"/>
  <c r="U58" i="7"/>
  <c r="T58" i="7"/>
  <c r="U34" i="8"/>
  <c r="T34" i="8"/>
  <c r="U31" i="9"/>
  <c r="T31" i="9"/>
  <c r="U12" i="10"/>
  <c r="T12" i="10"/>
  <c r="E28" i="11"/>
  <c r="T29" i="11"/>
  <c r="U55" i="15"/>
  <c r="T55" i="15"/>
  <c r="E62" i="16"/>
  <c r="T63" i="16"/>
  <c r="U63" i="16"/>
  <c r="U34" i="19"/>
  <c r="T34" i="19"/>
  <c r="Q62" i="2"/>
  <c r="P9" i="6"/>
  <c r="E56" i="6"/>
  <c r="E56" i="7"/>
  <c r="E56" i="10"/>
  <c r="T57" i="10"/>
  <c r="P9" i="12"/>
  <c r="E44" i="12"/>
  <c r="E9" i="13"/>
  <c r="P28" i="13"/>
  <c r="E56" i="13"/>
  <c r="U57" i="13"/>
  <c r="T57" i="13"/>
  <c r="U21" i="14"/>
  <c r="T21" i="14"/>
  <c r="U38" i="14"/>
  <c r="T38" i="14"/>
  <c r="E44" i="14"/>
  <c r="U45" i="14"/>
  <c r="U34" i="15"/>
  <c r="T34" i="15"/>
  <c r="T17" i="17"/>
  <c r="U17" i="17"/>
  <c r="U13" i="18"/>
  <c r="T13" i="18"/>
  <c r="T34" i="18"/>
  <c r="U34" i="18"/>
  <c r="U55" i="19"/>
  <c r="T55" i="19"/>
  <c r="E62" i="20"/>
  <c r="U63" i="20"/>
  <c r="T63" i="20"/>
  <c r="U33" i="25"/>
  <c r="T33" i="25"/>
  <c r="T17" i="1"/>
  <c r="T25" i="1"/>
  <c r="T29" i="1"/>
  <c r="T37" i="1"/>
  <c r="T52" i="1"/>
  <c r="T64" i="1"/>
  <c r="T16" i="2"/>
  <c r="T24" i="2"/>
  <c r="T36" i="2"/>
  <c r="T52" i="2"/>
  <c r="T10" i="3"/>
  <c r="T18" i="3"/>
  <c r="T26" i="3"/>
  <c r="T30" i="3"/>
  <c r="T38" i="3"/>
  <c r="T47" i="3"/>
  <c r="T55" i="3"/>
  <c r="T59" i="3"/>
  <c r="E62" i="3"/>
  <c r="T12" i="4"/>
  <c r="T20" i="4"/>
  <c r="Q28" i="4"/>
  <c r="T32" i="4"/>
  <c r="T40" i="4"/>
  <c r="Q44" i="4"/>
  <c r="T48" i="4"/>
  <c r="P56" i="4"/>
  <c r="P9" i="5"/>
  <c r="T14" i="5"/>
  <c r="T22" i="5"/>
  <c r="E28" i="5"/>
  <c r="T34" i="5"/>
  <c r="T42" i="5"/>
  <c r="Q44" i="5"/>
  <c r="Q43" i="5" s="1"/>
  <c r="T48" i="5"/>
  <c r="Q56" i="5"/>
  <c r="T60" i="5"/>
  <c r="Q9" i="6"/>
  <c r="T13" i="6"/>
  <c r="T21" i="6"/>
  <c r="E28" i="6"/>
  <c r="T34" i="6"/>
  <c r="T42" i="6"/>
  <c r="P44" i="6"/>
  <c r="T49" i="6"/>
  <c r="P56" i="6"/>
  <c r="P9" i="7"/>
  <c r="T27" i="7"/>
  <c r="T31" i="7"/>
  <c r="U33" i="7"/>
  <c r="T37" i="7"/>
  <c r="P56" i="7"/>
  <c r="T15" i="8"/>
  <c r="T37" i="8"/>
  <c r="E44" i="8"/>
  <c r="T48" i="8"/>
  <c r="T55" i="8"/>
  <c r="U58" i="8"/>
  <c r="T63" i="8"/>
  <c r="E28" i="9"/>
  <c r="T40" i="9"/>
  <c r="T46" i="9"/>
  <c r="T63" i="9"/>
  <c r="E9" i="10"/>
  <c r="T21" i="10"/>
  <c r="U23" i="10"/>
  <c r="T26" i="10"/>
  <c r="T34" i="10"/>
  <c r="P56" i="10"/>
  <c r="T59" i="10"/>
  <c r="P9" i="11"/>
  <c r="T13" i="11"/>
  <c r="T18" i="11"/>
  <c r="T23" i="11"/>
  <c r="Q28" i="11"/>
  <c r="T42" i="11"/>
  <c r="Q44" i="11"/>
  <c r="P56" i="11"/>
  <c r="U64" i="11"/>
  <c r="Q9" i="12"/>
  <c r="T11" i="12"/>
  <c r="U16" i="12"/>
  <c r="T29" i="12"/>
  <c r="T33" i="12"/>
  <c r="U54" i="12"/>
  <c r="U19" i="13"/>
  <c r="U25" i="13"/>
  <c r="Q28" i="13"/>
  <c r="T30" i="13"/>
  <c r="P44" i="13"/>
  <c r="P56" i="13"/>
  <c r="T18" i="14"/>
  <c r="P44" i="14"/>
  <c r="U42" i="15"/>
  <c r="T42" i="15"/>
  <c r="U53" i="15"/>
  <c r="U34" i="16"/>
  <c r="T34" i="16"/>
  <c r="E44" i="16"/>
  <c r="T45" i="16"/>
  <c r="U26" i="19"/>
  <c r="T26" i="19"/>
  <c r="U51" i="19"/>
  <c r="T51" i="19"/>
  <c r="U31" i="24"/>
  <c r="T31" i="24"/>
  <c r="U32" i="12"/>
  <c r="T32" i="12"/>
  <c r="U41" i="13"/>
  <c r="T41" i="13"/>
  <c r="U23" i="16"/>
  <c r="T23" i="16"/>
  <c r="U49" i="18"/>
  <c r="T49" i="18"/>
  <c r="P28" i="4"/>
  <c r="E9" i="7"/>
  <c r="E9" i="16"/>
  <c r="U10" i="16"/>
  <c r="T10" i="16"/>
  <c r="E9" i="2"/>
  <c r="Q56" i="4"/>
  <c r="Q9" i="5"/>
  <c r="P28" i="5"/>
  <c r="P28" i="6"/>
  <c r="Q44" i="6"/>
  <c r="Q56" i="6"/>
  <c r="Q9" i="7"/>
  <c r="E44" i="7"/>
  <c r="P44" i="8"/>
  <c r="T62" i="8"/>
  <c r="U63" i="8"/>
  <c r="U63" i="9"/>
  <c r="Q9" i="11"/>
  <c r="Q56" i="11"/>
  <c r="T31" i="12"/>
  <c r="U31" i="12"/>
  <c r="Q44" i="12"/>
  <c r="Q9" i="13"/>
  <c r="U26" i="13"/>
  <c r="T26" i="13"/>
  <c r="U31" i="13"/>
  <c r="Q56" i="13"/>
  <c r="E62" i="13"/>
  <c r="U63" i="13"/>
  <c r="T63" i="13"/>
  <c r="Q62" i="14"/>
  <c r="E28" i="15"/>
  <c r="U29" i="15"/>
  <c r="T29" i="15"/>
  <c r="U54" i="15"/>
  <c r="T54" i="15"/>
  <c r="U59" i="15"/>
  <c r="T59" i="15"/>
  <c r="T22" i="16"/>
  <c r="U22" i="16"/>
  <c r="T59" i="16"/>
  <c r="U59" i="16"/>
  <c r="U47" i="19"/>
  <c r="T47" i="19"/>
  <c r="E62" i="19"/>
  <c r="U63" i="19"/>
  <c r="T63" i="19"/>
  <c r="T22" i="20"/>
  <c r="U22" i="20"/>
  <c r="T60" i="23"/>
  <c r="U60" i="23"/>
  <c r="T34" i="31"/>
  <c r="U34" i="31"/>
  <c r="U47" i="31"/>
  <c r="T47" i="31"/>
  <c r="U52" i="31"/>
  <c r="T52" i="31"/>
  <c r="E28" i="32"/>
  <c r="T29" i="32"/>
  <c r="U29" i="32"/>
  <c r="U59" i="32"/>
  <c r="T59" i="32"/>
  <c r="P44" i="4"/>
  <c r="P28" i="11"/>
  <c r="E44" i="1"/>
  <c r="E56" i="1"/>
  <c r="P9" i="2"/>
  <c r="E28" i="2"/>
  <c r="E44" i="2"/>
  <c r="E56" i="2"/>
  <c r="Q28" i="5"/>
  <c r="Q28" i="6"/>
  <c r="P44" i="7"/>
  <c r="P43" i="7" s="1"/>
  <c r="E9" i="8"/>
  <c r="T10" i="8"/>
  <c r="Q44" i="8"/>
  <c r="E9" i="9"/>
  <c r="Q28" i="9"/>
  <c r="E56" i="9"/>
  <c r="T62" i="9"/>
  <c r="Q9" i="10"/>
  <c r="T22" i="10"/>
  <c r="U27" i="12"/>
  <c r="T27" i="12"/>
  <c r="E56" i="12"/>
  <c r="T57" i="12"/>
  <c r="U35" i="13"/>
  <c r="T35" i="13"/>
  <c r="U54" i="13"/>
  <c r="T54" i="13"/>
  <c r="P9" i="14"/>
  <c r="P8" i="14" s="1"/>
  <c r="U14" i="14"/>
  <c r="T14" i="14"/>
  <c r="T32" i="14"/>
  <c r="U32" i="14"/>
  <c r="U18" i="15"/>
  <c r="T18" i="15"/>
  <c r="T49" i="15"/>
  <c r="U49" i="15"/>
  <c r="U16" i="16"/>
  <c r="T16" i="16"/>
  <c r="T33" i="17"/>
  <c r="U33" i="17"/>
  <c r="U26" i="18"/>
  <c r="T26" i="18"/>
  <c r="T22" i="19"/>
  <c r="U22" i="19"/>
  <c r="Q9" i="23"/>
  <c r="U10" i="23"/>
  <c r="U31" i="23"/>
  <c r="T31" i="23"/>
  <c r="U25" i="27"/>
  <c r="T25" i="27"/>
  <c r="U37" i="27"/>
  <c r="T37" i="27"/>
  <c r="U51" i="27"/>
  <c r="T51" i="27"/>
  <c r="U64" i="27"/>
  <c r="T64" i="27"/>
  <c r="E44" i="11"/>
  <c r="U45" i="11"/>
  <c r="U50" i="14"/>
  <c r="T50" i="14"/>
  <c r="E56" i="15"/>
  <c r="T57" i="15"/>
  <c r="Q44" i="3"/>
  <c r="E9" i="5"/>
  <c r="P56" i="5"/>
  <c r="E9" i="1"/>
  <c r="P9" i="1"/>
  <c r="P56" i="1"/>
  <c r="P44" i="2"/>
  <c r="P43" i="2" s="1"/>
  <c r="P9" i="8"/>
  <c r="P8" i="8" s="1"/>
  <c r="P9" i="9"/>
  <c r="U29" i="11"/>
  <c r="T19" i="12"/>
  <c r="T39" i="12"/>
  <c r="U39" i="12"/>
  <c r="T41" i="12"/>
  <c r="T16" i="13"/>
  <c r="U27" i="13"/>
  <c r="T32" i="13"/>
  <c r="T46" i="13"/>
  <c r="T64" i="13"/>
  <c r="Q9" i="14"/>
  <c r="U12" i="14"/>
  <c r="T26" i="14"/>
  <c r="T58" i="14"/>
  <c r="Q28" i="15"/>
  <c r="T41" i="15"/>
  <c r="U41" i="15"/>
  <c r="U57" i="15"/>
  <c r="U33" i="16"/>
  <c r="T33" i="16"/>
  <c r="U40" i="16"/>
  <c r="T40" i="16"/>
  <c r="U11" i="17"/>
  <c r="T11" i="17"/>
  <c r="Q28" i="17"/>
  <c r="T14" i="20"/>
  <c r="U14" i="20"/>
  <c r="U24" i="22"/>
  <c r="T24" i="22"/>
  <c r="U17" i="27"/>
  <c r="T17" i="27"/>
  <c r="U38" i="18"/>
  <c r="T38" i="18"/>
  <c r="U16" i="21"/>
  <c r="T16" i="21"/>
  <c r="E56" i="4"/>
  <c r="E44" i="6"/>
  <c r="Q28" i="8"/>
  <c r="Q44" i="10"/>
  <c r="E56" i="11"/>
  <c r="U57" i="11"/>
  <c r="T57" i="11"/>
  <c r="E28" i="1"/>
  <c r="Q9" i="2"/>
  <c r="P28" i="2"/>
  <c r="E28" i="10"/>
  <c r="T29" i="10"/>
  <c r="T34" i="11"/>
  <c r="T37" i="11"/>
  <c r="U37" i="11"/>
  <c r="T39" i="11"/>
  <c r="T45" i="11"/>
  <c r="T50" i="11"/>
  <c r="T24" i="12"/>
  <c r="E28" i="12"/>
  <c r="T51" i="12"/>
  <c r="P56" i="12"/>
  <c r="Q9" i="1"/>
  <c r="T13" i="1"/>
  <c r="T21" i="1"/>
  <c r="P28" i="1"/>
  <c r="T33" i="1"/>
  <c r="T41" i="1"/>
  <c r="Q44" i="1"/>
  <c r="T48" i="1"/>
  <c r="Q56" i="1"/>
  <c r="T60" i="1"/>
  <c r="E62" i="1"/>
  <c r="T12" i="2"/>
  <c r="T20" i="2"/>
  <c r="Q28" i="2"/>
  <c r="T32" i="2"/>
  <c r="T40" i="2"/>
  <c r="Q44" i="2"/>
  <c r="T48" i="2"/>
  <c r="Q56" i="2"/>
  <c r="T60" i="2"/>
  <c r="P9" i="3"/>
  <c r="T14" i="3"/>
  <c r="T22" i="3"/>
  <c r="E28" i="3"/>
  <c r="T34" i="3"/>
  <c r="T42" i="3"/>
  <c r="T51" i="3"/>
  <c r="T64" i="3"/>
  <c r="T16" i="4"/>
  <c r="T24" i="4"/>
  <c r="T36" i="4"/>
  <c r="T52" i="4"/>
  <c r="T57" i="4"/>
  <c r="T10" i="5"/>
  <c r="T18" i="5"/>
  <c r="T26" i="5"/>
  <c r="T30" i="5"/>
  <c r="T38" i="5"/>
  <c r="T52" i="5"/>
  <c r="T17" i="6"/>
  <c r="T25" i="6"/>
  <c r="T30" i="6"/>
  <c r="T38" i="6"/>
  <c r="T45" i="6"/>
  <c r="T53" i="6"/>
  <c r="T57" i="6"/>
  <c r="T10" i="7"/>
  <c r="T17" i="7"/>
  <c r="T47" i="7"/>
  <c r="T53" i="7"/>
  <c r="T57" i="7"/>
  <c r="T64" i="7"/>
  <c r="Q9" i="8"/>
  <c r="Q8" i="8" s="1"/>
  <c r="T25" i="8"/>
  <c r="U46" i="8"/>
  <c r="T52" i="8"/>
  <c r="E56" i="8"/>
  <c r="T60" i="8"/>
  <c r="P62" i="8"/>
  <c r="Q9" i="9"/>
  <c r="T19" i="9"/>
  <c r="T25" i="9"/>
  <c r="T30" i="9"/>
  <c r="T33" i="9"/>
  <c r="E44" i="9"/>
  <c r="Q56" i="9"/>
  <c r="T60" i="9"/>
  <c r="P62" i="9"/>
  <c r="T11" i="10"/>
  <c r="P28" i="10"/>
  <c r="T31" i="10"/>
  <c r="T49" i="10"/>
  <c r="T54" i="10"/>
  <c r="U57" i="10"/>
  <c r="T16" i="11"/>
  <c r="U21" i="11"/>
  <c r="T26" i="11"/>
  <c r="U30" i="11"/>
  <c r="T30" i="11"/>
  <c r="T33" i="11"/>
  <c r="E62" i="11"/>
  <c r="U14" i="12"/>
  <c r="U37" i="12"/>
  <c r="T45" i="12"/>
  <c r="Q56" i="12"/>
  <c r="T10" i="13"/>
  <c r="T36" i="13"/>
  <c r="U55" i="13"/>
  <c r="T60" i="13"/>
  <c r="U13" i="14"/>
  <c r="T31" i="14"/>
  <c r="T41" i="14"/>
  <c r="T45" i="14"/>
  <c r="T54" i="14"/>
  <c r="U11" i="15"/>
  <c r="T19" i="15"/>
  <c r="U35" i="15"/>
  <c r="T35" i="15"/>
  <c r="U47" i="15"/>
  <c r="U58" i="15"/>
  <c r="T58" i="15"/>
  <c r="T51" i="16"/>
  <c r="U51" i="16"/>
  <c r="E56" i="16"/>
  <c r="T57" i="16"/>
  <c r="T22" i="18"/>
  <c r="U22" i="18"/>
  <c r="U42" i="19"/>
  <c r="T42" i="19"/>
  <c r="E9" i="12"/>
  <c r="T10" i="12"/>
  <c r="U10" i="12"/>
  <c r="E62" i="12"/>
  <c r="U63" i="12"/>
  <c r="E28" i="13"/>
  <c r="U29" i="13"/>
  <c r="T29" i="13"/>
  <c r="U39" i="16"/>
  <c r="T39" i="16"/>
  <c r="U60" i="17"/>
  <c r="T60" i="17"/>
  <c r="Q56" i="3"/>
  <c r="Q9" i="4"/>
  <c r="P44" i="5"/>
  <c r="E9" i="11"/>
  <c r="U10" i="11"/>
  <c r="P44" i="1"/>
  <c r="E9" i="3"/>
  <c r="Q28" i="1"/>
  <c r="Q9" i="3"/>
  <c r="Q8" i="3" s="1"/>
  <c r="P28" i="3"/>
  <c r="E44" i="3"/>
  <c r="E56" i="3"/>
  <c r="E9" i="4"/>
  <c r="U57" i="4"/>
  <c r="U10" i="5"/>
  <c r="U45" i="6"/>
  <c r="U57" i="6"/>
  <c r="U10" i="7"/>
  <c r="E28" i="7"/>
  <c r="U57" i="7"/>
  <c r="E28" i="8"/>
  <c r="P56" i="8"/>
  <c r="E44" i="10"/>
  <c r="T45" i="10"/>
  <c r="T38" i="11"/>
  <c r="T49" i="11"/>
  <c r="U54" i="11"/>
  <c r="U18" i="12"/>
  <c r="Q28" i="12"/>
  <c r="T40" i="12"/>
  <c r="U45" i="12"/>
  <c r="U58" i="12"/>
  <c r="U10" i="13"/>
  <c r="T40" i="13"/>
  <c r="T47" i="13"/>
  <c r="U47" i="13"/>
  <c r="T49" i="14"/>
  <c r="U12" i="15"/>
  <c r="T12" i="15"/>
  <c r="U23" i="15"/>
  <c r="U25" i="15"/>
  <c r="T25" i="15"/>
  <c r="U48" i="15"/>
  <c r="T48" i="15"/>
  <c r="U15" i="16"/>
  <c r="T15" i="16"/>
  <c r="U45" i="16"/>
  <c r="T47" i="16"/>
  <c r="U47" i="16"/>
  <c r="T55" i="16"/>
  <c r="U55" i="16"/>
  <c r="U22" i="17"/>
  <c r="T22" i="17"/>
  <c r="T47" i="17"/>
  <c r="U47" i="17"/>
  <c r="U13" i="19"/>
  <c r="T13" i="19"/>
  <c r="U38" i="19"/>
  <c r="T38" i="19"/>
  <c r="Q9" i="20"/>
  <c r="U10" i="20"/>
  <c r="T59" i="25"/>
  <c r="U59" i="25"/>
  <c r="E9" i="26"/>
  <c r="U10" i="26"/>
  <c r="T10" i="26"/>
  <c r="P28" i="18"/>
  <c r="P28" i="19"/>
  <c r="U35" i="20"/>
  <c r="T35" i="20"/>
  <c r="U51" i="20"/>
  <c r="T51" i="20"/>
  <c r="U23" i="21"/>
  <c r="T23" i="21"/>
  <c r="U35" i="21"/>
  <c r="T35" i="21"/>
  <c r="U31" i="22"/>
  <c r="T31" i="22"/>
  <c r="U50" i="22"/>
  <c r="T50" i="22"/>
  <c r="U21" i="23"/>
  <c r="T21" i="23"/>
  <c r="U37" i="23"/>
  <c r="T37" i="23"/>
  <c r="U13" i="31"/>
  <c r="T13" i="31"/>
  <c r="E9" i="15"/>
  <c r="P44" i="16"/>
  <c r="E44" i="17"/>
  <c r="E62" i="17"/>
  <c r="T63" i="17"/>
  <c r="U16" i="20"/>
  <c r="T16" i="20"/>
  <c r="U24" i="20"/>
  <c r="T24" i="20"/>
  <c r="U15" i="21"/>
  <c r="T15" i="21"/>
  <c r="U23" i="22"/>
  <c r="T23" i="22"/>
  <c r="U38" i="22"/>
  <c r="T38" i="22"/>
  <c r="P44" i="22"/>
  <c r="U58" i="22"/>
  <c r="T58" i="22"/>
  <c r="Q44" i="23"/>
  <c r="T47" i="25"/>
  <c r="U47" i="25"/>
  <c r="T51" i="25"/>
  <c r="U51" i="25"/>
  <c r="T25" i="26"/>
  <c r="U25" i="26"/>
  <c r="U48" i="26"/>
  <c r="T48" i="26"/>
  <c r="U57" i="26"/>
  <c r="E56" i="26"/>
  <c r="T57" i="26"/>
  <c r="U64" i="26"/>
  <c r="T64" i="26"/>
  <c r="U16" i="29"/>
  <c r="T16" i="29"/>
  <c r="U24" i="29"/>
  <c r="T24" i="29"/>
  <c r="U50" i="29"/>
  <c r="T50" i="29"/>
  <c r="U36" i="30"/>
  <c r="T36" i="30"/>
  <c r="Q62" i="11"/>
  <c r="P28" i="12"/>
  <c r="T46" i="12"/>
  <c r="E44" i="13"/>
  <c r="U59" i="13"/>
  <c r="E28" i="14"/>
  <c r="U40" i="14"/>
  <c r="T63" i="14"/>
  <c r="P9" i="15"/>
  <c r="T33" i="15"/>
  <c r="E44" i="15"/>
  <c r="Q56" i="15"/>
  <c r="P62" i="15"/>
  <c r="U35" i="16"/>
  <c r="Q44" i="16"/>
  <c r="Q56" i="16"/>
  <c r="P9" i="17"/>
  <c r="U13" i="17"/>
  <c r="T34" i="17"/>
  <c r="T48" i="17"/>
  <c r="E56" i="17"/>
  <c r="U14" i="18"/>
  <c r="U40" i="18"/>
  <c r="U14" i="19"/>
  <c r="U41" i="19"/>
  <c r="T41" i="19"/>
  <c r="U50" i="19"/>
  <c r="T50" i="19"/>
  <c r="P28" i="20"/>
  <c r="U52" i="21"/>
  <c r="T52" i="21"/>
  <c r="E56" i="21"/>
  <c r="U57" i="21"/>
  <c r="T57" i="21"/>
  <c r="U64" i="21"/>
  <c r="T64" i="21"/>
  <c r="E9" i="22"/>
  <c r="U10" i="22"/>
  <c r="T10" i="22"/>
  <c r="U27" i="23"/>
  <c r="T27" i="23"/>
  <c r="U19" i="24"/>
  <c r="T19" i="24"/>
  <c r="E9" i="25"/>
  <c r="U10" i="25"/>
  <c r="T10" i="25"/>
  <c r="U52" i="26"/>
  <c r="T52" i="26"/>
  <c r="U15" i="30"/>
  <c r="T15" i="30"/>
  <c r="U23" i="30"/>
  <c r="T23" i="30"/>
  <c r="E28" i="16"/>
  <c r="Q44" i="17"/>
  <c r="E9" i="18"/>
  <c r="E62" i="18"/>
  <c r="T63" i="18"/>
  <c r="E9" i="19"/>
  <c r="U64" i="19"/>
  <c r="T64" i="19"/>
  <c r="Q28" i="20"/>
  <c r="P9" i="21"/>
  <c r="P44" i="21"/>
  <c r="P56" i="21"/>
  <c r="P9" i="22"/>
  <c r="T15" i="23"/>
  <c r="U15" i="23"/>
  <c r="T51" i="23"/>
  <c r="U51" i="23"/>
  <c r="T41" i="24"/>
  <c r="U41" i="24"/>
  <c r="U21" i="25"/>
  <c r="T21" i="25"/>
  <c r="T37" i="26"/>
  <c r="U37" i="26"/>
  <c r="U41" i="26"/>
  <c r="T41" i="26"/>
  <c r="U15" i="28"/>
  <c r="T15" i="28"/>
  <c r="U35" i="28"/>
  <c r="T35" i="28"/>
  <c r="U50" i="28"/>
  <c r="T50" i="28"/>
  <c r="Q28" i="7"/>
  <c r="Q44" i="7"/>
  <c r="Q56" i="7"/>
  <c r="E62" i="7"/>
  <c r="Q62" i="8"/>
  <c r="P28" i="9"/>
  <c r="P44" i="9"/>
  <c r="P56" i="9"/>
  <c r="P9" i="10"/>
  <c r="Q28" i="10"/>
  <c r="U46" i="10"/>
  <c r="Q56" i="10"/>
  <c r="P44" i="11"/>
  <c r="P44" i="12"/>
  <c r="P43" i="12" s="1"/>
  <c r="P9" i="13"/>
  <c r="Q44" i="13"/>
  <c r="E56" i="14"/>
  <c r="T62" i="14"/>
  <c r="Q44" i="15"/>
  <c r="P28" i="16"/>
  <c r="Q56" i="17"/>
  <c r="P62" i="18"/>
  <c r="Q44" i="19"/>
  <c r="Q43" i="19" s="1"/>
  <c r="U15" i="20"/>
  <c r="T15" i="20"/>
  <c r="U23" i="20"/>
  <c r="T23" i="20"/>
  <c r="P44" i="20"/>
  <c r="P43" i="20" s="1"/>
  <c r="Q9" i="21"/>
  <c r="Q8" i="21" s="1"/>
  <c r="U10" i="21"/>
  <c r="Q44" i="21"/>
  <c r="T17" i="22"/>
  <c r="U17" i="22"/>
  <c r="U33" i="22"/>
  <c r="U14" i="24"/>
  <c r="T14" i="24"/>
  <c r="U55" i="24"/>
  <c r="T55" i="24"/>
  <c r="T42" i="25"/>
  <c r="U42" i="25"/>
  <c r="U15" i="26"/>
  <c r="T15" i="26"/>
  <c r="E9" i="28"/>
  <c r="P9" i="31"/>
  <c r="T31" i="13"/>
  <c r="E9" i="14"/>
  <c r="U33" i="14"/>
  <c r="P56" i="14"/>
  <c r="Q28" i="16"/>
  <c r="Q8" i="16" s="1"/>
  <c r="U21" i="17"/>
  <c r="U25" i="17"/>
  <c r="E28" i="17"/>
  <c r="T29" i="17"/>
  <c r="U37" i="17"/>
  <c r="T42" i="17"/>
  <c r="U51" i="17"/>
  <c r="U59" i="17"/>
  <c r="Q9" i="18"/>
  <c r="U23" i="18"/>
  <c r="P44" i="18"/>
  <c r="U48" i="18"/>
  <c r="U52" i="18"/>
  <c r="E56" i="18"/>
  <c r="T57" i="18"/>
  <c r="Q62" i="18"/>
  <c r="Q9" i="19"/>
  <c r="U23" i="19"/>
  <c r="U36" i="20"/>
  <c r="T36" i="20"/>
  <c r="Q44" i="20"/>
  <c r="Q43" i="20" s="1"/>
  <c r="U52" i="20"/>
  <c r="T52" i="20"/>
  <c r="U24" i="21"/>
  <c r="T24" i="21"/>
  <c r="P28" i="21"/>
  <c r="U36" i="21"/>
  <c r="T36" i="21"/>
  <c r="U51" i="21"/>
  <c r="T51" i="21"/>
  <c r="U51" i="22"/>
  <c r="T51" i="22"/>
  <c r="U22" i="23"/>
  <c r="T22" i="23"/>
  <c r="T51" i="24"/>
  <c r="U51" i="24"/>
  <c r="E62" i="24"/>
  <c r="T63" i="24"/>
  <c r="U63" i="24"/>
  <c r="T16" i="25"/>
  <c r="U16" i="25"/>
  <c r="Q62" i="10"/>
  <c r="Q62" i="12"/>
  <c r="P62" i="13"/>
  <c r="Q28" i="14"/>
  <c r="Q44" i="14"/>
  <c r="Q56" i="14"/>
  <c r="Q9" i="15"/>
  <c r="P28" i="15"/>
  <c r="P44" i="15"/>
  <c r="P56" i="15"/>
  <c r="P9" i="16"/>
  <c r="Q62" i="19"/>
  <c r="Q62" i="20"/>
  <c r="Q56" i="21"/>
  <c r="E62" i="21"/>
  <c r="Q9" i="22"/>
  <c r="T26" i="22"/>
  <c r="T24" i="23"/>
  <c r="E28" i="23"/>
  <c r="T62" i="23"/>
  <c r="T23" i="24"/>
  <c r="E44" i="24"/>
  <c r="T45" i="24"/>
  <c r="U53" i="24"/>
  <c r="E56" i="24"/>
  <c r="T57" i="24"/>
  <c r="Q62" i="24"/>
  <c r="P9" i="25"/>
  <c r="T13" i="25"/>
  <c r="U40" i="25"/>
  <c r="E44" i="25"/>
  <c r="E62" i="25"/>
  <c r="T63" i="25"/>
  <c r="P9" i="26"/>
  <c r="U27" i="26"/>
  <c r="T31" i="26"/>
  <c r="U60" i="26"/>
  <c r="T60" i="26"/>
  <c r="U10" i="27"/>
  <c r="Q9" i="27"/>
  <c r="E28" i="27"/>
  <c r="U29" i="27"/>
  <c r="T29" i="27"/>
  <c r="U46" i="27"/>
  <c r="T53" i="27"/>
  <c r="Q28" i="29"/>
  <c r="Q8" i="29" s="1"/>
  <c r="Q44" i="29"/>
  <c r="Q43" i="29" s="1"/>
  <c r="U51" i="30"/>
  <c r="T51" i="30"/>
  <c r="U24" i="31"/>
  <c r="T24" i="31"/>
  <c r="T10" i="21"/>
  <c r="E56" i="22"/>
  <c r="U57" i="22"/>
  <c r="P28" i="23"/>
  <c r="Q9" i="25"/>
  <c r="E56" i="25"/>
  <c r="U24" i="27"/>
  <c r="T24" i="27"/>
  <c r="P28" i="27"/>
  <c r="P8" i="27" s="1"/>
  <c r="U36" i="27"/>
  <c r="T36" i="27"/>
  <c r="Q9" i="28"/>
  <c r="U10" i="28"/>
  <c r="Q44" i="28"/>
  <c r="Q43" i="28" s="1"/>
  <c r="U45" i="28"/>
  <c r="U15" i="29"/>
  <c r="T15" i="29"/>
  <c r="U23" i="29"/>
  <c r="T23" i="29"/>
  <c r="U36" i="29"/>
  <c r="T36" i="29"/>
  <c r="U35" i="30"/>
  <c r="T35" i="30"/>
  <c r="P28" i="31"/>
  <c r="U22" i="32"/>
  <c r="T22" i="32"/>
  <c r="U54" i="32"/>
  <c r="T54" i="32"/>
  <c r="E44" i="21"/>
  <c r="P56" i="16"/>
  <c r="E9" i="17"/>
  <c r="P44" i="17"/>
  <c r="P56" i="17"/>
  <c r="P9" i="18"/>
  <c r="E28" i="18"/>
  <c r="E44" i="18"/>
  <c r="P9" i="19"/>
  <c r="E28" i="19"/>
  <c r="T64" i="20"/>
  <c r="T17" i="21"/>
  <c r="T25" i="21"/>
  <c r="T29" i="21"/>
  <c r="T37" i="21"/>
  <c r="T45" i="21"/>
  <c r="T53" i="21"/>
  <c r="T58" i="21"/>
  <c r="Q62" i="21"/>
  <c r="T11" i="22"/>
  <c r="T18" i="22"/>
  <c r="U25" i="22"/>
  <c r="T33" i="22"/>
  <c r="T39" i="22"/>
  <c r="U52" i="22"/>
  <c r="P56" i="22"/>
  <c r="T60" i="22"/>
  <c r="P62" i="22"/>
  <c r="T16" i="23"/>
  <c r="Q28" i="23"/>
  <c r="T32" i="23"/>
  <c r="T45" i="23"/>
  <c r="T52" i="23"/>
  <c r="E56" i="23"/>
  <c r="U57" i="23"/>
  <c r="P62" i="23"/>
  <c r="U25" i="24"/>
  <c r="E28" i="24"/>
  <c r="T29" i="24"/>
  <c r="U37" i="24"/>
  <c r="T42" i="24"/>
  <c r="Q44" i="24"/>
  <c r="Q56" i="24"/>
  <c r="U12" i="25"/>
  <c r="T38" i="25"/>
  <c r="Q44" i="25"/>
  <c r="T60" i="25"/>
  <c r="U11" i="26"/>
  <c r="U21" i="26"/>
  <c r="T26" i="26"/>
  <c r="U16" i="27"/>
  <c r="T16" i="27"/>
  <c r="E62" i="27"/>
  <c r="U63" i="27"/>
  <c r="T63" i="27"/>
  <c r="U24" i="28"/>
  <c r="T24" i="28"/>
  <c r="P28" i="28"/>
  <c r="Q9" i="30"/>
  <c r="Q8" i="30" s="1"/>
  <c r="U10" i="30"/>
  <c r="T20" i="31"/>
  <c r="U20" i="31"/>
  <c r="U40" i="31"/>
  <c r="T40" i="31"/>
  <c r="U18" i="32"/>
  <c r="T18" i="32"/>
  <c r="S9" i="32"/>
  <c r="K8" i="32"/>
  <c r="E44" i="19"/>
  <c r="E56" i="19"/>
  <c r="E9" i="20"/>
  <c r="E28" i="22"/>
  <c r="T29" i="22"/>
  <c r="U53" i="22"/>
  <c r="Q56" i="22"/>
  <c r="Q43" i="22" s="1"/>
  <c r="P56" i="23"/>
  <c r="Q56" i="25"/>
  <c r="E44" i="26"/>
  <c r="U45" i="26"/>
  <c r="P44" i="27"/>
  <c r="P43" i="27" s="1"/>
  <c r="U52" i="27"/>
  <c r="T52" i="27"/>
  <c r="Q56" i="27"/>
  <c r="U16" i="28"/>
  <c r="T16" i="28"/>
  <c r="Q28" i="28"/>
  <c r="U36" i="28"/>
  <c r="T36" i="28"/>
  <c r="U51" i="28"/>
  <c r="T51" i="28"/>
  <c r="U51" i="29"/>
  <c r="T51" i="29"/>
  <c r="E62" i="29"/>
  <c r="U63" i="29"/>
  <c r="T63" i="29"/>
  <c r="T53" i="31"/>
  <c r="U53" i="31"/>
  <c r="E44" i="32"/>
  <c r="T45" i="32"/>
  <c r="U45" i="32"/>
  <c r="P62" i="16"/>
  <c r="Q9" i="17"/>
  <c r="P28" i="17"/>
  <c r="P62" i="17"/>
  <c r="Q28" i="18"/>
  <c r="Q44" i="18"/>
  <c r="Q43" i="18" s="1"/>
  <c r="P56" i="18"/>
  <c r="Q28" i="19"/>
  <c r="P44" i="19"/>
  <c r="P43" i="19" s="1"/>
  <c r="P56" i="19"/>
  <c r="P9" i="20"/>
  <c r="E28" i="20"/>
  <c r="E44" i="20"/>
  <c r="E56" i="20"/>
  <c r="E9" i="21"/>
  <c r="P28" i="22"/>
  <c r="E9" i="24"/>
  <c r="U10" i="24"/>
  <c r="Q28" i="24"/>
  <c r="E28" i="26"/>
  <c r="T29" i="26"/>
  <c r="P44" i="26"/>
  <c r="P43" i="26" s="1"/>
  <c r="Q44" i="27"/>
  <c r="E62" i="28"/>
  <c r="U63" i="28"/>
  <c r="T63" i="28"/>
  <c r="U35" i="29"/>
  <c r="T35" i="29"/>
  <c r="P62" i="29"/>
  <c r="U16" i="30"/>
  <c r="T16" i="30"/>
  <c r="U24" i="30"/>
  <c r="T24" i="30"/>
  <c r="P28" i="30"/>
  <c r="P44" i="30"/>
  <c r="P43" i="30" s="1"/>
  <c r="Q9" i="32"/>
  <c r="E28" i="21"/>
  <c r="Q28" i="22"/>
  <c r="E44" i="22"/>
  <c r="U45" i="22"/>
  <c r="P9" i="23"/>
  <c r="T23" i="23"/>
  <c r="E44" i="23"/>
  <c r="P9" i="24"/>
  <c r="P28" i="25"/>
  <c r="U33" i="26"/>
  <c r="T33" i="26"/>
  <c r="U23" i="28"/>
  <c r="T23" i="28"/>
  <c r="Q43" i="30"/>
  <c r="U52" i="30"/>
  <c r="T52" i="30"/>
  <c r="U19" i="31"/>
  <c r="T19" i="31"/>
  <c r="T37" i="32"/>
  <c r="U37" i="32"/>
  <c r="E9" i="23"/>
  <c r="Q9" i="26"/>
  <c r="P28" i="26"/>
  <c r="Q44" i="26"/>
  <c r="Q56" i="26"/>
  <c r="E62" i="26"/>
  <c r="T12" i="27"/>
  <c r="T20" i="27"/>
  <c r="Q28" i="27"/>
  <c r="T32" i="27"/>
  <c r="T40" i="27"/>
  <c r="T47" i="27"/>
  <c r="T55" i="27"/>
  <c r="T59" i="27"/>
  <c r="P62" i="27"/>
  <c r="T11" i="28"/>
  <c r="T19" i="28"/>
  <c r="T27" i="28"/>
  <c r="T31" i="28"/>
  <c r="T39" i="28"/>
  <c r="T46" i="28"/>
  <c r="T54" i="28"/>
  <c r="T58" i="28"/>
  <c r="Q62" i="28"/>
  <c r="T11" i="29"/>
  <c r="T19" i="29"/>
  <c r="T27" i="29"/>
  <c r="T31" i="29"/>
  <c r="T39" i="29"/>
  <c r="T46" i="29"/>
  <c r="T54" i="29"/>
  <c r="T58" i="29"/>
  <c r="Q62" i="29"/>
  <c r="T11" i="30"/>
  <c r="T19" i="30"/>
  <c r="T27" i="30"/>
  <c r="T31" i="30"/>
  <c r="T39" i="30"/>
  <c r="T47" i="30"/>
  <c r="T55" i="30"/>
  <c r="T59" i="30"/>
  <c r="Q62" i="30"/>
  <c r="T27" i="31"/>
  <c r="T31" i="31"/>
  <c r="T36" i="31"/>
  <c r="T41" i="31"/>
  <c r="U58" i="31"/>
  <c r="T58" i="31"/>
  <c r="T19" i="32"/>
  <c r="U26" i="32"/>
  <c r="T26" i="32"/>
  <c r="T34" i="32"/>
  <c r="Q28" i="26"/>
  <c r="U46" i="31"/>
  <c r="T46" i="31"/>
  <c r="U31" i="32"/>
  <c r="U58" i="32"/>
  <c r="T58" i="32"/>
  <c r="I61" i="17"/>
  <c r="I65" i="17" s="1"/>
  <c r="E62" i="30"/>
  <c r="E28" i="25"/>
  <c r="P44" i="25"/>
  <c r="P56" i="25"/>
  <c r="Q62" i="26"/>
  <c r="E9" i="31"/>
  <c r="E56" i="31"/>
  <c r="T57" i="31"/>
  <c r="U47" i="32"/>
  <c r="T47" i="32"/>
  <c r="M61" i="20"/>
  <c r="M65" i="20" s="1"/>
  <c r="E44" i="31"/>
  <c r="T45" i="31"/>
  <c r="P56" i="31"/>
  <c r="U55" i="32"/>
  <c r="T55" i="32"/>
  <c r="G61" i="29"/>
  <c r="G65" i="29" s="1"/>
  <c r="R8" i="12"/>
  <c r="Q56" i="23"/>
  <c r="Q9" i="24"/>
  <c r="P28" i="24"/>
  <c r="P44" i="24"/>
  <c r="P56" i="24"/>
  <c r="Q28" i="25"/>
  <c r="P62" i="25"/>
  <c r="E44" i="28"/>
  <c r="E56" i="28"/>
  <c r="E9" i="29"/>
  <c r="E44" i="29"/>
  <c r="E56" i="29"/>
  <c r="E9" i="30"/>
  <c r="P44" i="31"/>
  <c r="U54" i="31"/>
  <c r="T54" i="31"/>
  <c r="U30" i="32"/>
  <c r="T30" i="32"/>
  <c r="K8" i="26"/>
  <c r="K61" i="26" s="1"/>
  <c r="F61" i="11"/>
  <c r="F65" i="11" s="1"/>
  <c r="S9" i="5"/>
  <c r="K8" i="5"/>
  <c r="B61" i="12"/>
  <c r="B65" i="12" s="1"/>
  <c r="E9" i="27"/>
  <c r="E44" i="27"/>
  <c r="E56" i="27"/>
  <c r="P9" i="28"/>
  <c r="E28" i="28"/>
  <c r="P44" i="28"/>
  <c r="P56" i="28"/>
  <c r="E28" i="29"/>
  <c r="P44" i="29"/>
  <c r="P56" i="29"/>
  <c r="P9" i="30"/>
  <c r="E28" i="30"/>
  <c r="E44" i="30"/>
  <c r="E56" i="30"/>
  <c r="U12" i="31"/>
  <c r="T33" i="31"/>
  <c r="U39" i="31"/>
  <c r="Q44" i="31"/>
  <c r="U10" i="32"/>
  <c r="T10" i="32"/>
  <c r="E9" i="32"/>
  <c r="U17" i="32"/>
  <c r="U38" i="32"/>
  <c r="T38" i="32"/>
  <c r="U46" i="32"/>
  <c r="T46" i="32"/>
  <c r="K8" i="24"/>
  <c r="F61" i="24"/>
  <c r="F65" i="24" s="1"/>
  <c r="K8" i="16"/>
  <c r="E56" i="32"/>
  <c r="C8" i="1"/>
  <c r="C61" i="1" s="1"/>
  <c r="C65" i="1" s="1"/>
  <c r="N61" i="28"/>
  <c r="N65" i="28" s="1"/>
  <c r="L61" i="16"/>
  <c r="L65" i="16" s="1"/>
  <c r="C8" i="14"/>
  <c r="C61" i="14" s="1"/>
  <c r="C65" i="14" s="1"/>
  <c r="I61" i="4"/>
  <c r="I65" i="4" s="1"/>
  <c r="V61" i="32"/>
  <c r="V65" i="32" s="1"/>
  <c r="B8" i="31"/>
  <c r="B8" i="23"/>
  <c r="B61" i="23" s="1"/>
  <c r="B65" i="23" s="1"/>
  <c r="M61" i="26"/>
  <c r="M65" i="26" s="1"/>
  <c r="P28" i="32"/>
  <c r="P8" i="32" s="1"/>
  <c r="P44" i="32"/>
  <c r="P56" i="32"/>
  <c r="T62" i="32"/>
  <c r="U63" i="32"/>
  <c r="L61" i="1"/>
  <c r="L65" i="1" s="1"/>
  <c r="S9" i="31"/>
  <c r="S9" i="27"/>
  <c r="R9" i="25"/>
  <c r="N61" i="24"/>
  <c r="N65" i="24" s="1"/>
  <c r="R8" i="21"/>
  <c r="R9" i="21"/>
  <c r="N61" i="11"/>
  <c r="N65" i="11" s="1"/>
  <c r="W8" i="21"/>
  <c r="W61" i="21" s="1"/>
  <c r="W65" i="21" s="1"/>
  <c r="W61" i="6"/>
  <c r="W65" i="6" s="1"/>
  <c r="B8" i="26"/>
  <c r="B8" i="18"/>
  <c r="B8" i="10"/>
  <c r="B61" i="10" s="1"/>
  <c r="B65" i="10" s="1"/>
  <c r="E28" i="31"/>
  <c r="Q56" i="31"/>
  <c r="E62" i="31"/>
  <c r="Q28" i="32"/>
  <c r="Q44" i="32"/>
  <c r="Q56" i="32"/>
  <c r="O61" i="32"/>
  <c r="O65" i="32" s="1"/>
  <c r="K8" i="31"/>
  <c r="R8" i="30"/>
  <c r="K8" i="29"/>
  <c r="L61" i="29"/>
  <c r="L65" i="29" s="1"/>
  <c r="C8" i="25"/>
  <c r="C61" i="25" s="1"/>
  <c r="C65" i="25" s="1"/>
  <c r="M61" i="14"/>
  <c r="M65" i="14" s="1"/>
  <c r="R9" i="8"/>
  <c r="J8" i="24"/>
  <c r="B8" i="21"/>
  <c r="J8" i="16"/>
  <c r="B8" i="13"/>
  <c r="J8" i="8"/>
  <c r="C8" i="30"/>
  <c r="C61" i="30" s="1"/>
  <c r="C65" i="30" s="1"/>
  <c r="M61" i="29"/>
  <c r="M65" i="29" s="1"/>
  <c r="L61" i="25"/>
  <c r="L65" i="25" s="1"/>
  <c r="L61" i="21"/>
  <c r="L65" i="21" s="1"/>
  <c r="N61" i="14"/>
  <c r="N65" i="14" s="1"/>
  <c r="J8" i="10"/>
  <c r="R9" i="10"/>
  <c r="O61" i="9"/>
  <c r="O65" i="9" s="1"/>
  <c r="S9" i="8"/>
  <c r="B8" i="32"/>
  <c r="B8" i="8"/>
  <c r="Q28" i="31"/>
  <c r="Q8" i="31" s="1"/>
  <c r="Q62" i="31"/>
  <c r="P62" i="32"/>
  <c r="R9" i="28"/>
  <c r="M61" i="21"/>
  <c r="R9" i="20"/>
  <c r="F61" i="14"/>
  <c r="F65" i="14" s="1"/>
  <c r="R9" i="13"/>
  <c r="L61" i="12"/>
  <c r="L65" i="12" s="1"/>
  <c r="C61" i="10"/>
  <c r="C65" i="10" s="1"/>
  <c r="V61" i="2"/>
  <c r="V65" i="2" s="1"/>
  <c r="J8" i="14"/>
  <c r="B8" i="11"/>
  <c r="B8" i="3"/>
  <c r="T57" i="32"/>
  <c r="M65" i="30"/>
  <c r="C8" i="28"/>
  <c r="C61" i="28" s="1"/>
  <c r="C65" i="28" s="1"/>
  <c r="R9" i="26"/>
  <c r="R9" i="24"/>
  <c r="K8" i="20"/>
  <c r="G61" i="14"/>
  <c r="G65" i="14" s="1"/>
  <c r="G61" i="11"/>
  <c r="G65" i="11" s="1"/>
  <c r="R9" i="11"/>
  <c r="G61" i="9"/>
  <c r="G65" i="9" s="1"/>
  <c r="S8" i="8"/>
  <c r="M61" i="8"/>
  <c r="J8" i="25"/>
  <c r="B8" i="22"/>
  <c r="J8" i="17"/>
  <c r="B8" i="14"/>
  <c r="J8" i="9"/>
  <c r="B8" i="6"/>
  <c r="R44" i="10"/>
  <c r="J43" i="10"/>
  <c r="R43" i="10" s="1"/>
  <c r="C8" i="9"/>
  <c r="C61" i="9" s="1"/>
  <c r="C65" i="9" s="1"/>
  <c r="S9" i="6"/>
  <c r="M61" i="5"/>
  <c r="M65" i="5" s="1"/>
  <c r="W61" i="23"/>
  <c r="W65" i="23" s="1"/>
  <c r="J43" i="1"/>
  <c r="R43" i="1" s="1"/>
  <c r="G61" i="5"/>
  <c r="G65" i="5" s="1"/>
  <c r="O61" i="5"/>
  <c r="O65" i="5" s="1"/>
  <c r="B8" i="2"/>
  <c r="B61" i="2" s="1"/>
  <c r="B65" i="2" s="1"/>
  <c r="V61" i="10"/>
  <c r="V65" i="10" s="1"/>
  <c r="V61" i="6"/>
  <c r="V65" i="6" s="1"/>
  <c r="C8" i="4"/>
  <c r="C61" i="4" s="1"/>
  <c r="C65" i="4" s="1"/>
  <c r="K8" i="4"/>
  <c r="H61" i="2"/>
  <c r="H65" i="2" s="1"/>
  <c r="C8" i="2"/>
  <c r="C61" i="2" s="1"/>
  <c r="C65" i="2" s="1"/>
  <c r="S9" i="2"/>
  <c r="R9" i="5"/>
  <c r="M61" i="2"/>
  <c r="M65" i="2" s="1"/>
  <c r="W43" i="28"/>
  <c r="W61" i="28" s="1"/>
  <c r="W65" i="28" s="1"/>
  <c r="W43" i="20"/>
  <c r="W61" i="20" s="1"/>
  <c r="W65" i="20" s="1"/>
  <c r="J43" i="30"/>
  <c r="R43" i="30" s="1"/>
  <c r="B43" i="29"/>
  <c r="B61" i="29" s="1"/>
  <c r="B65" i="29" s="1"/>
  <c r="B43" i="28"/>
  <c r="B43" i="26"/>
  <c r="J43" i="26"/>
  <c r="R43" i="26" s="1"/>
  <c r="B43" i="25"/>
  <c r="J43" i="25"/>
  <c r="R43" i="25" s="1"/>
  <c r="B43" i="22"/>
  <c r="B43" i="18"/>
  <c r="J43" i="18"/>
  <c r="R43" i="18" s="1"/>
  <c r="B43" i="16"/>
  <c r="B43" i="15"/>
  <c r="B43" i="14"/>
  <c r="B43" i="13"/>
  <c r="B43" i="12"/>
  <c r="B43" i="7"/>
  <c r="B43" i="6"/>
  <c r="J43" i="6"/>
  <c r="R43" i="6" s="1"/>
  <c r="B43" i="5"/>
  <c r="B61" i="5" s="1"/>
  <c r="B65" i="5" s="1"/>
  <c r="J43" i="4"/>
  <c r="R43" i="4" s="1"/>
  <c r="V43" i="29"/>
  <c r="V43" i="25"/>
  <c r="V61" i="25" s="1"/>
  <c r="V65" i="25" s="1"/>
  <c r="V43" i="21"/>
  <c r="V43" i="17"/>
  <c r="V43" i="13"/>
  <c r="V43" i="9"/>
  <c r="V61" i="9" s="1"/>
  <c r="V65" i="9" s="1"/>
  <c r="V43" i="5"/>
  <c r="W43" i="29"/>
  <c r="W61" i="29" s="1"/>
  <c r="W65" i="29" s="1"/>
  <c r="W43" i="25"/>
  <c r="W43" i="13"/>
  <c r="W43" i="9"/>
  <c r="W61" i="9" s="1"/>
  <c r="W65" i="9" s="1"/>
  <c r="V43" i="20"/>
  <c r="V43" i="4"/>
  <c r="V61" i="4" s="1"/>
  <c r="V65" i="4" s="1"/>
  <c r="W43" i="32"/>
  <c r="W61" i="32" s="1"/>
  <c r="W65" i="32" s="1"/>
  <c r="W43" i="16"/>
  <c r="R56" i="25"/>
  <c r="R56" i="30"/>
  <c r="J43" i="11"/>
  <c r="R43" i="11" s="1"/>
  <c r="B43" i="11"/>
  <c r="R56" i="32"/>
  <c r="J43" i="29"/>
  <c r="R43" i="29" s="1"/>
  <c r="J43" i="14"/>
  <c r="R43" i="14" s="1"/>
  <c r="J43" i="13"/>
  <c r="R43" i="13" s="1"/>
  <c r="J43" i="12"/>
  <c r="R43" i="12" s="1"/>
  <c r="J43" i="3"/>
  <c r="R43" i="3" s="1"/>
  <c r="B43" i="3"/>
  <c r="B43" i="30"/>
  <c r="B61" i="30" s="1"/>
  <c r="B65" i="30" s="1"/>
  <c r="B43" i="23"/>
  <c r="J43" i="15"/>
  <c r="R43" i="15" s="1"/>
  <c r="B43" i="4"/>
  <c r="R56" i="26"/>
  <c r="B43" i="31"/>
  <c r="J43" i="31"/>
  <c r="R43" i="31" s="1"/>
  <c r="B43" i="17"/>
  <c r="J43" i="17"/>
  <c r="R43" i="17" s="1"/>
  <c r="R56" i="6"/>
  <c r="B43" i="24"/>
  <c r="J43" i="24"/>
  <c r="R43" i="24" s="1"/>
  <c r="B43" i="32"/>
  <c r="B43" i="19"/>
  <c r="J43" i="19"/>
  <c r="R43" i="19" s="1"/>
  <c r="B43" i="8"/>
  <c r="R56" i="1"/>
  <c r="B43" i="1"/>
  <c r="B43" i="27"/>
  <c r="J43" i="22"/>
  <c r="R43" i="22" s="1"/>
  <c r="J43" i="21"/>
  <c r="R43" i="21" s="1"/>
  <c r="J43" i="16"/>
  <c r="R43" i="16" s="1"/>
  <c r="R44" i="24"/>
  <c r="R44" i="29"/>
  <c r="J43" i="23"/>
  <c r="R43" i="23" s="1"/>
  <c r="J43" i="2"/>
  <c r="R43" i="2" s="1"/>
  <c r="J43" i="27"/>
  <c r="R43" i="27" s="1"/>
  <c r="J43" i="8"/>
  <c r="R43" i="8" s="1"/>
  <c r="J43" i="7"/>
  <c r="R43" i="7" s="1"/>
  <c r="J43" i="5"/>
  <c r="R43" i="5" s="1"/>
  <c r="R44" i="14"/>
  <c r="R44" i="17"/>
  <c r="R44" i="31"/>
  <c r="J43" i="28"/>
  <c r="R43" i="28" s="1"/>
  <c r="R28" i="24"/>
  <c r="J8" i="32"/>
  <c r="S8" i="30"/>
  <c r="R28" i="17"/>
  <c r="B8" i="28"/>
  <c r="B61" i="28" s="1"/>
  <c r="B65" i="28" s="1"/>
  <c r="B8" i="25"/>
  <c r="B61" i="25" s="1"/>
  <c r="B65" i="25" s="1"/>
  <c r="B8" i="19"/>
  <c r="J8" i="18"/>
  <c r="J8" i="2"/>
  <c r="R8" i="2" s="1"/>
  <c r="R28" i="4"/>
  <c r="R28" i="25"/>
  <c r="J8" i="22"/>
  <c r="J8" i="19"/>
  <c r="B8" i="16"/>
  <c r="B61" i="16" s="1"/>
  <c r="B65" i="16" s="1"/>
  <c r="J8" i="11"/>
  <c r="R28" i="14"/>
  <c r="B8" i="20"/>
  <c r="B61" i="20" s="1"/>
  <c r="B65" i="20" s="1"/>
  <c r="R28" i="8"/>
  <c r="J8" i="26"/>
  <c r="J8" i="23"/>
  <c r="B8" i="17"/>
  <c r="R28" i="31"/>
  <c r="J8" i="29"/>
  <c r="B8" i="27"/>
  <c r="J8" i="27"/>
  <c r="J8" i="20"/>
  <c r="J61" i="20" s="1"/>
  <c r="B8" i="9"/>
  <c r="B61" i="9" s="1"/>
  <c r="B65" i="9" s="1"/>
  <c r="B8" i="24"/>
  <c r="B8" i="15"/>
  <c r="J8" i="28"/>
  <c r="J8" i="15"/>
  <c r="K8" i="1"/>
  <c r="K8" i="23"/>
  <c r="K8" i="11"/>
  <c r="K8" i="2"/>
  <c r="K8" i="19"/>
  <c r="K8" i="13"/>
  <c r="R9" i="27"/>
  <c r="R9" i="29"/>
  <c r="R9" i="30"/>
  <c r="R9" i="32"/>
  <c r="J8" i="1"/>
  <c r="J8" i="13"/>
  <c r="J8" i="7"/>
  <c r="J8" i="6"/>
  <c r="J8" i="3"/>
  <c r="K8" i="27"/>
  <c r="K8" i="25"/>
  <c r="K8" i="15"/>
  <c r="S9" i="4"/>
  <c r="S9" i="18"/>
  <c r="S9" i="20"/>
  <c r="S9" i="30"/>
  <c r="B61" i="21" l="1"/>
  <c r="B65" i="21" s="1"/>
  <c r="H61" i="18"/>
  <c r="H65" i="18" s="1"/>
  <c r="B61" i="7"/>
  <c r="B65" i="7" s="1"/>
  <c r="Q43" i="15"/>
  <c r="P8" i="3"/>
  <c r="D61" i="18"/>
  <c r="D65" i="18" s="1"/>
  <c r="F61" i="20"/>
  <c r="F65" i="20" s="1"/>
  <c r="K61" i="30"/>
  <c r="K65" i="30" s="1"/>
  <c r="S65" i="30" s="1"/>
  <c r="H61" i="19"/>
  <c r="H65" i="19" s="1"/>
  <c r="B61" i="17"/>
  <c r="B65" i="17" s="1"/>
  <c r="C61" i="3"/>
  <c r="C65" i="3" s="1"/>
  <c r="Q8" i="17"/>
  <c r="P43" i="10"/>
  <c r="K61" i="28"/>
  <c r="K65" i="28" s="1"/>
  <c r="S65" i="28" s="1"/>
  <c r="G61" i="30"/>
  <c r="G65" i="30" s="1"/>
  <c r="Q8" i="32"/>
  <c r="W61" i="31"/>
  <c r="W65" i="31" s="1"/>
  <c r="P43" i="31"/>
  <c r="J61" i="29"/>
  <c r="P43" i="29"/>
  <c r="Q61" i="29"/>
  <c r="Q65" i="29" s="1"/>
  <c r="V61" i="29"/>
  <c r="V65" i="29" s="1"/>
  <c r="P8" i="29"/>
  <c r="P61" i="29" s="1"/>
  <c r="P65" i="29" s="1"/>
  <c r="R8" i="29"/>
  <c r="V61" i="28"/>
  <c r="V65" i="28" s="1"/>
  <c r="S61" i="28"/>
  <c r="M61" i="27"/>
  <c r="M65" i="27" s="1"/>
  <c r="Q43" i="27"/>
  <c r="P61" i="27"/>
  <c r="P65" i="27" s="1"/>
  <c r="Q8" i="27"/>
  <c r="Q61" i="27" s="1"/>
  <c r="Q65" i="27" s="1"/>
  <c r="Q8" i="26"/>
  <c r="G61" i="25"/>
  <c r="G65" i="25" s="1"/>
  <c r="Q8" i="25"/>
  <c r="W61" i="25"/>
  <c r="W65" i="25" s="1"/>
  <c r="Q43" i="24"/>
  <c r="B61" i="24"/>
  <c r="B65" i="24" s="1"/>
  <c r="W61" i="24"/>
  <c r="W65" i="24" s="1"/>
  <c r="Q8" i="24"/>
  <c r="Q61" i="24" s="1"/>
  <c r="Q65" i="24" s="1"/>
  <c r="J61" i="23"/>
  <c r="J65" i="23" s="1"/>
  <c r="R65" i="23" s="1"/>
  <c r="P43" i="23"/>
  <c r="R8" i="23"/>
  <c r="P8" i="23"/>
  <c r="P61" i="23" s="1"/>
  <c r="P65" i="23" s="1"/>
  <c r="U62" i="22"/>
  <c r="T62" i="22"/>
  <c r="C61" i="22"/>
  <c r="C65" i="22" s="1"/>
  <c r="Q8" i="22"/>
  <c r="Q61" i="22" s="1"/>
  <c r="Q65" i="22" s="1"/>
  <c r="K61" i="22"/>
  <c r="S8" i="22"/>
  <c r="Q43" i="21"/>
  <c r="P43" i="21"/>
  <c r="J61" i="21"/>
  <c r="V61" i="21"/>
  <c r="V65" i="21" s="1"/>
  <c r="K61" i="21"/>
  <c r="K65" i="21" s="1"/>
  <c r="S8" i="21"/>
  <c r="V61" i="20"/>
  <c r="V65" i="20" s="1"/>
  <c r="Q8" i="20"/>
  <c r="P8" i="19"/>
  <c r="P61" i="19" s="1"/>
  <c r="P65" i="19" s="1"/>
  <c r="Q8" i="19"/>
  <c r="Q61" i="19" s="1"/>
  <c r="Q65" i="19" s="1"/>
  <c r="F61" i="18"/>
  <c r="F65" i="18" s="1"/>
  <c r="S65" i="18"/>
  <c r="S8" i="18"/>
  <c r="P8" i="18"/>
  <c r="S61" i="18"/>
  <c r="Q43" i="17"/>
  <c r="J61" i="17"/>
  <c r="V61" i="17"/>
  <c r="V65" i="17" s="1"/>
  <c r="P8" i="17"/>
  <c r="K61" i="17"/>
  <c r="S8" i="17"/>
  <c r="Q43" i="16"/>
  <c r="Q61" i="16" s="1"/>
  <c r="Q65" i="16" s="1"/>
  <c r="W61" i="16"/>
  <c r="W65" i="16" s="1"/>
  <c r="P8" i="16"/>
  <c r="U62" i="15"/>
  <c r="T62" i="15"/>
  <c r="P43" i="15"/>
  <c r="C61" i="15"/>
  <c r="C65" i="15" s="1"/>
  <c r="Q8" i="15"/>
  <c r="B61" i="14"/>
  <c r="B65" i="14" s="1"/>
  <c r="Q43" i="14"/>
  <c r="Q8" i="14"/>
  <c r="K61" i="14"/>
  <c r="S8" i="14"/>
  <c r="P43" i="13"/>
  <c r="W61" i="13"/>
  <c r="W65" i="13" s="1"/>
  <c r="V61" i="13"/>
  <c r="V65" i="13" s="1"/>
  <c r="Q8" i="13"/>
  <c r="P8" i="13"/>
  <c r="C61" i="12"/>
  <c r="C65" i="12" s="1"/>
  <c r="B61" i="11"/>
  <c r="B65" i="11" s="1"/>
  <c r="P8" i="11"/>
  <c r="U62" i="10"/>
  <c r="T62" i="10"/>
  <c r="Q43" i="10"/>
  <c r="P8" i="10"/>
  <c r="P61" i="10" s="1"/>
  <c r="P65" i="10" s="1"/>
  <c r="K61" i="10"/>
  <c r="P43" i="9"/>
  <c r="K61" i="9"/>
  <c r="S8" i="9"/>
  <c r="Q43" i="8"/>
  <c r="Q61" i="8" s="1"/>
  <c r="Q65" i="8" s="1"/>
  <c r="B61" i="8"/>
  <c r="B65" i="8" s="1"/>
  <c r="Q8" i="7"/>
  <c r="P8" i="7"/>
  <c r="P61" i="7" s="1"/>
  <c r="P65" i="7" s="1"/>
  <c r="K65" i="7"/>
  <c r="S65" i="7" s="1"/>
  <c r="S61" i="7"/>
  <c r="C61" i="6"/>
  <c r="C65" i="6" s="1"/>
  <c r="Q8" i="6"/>
  <c r="K61" i="6"/>
  <c r="K65" i="6" s="1"/>
  <c r="S8" i="6"/>
  <c r="U62" i="5"/>
  <c r="T62" i="5"/>
  <c r="N61" i="5"/>
  <c r="N65" i="5" s="1"/>
  <c r="V61" i="5"/>
  <c r="V65" i="5" s="1"/>
  <c r="R8" i="5"/>
  <c r="Q8" i="5"/>
  <c r="Q61" i="5" s="1"/>
  <c r="Q65" i="5" s="1"/>
  <c r="P43" i="4"/>
  <c r="B61" i="4"/>
  <c r="B65" i="4" s="1"/>
  <c r="J61" i="4"/>
  <c r="O61" i="3"/>
  <c r="O65" i="3" s="1"/>
  <c r="G61" i="3"/>
  <c r="G65" i="3" s="1"/>
  <c r="K61" i="3"/>
  <c r="K65" i="3" s="1"/>
  <c r="P43" i="3"/>
  <c r="P61" i="3" s="1"/>
  <c r="P65" i="3" s="1"/>
  <c r="M65" i="3"/>
  <c r="S65" i="3" s="1"/>
  <c r="S61" i="3"/>
  <c r="U62" i="2"/>
  <c r="T62" i="2"/>
  <c r="Q43" i="2"/>
  <c r="P43" i="1"/>
  <c r="B61" i="1"/>
  <c r="B65" i="1" s="1"/>
  <c r="P8" i="1"/>
  <c r="R8" i="1"/>
  <c r="J61" i="1"/>
  <c r="U62" i="31"/>
  <c r="T62" i="31"/>
  <c r="U9" i="32"/>
  <c r="E8" i="32"/>
  <c r="T9" i="32"/>
  <c r="U28" i="28"/>
  <c r="T28" i="28"/>
  <c r="U28" i="21"/>
  <c r="T28" i="21"/>
  <c r="U28" i="32"/>
  <c r="T28" i="32"/>
  <c r="U28" i="5"/>
  <c r="T28" i="5"/>
  <c r="E8" i="15"/>
  <c r="T9" i="15"/>
  <c r="U9" i="15"/>
  <c r="E8" i="26"/>
  <c r="T9" i="26"/>
  <c r="U9" i="26"/>
  <c r="U62" i="11"/>
  <c r="T62" i="11"/>
  <c r="E8" i="1"/>
  <c r="U9" i="1"/>
  <c r="T9" i="1"/>
  <c r="E43" i="1"/>
  <c r="U44" i="1"/>
  <c r="T44" i="1"/>
  <c r="E43" i="12"/>
  <c r="U44" i="12"/>
  <c r="T44" i="12"/>
  <c r="E43" i="4"/>
  <c r="U44" i="4"/>
  <c r="T44" i="4"/>
  <c r="S8" i="25"/>
  <c r="K61" i="25"/>
  <c r="S8" i="1"/>
  <c r="K61" i="1"/>
  <c r="R8" i="20"/>
  <c r="R61" i="23"/>
  <c r="R8" i="11"/>
  <c r="J61" i="11"/>
  <c r="J61" i="2"/>
  <c r="R8" i="32"/>
  <c r="J61" i="32"/>
  <c r="S8" i="4"/>
  <c r="K61" i="4"/>
  <c r="M65" i="6"/>
  <c r="B61" i="6"/>
  <c r="B65" i="6" s="1"/>
  <c r="B61" i="32"/>
  <c r="B65" i="32" s="1"/>
  <c r="U28" i="31"/>
  <c r="T28" i="31"/>
  <c r="S8" i="24"/>
  <c r="K61" i="24"/>
  <c r="P8" i="30"/>
  <c r="P61" i="30" s="1"/>
  <c r="P65" i="30" s="1"/>
  <c r="U56" i="27"/>
  <c r="T56" i="27"/>
  <c r="U56" i="28"/>
  <c r="T56" i="28"/>
  <c r="E8" i="31"/>
  <c r="U9" i="31"/>
  <c r="T9" i="31"/>
  <c r="E43" i="23"/>
  <c r="U44" i="23"/>
  <c r="T44" i="23"/>
  <c r="P8" i="20"/>
  <c r="P61" i="20" s="1"/>
  <c r="P65" i="20" s="1"/>
  <c r="U28" i="22"/>
  <c r="T28" i="22"/>
  <c r="E43" i="18"/>
  <c r="T44" i="18"/>
  <c r="U44" i="18"/>
  <c r="Q8" i="28"/>
  <c r="Q61" i="28" s="1"/>
  <c r="Q65" i="28" s="1"/>
  <c r="E43" i="25"/>
  <c r="U44" i="25"/>
  <c r="T44" i="25"/>
  <c r="U62" i="21"/>
  <c r="T62" i="21"/>
  <c r="Q61" i="15"/>
  <c r="Q65" i="15" s="1"/>
  <c r="T56" i="14"/>
  <c r="U56" i="14"/>
  <c r="U28" i="16"/>
  <c r="T28" i="16"/>
  <c r="U56" i="21"/>
  <c r="T56" i="21"/>
  <c r="P43" i="22"/>
  <c r="E43" i="10"/>
  <c r="T44" i="10"/>
  <c r="U44" i="10"/>
  <c r="E8" i="3"/>
  <c r="U9" i="3"/>
  <c r="T9" i="3"/>
  <c r="U56" i="16"/>
  <c r="T56" i="16"/>
  <c r="U28" i="3"/>
  <c r="T28" i="3"/>
  <c r="E43" i="11"/>
  <c r="T44" i="11"/>
  <c r="U44" i="11"/>
  <c r="Q8" i="11"/>
  <c r="Q43" i="6"/>
  <c r="Q61" i="6" s="1"/>
  <c r="Q65" i="6" s="1"/>
  <c r="E8" i="16"/>
  <c r="U9" i="16"/>
  <c r="T9" i="16"/>
  <c r="P43" i="14"/>
  <c r="P61" i="14" s="1"/>
  <c r="P65" i="14" s="1"/>
  <c r="Q43" i="11"/>
  <c r="P8" i="12"/>
  <c r="P61" i="12" s="1"/>
  <c r="P65" i="12" s="1"/>
  <c r="U28" i="11"/>
  <c r="T28" i="11"/>
  <c r="E8" i="6"/>
  <c r="U9" i="6"/>
  <c r="T9" i="6"/>
  <c r="Q43" i="9"/>
  <c r="S8" i="11"/>
  <c r="K61" i="11"/>
  <c r="E43" i="20"/>
  <c r="U44" i="20"/>
  <c r="T44" i="20"/>
  <c r="R8" i="14"/>
  <c r="J61" i="14"/>
  <c r="P8" i="28"/>
  <c r="Q43" i="7"/>
  <c r="Q61" i="7" s="1"/>
  <c r="Q65" i="7" s="1"/>
  <c r="U56" i="8"/>
  <c r="T56" i="8"/>
  <c r="Q8" i="1"/>
  <c r="S8" i="27"/>
  <c r="K61" i="27"/>
  <c r="R8" i="15"/>
  <c r="J61" i="15"/>
  <c r="R61" i="20"/>
  <c r="J65" i="20"/>
  <c r="R65" i="20" s="1"/>
  <c r="R8" i="26"/>
  <c r="J61" i="26"/>
  <c r="R8" i="18"/>
  <c r="J61" i="18"/>
  <c r="R8" i="9"/>
  <c r="J61" i="9"/>
  <c r="M65" i="21"/>
  <c r="S65" i="21" s="1"/>
  <c r="S61" i="21"/>
  <c r="S8" i="31"/>
  <c r="K61" i="31"/>
  <c r="B61" i="31"/>
  <c r="B65" i="31" s="1"/>
  <c r="Q43" i="31"/>
  <c r="Q61" i="31" s="1"/>
  <c r="Q65" i="31" s="1"/>
  <c r="E43" i="27"/>
  <c r="U44" i="27"/>
  <c r="T44" i="27"/>
  <c r="J61" i="31"/>
  <c r="E43" i="28"/>
  <c r="U44" i="28"/>
  <c r="T44" i="28"/>
  <c r="J61" i="12"/>
  <c r="Q61" i="17"/>
  <c r="Q65" i="17" s="1"/>
  <c r="E8" i="20"/>
  <c r="U9" i="20"/>
  <c r="T9" i="20"/>
  <c r="T28" i="18"/>
  <c r="U28" i="18"/>
  <c r="E43" i="24"/>
  <c r="U44" i="24"/>
  <c r="T44" i="24"/>
  <c r="Q43" i="13"/>
  <c r="Q43" i="1"/>
  <c r="T56" i="11"/>
  <c r="U56" i="11"/>
  <c r="E8" i="5"/>
  <c r="T9" i="5"/>
  <c r="U9" i="5"/>
  <c r="U56" i="9"/>
  <c r="T56" i="9"/>
  <c r="E8" i="7"/>
  <c r="T9" i="7"/>
  <c r="U9" i="7"/>
  <c r="U28" i="9"/>
  <c r="T28" i="9"/>
  <c r="P43" i="6"/>
  <c r="P8" i="5"/>
  <c r="U62" i="20"/>
  <c r="T62" i="20"/>
  <c r="K61" i="16"/>
  <c r="S8" i="16"/>
  <c r="T28" i="19"/>
  <c r="U28" i="19"/>
  <c r="U56" i="25"/>
  <c r="T56" i="25"/>
  <c r="U56" i="24"/>
  <c r="T56" i="24"/>
  <c r="P43" i="16"/>
  <c r="P61" i="16" s="1"/>
  <c r="P65" i="16" s="1"/>
  <c r="S8" i="15"/>
  <c r="K61" i="15"/>
  <c r="R8" i="24"/>
  <c r="J61" i="24"/>
  <c r="R61" i="4"/>
  <c r="J65" i="4"/>
  <c r="R65" i="4" s="1"/>
  <c r="U28" i="26"/>
  <c r="T28" i="26"/>
  <c r="P8" i="21"/>
  <c r="P61" i="21" s="1"/>
  <c r="P65" i="21" s="1"/>
  <c r="U56" i="5"/>
  <c r="T56" i="5"/>
  <c r="R61" i="21"/>
  <c r="J65" i="21"/>
  <c r="R65" i="21" s="1"/>
  <c r="S8" i="26"/>
  <c r="E8" i="27"/>
  <c r="U9" i="27"/>
  <c r="T9" i="27"/>
  <c r="K61" i="5"/>
  <c r="S8" i="5"/>
  <c r="E43" i="31"/>
  <c r="U44" i="31"/>
  <c r="T44" i="31"/>
  <c r="E8" i="23"/>
  <c r="U9" i="23"/>
  <c r="T9" i="23"/>
  <c r="E8" i="24"/>
  <c r="T9" i="24"/>
  <c r="U9" i="24"/>
  <c r="E43" i="26"/>
  <c r="U44" i="26"/>
  <c r="T44" i="26"/>
  <c r="U56" i="19"/>
  <c r="T56" i="19"/>
  <c r="Q43" i="25"/>
  <c r="Q61" i="25" s="1"/>
  <c r="Q65" i="25" s="1"/>
  <c r="U28" i="24"/>
  <c r="T28" i="24"/>
  <c r="T56" i="22"/>
  <c r="U56" i="22"/>
  <c r="U56" i="18"/>
  <c r="T56" i="18"/>
  <c r="U28" i="14"/>
  <c r="T28" i="14"/>
  <c r="U28" i="8"/>
  <c r="T28" i="8"/>
  <c r="E8" i="4"/>
  <c r="T9" i="4"/>
  <c r="U9" i="4"/>
  <c r="E8" i="12"/>
  <c r="U9" i="12"/>
  <c r="T9" i="12"/>
  <c r="U28" i="12"/>
  <c r="T28" i="12"/>
  <c r="P8" i="9"/>
  <c r="P61" i="9" s="1"/>
  <c r="P65" i="9" s="1"/>
  <c r="Q43" i="3"/>
  <c r="Q61" i="3" s="1"/>
  <c r="Q65" i="3" s="1"/>
  <c r="U56" i="2"/>
  <c r="T56" i="2"/>
  <c r="U28" i="15"/>
  <c r="T28" i="15"/>
  <c r="E43" i="16"/>
  <c r="U44" i="16"/>
  <c r="T44" i="16"/>
  <c r="U62" i="3"/>
  <c r="T62" i="3"/>
  <c r="T56" i="10"/>
  <c r="U56" i="10"/>
  <c r="U28" i="4"/>
  <c r="T28" i="4"/>
  <c r="K65" i="26"/>
  <c r="S65" i="26" s="1"/>
  <c r="S61" i="26"/>
  <c r="U28" i="27"/>
  <c r="T28" i="27"/>
  <c r="E8" i="18"/>
  <c r="U9" i="18"/>
  <c r="T9" i="18"/>
  <c r="U28" i="1"/>
  <c r="T28" i="1"/>
  <c r="E43" i="8"/>
  <c r="U44" i="8"/>
  <c r="T44" i="8"/>
  <c r="P8" i="15"/>
  <c r="P61" i="15" s="1"/>
  <c r="P65" i="15" s="1"/>
  <c r="T62" i="12"/>
  <c r="U62" i="12"/>
  <c r="E43" i="9"/>
  <c r="U44" i="9"/>
  <c r="T44" i="9"/>
  <c r="Q8" i="10"/>
  <c r="Q61" i="10" s="1"/>
  <c r="Q65" i="10" s="1"/>
  <c r="R8" i="28"/>
  <c r="J61" i="28"/>
  <c r="E43" i="19"/>
  <c r="U44" i="19"/>
  <c r="T44" i="19"/>
  <c r="P8" i="25"/>
  <c r="U62" i="24"/>
  <c r="T62" i="24"/>
  <c r="E8" i="14"/>
  <c r="U9" i="14"/>
  <c r="T9" i="14"/>
  <c r="T43" i="12"/>
  <c r="E8" i="19"/>
  <c r="U9" i="19"/>
  <c r="T9" i="19"/>
  <c r="U9" i="25"/>
  <c r="E8" i="25"/>
  <c r="T9" i="25"/>
  <c r="E8" i="22"/>
  <c r="U9" i="22"/>
  <c r="T9" i="22"/>
  <c r="U56" i="26"/>
  <c r="T56" i="26"/>
  <c r="Q61" i="20"/>
  <c r="Q65" i="20" s="1"/>
  <c r="U56" i="3"/>
  <c r="T56" i="3"/>
  <c r="E8" i="11"/>
  <c r="T9" i="11"/>
  <c r="U9" i="11"/>
  <c r="U28" i="10"/>
  <c r="T28" i="10"/>
  <c r="U56" i="12"/>
  <c r="T56" i="12"/>
  <c r="E8" i="9"/>
  <c r="U9" i="9"/>
  <c r="T9" i="9"/>
  <c r="E43" i="2"/>
  <c r="U44" i="2"/>
  <c r="T44" i="2"/>
  <c r="T56" i="7"/>
  <c r="U56" i="7"/>
  <c r="P8" i="4"/>
  <c r="P61" i="4" s="1"/>
  <c r="P65" i="4" s="1"/>
  <c r="E43" i="30"/>
  <c r="U44" i="30"/>
  <c r="T44" i="30"/>
  <c r="E43" i="29"/>
  <c r="U43" i="29" s="1"/>
  <c r="U44" i="29"/>
  <c r="T44" i="29"/>
  <c r="T56" i="23"/>
  <c r="U56" i="23"/>
  <c r="E8" i="28"/>
  <c r="U9" i="28"/>
  <c r="T9" i="28"/>
  <c r="U56" i="1"/>
  <c r="T56" i="1"/>
  <c r="T62" i="13"/>
  <c r="U62" i="13"/>
  <c r="E43" i="5"/>
  <c r="U44" i="5"/>
  <c r="T44" i="5"/>
  <c r="S8" i="20"/>
  <c r="K61" i="20"/>
  <c r="U28" i="30"/>
  <c r="T28" i="30"/>
  <c r="E8" i="29"/>
  <c r="U9" i="29"/>
  <c r="T9" i="29"/>
  <c r="U56" i="31"/>
  <c r="T56" i="31"/>
  <c r="P8" i="24"/>
  <c r="R8" i="19"/>
  <c r="J61" i="19"/>
  <c r="B61" i="18"/>
  <c r="B65" i="18" s="1"/>
  <c r="R8" i="6"/>
  <c r="J61" i="6"/>
  <c r="B61" i="27"/>
  <c r="B65" i="27" s="1"/>
  <c r="B61" i="26"/>
  <c r="B65" i="26" s="1"/>
  <c r="U28" i="29"/>
  <c r="T28" i="29"/>
  <c r="T62" i="27"/>
  <c r="U62" i="27"/>
  <c r="B61" i="15"/>
  <c r="B65" i="15" s="1"/>
  <c r="B61" i="22"/>
  <c r="B65" i="22" s="1"/>
  <c r="M65" i="12"/>
  <c r="S65" i="12" s="1"/>
  <c r="S61" i="12"/>
  <c r="B61" i="13"/>
  <c r="B65" i="13" s="1"/>
  <c r="Q43" i="32"/>
  <c r="Q61" i="32" s="1"/>
  <c r="Q65" i="32" s="1"/>
  <c r="P43" i="32"/>
  <c r="P61" i="32" s="1"/>
  <c r="P65" i="32" s="1"/>
  <c r="J61" i="5"/>
  <c r="E8" i="30"/>
  <c r="U9" i="30"/>
  <c r="T9" i="30"/>
  <c r="T28" i="25"/>
  <c r="U28" i="25"/>
  <c r="E43" i="22"/>
  <c r="U43" i="22" s="1"/>
  <c r="T44" i="22"/>
  <c r="U44" i="22"/>
  <c r="E8" i="21"/>
  <c r="U9" i="21"/>
  <c r="T9" i="21"/>
  <c r="K61" i="32"/>
  <c r="S8" i="32"/>
  <c r="P43" i="17"/>
  <c r="P61" i="17" s="1"/>
  <c r="P65" i="17" s="1"/>
  <c r="U28" i="23"/>
  <c r="T28" i="23"/>
  <c r="Q61" i="21"/>
  <c r="Q65" i="21" s="1"/>
  <c r="P43" i="11"/>
  <c r="P61" i="11" s="1"/>
  <c r="P65" i="11" s="1"/>
  <c r="P8" i="22"/>
  <c r="E43" i="13"/>
  <c r="T44" i="13"/>
  <c r="U44" i="13"/>
  <c r="U62" i="17"/>
  <c r="T62" i="17"/>
  <c r="T28" i="7"/>
  <c r="U28" i="7"/>
  <c r="E43" i="3"/>
  <c r="T44" i="3"/>
  <c r="U44" i="3"/>
  <c r="P43" i="5"/>
  <c r="Q8" i="9"/>
  <c r="E43" i="6"/>
  <c r="T44" i="6"/>
  <c r="U44" i="6"/>
  <c r="U56" i="15"/>
  <c r="T56" i="15"/>
  <c r="Q8" i="23"/>
  <c r="U28" i="2"/>
  <c r="T28" i="2"/>
  <c r="T62" i="19"/>
  <c r="U62" i="19"/>
  <c r="Q43" i="12"/>
  <c r="P43" i="8"/>
  <c r="P61" i="8" s="1"/>
  <c r="P65" i="8" s="1"/>
  <c r="U28" i="6"/>
  <c r="T28" i="6"/>
  <c r="Q43" i="4"/>
  <c r="T56" i="13"/>
  <c r="U56" i="13"/>
  <c r="T56" i="6"/>
  <c r="U56" i="6"/>
  <c r="U62" i="16"/>
  <c r="T62" i="16"/>
  <c r="J61" i="30"/>
  <c r="E8" i="8"/>
  <c r="U9" i="8"/>
  <c r="T9" i="8"/>
  <c r="E8" i="13"/>
  <c r="U9" i="13"/>
  <c r="T9" i="13"/>
  <c r="S8" i="23"/>
  <c r="K61" i="23"/>
  <c r="M65" i="8"/>
  <c r="S65" i="8" s="1"/>
  <c r="S61" i="8"/>
  <c r="Q43" i="26"/>
  <c r="Q61" i="26" s="1"/>
  <c r="Q65" i="26" s="1"/>
  <c r="U28" i="20"/>
  <c r="T28" i="20"/>
  <c r="E43" i="21"/>
  <c r="U44" i="21"/>
  <c r="T44" i="21"/>
  <c r="U62" i="25"/>
  <c r="T62" i="25"/>
  <c r="Q8" i="18"/>
  <c r="Q61" i="18" s="1"/>
  <c r="Q65" i="18" s="1"/>
  <c r="R8" i="3"/>
  <c r="J61" i="3"/>
  <c r="R8" i="27"/>
  <c r="J61" i="27"/>
  <c r="B61" i="19"/>
  <c r="B65" i="19" s="1"/>
  <c r="S8" i="13"/>
  <c r="K61" i="13"/>
  <c r="R8" i="22"/>
  <c r="J61" i="22"/>
  <c r="R61" i="17"/>
  <c r="J65" i="17"/>
  <c r="R65" i="17" s="1"/>
  <c r="K65" i="10"/>
  <c r="S65" i="10" s="1"/>
  <c r="S61" i="10"/>
  <c r="R8" i="8"/>
  <c r="J61" i="8"/>
  <c r="P43" i="25"/>
  <c r="U62" i="28"/>
  <c r="T62" i="28"/>
  <c r="U62" i="29"/>
  <c r="T62" i="29"/>
  <c r="U56" i="17"/>
  <c r="T56" i="17"/>
  <c r="R8" i="7"/>
  <c r="J61" i="7"/>
  <c r="S8" i="19"/>
  <c r="K61" i="19"/>
  <c r="R61" i="29"/>
  <c r="J65" i="29"/>
  <c r="R65" i="29" s="1"/>
  <c r="R8" i="13"/>
  <c r="J61" i="13"/>
  <c r="S8" i="2"/>
  <c r="K61" i="2"/>
  <c r="R8" i="17"/>
  <c r="R8" i="25"/>
  <c r="J61" i="25"/>
  <c r="B61" i="3"/>
  <c r="B65" i="3" s="1"/>
  <c r="R8" i="10"/>
  <c r="J61" i="10"/>
  <c r="R8" i="16"/>
  <c r="J61" i="16"/>
  <c r="K61" i="29"/>
  <c r="S8" i="29"/>
  <c r="U56" i="32"/>
  <c r="T56" i="32"/>
  <c r="U56" i="30"/>
  <c r="T56" i="30"/>
  <c r="P43" i="28"/>
  <c r="U56" i="29"/>
  <c r="T56" i="29"/>
  <c r="P43" i="24"/>
  <c r="U62" i="30"/>
  <c r="T62" i="30"/>
  <c r="U62" i="26"/>
  <c r="T62" i="26"/>
  <c r="U56" i="20"/>
  <c r="T56" i="20"/>
  <c r="T44" i="32"/>
  <c r="E43" i="32"/>
  <c r="U44" i="32"/>
  <c r="Q61" i="30"/>
  <c r="Q65" i="30" s="1"/>
  <c r="E8" i="17"/>
  <c r="T9" i="17"/>
  <c r="U9" i="17"/>
  <c r="P8" i="26"/>
  <c r="P61" i="26" s="1"/>
  <c r="P65" i="26" s="1"/>
  <c r="P43" i="18"/>
  <c r="U28" i="17"/>
  <c r="T28" i="17"/>
  <c r="P8" i="31"/>
  <c r="P61" i="31" s="1"/>
  <c r="P65" i="31" s="1"/>
  <c r="U62" i="7"/>
  <c r="T62" i="7"/>
  <c r="U62" i="18"/>
  <c r="T62" i="18"/>
  <c r="E43" i="15"/>
  <c r="U44" i="15"/>
  <c r="T44" i="15"/>
  <c r="Q43" i="23"/>
  <c r="E43" i="17"/>
  <c r="U44" i="17"/>
  <c r="T44" i="17"/>
  <c r="Q8" i="4"/>
  <c r="T28" i="13"/>
  <c r="U28" i="13"/>
  <c r="U62" i="1"/>
  <c r="T62" i="1"/>
  <c r="Q8" i="2"/>
  <c r="Q61" i="2" s="1"/>
  <c r="Q65" i="2" s="1"/>
  <c r="T56" i="4"/>
  <c r="U56" i="4"/>
  <c r="P8" i="2"/>
  <c r="P61" i="2" s="1"/>
  <c r="P65" i="2" s="1"/>
  <c r="E43" i="7"/>
  <c r="T44" i="7"/>
  <c r="U44" i="7"/>
  <c r="E8" i="2"/>
  <c r="T9" i="2"/>
  <c r="U9" i="2"/>
  <c r="Q8" i="12"/>
  <c r="E8" i="10"/>
  <c r="U9" i="10"/>
  <c r="T9" i="10"/>
  <c r="E43" i="14"/>
  <c r="U44" i="14"/>
  <c r="T44" i="14"/>
  <c r="P8" i="6"/>
  <c r="Q61" i="13" l="1"/>
  <c r="Q65" i="13" s="1"/>
  <c r="S61" i="6"/>
  <c r="S65" i="6"/>
  <c r="S61" i="30"/>
  <c r="P61" i="1"/>
  <c r="P65" i="1" s="1"/>
  <c r="P61" i="18"/>
  <c r="P65" i="18" s="1"/>
  <c r="Q61" i="9"/>
  <c r="Q65" i="9" s="1"/>
  <c r="Q61" i="14"/>
  <c r="Q65" i="14" s="1"/>
  <c r="P61" i="13"/>
  <c r="P65" i="13" s="1"/>
  <c r="T43" i="29"/>
  <c r="T43" i="22"/>
  <c r="K65" i="22"/>
  <c r="S65" i="22" s="1"/>
  <c r="S61" i="22"/>
  <c r="T8" i="19"/>
  <c r="K65" i="17"/>
  <c r="S65" i="17" s="1"/>
  <c r="S61" i="17"/>
  <c r="K65" i="14"/>
  <c r="S65" i="14" s="1"/>
  <c r="S61" i="14"/>
  <c r="Q61" i="12"/>
  <c r="Q65" i="12" s="1"/>
  <c r="U43" i="11"/>
  <c r="K65" i="9"/>
  <c r="S65" i="9" s="1"/>
  <c r="S61" i="9"/>
  <c r="Q61" i="1"/>
  <c r="Q65" i="1" s="1"/>
  <c r="R61" i="5"/>
  <c r="J65" i="5"/>
  <c r="R65" i="5" s="1"/>
  <c r="U43" i="8"/>
  <c r="T43" i="8"/>
  <c r="U43" i="4"/>
  <c r="T43" i="4"/>
  <c r="R61" i="26"/>
  <c r="J65" i="26"/>
  <c r="R65" i="26" s="1"/>
  <c r="E61" i="16"/>
  <c r="U8" i="16"/>
  <c r="T8" i="16"/>
  <c r="U43" i="18"/>
  <c r="T43" i="18"/>
  <c r="E61" i="32"/>
  <c r="T8" i="32"/>
  <c r="E61" i="2"/>
  <c r="T8" i="2"/>
  <c r="U8" i="2"/>
  <c r="U43" i="17"/>
  <c r="T43" i="17"/>
  <c r="E61" i="17"/>
  <c r="U8" i="17"/>
  <c r="T8" i="17"/>
  <c r="K65" i="23"/>
  <c r="S65" i="23" s="1"/>
  <c r="S61" i="23"/>
  <c r="R61" i="30"/>
  <c r="J65" i="30"/>
  <c r="R65" i="30" s="1"/>
  <c r="Q61" i="23"/>
  <c r="Q65" i="23" s="1"/>
  <c r="R61" i="28"/>
  <c r="J65" i="28"/>
  <c r="R65" i="28" s="1"/>
  <c r="U43" i="26"/>
  <c r="T43" i="26"/>
  <c r="K65" i="16"/>
  <c r="S65" i="16" s="1"/>
  <c r="S61" i="16"/>
  <c r="T43" i="28"/>
  <c r="E61" i="31"/>
  <c r="U8" i="31"/>
  <c r="T8" i="31"/>
  <c r="J65" i="32"/>
  <c r="R65" i="32" s="1"/>
  <c r="R61" i="32"/>
  <c r="K65" i="1"/>
  <c r="S65" i="1" s="1"/>
  <c r="S61" i="1"/>
  <c r="K65" i="13"/>
  <c r="S65" i="13" s="1"/>
  <c r="S61" i="13"/>
  <c r="E61" i="29"/>
  <c r="U8" i="29"/>
  <c r="T8" i="29"/>
  <c r="T43" i="1"/>
  <c r="U43" i="1"/>
  <c r="R61" i="10"/>
  <c r="J65" i="10"/>
  <c r="R65" i="10" s="1"/>
  <c r="U8" i="8"/>
  <c r="E61" i="8"/>
  <c r="T8" i="8"/>
  <c r="E61" i="9"/>
  <c r="U8" i="9"/>
  <c r="T8" i="9"/>
  <c r="K65" i="31"/>
  <c r="S65" i="31" s="1"/>
  <c r="S61" i="31"/>
  <c r="E61" i="6"/>
  <c r="U8" i="6"/>
  <c r="R61" i="27"/>
  <c r="J65" i="27"/>
  <c r="R65" i="27" s="1"/>
  <c r="T43" i="13"/>
  <c r="U43" i="13"/>
  <c r="P61" i="24"/>
  <c r="P65" i="24" s="1"/>
  <c r="K65" i="20"/>
  <c r="S65" i="20" s="1"/>
  <c r="S61" i="20"/>
  <c r="E61" i="25"/>
  <c r="U8" i="25"/>
  <c r="E61" i="14"/>
  <c r="U8" i="14"/>
  <c r="T8" i="14"/>
  <c r="U43" i="16"/>
  <c r="T43" i="16"/>
  <c r="U43" i="31"/>
  <c r="T43" i="31"/>
  <c r="E61" i="7"/>
  <c r="U8" i="7"/>
  <c r="T8" i="7"/>
  <c r="R61" i="31"/>
  <c r="J65" i="31"/>
  <c r="R65" i="31" s="1"/>
  <c r="U43" i="20"/>
  <c r="T43" i="20"/>
  <c r="U8" i="11"/>
  <c r="Q61" i="11"/>
  <c r="Q65" i="11" s="1"/>
  <c r="U8" i="1"/>
  <c r="E61" i="1"/>
  <c r="T8" i="1"/>
  <c r="E61" i="15"/>
  <c r="T8" i="15"/>
  <c r="U8" i="15"/>
  <c r="U43" i="28"/>
  <c r="U43" i="21"/>
  <c r="T43" i="21"/>
  <c r="T43" i="3"/>
  <c r="U43" i="3"/>
  <c r="T8" i="22"/>
  <c r="P61" i="22"/>
  <c r="P65" i="22" s="1"/>
  <c r="K65" i="32"/>
  <c r="S65" i="32" s="1"/>
  <c r="S61" i="32"/>
  <c r="R61" i="24"/>
  <c r="J65" i="24"/>
  <c r="R65" i="24" s="1"/>
  <c r="E61" i="20"/>
  <c r="U8" i="20"/>
  <c r="T8" i="20"/>
  <c r="K65" i="11"/>
  <c r="S65" i="11" s="1"/>
  <c r="S61" i="11"/>
  <c r="J65" i="2"/>
  <c r="R65" i="2" s="1"/>
  <c r="R61" i="2"/>
  <c r="K65" i="25"/>
  <c r="S65" i="25" s="1"/>
  <c r="S61" i="25"/>
  <c r="U43" i="12"/>
  <c r="E61" i="27"/>
  <c r="U8" i="27"/>
  <c r="T8" i="27"/>
  <c r="U43" i="10"/>
  <c r="T43" i="10"/>
  <c r="R61" i="19"/>
  <c r="J65" i="19"/>
  <c r="R65" i="19" s="1"/>
  <c r="E61" i="22"/>
  <c r="U8" i="22"/>
  <c r="R61" i="25"/>
  <c r="J65" i="25"/>
  <c r="R65" i="25" s="1"/>
  <c r="U43" i="7"/>
  <c r="T43" i="7"/>
  <c r="U43" i="32"/>
  <c r="T43" i="32"/>
  <c r="K65" i="19"/>
  <c r="S65" i="19" s="1"/>
  <c r="S61" i="19"/>
  <c r="J65" i="3"/>
  <c r="R65" i="3" s="1"/>
  <c r="R61" i="3"/>
  <c r="E61" i="24"/>
  <c r="U8" i="24"/>
  <c r="T8" i="24"/>
  <c r="K65" i="5"/>
  <c r="S65" i="5" s="1"/>
  <c r="S61" i="5"/>
  <c r="P61" i="5"/>
  <c r="P65" i="5" s="1"/>
  <c r="R61" i="9"/>
  <c r="J65" i="9"/>
  <c r="R65" i="9" s="1"/>
  <c r="R61" i="15"/>
  <c r="J65" i="15"/>
  <c r="R65" i="15" s="1"/>
  <c r="E61" i="3"/>
  <c r="U8" i="3"/>
  <c r="T8" i="3"/>
  <c r="T43" i="25"/>
  <c r="U43" i="25"/>
  <c r="J65" i="11"/>
  <c r="R65" i="11" s="1"/>
  <c r="R61" i="11"/>
  <c r="R61" i="1"/>
  <c r="J65" i="1"/>
  <c r="R65" i="1" s="1"/>
  <c r="T8" i="6"/>
  <c r="P61" i="6"/>
  <c r="P65" i="6" s="1"/>
  <c r="R61" i="8"/>
  <c r="J65" i="8"/>
  <c r="R65" i="8" s="1"/>
  <c r="R61" i="13"/>
  <c r="J65" i="13"/>
  <c r="R65" i="13" s="1"/>
  <c r="E61" i="11"/>
  <c r="T8" i="11"/>
  <c r="T43" i="19"/>
  <c r="U43" i="19"/>
  <c r="E61" i="4"/>
  <c r="U8" i="4"/>
  <c r="T8" i="4"/>
  <c r="U43" i="14"/>
  <c r="T43" i="14"/>
  <c r="E61" i="10"/>
  <c r="U8" i="10"/>
  <c r="T8" i="10"/>
  <c r="T43" i="15"/>
  <c r="U43" i="15"/>
  <c r="K65" i="29"/>
  <c r="S65" i="29" s="1"/>
  <c r="S61" i="29"/>
  <c r="R61" i="22"/>
  <c r="J65" i="22"/>
  <c r="R65" i="22" s="1"/>
  <c r="E61" i="13"/>
  <c r="T8" i="13"/>
  <c r="U8" i="13"/>
  <c r="R61" i="6"/>
  <c r="J65" i="6"/>
  <c r="R65" i="6" s="1"/>
  <c r="T43" i="2"/>
  <c r="U43" i="2"/>
  <c r="T8" i="25"/>
  <c r="P61" i="25"/>
  <c r="P65" i="25" s="1"/>
  <c r="E61" i="18"/>
  <c r="U8" i="18"/>
  <c r="T8" i="18"/>
  <c r="E61" i="12"/>
  <c r="U8" i="12"/>
  <c r="T8" i="12"/>
  <c r="K65" i="15"/>
  <c r="S65" i="15" s="1"/>
  <c r="S61" i="15"/>
  <c r="U43" i="27"/>
  <c r="T43" i="27"/>
  <c r="T8" i="28"/>
  <c r="P61" i="28"/>
  <c r="P65" i="28" s="1"/>
  <c r="T43" i="11"/>
  <c r="U8" i="32"/>
  <c r="U8" i="23"/>
  <c r="E61" i="23"/>
  <c r="T8" i="23"/>
  <c r="E61" i="5"/>
  <c r="T8" i="5"/>
  <c r="U8" i="5"/>
  <c r="K65" i="24"/>
  <c r="S65" i="24" s="1"/>
  <c r="S61" i="24"/>
  <c r="K65" i="4"/>
  <c r="S65" i="4" s="1"/>
  <c r="S61" i="4"/>
  <c r="U8" i="26"/>
  <c r="E61" i="26"/>
  <c r="T8" i="26"/>
  <c r="Q61" i="4"/>
  <c r="Q65" i="4" s="1"/>
  <c r="R61" i="16"/>
  <c r="J65" i="16"/>
  <c r="R65" i="16" s="1"/>
  <c r="K65" i="2"/>
  <c r="S65" i="2" s="1"/>
  <c r="S61" i="2"/>
  <c r="R61" i="7"/>
  <c r="J65" i="7"/>
  <c r="R65" i="7" s="1"/>
  <c r="U43" i="6"/>
  <c r="T43" i="6"/>
  <c r="E61" i="21"/>
  <c r="U8" i="21"/>
  <c r="T8" i="21"/>
  <c r="E61" i="30"/>
  <c r="U8" i="30"/>
  <c r="T8" i="30"/>
  <c r="U43" i="5"/>
  <c r="T43" i="5"/>
  <c r="E61" i="28"/>
  <c r="U8" i="28"/>
  <c r="U43" i="30"/>
  <c r="T43" i="30"/>
  <c r="E61" i="19"/>
  <c r="U8" i="19"/>
  <c r="T43" i="9"/>
  <c r="U43" i="9"/>
  <c r="U43" i="24"/>
  <c r="T43" i="24"/>
  <c r="R61" i="12"/>
  <c r="J65" i="12"/>
  <c r="R65" i="12" s="1"/>
  <c r="R61" i="18"/>
  <c r="J65" i="18"/>
  <c r="R65" i="18" s="1"/>
  <c r="K65" i="27"/>
  <c r="S65" i="27" s="1"/>
  <c r="S61" i="27"/>
  <c r="R61" i="14"/>
  <c r="J65" i="14"/>
  <c r="R65" i="14" s="1"/>
  <c r="U43" i="23"/>
  <c r="T43" i="23"/>
  <c r="E65" i="11" l="1"/>
  <c r="T61" i="11"/>
  <c r="U61" i="11"/>
  <c r="E65" i="7"/>
  <c r="U61" i="7"/>
  <c r="T61" i="7"/>
  <c r="E65" i="32"/>
  <c r="U61" i="32"/>
  <c r="T61" i="32"/>
  <c r="E65" i="30"/>
  <c r="U61" i="30"/>
  <c r="T61" i="30"/>
  <c r="E65" i="10"/>
  <c r="T61" i="10"/>
  <c r="U61" i="10"/>
  <c r="E65" i="14"/>
  <c r="U61" i="14"/>
  <c r="T61" i="14"/>
  <c r="E65" i="24"/>
  <c r="T61" i="24"/>
  <c r="U61" i="24"/>
  <c r="E65" i="25"/>
  <c r="U61" i="25"/>
  <c r="T61" i="25"/>
  <c r="E65" i="8"/>
  <c r="U61" i="8"/>
  <c r="T61" i="8"/>
  <c r="E65" i="29"/>
  <c r="U61" i="29"/>
  <c r="T61" i="29"/>
  <c r="E65" i="17"/>
  <c r="T61" i="17"/>
  <c r="U61" i="17"/>
  <c r="E65" i="23"/>
  <c r="U61" i="23"/>
  <c r="T61" i="23"/>
  <c r="E65" i="12"/>
  <c r="U61" i="12"/>
  <c r="T61" i="12"/>
  <c r="E65" i="6"/>
  <c r="U61" i="6"/>
  <c r="T61" i="6"/>
  <c r="E65" i="31"/>
  <c r="T61" i="31"/>
  <c r="U61" i="31"/>
  <c r="E65" i="20"/>
  <c r="U61" i="20"/>
  <c r="T61" i="20"/>
  <c r="E65" i="9"/>
  <c r="T61" i="9"/>
  <c r="U61" i="9"/>
  <c r="E65" i="1"/>
  <c r="T61" i="1"/>
  <c r="U61" i="1"/>
  <c r="E65" i="3"/>
  <c r="U61" i="3"/>
  <c r="T61" i="3"/>
  <c r="E65" i="28"/>
  <c r="U61" i="28"/>
  <c r="T61" i="28"/>
  <c r="E65" i="26"/>
  <c r="U61" i="26"/>
  <c r="T61" i="26"/>
  <c r="E65" i="5"/>
  <c r="U61" i="5"/>
  <c r="T61" i="5"/>
  <c r="E65" i="4"/>
  <c r="U61" i="4"/>
  <c r="T61" i="4"/>
  <c r="E65" i="27"/>
  <c r="U61" i="27"/>
  <c r="T61" i="27"/>
  <c r="E65" i="15"/>
  <c r="T61" i="15"/>
  <c r="U61" i="15"/>
  <c r="E65" i="13"/>
  <c r="T61" i="13"/>
  <c r="U61" i="13"/>
  <c r="E65" i="2"/>
  <c r="U61" i="2"/>
  <c r="T61" i="2"/>
  <c r="E65" i="21"/>
  <c r="U61" i="21"/>
  <c r="T61" i="21"/>
  <c r="E65" i="19"/>
  <c r="T61" i="19"/>
  <c r="U61" i="19"/>
  <c r="E65" i="18"/>
  <c r="T61" i="18"/>
  <c r="U61" i="18"/>
  <c r="E65" i="22"/>
  <c r="U61" i="22"/>
  <c r="T61" i="22"/>
  <c r="E65" i="16"/>
  <c r="U61" i="16"/>
  <c r="T61" i="16"/>
  <c r="U65" i="5" l="1"/>
  <c r="T65" i="5"/>
  <c r="T65" i="14"/>
  <c r="U65" i="14"/>
  <c r="U65" i="2"/>
  <c r="T65" i="2"/>
  <c r="U65" i="16"/>
  <c r="T65" i="16"/>
  <c r="U65" i="27"/>
  <c r="T65" i="27"/>
  <c r="T65" i="20"/>
  <c r="U65" i="20"/>
  <c r="T65" i="25"/>
  <c r="U65" i="25"/>
  <c r="U65" i="26"/>
  <c r="T65" i="26"/>
  <c r="U65" i="7"/>
  <c r="T65" i="7"/>
  <c r="U65" i="19"/>
  <c r="T65" i="19"/>
  <c r="U65" i="12"/>
  <c r="T65" i="12"/>
  <c r="U65" i="4"/>
  <c r="T65" i="4"/>
  <c r="T65" i="31"/>
  <c r="U65" i="31"/>
  <c r="T65" i="24"/>
  <c r="U65" i="24"/>
  <c r="T65" i="18"/>
  <c r="U65" i="18"/>
  <c r="U65" i="6"/>
  <c r="T65" i="6"/>
  <c r="U65" i="3"/>
  <c r="T65" i="3"/>
  <c r="U65" i="17"/>
  <c r="T65" i="17"/>
  <c r="U65" i="13"/>
  <c r="T65" i="13"/>
  <c r="U65" i="1"/>
  <c r="T65" i="1"/>
  <c r="T65" i="28"/>
  <c r="U65" i="28"/>
  <c r="T65" i="23"/>
  <c r="U65" i="23"/>
  <c r="U65" i="30"/>
  <c r="T65" i="30"/>
  <c r="U65" i="32"/>
  <c r="T65" i="32"/>
  <c r="U65" i="10"/>
  <c r="T65" i="10"/>
  <c r="U65" i="29"/>
  <c r="T65" i="29"/>
  <c r="U65" i="22"/>
  <c r="T65" i="22"/>
  <c r="U65" i="21"/>
  <c r="T65" i="21"/>
  <c r="T65" i="15"/>
  <c r="U65" i="15"/>
  <c r="T65" i="9"/>
  <c r="U65" i="9"/>
  <c r="U65" i="8"/>
  <c r="T65" i="8"/>
  <c r="U65" i="11"/>
  <c r="T65" i="11"/>
</calcChain>
</file>

<file path=xl/sharedStrings.xml><?xml version="1.0" encoding="utf-8"?>
<sst xmlns="http://schemas.openxmlformats.org/spreadsheetml/2006/main" count="3520" uniqueCount="131">
  <si>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</si>
  <si>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</si>
  <si>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</si>
  <si>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</si>
  <si>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</si>
  <si>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</si>
  <si>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</si>
  <si>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</si>
  <si>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</si>
  <si>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</si>
  <si>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</si>
  <si>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</si>
  <si>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</si>
  <si>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</si>
  <si>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</si>
  <si>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</si>
  <si>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</si>
  <si>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</si>
  <si>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</si>
  <si>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</si>
  <si>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</si>
  <si>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</si>
  <si>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</si>
  <si>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</si>
  <si>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</si>
  <si>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</si>
  <si>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</si>
  <si>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</si>
  <si>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</si>
  <si>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</si>
  <si>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</si>
  <si>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</si>
  <si>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</si>
  <si>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</si>
  <si>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</si>
  <si>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</si>
  <si>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</si>
  <si>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</si>
  <si>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</si>
  <si>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</si>
  <si>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</si>
  <si>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</si>
  <si>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</si>
  <si>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</si>
  <si>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</si>
  <si>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</si>
  <si>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</si>
  <si>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</si>
  <si>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</si>
  <si>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</si>
  <si>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</si>
  <si>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</si>
  <si>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</si>
  <si>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</si>
  <si>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</si>
  <si>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</si>
  <si>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</si>
  <si>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</si>
  <si>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</si>
  <si>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</si>
  <si>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</si>
  <si>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</si>
  <si>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</si>
  <si>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</si>
  <si>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</si>
  <si>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</si>
  <si>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</si>
  <si>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</si>
  <si>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</si>
  <si>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</si>
  <si>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</si>
  <si>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</si>
  <si>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</si>
  <si>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</si>
  <si>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</si>
  <si>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</si>
  <si>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</si>
  <si>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</si>
  <si>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</si>
  <si>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</si>
  <si>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</si>
  <si>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</si>
  <si>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</si>
  <si>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</si>
  <si>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</si>
  <si>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</si>
  <si>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</si>
  <si>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</si>
  <si>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</si>
  <si>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</si>
  <si>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NORTHERN CAPE: JOHN TAOLO GAETSEWE (DC45)</t>
  </si>
  <si>
    <t>NORTHERN CAPE: NAMAKWA (DC6)</t>
  </si>
  <si>
    <t>NORTHERN CAPE: PIXLEY KA SEME (NC) (DC7)</t>
  </si>
  <si>
    <t>NORTHERN CAPE: Z F MGCAWU (DC8)</t>
  </si>
  <si>
    <t>NORTHERN CAPE: FRANCES BAARD (DC9)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</si>
  <si>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</si>
  <si>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</si>
  <si>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</si>
  <si>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</si>
  <si>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</si>
  <si>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</si>
  <si>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</si>
  <si>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</si>
  <si>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</si>
  <si>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</si>
  <si>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</si>
  <si>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</si>
  <si>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</si>
  <si>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</si>
  <si>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</si>
  <si>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</si>
  <si>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</si>
  <si>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</si>
  <si>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</si>
  <si>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</si>
  <si>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</si>
  <si>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</si>
  <si>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</si>
  <si>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JOE MOROLONG (NC451)</t>
  </si>
  <si>
    <t>NORTHERN CAPE: GA-SEGONYANA (NC452)</t>
  </si>
  <si>
    <t>NORTHERN CAPE: GAMAGARA (NC453)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</si>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</sst>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1788802000</v>
      </c>
      <c r="C8" s="36">
        <f t="shared" si="0"/>
        <v>44999000</v>
      </c>
      <c r="D8" s="36">
        <f t="shared" si="0"/>
        <v>0</v>
      </c>
      <c r="E8" s="36">
        <f t="shared" si="0"/>
        <v>1833801000</v>
      </c>
      <c r="F8" s="37">
        <f t="shared" si="0"/>
        <v>1815412000</v>
      </c>
      <c r="G8" s="38">
        <f t="shared" si="0"/>
        <v>1701801000</v>
      </c>
      <c r="H8" s="37">
        <f t="shared" si="0"/>
        <v>295921000</v>
      </c>
      <c r="I8" s="38">
        <f t="shared" si="0"/>
        <v>96197291</v>
      </c>
      <c r="J8" s="37">
        <f t="shared" si="0"/>
        <v>470911000</v>
      </c>
      <c r="K8" s="38">
        <f t="shared" si="0"/>
        <v>366265394</v>
      </c>
      <c r="L8" s="37">
        <f t="shared" si="0"/>
        <v>274780000</v>
      </c>
      <c r="M8" s="38">
        <f t="shared" si="0"/>
        <v>326878482</v>
      </c>
      <c r="N8" s="37">
        <f t="shared" si="0"/>
        <v>0</v>
      </c>
      <c r="O8" s="38">
        <f t="shared" si="0"/>
        <v>0</v>
      </c>
      <c r="P8" s="37">
        <f t="shared" si="0"/>
        <v>1041612000</v>
      </c>
      <c r="Q8" s="38">
        <f t="shared" si="0"/>
        <v>789341167</v>
      </c>
      <c r="R8" s="16">
        <f>IF(($J8       =0),0,((($L8       -$J8       )/$J8       )*100))</f>
        <v>-41.649271306042969</v>
      </c>
      <c r="S8" s="17">
        <f>IF(($K8       =0),0,((($M8       -$K8       )/$K8       )*100))</f>
        <v>-10.753653674417301</v>
      </c>
      <c r="T8" s="16">
        <f>IF(($E8       =0),0,(($P8       /$E8       )*100))</f>
        <v>56.800710655081986</v>
      </c>
      <c r="U8" s="18">
        <f>IF(($E8       =0),0,(($Q8       /$E8       )*100))</f>
        <v>43.043992614247671</v>
      </c>
      <c r="V8" s="37">
        <f t="shared" ref="V8:W8" si="1">+V9+V28</f>
        <v>27530000</v>
      </c>
      <c r="W8" s="38">
        <f t="shared" si="1"/>
        <v>1438000</v>
      </c>
    </row>
    <row r="9" spans="1:23" x14ac:dyDescent="0.2">
      <c r="A9" s="19" t="s">
        <v>35</v>
      </c>
      <c r="B9" s="39">
        <f t="shared" ref="B9:Q9" si="2">SUM(B10:B27)</f>
        <v>1642539000</v>
      </c>
      <c r="C9" s="39">
        <f t="shared" si="2"/>
        <v>12516000</v>
      </c>
      <c r="D9" s="39">
        <f t="shared" si="2"/>
        <v>0</v>
      </c>
      <c r="E9" s="39">
        <f t="shared" si="2"/>
        <v>1655055000</v>
      </c>
      <c r="F9" s="40">
        <f t="shared" si="2"/>
        <v>1636666000</v>
      </c>
      <c r="G9" s="41">
        <f t="shared" si="2"/>
        <v>1523055000</v>
      </c>
      <c r="H9" s="40">
        <f t="shared" si="2"/>
        <v>269089000</v>
      </c>
      <c r="I9" s="41">
        <f t="shared" si="2"/>
        <v>101077486</v>
      </c>
      <c r="J9" s="40">
        <f t="shared" si="2"/>
        <v>443115000</v>
      </c>
      <c r="K9" s="41">
        <f t="shared" si="2"/>
        <v>337058558</v>
      </c>
      <c r="L9" s="40">
        <f t="shared" si="2"/>
        <v>255261000</v>
      </c>
      <c r="M9" s="41">
        <f t="shared" si="2"/>
        <v>296691701</v>
      </c>
      <c r="N9" s="40">
        <f t="shared" si="2"/>
        <v>0</v>
      </c>
      <c r="O9" s="41">
        <f t="shared" si="2"/>
        <v>0</v>
      </c>
      <c r="P9" s="40">
        <f t="shared" si="2"/>
        <v>967465000</v>
      </c>
      <c r="Q9" s="41">
        <f t="shared" si="2"/>
        <v>734827745</v>
      </c>
      <c r="R9" s="20">
        <f>IF(($J9       =0),0,((($L9       -$J9       )/$J9       )*100))</f>
        <v>-42.393960935648764</v>
      </c>
      <c r="S9" s="21">
        <f>IF(($K9       =0),0,((($M9       -$K9       )/$K9       )*100))</f>
        <v>-11.976214827335729</v>
      </c>
      <c r="T9" s="20">
        <f>IF(($E9       =0),0,(($P9       /$E9       )*100))</f>
        <v>58.455157079371986</v>
      </c>
      <c r="U9" s="22">
        <f>IF(($E9       =0),0,(($Q9       /$E9       )*100))</f>
        <v>44.398992480612428</v>
      </c>
      <c r="V9" s="40">
        <f t="shared" ref="V9:W9" si="3">SUM(V10:V27)</f>
        <v>27530000</v>
      </c>
      <c r="W9" s="41">
        <f t="shared" si="3"/>
        <v>1438000</v>
      </c>
    </row>
    <row r="10" spans="1:23" x14ac:dyDescent="0.2">
      <c r="A10" s="23" t="s">
        <v>36</v>
      </c>
      <c r="B10" s="42">
        <v>509901000</v>
      </c>
      <c r="C10" s="42">
        <v>-24620000</v>
      </c>
      <c r="D10" s="42"/>
      <c r="E10" s="42">
        <f t="shared" ref="E10:E41" si="4">$B10      +$C10      +$D10</f>
        <v>485281000</v>
      </c>
      <c r="F10" s="43">
        <v>485281000</v>
      </c>
      <c r="G10" s="44">
        <v>485281000</v>
      </c>
      <c r="H10" s="43">
        <v>92227000</v>
      </c>
      <c r="I10" s="44">
        <v>30693512</v>
      </c>
      <c r="J10" s="43">
        <v>140430000</v>
      </c>
      <c r="K10" s="44">
        <v>55432577</v>
      </c>
      <c r="L10" s="43">
        <v>60935000</v>
      </c>
      <c r="M10" s="44">
        <v>53328727</v>
      </c>
      <c r="N10" s="43"/>
      <c r="O10" s="44"/>
      <c r="P10" s="43">
        <f t="shared" ref="P10:P41" si="5">$H10      +$J10      +$L10      +$N10</f>
        <v>293592000</v>
      </c>
      <c r="Q10" s="44">
        <f t="shared" ref="Q10:Q41" si="6">$I10      +$K10      +$M10      +$O10</f>
        <v>139454816</v>
      </c>
      <c r="R10" s="24">
        <f t="shared" ref="R10:R41" si="7">IF(($J10      =0),0,((($L10      -$J10      )/$J10      )*100))</f>
        <v>-56.608274585202587</v>
      </c>
      <c r="S10" s="25">
        <f t="shared" ref="S10:S41" si="8">IF(($K10      =0),0,((($M10      -$K10      )/$K10      )*100))</f>
        <v>-3.7953313987188437</v>
      </c>
      <c r="T10" s="24">
        <f t="shared" ref="T10:T41" si="9">IF(($E10      =0),0,(($P10      /$E10      )*100))</f>
        <v>60.499380771140842</v>
      </c>
      <c r="U10" s="26">
        <f t="shared" ref="U10:U41" si="10">IF(($E10      =0),0,(($Q10      /$E10      )*100))</f>
        <v>28.73692067070419</v>
      </c>
      <c r="V10" s="43">
        <v>11877000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107009000</v>
      </c>
      <c r="C13" s="42">
        <v>4497000</v>
      </c>
      <c r="D13" s="42"/>
      <c r="E13" s="42">
        <f t="shared" si="4"/>
        <v>111506000</v>
      </c>
      <c r="F13" s="43">
        <v>111506000</v>
      </c>
      <c r="G13" s="44">
        <v>111506000</v>
      </c>
      <c r="H13" s="43">
        <v>22583000</v>
      </c>
      <c r="I13" s="44">
        <v>16870703</v>
      </c>
      <c r="J13" s="43">
        <v>19445000</v>
      </c>
      <c r="K13" s="44">
        <v>15669251</v>
      </c>
      <c r="L13" s="43">
        <v>21481000</v>
      </c>
      <c r="M13" s="44">
        <v>22011436</v>
      </c>
      <c r="N13" s="43"/>
      <c r="O13" s="44"/>
      <c r="P13" s="43">
        <f t="shared" si="5"/>
        <v>63509000</v>
      </c>
      <c r="Q13" s="44">
        <f t="shared" si="6"/>
        <v>54551390</v>
      </c>
      <c r="R13" s="24">
        <f t="shared" si="7"/>
        <v>10.470557984057598</v>
      </c>
      <c r="S13" s="25">
        <f t="shared" si="8"/>
        <v>40.475355203640554</v>
      </c>
      <c r="T13" s="24">
        <f t="shared" si="9"/>
        <v>56.955679515003673</v>
      </c>
      <c r="U13" s="26">
        <f t="shared" si="10"/>
        <v>48.922380858429143</v>
      </c>
      <c r="V13" s="43">
        <v>1122000</v>
      </c>
      <c r="W13" s="44"/>
    </row>
    <row r="14" spans="1:23" x14ac:dyDescent="0.2">
      <c r="A14" s="23" t="s">
        <v>40</v>
      </c>
      <c r="B14" s="42">
        <v>31000000</v>
      </c>
      <c r="C14" s="42">
        <v>13004000</v>
      </c>
      <c r="D14" s="42"/>
      <c r="E14" s="42">
        <f t="shared" si="4"/>
        <v>44004000</v>
      </c>
      <c r="F14" s="43">
        <v>44004000</v>
      </c>
      <c r="G14" s="44">
        <v>44004000</v>
      </c>
      <c r="H14" s="43"/>
      <c r="I14" s="44"/>
      <c r="J14" s="43">
        <v>969000</v>
      </c>
      <c r="K14" s="44">
        <v>968564</v>
      </c>
      <c r="L14" s="43">
        <v>1260000</v>
      </c>
      <c r="M14" s="44">
        <v>1374736</v>
      </c>
      <c r="N14" s="43"/>
      <c r="O14" s="44"/>
      <c r="P14" s="43">
        <f t="shared" si="5"/>
        <v>2229000</v>
      </c>
      <c r="Q14" s="44">
        <f t="shared" si="6"/>
        <v>2343300</v>
      </c>
      <c r="R14" s="24">
        <f t="shared" si="7"/>
        <v>30.030959752321984</v>
      </c>
      <c r="S14" s="25">
        <f t="shared" si="8"/>
        <v>41.935483870967744</v>
      </c>
      <c r="T14" s="24">
        <f t="shared" si="9"/>
        <v>5.0654485955822199</v>
      </c>
      <c r="U14" s="26">
        <f t="shared" si="10"/>
        <v>5.3251977092991547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14908000</v>
      </c>
      <c r="C16" s="42">
        <v>619000</v>
      </c>
      <c r="D16" s="42"/>
      <c r="E16" s="42">
        <f t="shared" si="4"/>
        <v>15527000</v>
      </c>
      <c r="F16" s="43">
        <v>15527000</v>
      </c>
      <c r="G16" s="44">
        <v>15527000</v>
      </c>
      <c r="H16" s="43">
        <v>1977000</v>
      </c>
      <c r="I16" s="44">
        <v>-10409595</v>
      </c>
      <c r="J16" s="43">
        <v>2207000</v>
      </c>
      <c r="K16" s="44">
        <v>3286979</v>
      </c>
      <c r="L16" s="43">
        <v>2026000</v>
      </c>
      <c r="M16" s="44">
        <v>3737315</v>
      </c>
      <c r="N16" s="43"/>
      <c r="O16" s="44"/>
      <c r="P16" s="43">
        <f t="shared" si="5"/>
        <v>6210000</v>
      </c>
      <c r="Q16" s="44">
        <f t="shared" si="6"/>
        <v>-3385301</v>
      </c>
      <c r="R16" s="24">
        <f t="shared" si="7"/>
        <v>-8.2011780697779777</v>
      </c>
      <c r="S16" s="25">
        <f t="shared" si="8"/>
        <v>13.700604719409526</v>
      </c>
      <c r="T16" s="24">
        <f t="shared" si="9"/>
        <v>39.994847684678305</v>
      </c>
      <c r="U16" s="26">
        <f t="shared" si="10"/>
        <v>-21.802672763573131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577000000</v>
      </c>
      <c r="C22" s="42"/>
      <c r="D22" s="42"/>
      <c r="E22" s="42">
        <f t="shared" si="4"/>
        <v>577000000</v>
      </c>
      <c r="F22" s="43">
        <v>577000000</v>
      </c>
      <c r="G22" s="44">
        <v>445000000</v>
      </c>
      <c r="H22" s="43">
        <v>68713000</v>
      </c>
      <c r="I22" s="44">
        <v>26764872</v>
      </c>
      <c r="J22" s="43">
        <v>199669000</v>
      </c>
      <c r="K22" s="44">
        <v>195220457</v>
      </c>
      <c r="L22" s="43">
        <v>142887000</v>
      </c>
      <c r="M22" s="44">
        <v>191557906</v>
      </c>
      <c r="N22" s="43"/>
      <c r="O22" s="44"/>
      <c r="P22" s="43">
        <f t="shared" si="5"/>
        <v>411269000</v>
      </c>
      <c r="Q22" s="44">
        <f t="shared" si="6"/>
        <v>413543235</v>
      </c>
      <c r="R22" s="24">
        <f t="shared" si="7"/>
        <v>-28.438064997570976</v>
      </c>
      <c r="S22" s="25">
        <f t="shared" si="8"/>
        <v>-1.8761102480156575</v>
      </c>
      <c r="T22" s="24">
        <f t="shared" si="9"/>
        <v>71.277123050259959</v>
      </c>
      <c r="U22" s="26">
        <f t="shared" si="10"/>
        <v>71.671271230502597</v>
      </c>
      <c r="V22" s="43"/>
      <c r="W22" s="44"/>
    </row>
    <row r="23" spans="1:23" x14ac:dyDescent="0.2">
      <c r="A23" s="23" t="s">
        <v>49</v>
      </c>
      <c r="B23" s="42">
        <v>327492000</v>
      </c>
      <c r="C23" s="42">
        <v>18389000</v>
      </c>
      <c r="D23" s="42"/>
      <c r="E23" s="42">
        <f t="shared" si="4"/>
        <v>345881000</v>
      </c>
      <c r="F23" s="43">
        <v>327492000</v>
      </c>
      <c r="G23" s="44">
        <v>345881000</v>
      </c>
      <c r="H23" s="43">
        <v>71944000</v>
      </c>
      <c r="I23" s="44">
        <v>27031276</v>
      </c>
      <c r="J23" s="43">
        <v>57833000</v>
      </c>
      <c r="K23" s="44">
        <v>43399239</v>
      </c>
      <c r="L23" s="43">
        <v>20245000</v>
      </c>
      <c r="M23" s="44">
        <v>19578101</v>
      </c>
      <c r="N23" s="43"/>
      <c r="O23" s="44"/>
      <c r="P23" s="43">
        <f t="shared" si="5"/>
        <v>150022000</v>
      </c>
      <c r="Q23" s="44">
        <f t="shared" si="6"/>
        <v>90008616</v>
      </c>
      <c r="R23" s="24">
        <f t="shared" si="7"/>
        <v>-64.994034547749564</v>
      </c>
      <c r="S23" s="25">
        <f t="shared" si="8"/>
        <v>-54.888377190208338</v>
      </c>
      <c r="T23" s="24">
        <f t="shared" si="9"/>
        <v>43.373877142716715</v>
      </c>
      <c r="U23" s="26">
        <f t="shared" si="10"/>
        <v>26.023000974323541</v>
      </c>
      <c r="V23" s="43">
        <v>14531000</v>
      </c>
      <c r="W23" s="44">
        <v>1438000</v>
      </c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75229000</v>
      </c>
      <c r="C25" s="42">
        <v>627000</v>
      </c>
      <c r="D25" s="42"/>
      <c r="E25" s="42">
        <f t="shared" si="4"/>
        <v>75856000</v>
      </c>
      <c r="F25" s="43">
        <v>75856000</v>
      </c>
      <c r="G25" s="44">
        <v>75856000</v>
      </c>
      <c r="H25" s="43">
        <v>11645000</v>
      </c>
      <c r="I25" s="44">
        <v>10126718</v>
      </c>
      <c r="J25" s="43">
        <v>22562000</v>
      </c>
      <c r="K25" s="44">
        <v>23081491</v>
      </c>
      <c r="L25" s="43">
        <v>6427000</v>
      </c>
      <c r="M25" s="44">
        <v>5103480</v>
      </c>
      <c r="N25" s="43"/>
      <c r="O25" s="44"/>
      <c r="P25" s="43">
        <f t="shared" si="5"/>
        <v>40634000</v>
      </c>
      <c r="Q25" s="44">
        <f t="shared" si="6"/>
        <v>38311689</v>
      </c>
      <c r="R25" s="24">
        <f t="shared" si="7"/>
        <v>-71.514050172857011</v>
      </c>
      <c r="S25" s="25">
        <f t="shared" si="8"/>
        <v>-77.88929666632022</v>
      </c>
      <c r="T25" s="24">
        <f t="shared" si="9"/>
        <v>53.567285382830633</v>
      </c>
      <c r="U25" s="26">
        <f t="shared" si="10"/>
        <v>50.505812328622653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146263000</v>
      </c>
      <c r="C28" s="39">
        <f t="shared" si="11"/>
        <v>32483000</v>
      </c>
      <c r="D28" s="39">
        <f t="shared" si="11"/>
        <v>0</v>
      </c>
      <c r="E28" s="39">
        <f t="shared" si="11"/>
        <v>178746000</v>
      </c>
      <c r="F28" s="40">
        <f t="shared" si="11"/>
        <v>178746000</v>
      </c>
      <c r="G28" s="41">
        <f t="shared" si="11"/>
        <v>178746000</v>
      </c>
      <c r="H28" s="40">
        <f t="shared" si="11"/>
        <v>26832000</v>
      </c>
      <c r="I28" s="41">
        <f t="shared" si="11"/>
        <v>-4880195</v>
      </c>
      <c r="J28" s="40">
        <f t="shared" si="11"/>
        <v>27796000</v>
      </c>
      <c r="K28" s="41">
        <f t="shared" si="11"/>
        <v>29206836</v>
      </c>
      <c r="L28" s="40">
        <f t="shared" si="11"/>
        <v>19519000</v>
      </c>
      <c r="M28" s="41">
        <f t="shared" si="11"/>
        <v>30186781</v>
      </c>
      <c r="N28" s="40">
        <f t="shared" si="11"/>
        <v>0</v>
      </c>
      <c r="O28" s="41">
        <f t="shared" si="11"/>
        <v>0</v>
      </c>
      <c r="P28" s="40">
        <f t="shared" si="11"/>
        <v>74147000</v>
      </c>
      <c r="Q28" s="41">
        <f t="shared" si="11"/>
        <v>54513422</v>
      </c>
      <c r="R28" s="20">
        <f t="shared" si="7"/>
        <v>-29.777665851201611</v>
      </c>
      <c r="S28" s="21">
        <f t="shared" si="8"/>
        <v>3.3551905451175883</v>
      </c>
      <c r="T28" s="20">
        <f t="shared" si="9"/>
        <v>41.481767424166129</v>
      </c>
      <c r="U28" s="22">
        <f t="shared" si="10"/>
        <v>30.497701766752822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79000000</v>
      </c>
      <c r="C31" s="42"/>
      <c r="D31" s="42"/>
      <c r="E31" s="42">
        <f t="shared" si="4"/>
        <v>79000000</v>
      </c>
      <c r="F31" s="43">
        <v>79000000</v>
      </c>
      <c r="G31" s="44">
        <v>79000000</v>
      </c>
      <c r="H31" s="43">
        <v>19585000</v>
      </c>
      <c r="I31" s="44">
        <v>12940747</v>
      </c>
      <c r="J31" s="43">
        <v>6983000</v>
      </c>
      <c r="K31" s="44">
        <v>13623076</v>
      </c>
      <c r="L31" s="43">
        <v>3455000</v>
      </c>
      <c r="M31" s="44">
        <v>13128323</v>
      </c>
      <c r="N31" s="43"/>
      <c r="O31" s="44"/>
      <c r="P31" s="43">
        <f t="shared" si="5"/>
        <v>30023000</v>
      </c>
      <c r="Q31" s="44">
        <f t="shared" si="6"/>
        <v>39692146</v>
      </c>
      <c r="R31" s="24">
        <f t="shared" si="7"/>
        <v>-50.522697980810541</v>
      </c>
      <c r="S31" s="25">
        <f t="shared" si="8"/>
        <v>-3.6317275188070597</v>
      </c>
      <c r="T31" s="24">
        <f t="shared" si="9"/>
        <v>38.003797468354428</v>
      </c>
      <c r="U31" s="26">
        <f t="shared" si="10"/>
        <v>50.243222784810129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38763000</v>
      </c>
      <c r="C33" s="42">
        <v>-517000</v>
      </c>
      <c r="D33" s="42"/>
      <c r="E33" s="42">
        <f t="shared" si="4"/>
        <v>38246000</v>
      </c>
      <c r="F33" s="43">
        <v>38246000</v>
      </c>
      <c r="G33" s="44">
        <v>38246000</v>
      </c>
      <c r="H33" s="43">
        <v>5259000</v>
      </c>
      <c r="I33" s="44">
        <v>-2872079</v>
      </c>
      <c r="J33" s="43">
        <v>11942000</v>
      </c>
      <c r="K33" s="44">
        <v>7776216</v>
      </c>
      <c r="L33" s="43">
        <v>6919000</v>
      </c>
      <c r="M33" s="44">
        <v>6060311</v>
      </c>
      <c r="N33" s="43"/>
      <c r="O33" s="44"/>
      <c r="P33" s="43">
        <f t="shared" si="5"/>
        <v>24120000</v>
      </c>
      <c r="Q33" s="44">
        <f t="shared" si="6"/>
        <v>10964448</v>
      </c>
      <c r="R33" s="24">
        <f t="shared" si="7"/>
        <v>-42.061631217551501</v>
      </c>
      <c r="S33" s="25">
        <f t="shared" si="8"/>
        <v>-22.066066580455072</v>
      </c>
      <c r="T33" s="24">
        <f t="shared" si="9"/>
        <v>63.065418605867286</v>
      </c>
      <c r="U33" s="26">
        <f t="shared" si="10"/>
        <v>28.668221513360876</v>
      </c>
      <c r="V33" s="43"/>
      <c r="W33" s="44"/>
    </row>
    <row r="34" spans="1:23" x14ac:dyDescent="0.2">
      <c r="A34" s="23" t="s">
        <v>60</v>
      </c>
      <c r="B34" s="42">
        <v>9500000</v>
      </c>
      <c r="C34" s="42"/>
      <c r="D34" s="42"/>
      <c r="E34" s="42">
        <f t="shared" si="4"/>
        <v>9500000</v>
      </c>
      <c r="F34" s="43">
        <v>9500000</v>
      </c>
      <c r="G34" s="44">
        <v>9500000</v>
      </c>
      <c r="H34" s="43">
        <v>1713000</v>
      </c>
      <c r="I34" s="44">
        <v>-14948863</v>
      </c>
      <c r="J34" s="43">
        <v>1745000</v>
      </c>
      <c r="K34" s="44">
        <v>3468285</v>
      </c>
      <c r="L34" s="43">
        <v>1992000</v>
      </c>
      <c r="M34" s="44">
        <v>2084507</v>
      </c>
      <c r="N34" s="43"/>
      <c r="O34" s="44"/>
      <c r="P34" s="43">
        <f t="shared" si="5"/>
        <v>5450000</v>
      </c>
      <c r="Q34" s="44">
        <f t="shared" si="6"/>
        <v>-9396071</v>
      </c>
      <c r="R34" s="24">
        <f t="shared" si="7"/>
        <v>14.154727793696276</v>
      </c>
      <c r="S34" s="25">
        <f t="shared" si="8"/>
        <v>-39.898047594127931</v>
      </c>
      <c r="T34" s="24">
        <f t="shared" si="9"/>
        <v>57.368421052631582</v>
      </c>
      <c r="U34" s="26">
        <f t="shared" si="10"/>
        <v>-98.906010526315796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19000000</v>
      </c>
      <c r="C36" s="42"/>
      <c r="D36" s="42"/>
      <c r="E36" s="42">
        <f t="shared" si="4"/>
        <v>19000000</v>
      </c>
      <c r="F36" s="43">
        <v>19000000</v>
      </c>
      <c r="G36" s="44">
        <v>19000000</v>
      </c>
      <c r="H36" s="43">
        <v>275000</v>
      </c>
      <c r="I36" s="44"/>
      <c r="J36" s="43">
        <v>7126000</v>
      </c>
      <c r="K36" s="44">
        <v>4339259</v>
      </c>
      <c r="L36" s="43">
        <v>7153000</v>
      </c>
      <c r="M36" s="44">
        <v>6598860</v>
      </c>
      <c r="N36" s="43"/>
      <c r="O36" s="44"/>
      <c r="P36" s="43">
        <f t="shared" si="5"/>
        <v>14554000</v>
      </c>
      <c r="Q36" s="44">
        <f t="shared" si="6"/>
        <v>10938119</v>
      </c>
      <c r="R36" s="24">
        <f t="shared" si="7"/>
        <v>0.37889419028908228</v>
      </c>
      <c r="S36" s="25">
        <f t="shared" si="8"/>
        <v>52.073430048770994</v>
      </c>
      <c r="T36" s="24">
        <f t="shared" si="9"/>
        <v>76.599999999999994</v>
      </c>
      <c r="U36" s="26">
        <f t="shared" si="10"/>
        <v>57.569047368421053</v>
      </c>
      <c r="V36" s="43"/>
      <c r="W36" s="44"/>
    </row>
    <row r="37" spans="1:23" x14ac:dyDescent="0.2">
      <c r="A37" s="23" t="s">
        <v>63</v>
      </c>
      <c r="B37" s="42"/>
      <c r="C37" s="42">
        <v>33000000</v>
      </c>
      <c r="D37" s="42"/>
      <c r="E37" s="42">
        <f t="shared" si="4"/>
        <v>33000000</v>
      </c>
      <c r="F37" s="43">
        <v>33000000</v>
      </c>
      <c r="G37" s="44">
        <v>33000000</v>
      </c>
      <c r="H37" s="43"/>
      <c r="I37" s="44"/>
      <c r="J37" s="43"/>
      <c r="K37" s="44"/>
      <c r="L37" s="43"/>
      <c r="M37" s="44">
        <v>2314780</v>
      </c>
      <c r="N37" s="43"/>
      <c r="O37" s="44"/>
      <c r="P37" s="43">
        <f t="shared" si="5"/>
        <v>0</v>
      </c>
      <c r="Q37" s="44">
        <f t="shared" si="6"/>
        <v>2314780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7.014484848484849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270057000</v>
      </c>
      <c r="C43" s="45">
        <f t="shared" si="20"/>
        <v>96925000</v>
      </c>
      <c r="D43" s="45">
        <f t="shared" si="20"/>
        <v>0</v>
      </c>
      <c r="E43" s="45">
        <f t="shared" si="20"/>
        <v>366982000</v>
      </c>
      <c r="F43" s="46">
        <f t="shared" si="20"/>
        <v>366982000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258437000</v>
      </c>
      <c r="C44" s="39">
        <f t="shared" si="22"/>
        <v>96925000</v>
      </c>
      <c r="D44" s="39">
        <f t="shared" si="22"/>
        <v>0</v>
      </c>
      <c r="E44" s="39">
        <f t="shared" si="22"/>
        <v>355362000</v>
      </c>
      <c r="F44" s="40">
        <f t="shared" si="22"/>
        <v>355362000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35281000</v>
      </c>
      <c r="C45" s="42"/>
      <c r="D45" s="42"/>
      <c r="E45" s="42">
        <f t="shared" si="13"/>
        <v>35281000</v>
      </c>
      <c r="F45" s="43">
        <v>35281000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187556000</v>
      </c>
      <c r="C46" s="42"/>
      <c r="D46" s="42"/>
      <c r="E46" s="42">
        <f t="shared" si="13"/>
        <v>187556000</v>
      </c>
      <c r="F46" s="43">
        <v>187556000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5600000</v>
      </c>
      <c r="C47" s="42">
        <v>-4800000</v>
      </c>
      <c r="D47" s="42"/>
      <c r="E47" s="42">
        <f t="shared" si="13"/>
        <v>800000</v>
      </c>
      <c r="F47" s="43">
        <v>800000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30000000</v>
      </c>
      <c r="C53" s="42"/>
      <c r="D53" s="42"/>
      <c r="E53" s="42">
        <f t="shared" si="13"/>
        <v>30000000</v>
      </c>
      <c r="F53" s="43">
        <v>30000000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101725000</v>
      </c>
      <c r="D55" s="42"/>
      <c r="E55" s="42">
        <f t="shared" si="13"/>
        <v>101725000</v>
      </c>
      <c r="F55" s="43">
        <v>101725000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11620000</v>
      </c>
      <c r="C56" s="39">
        <f t="shared" si="24"/>
        <v>0</v>
      </c>
      <c r="D56" s="39">
        <f t="shared" si="24"/>
        <v>0</v>
      </c>
      <c r="E56" s="39">
        <f t="shared" si="24"/>
        <v>11620000</v>
      </c>
      <c r="F56" s="40">
        <f t="shared" si="24"/>
        <v>11620000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11620000</v>
      </c>
      <c r="C59" s="42"/>
      <c r="D59" s="42"/>
      <c r="E59" s="42">
        <f t="shared" si="13"/>
        <v>11620000</v>
      </c>
      <c r="F59" s="43">
        <v>11620000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2058859000</v>
      </c>
      <c r="C61" s="39">
        <f t="shared" si="26"/>
        <v>141924000</v>
      </c>
      <c r="D61" s="39">
        <f t="shared" si="26"/>
        <v>0</v>
      </c>
      <c r="E61" s="39">
        <f t="shared" si="26"/>
        <v>2200783000</v>
      </c>
      <c r="F61" s="40">
        <f t="shared" si="26"/>
        <v>2182394000</v>
      </c>
      <c r="G61" s="41">
        <f t="shared" si="26"/>
        <v>1701801000</v>
      </c>
      <c r="H61" s="40">
        <f t="shared" si="26"/>
        <v>295921000</v>
      </c>
      <c r="I61" s="41">
        <f t="shared" si="26"/>
        <v>96197291</v>
      </c>
      <c r="J61" s="40">
        <f t="shared" si="26"/>
        <v>470911000</v>
      </c>
      <c r="K61" s="41">
        <f t="shared" si="26"/>
        <v>366265394</v>
      </c>
      <c r="L61" s="40">
        <f t="shared" si="26"/>
        <v>274780000</v>
      </c>
      <c r="M61" s="41">
        <f t="shared" si="26"/>
        <v>326878482</v>
      </c>
      <c r="N61" s="40">
        <f t="shared" si="26"/>
        <v>0</v>
      </c>
      <c r="O61" s="41">
        <f t="shared" si="26"/>
        <v>0</v>
      </c>
      <c r="P61" s="40">
        <f t="shared" si="26"/>
        <v>1041612000</v>
      </c>
      <c r="Q61" s="41">
        <f t="shared" si="26"/>
        <v>789341167</v>
      </c>
      <c r="R61" s="20">
        <f t="shared" si="16"/>
        <v>-41.649271306042969</v>
      </c>
      <c r="S61" s="21">
        <f t="shared" si="17"/>
        <v>-10.753653674417301</v>
      </c>
      <c r="T61" s="20">
        <f t="shared" si="18"/>
        <v>47.329155123426524</v>
      </c>
      <c r="U61" s="22">
        <f t="shared" si="19"/>
        <v>35.86637878427814</v>
      </c>
      <c r="V61" s="40">
        <f t="shared" ref="V61:W61" si="27">+V8+V43</f>
        <v>27530000</v>
      </c>
      <c r="W61" s="41">
        <f t="shared" si="27"/>
        <v>1438000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2058859000</v>
      </c>
      <c r="C65" s="48">
        <f t="shared" si="30"/>
        <v>141924000</v>
      </c>
      <c r="D65" s="48">
        <f t="shared" si="30"/>
        <v>0</v>
      </c>
      <c r="E65" s="48">
        <f t="shared" si="30"/>
        <v>2200783000</v>
      </c>
      <c r="F65" s="49">
        <f t="shared" si="30"/>
        <v>2182394000</v>
      </c>
      <c r="G65" s="50">
        <f t="shared" si="30"/>
        <v>1701801000</v>
      </c>
      <c r="H65" s="49">
        <f t="shared" si="30"/>
        <v>295921000</v>
      </c>
      <c r="I65" s="50">
        <f t="shared" si="30"/>
        <v>96197291</v>
      </c>
      <c r="J65" s="49">
        <f t="shared" si="30"/>
        <v>470911000</v>
      </c>
      <c r="K65" s="50">
        <f t="shared" si="30"/>
        <v>366265394</v>
      </c>
      <c r="L65" s="49">
        <f t="shared" si="30"/>
        <v>274780000</v>
      </c>
      <c r="M65" s="51">
        <f t="shared" si="30"/>
        <v>326878482</v>
      </c>
      <c r="N65" s="49">
        <f t="shared" si="30"/>
        <v>0</v>
      </c>
      <c r="O65" s="50">
        <f t="shared" si="30"/>
        <v>0</v>
      </c>
      <c r="P65" s="49">
        <f t="shared" si="30"/>
        <v>1041612000</v>
      </c>
      <c r="Q65" s="50">
        <f t="shared" si="30"/>
        <v>789341167</v>
      </c>
      <c r="R65" s="34">
        <f t="shared" si="16"/>
        <v>-41.649271306042969</v>
      </c>
      <c r="S65" s="35">
        <f t="shared" si="17"/>
        <v>-10.753653674417301</v>
      </c>
      <c r="T65" s="34">
        <f t="shared" si="18"/>
        <v>47.329155123426524</v>
      </c>
      <c r="U65" s="35">
        <f t="shared" si="19"/>
        <v>35.86637878427814</v>
      </c>
      <c r="V65" s="49">
        <f>+V61+V62</f>
        <v>27530000</v>
      </c>
      <c r="W65" s="50">
        <f>+W61+W62</f>
        <v>1438000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127489000</v>
      </c>
      <c r="C8" s="36">
        <f t="shared" si="0"/>
        <v>-15000</v>
      </c>
      <c r="D8" s="36">
        <f t="shared" si="0"/>
        <v>0</v>
      </c>
      <c r="E8" s="36">
        <f t="shared" si="0"/>
        <v>127474000</v>
      </c>
      <c r="F8" s="37">
        <f t="shared" si="0"/>
        <v>127474000</v>
      </c>
      <c r="G8" s="38">
        <f t="shared" si="0"/>
        <v>127474000</v>
      </c>
      <c r="H8" s="37">
        <f t="shared" si="0"/>
        <v>48061000</v>
      </c>
      <c r="I8" s="38">
        <f t="shared" si="0"/>
        <v>0</v>
      </c>
      <c r="J8" s="37">
        <f t="shared" si="0"/>
        <v>48939000</v>
      </c>
      <c r="K8" s="38">
        <f t="shared" si="0"/>
        <v>0</v>
      </c>
      <c r="L8" s="37">
        <f t="shared" si="0"/>
        <v>6203000</v>
      </c>
      <c r="M8" s="38">
        <f t="shared" si="0"/>
        <v>110072124</v>
      </c>
      <c r="N8" s="37">
        <f t="shared" si="0"/>
        <v>0</v>
      </c>
      <c r="O8" s="38">
        <f t="shared" si="0"/>
        <v>0</v>
      </c>
      <c r="P8" s="37">
        <f t="shared" si="0"/>
        <v>103203000</v>
      </c>
      <c r="Q8" s="38">
        <f t="shared" si="0"/>
        <v>110072124</v>
      </c>
      <c r="R8" s="16">
        <f>IF(($J8       =0),0,((($L8       -$J8       )/$J8       )*100))</f>
        <v>-87.325037291321848</v>
      </c>
      <c r="S8" s="17">
        <f>IF(($K8       =0),0,((($M8       -$K8       )/$K8       )*100))</f>
        <v>0</v>
      </c>
      <c r="T8" s="16">
        <f>IF(($E8       =0),0,(($P8       /$E8       )*100))</f>
        <v>80.960038909895346</v>
      </c>
      <c r="U8" s="18">
        <f>IF(($E8       =0),0,(($Q8       /$E8       )*100))</f>
        <v>86.348686006558196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120376000</v>
      </c>
      <c r="C9" s="39">
        <f t="shared" si="2"/>
        <v>-15000</v>
      </c>
      <c r="D9" s="39">
        <f t="shared" si="2"/>
        <v>0</v>
      </c>
      <c r="E9" s="39">
        <f t="shared" si="2"/>
        <v>120361000</v>
      </c>
      <c r="F9" s="40">
        <f t="shared" si="2"/>
        <v>120361000</v>
      </c>
      <c r="G9" s="41">
        <f t="shared" si="2"/>
        <v>120361000</v>
      </c>
      <c r="H9" s="40">
        <f t="shared" si="2"/>
        <v>47403000</v>
      </c>
      <c r="I9" s="41">
        <f t="shared" si="2"/>
        <v>0</v>
      </c>
      <c r="J9" s="40">
        <f t="shared" si="2"/>
        <v>48516000</v>
      </c>
      <c r="K9" s="41">
        <f t="shared" si="2"/>
        <v>0</v>
      </c>
      <c r="L9" s="40">
        <f t="shared" si="2"/>
        <v>2901000</v>
      </c>
      <c r="M9" s="41">
        <f t="shared" si="2"/>
        <v>104217790</v>
      </c>
      <c r="N9" s="40">
        <f t="shared" si="2"/>
        <v>0</v>
      </c>
      <c r="O9" s="41">
        <f t="shared" si="2"/>
        <v>0</v>
      </c>
      <c r="P9" s="40">
        <f t="shared" si="2"/>
        <v>98820000</v>
      </c>
      <c r="Q9" s="41">
        <f t="shared" si="2"/>
        <v>104217790</v>
      </c>
      <c r="R9" s="20">
        <f>IF(($J9       =0),0,((($L9       -$J9       )/$J9       )*100))</f>
        <v>-94.020529309918373</v>
      </c>
      <c r="S9" s="21">
        <f>IF(($K9       =0),0,((($M9       -$K9       )/$K9       )*100))</f>
        <v>0</v>
      </c>
      <c r="T9" s="20">
        <f>IF(($E9       =0),0,(($P9       /$E9       )*100))</f>
        <v>82.103006787913017</v>
      </c>
      <c r="U9" s="22">
        <f>IF(($E9       =0),0,(($Q9       /$E9       )*100))</f>
        <v>86.587673748141015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20629000</v>
      </c>
      <c r="C10" s="42">
        <v>-15000</v>
      </c>
      <c r="D10" s="42"/>
      <c r="E10" s="42">
        <f t="shared" ref="E10:E41" si="4">$B10      +$C10      +$D10</f>
        <v>20614000</v>
      </c>
      <c r="F10" s="43">
        <v>20614000</v>
      </c>
      <c r="G10" s="44">
        <v>20614000</v>
      </c>
      <c r="H10" s="43">
        <v>754000</v>
      </c>
      <c r="I10" s="44"/>
      <c r="J10" s="43">
        <v>5143000</v>
      </c>
      <c r="K10" s="44"/>
      <c r="L10" s="43">
        <v>2901000</v>
      </c>
      <c r="M10" s="44">
        <v>8808692</v>
      </c>
      <c r="N10" s="43"/>
      <c r="O10" s="44"/>
      <c r="P10" s="43">
        <f t="shared" ref="P10:P41" si="5">$H10      +$J10      +$L10      +$N10</f>
        <v>8798000</v>
      </c>
      <c r="Q10" s="44">
        <f t="shared" ref="Q10:Q41" si="6">$I10      +$K10      +$M10      +$O10</f>
        <v>8808692</v>
      </c>
      <c r="R10" s="24">
        <f t="shared" ref="R10:R41" si="7">IF(($J10      =0),0,((($L10      -$J10      )/$J10      )*100))</f>
        <v>-43.593233521291076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42.679732220820803</v>
      </c>
      <c r="U10" s="26">
        <f t="shared" ref="U10:U41" si="10">IF(($E10      =0),0,(($Q10      /$E10      )*100))</f>
        <v>42.731599883574269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2547000</v>
      </c>
      <c r="C13" s="42"/>
      <c r="D13" s="42"/>
      <c r="E13" s="42">
        <f t="shared" si="4"/>
        <v>2547000</v>
      </c>
      <c r="F13" s="43">
        <v>2547000</v>
      </c>
      <c r="G13" s="44">
        <v>2547000</v>
      </c>
      <c r="H13" s="43">
        <v>596000</v>
      </c>
      <c r="I13" s="44"/>
      <c r="J13" s="43">
        <v>413000</v>
      </c>
      <c r="K13" s="44"/>
      <c r="L13" s="43"/>
      <c r="M13" s="44">
        <v>1588992</v>
      </c>
      <c r="N13" s="43"/>
      <c r="O13" s="44"/>
      <c r="P13" s="43">
        <f t="shared" si="5"/>
        <v>1009000</v>
      </c>
      <c r="Q13" s="44">
        <f t="shared" si="6"/>
        <v>1588992</v>
      </c>
      <c r="R13" s="24">
        <f t="shared" si="7"/>
        <v>-100</v>
      </c>
      <c r="S13" s="25">
        <f t="shared" si="8"/>
        <v>0</v>
      </c>
      <c r="T13" s="24">
        <f t="shared" si="9"/>
        <v>39.61523360816647</v>
      </c>
      <c r="U13" s="26">
        <f t="shared" si="10"/>
        <v>62.386808009422843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85000000</v>
      </c>
      <c r="C22" s="42"/>
      <c r="D22" s="42"/>
      <c r="E22" s="42">
        <f t="shared" si="4"/>
        <v>85000000</v>
      </c>
      <c r="F22" s="43">
        <v>85000000</v>
      </c>
      <c r="G22" s="44">
        <v>85000000</v>
      </c>
      <c r="H22" s="43">
        <v>42500000</v>
      </c>
      <c r="I22" s="44"/>
      <c r="J22" s="43">
        <v>41472000</v>
      </c>
      <c r="K22" s="44"/>
      <c r="L22" s="43"/>
      <c r="M22" s="44">
        <v>85000000</v>
      </c>
      <c r="N22" s="43"/>
      <c r="O22" s="44"/>
      <c r="P22" s="43">
        <f t="shared" si="5"/>
        <v>83972000</v>
      </c>
      <c r="Q22" s="44">
        <f t="shared" si="6"/>
        <v>85000000</v>
      </c>
      <c r="R22" s="24">
        <f t="shared" si="7"/>
        <v>-100</v>
      </c>
      <c r="S22" s="25">
        <f t="shared" si="8"/>
        <v>0</v>
      </c>
      <c r="T22" s="24">
        <f t="shared" si="9"/>
        <v>98.790588235294123</v>
      </c>
      <c r="U22" s="26">
        <f t="shared" si="10"/>
        <v>100</v>
      </c>
      <c r="V22" s="43"/>
      <c r="W22" s="44"/>
    </row>
    <row r="23" spans="1:23" x14ac:dyDescent="0.2">
      <c r="A23" s="23" t="s">
        <v>49</v>
      </c>
      <c r="B23" s="42">
        <v>12200000</v>
      </c>
      <c r="C23" s="42"/>
      <c r="D23" s="42"/>
      <c r="E23" s="42">
        <f t="shared" si="4"/>
        <v>12200000</v>
      </c>
      <c r="F23" s="43">
        <v>12200000</v>
      </c>
      <c r="G23" s="44">
        <v>12200000</v>
      </c>
      <c r="H23" s="43">
        <v>3553000</v>
      </c>
      <c r="I23" s="44"/>
      <c r="J23" s="43">
        <v>1488000</v>
      </c>
      <c r="K23" s="44"/>
      <c r="L23" s="43"/>
      <c r="M23" s="44">
        <v>8820106</v>
      </c>
      <c r="N23" s="43"/>
      <c r="O23" s="44"/>
      <c r="P23" s="43">
        <f t="shared" si="5"/>
        <v>5041000</v>
      </c>
      <c r="Q23" s="44">
        <f t="shared" si="6"/>
        <v>8820106</v>
      </c>
      <c r="R23" s="24">
        <f t="shared" si="7"/>
        <v>-100</v>
      </c>
      <c r="S23" s="25">
        <f t="shared" si="8"/>
        <v>0</v>
      </c>
      <c r="T23" s="24">
        <f t="shared" si="9"/>
        <v>41.319672131147541</v>
      </c>
      <c r="U23" s="26">
        <f t="shared" si="10"/>
        <v>72.295950819672129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7113000</v>
      </c>
      <c r="C28" s="39">
        <f t="shared" si="11"/>
        <v>0</v>
      </c>
      <c r="D28" s="39">
        <f t="shared" si="11"/>
        <v>0</v>
      </c>
      <c r="E28" s="39">
        <f t="shared" si="11"/>
        <v>7113000</v>
      </c>
      <c r="F28" s="40">
        <f t="shared" si="11"/>
        <v>7113000</v>
      </c>
      <c r="G28" s="41">
        <f t="shared" si="11"/>
        <v>7113000</v>
      </c>
      <c r="H28" s="40">
        <f t="shared" si="11"/>
        <v>658000</v>
      </c>
      <c r="I28" s="41">
        <f t="shared" si="11"/>
        <v>0</v>
      </c>
      <c r="J28" s="40">
        <f t="shared" si="11"/>
        <v>423000</v>
      </c>
      <c r="K28" s="41">
        <f t="shared" si="11"/>
        <v>0</v>
      </c>
      <c r="L28" s="40">
        <f t="shared" si="11"/>
        <v>3302000</v>
      </c>
      <c r="M28" s="41">
        <f t="shared" si="11"/>
        <v>5854334</v>
      </c>
      <c r="N28" s="40">
        <f t="shared" si="11"/>
        <v>0</v>
      </c>
      <c r="O28" s="41">
        <f t="shared" si="11"/>
        <v>0</v>
      </c>
      <c r="P28" s="40">
        <f t="shared" si="11"/>
        <v>4383000</v>
      </c>
      <c r="Q28" s="41">
        <f t="shared" si="11"/>
        <v>5854334</v>
      </c>
      <c r="R28" s="20">
        <f t="shared" si="7"/>
        <v>680.6146572104019</v>
      </c>
      <c r="S28" s="21">
        <f t="shared" si="8"/>
        <v>0</v>
      </c>
      <c r="T28" s="20">
        <f t="shared" si="9"/>
        <v>61.619569801771398</v>
      </c>
      <c r="U28" s="22">
        <f t="shared" si="10"/>
        <v>82.304709686489531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383000</v>
      </c>
      <c r="I31" s="44"/>
      <c r="J31" s="43">
        <v>188000</v>
      </c>
      <c r="K31" s="44"/>
      <c r="L31" s="43"/>
      <c r="M31" s="44">
        <v>1781719</v>
      </c>
      <c r="N31" s="43"/>
      <c r="O31" s="44"/>
      <c r="P31" s="43">
        <f t="shared" si="5"/>
        <v>571000</v>
      </c>
      <c r="Q31" s="44">
        <f t="shared" si="6"/>
        <v>1781719</v>
      </c>
      <c r="R31" s="24">
        <f t="shared" si="7"/>
        <v>-100</v>
      </c>
      <c r="S31" s="25">
        <f t="shared" si="8"/>
        <v>0</v>
      </c>
      <c r="T31" s="24">
        <f t="shared" si="9"/>
        <v>30.05263157894737</v>
      </c>
      <c r="U31" s="26">
        <f t="shared" si="10"/>
        <v>93.774684210526317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1213000</v>
      </c>
      <c r="C33" s="42"/>
      <c r="D33" s="42"/>
      <c r="E33" s="42">
        <f t="shared" si="4"/>
        <v>1213000</v>
      </c>
      <c r="F33" s="43">
        <v>1213000</v>
      </c>
      <c r="G33" s="44">
        <v>1213000</v>
      </c>
      <c r="H33" s="43"/>
      <c r="I33" s="44"/>
      <c r="J33" s="43">
        <v>235000</v>
      </c>
      <c r="K33" s="44"/>
      <c r="L33" s="43">
        <v>258000</v>
      </c>
      <c r="M33" s="44">
        <v>304000</v>
      </c>
      <c r="N33" s="43"/>
      <c r="O33" s="44"/>
      <c r="P33" s="43">
        <f t="shared" si="5"/>
        <v>493000</v>
      </c>
      <c r="Q33" s="44">
        <f t="shared" si="6"/>
        <v>304000</v>
      </c>
      <c r="R33" s="24">
        <f t="shared" si="7"/>
        <v>9.787234042553191</v>
      </c>
      <c r="S33" s="25">
        <f t="shared" si="8"/>
        <v>0</v>
      </c>
      <c r="T33" s="24">
        <f t="shared" si="9"/>
        <v>40.643033800494642</v>
      </c>
      <c r="U33" s="26">
        <f t="shared" si="10"/>
        <v>25.061830173124484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>
        <v>275000</v>
      </c>
      <c r="I36" s="44"/>
      <c r="J36" s="43"/>
      <c r="K36" s="44"/>
      <c r="L36" s="43">
        <v>3044000</v>
      </c>
      <c r="M36" s="44">
        <v>3768615</v>
      </c>
      <c r="N36" s="43"/>
      <c r="O36" s="44"/>
      <c r="P36" s="43">
        <f t="shared" si="5"/>
        <v>3319000</v>
      </c>
      <c r="Q36" s="44">
        <f t="shared" si="6"/>
        <v>3768615</v>
      </c>
      <c r="R36" s="24">
        <f t="shared" si="7"/>
        <v>0</v>
      </c>
      <c r="S36" s="25">
        <f t="shared" si="8"/>
        <v>0</v>
      </c>
      <c r="T36" s="24">
        <f t="shared" si="9"/>
        <v>82.974999999999994</v>
      </c>
      <c r="U36" s="26">
        <f t="shared" si="10"/>
        <v>94.215374999999995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5178000</v>
      </c>
      <c r="C43" s="45">
        <f t="shared" si="20"/>
        <v>0</v>
      </c>
      <c r="D43" s="45">
        <f t="shared" si="20"/>
        <v>0</v>
      </c>
      <c r="E43" s="45">
        <f t="shared" si="20"/>
        <v>5178000</v>
      </c>
      <c r="F43" s="46">
        <f t="shared" si="20"/>
        <v>5178000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5178000</v>
      </c>
      <c r="C44" s="39">
        <f t="shared" si="22"/>
        <v>0</v>
      </c>
      <c r="D44" s="39">
        <f t="shared" si="22"/>
        <v>0</v>
      </c>
      <c r="E44" s="39">
        <f t="shared" si="22"/>
        <v>5178000</v>
      </c>
      <c r="F44" s="40">
        <f t="shared" si="22"/>
        <v>5178000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5178000</v>
      </c>
      <c r="C46" s="42"/>
      <c r="D46" s="42"/>
      <c r="E46" s="42">
        <f t="shared" si="13"/>
        <v>5178000</v>
      </c>
      <c r="F46" s="43">
        <v>5178000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132667000</v>
      </c>
      <c r="C61" s="39">
        <f t="shared" si="26"/>
        <v>-15000</v>
      </c>
      <c r="D61" s="39">
        <f t="shared" si="26"/>
        <v>0</v>
      </c>
      <c r="E61" s="39">
        <f t="shared" si="26"/>
        <v>132652000</v>
      </c>
      <c r="F61" s="40">
        <f t="shared" si="26"/>
        <v>132652000</v>
      </c>
      <c r="G61" s="41">
        <f t="shared" si="26"/>
        <v>127474000</v>
      </c>
      <c r="H61" s="40">
        <f t="shared" si="26"/>
        <v>48061000</v>
      </c>
      <c r="I61" s="41">
        <f t="shared" si="26"/>
        <v>0</v>
      </c>
      <c r="J61" s="40">
        <f t="shared" si="26"/>
        <v>48939000</v>
      </c>
      <c r="K61" s="41">
        <f t="shared" si="26"/>
        <v>0</v>
      </c>
      <c r="L61" s="40">
        <f t="shared" si="26"/>
        <v>6203000</v>
      </c>
      <c r="M61" s="41">
        <f t="shared" si="26"/>
        <v>110072124</v>
      </c>
      <c r="N61" s="40">
        <f t="shared" si="26"/>
        <v>0</v>
      </c>
      <c r="O61" s="41">
        <f t="shared" si="26"/>
        <v>0</v>
      </c>
      <c r="P61" s="40">
        <f t="shared" si="26"/>
        <v>103203000</v>
      </c>
      <c r="Q61" s="41">
        <f t="shared" si="26"/>
        <v>110072124</v>
      </c>
      <c r="R61" s="20">
        <f t="shared" si="16"/>
        <v>-87.325037291321848</v>
      </c>
      <c r="S61" s="21">
        <f t="shared" si="17"/>
        <v>0</v>
      </c>
      <c r="T61" s="20">
        <f t="shared" si="18"/>
        <v>77.799807013840734</v>
      </c>
      <c r="U61" s="22">
        <f t="shared" si="19"/>
        <v>82.978111147966104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132667000</v>
      </c>
      <c r="C65" s="48">
        <f t="shared" si="30"/>
        <v>-15000</v>
      </c>
      <c r="D65" s="48">
        <f t="shared" si="30"/>
        <v>0</v>
      </c>
      <c r="E65" s="48">
        <f t="shared" si="30"/>
        <v>132652000</v>
      </c>
      <c r="F65" s="49">
        <f t="shared" si="30"/>
        <v>132652000</v>
      </c>
      <c r="G65" s="50">
        <f t="shared" si="30"/>
        <v>127474000</v>
      </c>
      <c r="H65" s="49">
        <f t="shared" si="30"/>
        <v>48061000</v>
      </c>
      <c r="I65" s="50">
        <f t="shared" si="30"/>
        <v>0</v>
      </c>
      <c r="J65" s="49">
        <f t="shared" si="30"/>
        <v>48939000</v>
      </c>
      <c r="K65" s="50">
        <f t="shared" si="30"/>
        <v>0</v>
      </c>
      <c r="L65" s="49">
        <f t="shared" si="30"/>
        <v>6203000</v>
      </c>
      <c r="M65" s="51">
        <f t="shared" si="30"/>
        <v>110072124</v>
      </c>
      <c r="N65" s="49">
        <f t="shared" si="30"/>
        <v>0</v>
      </c>
      <c r="O65" s="50">
        <f t="shared" si="30"/>
        <v>0</v>
      </c>
      <c r="P65" s="49">
        <f t="shared" si="30"/>
        <v>103203000</v>
      </c>
      <c r="Q65" s="50">
        <f t="shared" si="30"/>
        <v>110072124</v>
      </c>
      <c r="R65" s="34">
        <f t="shared" si="16"/>
        <v>-87.325037291321848</v>
      </c>
      <c r="S65" s="35">
        <f t="shared" si="17"/>
        <v>0</v>
      </c>
      <c r="T65" s="34">
        <f t="shared" si="18"/>
        <v>77.799807013840734</v>
      </c>
      <c r="U65" s="35">
        <f t="shared" si="19"/>
        <v>82.978111147966104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35210000</v>
      </c>
      <c r="C8" s="36">
        <f t="shared" si="0"/>
        <v>-9374000</v>
      </c>
      <c r="D8" s="36">
        <f t="shared" si="0"/>
        <v>0</v>
      </c>
      <c r="E8" s="36">
        <f t="shared" si="0"/>
        <v>25836000</v>
      </c>
      <c r="F8" s="37">
        <f t="shared" si="0"/>
        <v>29836000</v>
      </c>
      <c r="G8" s="38">
        <f t="shared" si="0"/>
        <v>25836000</v>
      </c>
      <c r="H8" s="37">
        <f t="shared" si="0"/>
        <v>6114000</v>
      </c>
      <c r="I8" s="38">
        <f t="shared" si="0"/>
        <v>3445301</v>
      </c>
      <c r="J8" s="37">
        <f t="shared" si="0"/>
        <v>1113000</v>
      </c>
      <c r="K8" s="38">
        <f t="shared" si="0"/>
        <v>7935630</v>
      </c>
      <c r="L8" s="37">
        <f t="shared" si="0"/>
        <v>5015000</v>
      </c>
      <c r="M8" s="38">
        <f t="shared" si="0"/>
        <v>3076955</v>
      </c>
      <c r="N8" s="37">
        <f t="shared" si="0"/>
        <v>0</v>
      </c>
      <c r="O8" s="38">
        <f t="shared" si="0"/>
        <v>0</v>
      </c>
      <c r="P8" s="37">
        <f t="shared" si="0"/>
        <v>12242000</v>
      </c>
      <c r="Q8" s="38">
        <f t="shared" si="0"/>
        <v>14457886</v>
      </c>
      <c r="R8" s="16">
        <f>IF(($J8       =0),0,((($L8       -$J8       )/$J8       )*100))</f>
        <v>350.5840071877808</v>
      </c>
      <c r="S8" s="17">
        <f>IF(($K8       =0),0,((($M8       -$K8       )/$K8       )*100))</f>
        <v>-61.226077828729416</v>
      </c>
      <c r="T8" s="16">
        <f>IF(($E8       =0),0,(($P8       /$E8       )*100))</f>
        <v>47.383495897197712</v>
      </c>
      <c r="U8" s="18">
        <f>IF(($E8       =0),0,(($Q8       /$E8       )*100))</f>
        <v>55.96023378231925</v>
      </c>
      <c r="V8" s="37">
        <f t="shared" ref="V8:W8" si="1">+V9+V28</f>
        <v>2078000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31410000</v>
      </c>
      <c r="C9" s="39">
        <f t="shared" si="2"/>
        <v>-8474000</v>
      </c>
      <c r="D9" s="39">
        <f t="shared" si="2"/>
        <v>0</v>
      </c>
      <c r="E9" s="39">
        <f t="shared" si="2"/>
        <v>22936000</v>
      </c>
      <c r="F9" s="40">
        <f t="shared" si="2"/>
        <v>26936000</v>
      </c>
      <c r="G9" s="41">
        <f t="shared" si="2"/>
        <v>22936000</v>
      </c>
      <c r="H9" s="40">
        <f t="shared" si="2"/>
        <v>5529000</v>
      </c>
      <c r="I9" s="41">
        <f t="shared" si="2"/>
        <v>2640595</v>
      </c>
      <c r="J9" s="40">
        <f t="shared" si="2"/>
        <v>90000</v>
      </c>
      <c r="K9" s="41">
        <f t="shared" si="2"/>
        <v>6303485</v>
      </c>
      <c r="L9" s="40">
        <f t="shared" si="2"/>
        <v>4759000</v>
      </c>
      <c r="M9" s="41">
        <f t="shared" si="2"/>
        <v>3044573</v>
      </c>
      <c r="N9" s="40">
        <f t="shared" si="2"/>
        <v>0</v>
      </c>
      <c r="O9" s="41">
        <f t="shared" si="2"/>
        <v>0</v>
      </c>
      <c r="P9" s="40">
        <f t="shared" si="2"/>
        <v>10378000</v>
      </c>
      <c r="Q9" s="41">
        <f t="shared" si="2"/>
        <v>11988653</v>
      </c>
      <c r="R9" s="20">
        <f>IF(($J9       =0),0,((($L9       -$J9       )/$J9       )*100))</f>
        <v>5187.7777777777783</v>
      </c>
      <c r="S9" s="21">
        <f>IF(($K9       =0),0,((($M9       -$K9       )/$K9       )*100))</f>
        <v>-51.700162687783028</v>
      </c>
      <c r="T9" s="20">
        <f>IF(($E9       =0),0,(($P9       /$E9       )*100))</f>
        <v>45.247645622602022</v>
      </c>
      <c r="U9" s="22">
        <f>IF(($E9       =0),0,(($Q9       /$E9       )*100))</f>
        <v>52.270025287757235</v>
      </c>
      <c r="V9" s="40">
        <f t="shared" ref="V9:W9" si="3">SUM(V10:V27)</f>
        <v>2078000</v>
      </c>
      <c r="W9" s="41">
        <f t="shared" si="3"/>
        <v>0</v>
      </c>
    </row>
    <row r="10" spans="1:23" x14ac:dyDescent="0.2">
      <c r="A10" s="23" t="s">
        <v>36</v>
      </c>
      <c r="B10" s="42">
        <v>8642000</v>
      </c>
      <c r="C10" s="42">
        <v>-3457000</v>
      </c>
      <c r="D10" s="42"/>
      <c r="E10" s="42">
        <f t="shared" ref="E10:E41" si="4">$B10      +$C10      +$D10</f>
        <v>5185000</v>
      </c>
      <c r="F10" s="43">
        <v>5185000</v>
      </c>
      <c r="G10" s="44">
        <v>5185000</v>
      </c>
      <c r="H10" s="43"/>
      <c r="I10" s="44"/>
      <c r="J10" s="43"/>
      <c r="K10" s="44"/>
      <c r="L10" s="43">
        <v>528000</v>
      </c>
      <c r="M10" s="44">
        <v>756257</v>
      </c>
      <c r="N10" s="43"/>
      <c r="O10" s="44"/>
      <c r="P10" s="43">
        <f t="shared" ref="P10:P41" si="5">$H10      +$J10      +$L10      +$N10</f>
        <v>528000</v>
      </c>
      <c r="Q10" s="44">
        <f t="shared" ref="Q10:Q41" si="6">$I10      +$K10      +$M10      +$O10</f>
        <v>756257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10.183220829315333</v>
      </c>
      <c r="U10" s="26">
        <f t="shared" ref="U10:U41" si="10">IF(($E10      =0),0,(($Q10      /$E10      )*100))</f>
        <v>14.585477338476375</v>
      </c>
      <c r="V10" s="43">
        <v>2078000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2768000</v>
      </c>
      <c r="C13" s="42">
        <v>-1017000</v>
      </c>
      <c r="D13" s="42"/>
      <c r="E13" s="42">
        <f t="shared" si="4"/>
        <v>1751000</v>
      </c>
      <c r="F13" s="43">
        <v>1751000</v>
      </c>
      <c r="G13" s="44">
        <v>1751000</v>
      </c>
      <c r="H13" s="43"/>
      <c r="I13" s="44"/>
      <c r="J13" s="43">
        <v>90000</v>
      </c>
      <c r="K13" s="44"/>
      <c r="L13" s="43"/>
      <c r="M13" s="44">
        <v>925161</v>
      </c>
      <c r="N13" s="43"/>
      <c r="O13" s="44"/>
      <c r="P13" s="43">
        <f t="shared" si="5"/>
        <v>90000</v>
      </c>
      <c r="Q13" s="44">
        <f t="shared" si="6"/>
        <v>925161</v>
      </c>
      <c r="R13" s="24">
        <f t="shared" si="7"/>
        <v>-100</v>
      </c>
      <c r="S13" s="25">
        <f t="shared" si="8"/>
        <v>0</v>
      </c>
      <c r="T13" s="24">
        <f t="shared" si="9"/>
        <v>5.1399200456881777</v>
      </c>
      <c r="U13" s="26">
        <f t="shared" si="10"/>
        <v>52.836150770988013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20000000</v>
      </c>
      <c r="C23" s="42">
        <v>-4000000</v>
      </c>
      <c r="D23" s="42"/>
      <c r="E23" s="42">
        <f t="shared" si="4"/>
        <v>16000000</v>
      </c>
      <c r="F23" s="43">
        <v>20000000</v>
      </c>
      <c r="G23" s="44">
        <v>16000000</v>
      </c>
      <c r="H23" s="43">
        <v>5529000</v>
      </c>
      <c r="I23" s="44">
        <v>2640595</v>
      </c>
      <c r="J23" s="43"/>
      <c r="K23" s="44">
        <v>6303485</v>
      </c>
      <c r="L23" s="43">
        <v>4231000</v>
      </c>
      <c r="M23" s="44">
        <v>1363155</v>
      </c>
      <c r="N23" s="43"/>
      <c r="O23" s="44"/>
      <c r="P23" s="43">
        <f t="shared" si="5"/>
        <v>9760000</v>
      </c>
      <c r="Q23" s="44">
        <f t="shared" si="6"/>
        <v>10307235</v>
      </c>
      <c r="R23" s="24">
        <f t="shared" si="7"/>
        <v>0</v>
      </c>
      <c r="S23" s="25">
        <f t="shared" si="8"/>
        <v>-78.374581679816799</v>
      </c>
      <c r="T23" s="24">
        <f t="shared" si="9"/>
        <v>61</v>
      </c>
      <c r="U23" s="26">
        <f t="shared" si="10"/>
        <v>64.420218750000004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3800000</v>
      </c>
      <c r="C28" s="39">
        <f t="shared" si="11"/>
        <v>-900000</v>
      </c>
      <c r="D28" s="39">
        <f t="shared" si="11"/>
        <v>0</v>
      </c>
      <c r="E28" s="39">
        <f t="shared" si="11"/>
        <v>2900000</v>
      </c>
      <c r="F28" s="40">
        <f t="shared" si="11"/>
        <v>2900000</v>
      </c>
      <c r="G28" s="41">
        <f t="shared" si="11"/>
        <v>2900000</v>
      </c>
      <c r="H28" s="40">
        <f t="shared" si="11"/>
        <v>585000</v>
      </c>
      <c r="I28" s="41">
        <f t="shared" si="11"/>
        <v>804706</v>
      </c>
      <c r="J28" s="40">
        <f t="shared" si="11"/>
        <v>1023000</v>
      </c>
      <c r="K28" s="41">
        <f t="shared" si="11"/>
        <v>1632145</v>
      </c>
      <c r="L28" s="40">
        <f t="shared" si="11"/>
        <v>256000</v>
      </c>
      <c r="M28" s="41">
        <f t="shared" si="11"/>
        <v>32382</v>
      </c>
      <c r="N28" s="40">
        <f t="shared" si="11"/>
        <v>0</v>
      </c>
      <c r="O28" s="41">
        <f t="shared" si="11"/>
        <v>0</v>
      </c>
      <c r="P28" s="40">
        <f t="shared" si="11"/>
        <v>1864000</v>
      </c>
      <c r="Q28" s="41">
        <f t="shared" si="11"/>
        <v>2469233</v>
      </c>
      <c r="R28" s="20">
        <f t="shared" si="7"/>
        <v>-74.97556207233626</v>
      </c>
      <c r="S28" s="21">
        <f t="shared" si="8"/>
        <v>-98.015985099363107</v>
      </c>
      <c r="T28" s="20">
        <f t="shared" si="9"/>
        <v>64.275862068965523</v>
      </c>
      <c r="U28" s="22">
        <f t="shared" si="10"/>
        <v>85.145965517241379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585000</v>
      </c>
      <c r="I31" s="44">
        <v>804706</v>
      </c>
      <c r="J31" s="43">
        <v>979000</v>
      </c>
      <c r="K31" s="44">
        <v>1245684</v>
      </c>
      <c r="L31" s="43"/>
      <c r="M31" s="44">
        <v>4446</v>
      </c>
      <c r="N31" s="43"/>
      <c r="O31" s="44"/>
      <c r="P31" s="43">
        <f t="shared" si="5"/>
        <v>1564000</v>
      </c>
      <c r="Q31" s="44">
        <f t="shared" si="6"/>
        <v>2054836</v>
      </c>
      <c r="R31" s="24">
        <f t="shared" si="7"/>
        <v>-100</v>
      </c>
      <c r="S31" s="25">
        <f t="shared" si="8"/>
        <v>-99.64308765304844</v>
      </c>
      <c r="T31" s="24">
        <f t="shared" si="9"/>
        <v>60.15384615384616</v>
      </c>
      <c r="U31" s="26">
        <f t="shared" si="10"/>
        <v>79.032153846153847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-900000</v>
      </c>
      <c r="D33" s="42"/>
      <c r="E33" s="42">
        <f t="shared" si="4"/>
        <v>300000</v>
      </c>
      <c r="F33" s="43">
        <v>300000</v>
      </c>
      <c r="G33" s="44">
        <v>300000</v>
      </c>
      <c r="H33" s="43"/>
      <c r="I33" s="44"/>
      <c r="J33" s="43">
        <v>44000</v>
      </c>
      <c r="K33" s="44">
        <v>386461</v>
      </c>
      <c r="L33" s="43">
        <v>256000</v>
      </c>
      <c r="M33" s="44">
        <v>27936</v>
      </c>
      <c r="N33" s="43"/>
      <c r="O33" s="44"/>
      <c r="P33" s="43">
        <f t="shared" si="5"/>
        <v>300000</v>
      </c>
      <c r="Q33" s="44">
        <f t="shared" si="6"/>
        <v>414397</v>
      </c>
      <c r="R33" s="24">
        <f t="shared" si="7"/>
        <v>481.81818181818181</v>
      </c>
      <c r="S33" s="25">
        <f t="shared" si="8"/>
        <v>-92.77132750782097</v>
      </c>
      <c r="T33" s="24">
        <f t="shared" si="9"/>
        <v>100</v>
      </c>
      <c r="U33" s="26">
        <f t="shared" si="10"/>
        <v>138.13233333333332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242000</v>
      </c>
      <c r="C43" s="45">
        <f t="shared" si="20"/>
        <v>0</v>
      </c>
      <c r="D43" s="45">
        <f t="shared" si="20"/>
        <v>0</v>
      </c>
      <c r="E43" s="45">
        <f t="shared" si="20"/>
        <v>242000</v>
      </c>
      <c r="F43" s="46">
        <f t="shared" si="20"/>
        <v>242000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242000</v>
      </c>
      <c r="C44" s="39">
        <f t="shared" si="22"/>
        <v>0</v>
      </c>
      <c r="D44" s="39">
        <f t="shared" si="22"/>
        <v>0</v>
      </c>
      <c r="E44" s="39">
        <f t="shared" si="22"/>
        <v>242000</v>
      </c>
      <c r="F44" s="40">
        <f t="shared" si="22"/>
        <v>242000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242000</v>
      </c>
      <c r="C46" s="42"/>
      <c r="D46" s="42"/>
      <c r="E46" s="42">
        <f t="shared" si="13"/>
        <v>242000</v>
      </c>
      <c r="F46" s="43">
        <v>242000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35452000</v>
      </c>
      <c r="C61" s="39">
        <f t="shared" si="26"/>
        <v>-9374000</v>
      </c>
      <c r="D61" s="39">
        <f t="shared" si="26"/>
        <v>0</v>
      </c>
      <c r="E61" s="39">
        <f t="shared" si="26"/>
        <v>26078000</v>
      </c>
      <c r="F61" s="40">
        <f t="shared" si="26"/>
        <v>30078000</v>
      </c>
      <c r="G61" s="41">
        <f t="shared" si="26"/>
        <v>25836000</v>
      </c>
      <c r="H61" s="40">
        <f t="shared" si="26"/>
        <v>6114000</v>
      </c>
      <c r="I61" s="41">
        <f t="shared" si="26"/>
        <v>3445301</v>
      </c>
      <c r="J61" s="40">
        <f t="shared" si="26"/>
        <v>1113000</v>
      </c>
      <c r="K61" s="41">
        <f t="shared" si="26"/>
        <v>7935630</v>
      </c>
      <c r="L61" s="40">
        <f t="shared" si="26"/>
        <v>5015000</v>
      </c>
      <c r="M61" s="41">
        <f t="shared" si="26"/>
        <v>3076955</v>
      </c>
      <c r="N61" s="40">
        <f t="shared" si="26"/>
        <v>0</v>
      </c>
      <c r="O61" s="41">
        <f t="shared" si="26"/>
        <v>0</v>
      </c>
      <c r="P61" s="40">
        <f t="shared" si="26"/>
        <v>12242000</v>
      </c>
      <c r="Q61" s="41">
        <f t="shared" si="26"/>
        <v>14457886</v>
      </c>
      <c r="R61" s="20">
        <f t="shared" si="16"/>
        <v>350.5840071877808</v>
      </c>
      <c r="S61" s="21">
        <f t="shared" si="17"/>
        <v>-61.226077828729416</v>
      </c>
      <c r="T61" s="20">
        <f t="shared" si="18"/>
        <v>46.943784032517833</v>
      </c>
      <c r="U61" s="22">
        <f t="shared" si="19"/>
        <v>55.440931052994856</v>
      </c>
      <c r="V61" s="40">
        <f t="shared" ref="V61:W61" si="27">+V8+V43</f>
        <v>2078000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35452000</v>
      </c>
      <c r="C65" s="48">
        <f t="shared" si="30"/>
        <v>-9374000</v>
      </c>
      <c r="D65" s="48">
        <f t="shared" si="30"/>
        <v>0</v>
      </c>
      <c r="E65" s="48">
        <f t="shared" si="30"/>
        <v>26078000</v>
      </c>
      <c r="F65" s="49">
        <f t="shared" si="30"/>
        <v>30078000</v>
      </c>
      <c r="G65" s="50">
        <f t="shared" si="30"/>
        <v>25836000</v>
      </c>
      <c r="H65" s="49">
        <f t="shared" si="30"/>
        <v>6114000</v>
      </c>
      <c r="I65" s="50">
        <f t="shared" si="30"/>
        <v>3445301</v>
      </c>
      <c r="J65" s="49">
        <f t="shared" si="30"/>
        <v>1113000</v>
      </c>
      <c r="K65" s="50">
        <f t="shared" si="30"/>
        <v>7935630</v>
      </c>
      <c r="L65" s="49">
        <f t="shared" si="30"/>
        <v>5015000</v>
      </c>
      <c r="M65" s="51">
        <f t="shared" si="30"/>
        <v>3076955</v>
      </c>
      <c r="N65" s="49">
        <f t="shared" si="30"/>
        <v>0</v>
      </c>
      <c r="O65" s="50">
        <f t="shared" si="30"/>
        <v>0</v>
      </c>
      <c r="P65" s="49">
        <f t="shared" si="30"/>
        <v>12242000</v>
      </c>
      <c r="Q65" s="50">
        <f t="shared" si="30"/>
        <v>14457886</v>
      </c>
      <c r="R65" s="34">
        <f t="shared" si="16"/>
        <v>350.5840071877808</v>
      </c>
      <c r="S65" s="35">
        <f t="shared" si="17"/>
        <v>-61.226077828729416</v>
      </c>
      <c r="T65" s="34">
        <f t="shared" si="18"/>
        <v>46.943784032517833</v>
      </c>
      <c r="U65" s="35">
        <f t="shared" si="19"/>
        <v>55.440931052994856</v>
      </c>
      <c r="V65" s="49">
        <f>+V61+V62</f>
        <v>2078000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25289000</v>
      </c>
      <c r="C8" s="36">
        <f t="shared" si="0"/>
        <v>5600000</v>
      </c>
      <c r="D8" s="36">
        <f t="shared" si="0"/>
        <v>0</v>
      </c>
      <c r="E8" s="36">
        <f t="shared" si="0"/>
        <v>30889000</v>
      </c>
      <c r="F8" s="37">
        <f t="shared" si="0"/>
        <v>30889000</v>
      </c>
      <c r="G8" s="38">
        <f t="shared" si="0"/>
        <v>30889000</v>
      </c>
      <c r="H8" s="37">
        <f t="shared" si="0"/>
        <v>4975000</v>
      </c>
      <c r="I8" s="38">
        <f t="shared" si="0"/>
        <v>325517</v>
      </c>
      <c r="J8" s="37">
        <f t="shared" si="0"/>
        <v>7312000</v>
      </c>
      <c r="K8" s="38">
        <f t="shared" si="0"/>
        <v>689662</v>
      </c>
      <c r="L8" s="37">
        <f t="shared" si="0"/>
        <v>3697000</v>
      </c>
      <c r="M8" s="38">
        <f t="shared" si="0"/>
        <v>9223088</v>
      </c>
      <c r="N8" s="37">
        <f t="shared" si="0"/>
        <v>0</v>
      </c>
      <c r="O8" s="38">
        <f t="shared" si="0"/>
        <v>0</v>
      </c>
      <c r="P8" s="37">
        <f t="shared" si="0"/>
        <v>15984000</v>
      </c>
      <c r="Q8" s="38">
        <f t="shared" si="0"/>
        <v>10238267</v>
      </c>
      <c r="R8" s="16">
        <f>IF(($J8       =0),0,((($L8       -$J8       )/$J8       )*100))</f>
        <v>-49.439277899343544</v>
      </c>
      <c r="S8" s="17">
        <f>IF(($K8       =0),0,((($M8       -$K8       )/$K8       )*100))</f>
        <v>1237.3345203882482</v>
      </c>
      <c r="T8" s="16">
        <f>IF(($E8       =0),0,(($P8       /$E8       )*100))</f>
        <v>51.74657645116384</v>
      </c>
      <c r="U8" s="18">
        <f>IF(($E8       =0),0,(($Q8       /$E8       )*100))</f>
        <v>33.145349477160153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21189000</v>
      </c>
      <c r="C9" s="39">
        <f t="shared" si="2"/>
        <v>6029000</v>
      </c>
      <c r="D9" s="39">
        <f t="shared" si="2"/>
        <v>0</v>
      </c>
      <c r="E9" s="39">
        <f t="shared" si="2"/>
        <v>27218000</v>
      </c>
      <c r="F9" s="40">
        <f t="shared" si="2"/>
        <v>27218000</v>
      </c>
      <c r="G9" s="41">
        <f t="shared" si="2"/>
        <v>27218000</v>
      </c>
      <c r="H9" s="40">
        <f t="shared" si="2"/>
        <v>4975000</v>
      </c>
      <c r="I9" s="41">
        <f t="shared" si="2"/>
        <v>0</v>
      </c>
      <c r="J9" s="40">
        <f t="shared" si="2"/>
        <v>7101000</v>
      </c>
      <c r="K9" s="41">
        <f t="shared" si="2"/>
        <v>0</v>
      </c>
      <c r="L9" s="40">
        <f t="shared" si="2"/>
        <v>3498000</v>
      </c>
      <c r="M9" s="41">
        <f t="shared" si="2"/>
        <v>8892231</v>
      </c>
      <c r="N9" s="40">
        <f t="shared" si="2"/>
        <v>0</v>
      </c>
      <c r="O9" s="41">
        <f t="shared" si="2"/>
        <v>0</v>
      </c>
      <c r="P9" s="40">
        <f t="shared" si="2"/>
        <v>15574000</v>
      </c>
      <c r="Q9" s="41">
        <f t="shared" si="2"/>
        <v>8892231</v>
      </c>
      <c r="R9" s="20">
        <f>IF(($J9       =0),0,((($L9       -$J9       )/$J9       )*100))</f>
        <v>-50.739332488381919</v>
      </c>
      <c r="S9" s="21">
        <f>IF(($K9       =0),0,((($M9       -$K9       )/$K9       )*100))</f>
        <v>0</v>
      </c>
      <c r="T9" s="20">
        <f>IF(($E9       =0),0,(($P9       /$E9       )*100))</f>
        <v>57.219487104122265</v>
      </c>
      <c r="U9" s="22">
        <f>IF(($E9       =0),0,(($Q9       /$E9       )*100))</f>
        <v>32.670405613931955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8265000</v>
      </c>
      <c r="C10" s="42">
        <v>7000000</v>
      </c>
      <c r="D10" s="42"/>
      <c r="E10" s="42">
        <f t="shared" ref="E10:E41" si="4">$B10      +$C10      +$D10</f>
        <v>15265000</v>
      </c>
      <c r="F10" s="43">
        <v>15265000</v>
      </c>
      <c r="G10" s="44">
        <v>15265000</v>
      </c>
      <c r="H10" s="43">
        <v>3699000</v>
      </c>
      <c r="I10" s="44"/>
      <c r="J10" s="43">
        <v>3874000</v>
      </c>
      <c r="K10" s="44"/>
      <c r="L10" s="43"/>
      <c r="M10" s="44">
        <v>8495195</v>
      </c>
      <c r="N10" s="43"/>
      <c r="O10" s="44"/>
      <c r="P10" s="43">
        <f t="shared" ref="P10:P41" si="5">$H10      +$J10      +$L10      +$N10</f>
        <v>7573000</v>
      </c>
      <c r="Q10" s="44">
        <f t="shared" ref="Q10:Q41" si="6">$I10      +$K10      +$M10      +$O10</f>
        <v>8495195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49.610219456272517</v>
      </c>
      <c r="U10" s="26">
        <f t="shared" ref="U10:U41" si="10">IF(($E10      =0),0,(($Q10      /$E10      )*100))</f>
        <v>55.651457582705532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2924000</v>
      </c>
      <c r="C13" s="42">
        <v>-971000</v>
      </c>
      <c r="D13" s="42"/>
      <c r="E13" s="42">
        <f t="shared" si="4"/>
        <v>1953000</v>
      </c>
      <c r="F13" s="43">
        <v>1953000</v>
      </c>
      <c r="G13" s="44">
        <v>1953000</v>
      </c>
      <c r="H13" s="43"/>
      <c r="I13" s="44"/>
      <c r="J13" s="43">
        <v>199000</v>
      </c>
      <c r="K13" s="44"/>
      <c r="L13" s="43">
        <v>257000</v>
      </c>
      <c r="M13" s="44">
        <v>397036</v>
      </c>
      <c r="N13" s="43"/>
      <c r="O13" s="44"/>
      <c r="P13" s="43">
        <f t="shared" si="5"/>
        <v>456000</v>
      </c>
      <c r="Q13" s="44">
        <f t="shared" si="6"/>
        <v>397036</v>
      </c>
      <c r="R13" s="24">
        <f t="shared" si="7"/>
        <v>29.145728643216078</v>
      </c>
      <c r="S13" s="25">
        <f t="shared" si="8"/>
        <v>0</v>
      </c>
      <c r="T13" s="24">
        <f t="shared" si="9"/>
        <v>23.348694316436251</v>
      </c>
      <c r="U13" s="26">
        <f t="shared" si="10"/>
        <v>20.329544290834615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10000000</v>
      </c>
      <c r="H23" s="43">
        <v>1276000</v>
      </c>
      <c r="I23" s="44"/>
      <c r="J23" s="43">
        <v>3028000</v>
      </c>
      <c r="K23" s="44"/>
      <c r="L23" s="43">
        <v>3241000</v>
      </c>
      <c r="M23" s="44"/>
      <c r="N23" s="43"/>
      <c r="O23" s="44"/>
      <c r="P23" s="43">
        <f t="shared" si="5"/>
        <v>7545000</v>
      </c>
      <c r="Q23" s="44">
        <f t="shared" si="6"/>
        <v>0</v>
      </c>
      <c r="R23" s="24">
        <f t="shared" si="7"/>
        <v>7.0343461030383096</v>
      </c>
      <c r="S23" s="25">
        <f t="shared" si="8"/>
        <v>0</v>
      </c>
      <c r="T23" s="24">
        <f t="shared" si="9"/>
        <v>75.449999999999989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4100000</v>
      </c>
      <c r="C28" s="39">
        <f t="shared" si="11"/>
        <v>-429000</v>
      </c>
      <c r="D28" s="39">
        <f t="shared" si="11"/>
        <v>0</v>
      </c>
      <c r="E28" s="39">
        <f t="shared" si="11"/>
        <v>3671000</v>
      </c>
      <c r="F28" s="40">
        <f t="shared" si="11"/>
        <v>3671000</v>
      </c>
      <c r="G28" s="41">
        <f t="shared" si="11"/>
        <v>3671000</v>
      </c>
      <c r="H28" s="40">
        <f t="shared" si="11"/>
        <v>0</v>
      </c>
      <c r="I28" s="41">
        <f t="shared" si="11"/>
        <v>325517</v>
      </c>
      <c r="J28" s="40">
        <f t="shared" si="11"/>
        <v>211000</v>
      </c>
      <c r="K28" s="41">
        <f t="shared" si="11"/>
        <v>689662</v>
      </c>
      <c r="L28" s="40">
        <f t="shared" si="11"/>
        <v>199000</v>
      </c>
      <c r="M28" s="41">
        <f t="shared" si="11"/>
        <v>330857</v>
      </c>
      <c r="N28" s="40">
        <f t="shared" si="11"/>
        <v>0</v>
      </c>
      <c r="O28" s="41">
        <f t="shared" si="11"/>
        <v>0</v>
      </c>
      <c r="P28" s="40">
        <f t="shared" si="11"/>
        <v>410000</v>
      </c>
      <c r="Q28" s="41">
        <f t="shared" si="11"/>
        <v>1346036</v>
      </c>
      <c r="R28" s="20">
        <f t="shared" si="7"/>
        <v>-5.6872037914691944</v>
      </c>
      <c r="S28" s="21">
        <f t="shared" si="8"/>
        <v>-52.026209940521582</v>
      </c>
      <c r="T28" s="20">
        <f t="shared" si="9"/>
        <v>11.168618904930536</v>
      </c>
      <c r="U28" s="22">
        <f t="shared" si="10"/>
        <v>36.666739308090442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/>
      <c r="I31" s="44">
        <v>325517</v>
      </c>
      <c r="J31" s="43"/>
      <c r="K31" s="44">
        <v>689662</v>
      </c>
      <c r="L31" s="43"/>
      <c r="M31" s="44">
        <v>330857</v>
      </c>
      <c r="N31" s="43"/>
      <c r="O31" s="44"/>
      <c r="P31" s="43">
        <f t="shared" si="5"/>
        <v>0</v>
      </c>
      <c r="Q31" s="44">
        <f t="shared" si="6"/>
        <v>1346036</v>
      </c>
      <c r="R31" s="24">
        <f t="shared" si="7"/>
        <v>0</v>
      </c>
      <c r="S31" s="25">
        <f t="shared" si="8"/>
        <v>-52.026209940521582</v>
      </c>
      <c r="T31" s="24">
        <f t="shared" si="9"/>
        <v>0</v>
      </c>
      <c r="U31" s="26">
        <f t="shared" si="10"/>
        <v>46.415034482758621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-429000</v>
      </c>
      <c r="D33" s="42"/>
      <c r="E33" s="42">
        <f t="shared" si="4"/>
        <v>771000</v>
      </c>
      <c r="F33" s="43">
        <v>771000</v>
      </c>
      <c r="G33" s="44">
        <v>771000</v>
      </c>
      <c r="H33" s="43"/>
      <c r="I33" s="44"/>
      <c r="J33" s="43">
        <v>211000</v>
      </c>
      <c r="K33" s="44"/>
      <c r="L33" s="43">
        <v>199000</v>
      </c>
      <c r="M33" s="44"/>
      <c r="N33" s="43"/>
      <c r="O33" s="44"/>
      <c r="P33" s="43">
        <f t="shared" si="5"/>
        <v>410000</v>
      </c>
      <c r="Q33" s="44">
        <f t="shared" si="6"/>
        <v>0</v>
      </c>
      <c r="R33" s="24">
        <f t="shared" si="7"/>
        <v>-5.6872037914691944</v>
      </c>
      <c r="S33" s="25">
        <f t="shared" si="8"/>
        <v>0</v>
      </c>
      <c r="T33" s="24">
        <f t="shared" si="9"/>
        <v>53.177691309987033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2083000</v>
      </c>
      <c r="C43" s="45">
        <f t="shared" si="20"/>
        <v>-574000</v>
      </c>
      <c r="D43" s="45">
        <f t="shared" si="20"/>
        <v>0</v>
      </c>
      <c r="E43" s="45">
        <f t="shared" si="20"/>
        <v>1509000</v>
      </c>
      <c r="F43" s="46">
        <f t="shared" si="20"/>
        <v>2083000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2083000</v>
      </c>
      <c r="C44" s="39">
        <f t="shared" si="22"/>
        <v>-574000</v>
      </c>
      <c r="D44" s="39">
        <f t="shared" si="22"/>
        <v>0</v>
      </c>
      <c r="E44" s="39">
        <f t="shared" si="22"/>
        <v>1509000</v>
      </c>
      <c r="F44" s="40">
        <f t="shared" si="22"/>
        <v>2083000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2083000</v>
      </c>
      <c r="C46" s="42">
        <v>-574000</v>
      </c>
      <c r="D46" s="42"/>
      <c r="E46" s="42">
        <f t="shared" si="13"/>
        <v>1509000</v>
      </c>
      <c r="F46" s="43">
        <v>2083000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27372000</v>
      </c>
      <c r="C61" s="39">
        <f t="shared" si="26"/>
        <v>5026000</v>
      </c>
      <c r="D61" s="39">
        <f t="shared" si="26"/>
        <v>0</v>
      </c>
      <c r="E61" s="39">
        <f t="shared" si="26"/>
        <v>32398000</v>
      </c>
      <c r="F61" s="40">
        <f t="shared" si="26"/>
        <v>32972000</v>
      </c>
      <c r="G61" s="41">
        <f t="shared" si="26"/>
        <v>30889000</v>
      </c>
      <c r="H61" s="40">
        <f t="shared" si="26"/>
        <v>4975000</v>
      </c>
      <c r="I61" s="41">
        <f t="shared" si="26"/>
        <v>325517</v>
      </c>
      <c r="J61" s="40">
        <f t="shared" si="26"/>
        <v>7312000</v>
      </c>
      <c r="K61" s="41">
        <f t="shared" si="26"/>
        <v>689662</v>
      </c>
      <c r="L61" s="40">
        <f t="shared" si="26"/>
        <v>3697000</v>
      </c>
      <c r="M61" s="41">
        <f t="shared" si="26"/>
        <v>9223088</v>
      </c>
      <c r="N61" s="40">
        <f t="shared" si="26"/>
        <v>0</v>
      </c>
      <c r="O61" s="41">
        <f t="shared" si="26"/>
        <v>0</v>
      </c>
      <c r="P61" s="40">
        <f t="shared" si="26"/>
        <v>15984000</v>
      </c>
      <c r="Q61" s="41">
        <f t="shared" si="26"/>
        <v>10238267</v>
      </c>
      <c r="R61" s="20">
        <f t="shared" si="16"/>
        <v>-49.439277899343544</v>
      </c>
      <c r="S61" s="21">
        <f t="shared" si="17"/>
        <v>1237.3345203882482</v>
      </c>
      <c r="T61" s="20">
        <f t="shared" si="18"/>
        <v>49.336378788814123</v>
      </c>
      <c r="U61" s="22">
        <f t="shared" si="19"/>
        <v>31.601540218532008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27372000</v>
      </c>
      <c r="C65" s="48">
        <f t="shared" si="30"/>
        <v>5026000</v>
      </c>
      <c r="D65" s="48">
        <f t="shared" si="30"/>
        <v>0</v>
      </c>
      <c r="E65" s="48">
        <f t="shared" si="30"/>
        <v>32398000</v>
      </c>
      <c r="F65" s="49">
        <f t="shared" si="30"/>
        <v>32972000</v>
      </c>
      <c r="G65" s="50">
        <f t="shared" si="30"/>
        <v>30889000</v>
      </c>
      <c r="H65" s="49">
        <f t="shared" si="30"/>
        <v>4975000</v>
      </c>
      <c r="I65" s="50">
        <f t="shared" si="30"/>
        <v>325517</v>
      </c>
      <c r="J65" s="49">
        <f t="shared" si="30"/>
        <v>7312000</v>
      </c>
      <c r="K65" s="50">
        <f t="shared" si="30"/>
        <v>689662</v>
      </c>
      <c r="L65" s="49">
        <f t="shared" si="30"/>
        <v>3697000</v>
      </c>
      <c r="M65" s="51">
        <f t="shared" si="30"/>
        <v>9223088</v>
      </c>
      <c r="N65" s="49">
        <f t="shared" si="30"/>
        <v>0</v>
      </c>
      <c r="O65" s="50">
        <f t="shared" si="30"/>
        <v>0</v>
      </c>
      <c r="P65" s="49">
        <f t="shared" si="30"/>
        <v>15984000</v>
      </c>
      <c r="Q65" s="50">
        <f t="shared" si="30"/>
        <v>10238267</v>
      </c>
      <c r="R65" s="34">
        <f t="shared" si="16"/>
        <v>-49.439277899343544</v>
      </c>
      <c r="S65" s="35">
        <f t="shared" si="17"/>
        <v>1237.3345203882482</v>
      </c>
      <c r="T65" s="34">
        <f t="shared" si="18"/>
        <v>49.336378788814123</v>
      </c>
      <c r="U65" s="35">
        <f t="shared" si="19"/>
        <v>31.601540218532008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34954000</v>
      </c>
      <c r="C8" s="36">
        <f t="shared" si="0"/>
        <v>3810000</v>
      </c>
      <c r="D8" s="36">
        <f t="shared" si="0"/>
        <v>0</v>
      </c>
      <c r="E8" s="36">
        <f t="shared" si="0"/>
        <v>38764000</v>
      </c>
      <c r="F8" s="37">
        <f t="shared" si="0"/>
        <v>32764000</v>
      </c>
      <c r="G8" s="38">
        <f t="shared" si="0"/>
        <v>38764000</v>
      </c>
      <c r="H8" s="37">
        <f t="shared" si="0"/>
        <v>12103000</v>
      </c>
      <c r="I8" s="38">
        <f t="shared" si="0"/>
        <v>254658</v>
      </c>
      <c r="J8" s="37">
        <f t="shared" si="0"/>
        <v>7027000</v>
      </c>
      <c r="K8" s="38">
        <f t="shared" si="0"/>
        <v>4010</v>
      </c>
      <c r="L8" s="37">
        <f t="shared" si="0"/>
        <v>1501000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20631000</v>
      </c>
      <c r="Q8" s="38">
        <f t="shared" si="0"/>
        <v>258668</v>
      </c>
      <c r="R8" s="16">
        <f>IF(($J8       =0),0,((($L8       -$J8       )/$J8       )*100))</f>
        <v>-78.63953322897396</v>
      </c>
      <c r="S8" s="17">
        <f>IF(($K8       =0),0,((($M8       -$K8       )/$K8       )*100))</f>
        <v>-100</v>
      </c>
      <c r="T8" s="16">
        <f>IF(($E8       =0),0,(($P8       /$E8       )*100))</f>
        <v>53.222061706738209</v>
      </c>
      <c r="U8" s="18">
        <f>IF(($E8       =0),0,(($Q8       /$E8       )*100))</f>
        <v>0.66728923743679702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30854000</v>
      </c>
      <c r="C9" s="39">
        <f t="shared" si="2"/>
        <v>3810000</v>
      </c>
      <c r="D9" s="39">
        <f t="shared" si="2"/>
        <v>0</v>
      </c>
      <c r="E9" s="39">
        <f t="shared" si="2"/>
        <v>34664000</v>
      </c>
      <c r="F9" s="40">
        <f t="shared" si="2"/>
        <v>28664000</v>
      </c>
      <c r="G9" s="41">
        <f t="shared" si="2"/>
        <v>34664000</v>
      </c>
      <c r="H9" s="40">
        <f t="shared" si="2"/>
        <v>10338000</v>
      </c>
      <c r="I9" s="41">
        <f t="shared" si="2"/>
        <v>0</v>
      </c>
      <c r="J9" s="40">
        <f t="shared" si="2"/>
        <v>6147000</v>
      </c>
      <c r="K9" s="41">
        <f t="shared" si="2"/>
        <v>0</v>
      </c>
      <c r="L9" s="40">
        <f t="shared" si="2"/>
        <v>1185000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17670000</v>
      </c>
      <c r="Q9" s="41">
        <f t="shared" si="2"/>
        <v>0</v>
      </c>
      <c r="R9" s="20">
        <f>IF(($J9       =0),0,((($L9       -$J9       )/$J9       )*100))</f>
        <v>-80.72230356271352</v>
      </c>
      <c r="S9" s="21">
        <f>IF(($K9       =0),0,((($M9       -$K9       )/$K9       )*100))</f>
        <v>0</v>
      </c>
      <c r="T9" s="20">
        <f>IF(($E9       =0),0,(($P9       /$E9       )*100))</f>
        <v>50.975075005769675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10854000</v>
      </c>
      <c r="C10" s="42">
        <v>-2190000</v>
      </c>
      <c r="D10" s="42"/>
      <c r="E10" s="42">
        <f t="shared" ref="E10:E41" si="4">$B10      +$C10      +$D10</f>
        <v>8664000</v>
      </c>
      <c r="F10" s="43">
        <v>8664000</v>
      </c>
      <c r="G10" s="44">
        <v>8664000</v>
      </c>
      <c r="H10" s="43">
        <v>1617000</v>
      </c>
      <c r="I10" s="44"/>
      <c r="J10" s="43">
        <v>1456000</v>
      </c>
      <c r="K10" s="44"/>
      <c r="L10" s="43">
        <v>41000</v>
      </c>
      <c r="M10" s="44"/>
      <c r="N10" s="43"/>
      <c r="O10" s="44"/>
      <c r="P10" s="43">
        <f t="shared" ref="P10:P41" si="5">$H10      +$J10      +$L10      +$N10</f>
        <v>3114000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-97.184065934065927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35.94182825484765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20000000</v>
      </c>
      <c r="C23" s="42">
        <v>6000000</v>
      </c>
      <c r="D23" s="42"/>
      <c r="E23" s="42">
        <f t="shared" si="4"/>
        <v>26000000</v>
      </c>
      <c r="F23" s="43">
        <v>20000000</v>
      </c>
      <c r="G23" s="44">
        <v>26000000</v>
      </c>
      <c r="H23" s="43">
        <v>8721000</v>
      </c>
      <c r="I23" s="44"/>
      <c r="J23" s="43">
        <v>4691000</v>
      </c>
      <c r="K23" s="44"/>
      <c r="L23" s="43">
        <v>1144000</v>
      </c>
      <c r="M23" s="44"/>
      <c r="N23" s="43"/>
      <c r="O23" s="44"/>
      <c r="P23" s="43">
        <f t="shared" si="5"/>
        <v>14556000</v>
      </c>
      <c r="Q23" s="44">
        <f t="shared" si="6"/>
        <v>0</v>
      </c>
      <c r="R23" s="24">
        <f t="shared" si="7"/>
        <v>-75.612875719462807</v>
      </c>
      <c r="S23" s="25">
        <f t="shared" si="8"/>
        <v>0</v>
      </c>
      <c r="T23" s="24">
        <f t="shared" si="9"/>
        <v>55.984615384615388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4100000</v>
      </c>
      <c r="C28" s="39">
        <f t="shared" si="11"/>
        <v>0</v>
      </c>
      <c r="D28" s="39">
        <f t="shared" si="11"/>
        <v>0</v>
      </c>
      <c r="E28" s="39">
        <f t="shared" si="11"/>
        <v>4100000</v>
      </c>
      <c r="F28" s="40">
        <f t="shared" si="11"/>
        <v>4100000</v>
      </c>
      <c r="G28" s="41">
        <f t="shared" si="11"/>
        <v>4100000</v>
      </c>
      <c r="H28" s="40">
        <f t="shared" si="11"/>
        <v>1765000</v>
      </c>
      <c r="I28" s="41">
        <f t="shared" si="11"/>
        <v>254658</v>
      </c>
      <c r="J28" s="40">
        <f t="shared" si="11"/>
        <v>880000</v>
      </c>
      <c r="K28" s="41">
        <f t="shared" si="11"/>
        <v>4010</v>
      </c>
      <c r="L28" s="40">
        <f t="shared" si="11"/>
        <v>316000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2961000</v>
      </c>
      <c r="Q28" s="41">
        <f t="shared" si="11"/>
        <v>258668</v>
      </c>
      <c r="R28" s="20">
        <f t="shared" si="7"/>
        <v>-64.090909090909093</v>
      </c>
      <c r="S28" s="21">
        <f t="shared" si="8"/>
        <v>-100</v>
      </c>
      <c r="T28" s="20">
        <f t="shared" si="9"/>
        <v>72.219512195121951</v>
      </c>
      <c r="U28" s="22">
        <f t="shared" si="10"/>
        <v>6.3089756097560974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1515000</v>
      </c>
      <c r="I31" s="44">
        <v>254658</v>
      </c>
      <c r="J31" s="43">
        <v>618000</v>
      </c>
      <c r="K31" s="44"/>
      <c r="L31" s="43">
        <v>316000</v>
      </c>
      <c r="M31" s="44"/>
      <c r="N31" s="43"/>
      <c r="O31" s="44"/>
      <c r="P31" s="43">
        <f t="shared" si="5"/>
        <v>2449000</v>
      </c>
      <c r="Q31" s="44">
        <f t="shared" si="6"/>
        <v>254658</v>
      </c>
      <c r="R31" s="24">
        <f t="shared" si="7"/>
        <v>-48.867313915857608</v>
      </c>
      <c r="S31" s="25">
        <f t="shared" si="8"/>
        <v>0</v>
      </c>
      <c r="T31" s="24">
        <f t="shared" si="9"/>
        <v>84.448275862068968</v>
      </c>
      <c r="U31" s="26">
        <f t="shared" si="10"/>
        <v>8.7813103448275864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250000</v>
      </c>
      <c r="I33" s="44"/>
      <c r="J33" s="43">
        <v>262000</v>
      </c>
      <c r="K33" s="44">
        <v>4010</v>
      </c>
      <c r="L33" s="43"/>
      <c r="M33" s="44"/>
      <c r="N33" s="43"/>
      <c r="O33" s="44"/>
      <c r="P33" s="43">
        <f t="shared" si="5"/>
        <v>512000</v>
      </c>
      <c r="Q33" s="44">
        <f t="shared" si="6"/>
        <v>4010</v>
      </c>
      <c r="R33" s="24">
        <f t="shared" si="7"/>
        <v>-100</v>
      </c>
      <c r="S33" s="25">
        <f t="shared" si="8"/>
        <v>-100</v>
      </c>
      <c r="T33" s="24">
        <f t="shared" si="9"/>
        <v>42.666666666666671</v>
      </c>
      <c r="U33" s="26">
        <f t="shared" si="10"/>
        <v>0.33416666666666667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34954000</v>
      </c>
      <c r="C61" s="39">
        <f t="shared" si="26"/>
        <v>3810000</v>
      </c>
      <c r="D61" s="39">
        <f t="shared" si="26"/>
        <v>0</v>
      </c>
      <c r="E61" s="39">
        <f t="shared" si="26"/>
        <v>38764000</v>
      </c>
      <c r="F61" s="40">
        <f t="shared" si="26"/>
        <v>32764000</v>
      </c>
      <c r="G61" s="41">
        <f t="shared" si="26"/>
        <v>38764000</v>
      </c>
      <c r="H61" s="40">
        <f t="shared" si="26"/>
        <v>12103000</v>
      </c>
      <c r="I61" s="41">
        <f t="shared" si="26"/>
        <v>254658</v>
      </c>
      <c r="J61" s="40">
        <f t="shared" si="26"/>
        <v>7027000</v>
      </c>
      <c r="K61" s="41">
        <f t="shared" si="26"/>
        <v>4010</v>
      </c>
      <c r="L61" s="40">
        <f t="shared" si="26"/>
        <v>1501000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20631000</v>
      </c>
      <c r="Q61" s="41">
        <f t="shared" si="26"/>
        <v>258668</v>
      </c>
      <c r="R61" s="20">
        <f t="shared" si="16"/>
        <v>-78.63953322897396</v>
      </c>
      <c r="S61" s="21">
        <f t="shared" si="17"/>
        <v>-100</v>
      </c>
      <c r="T61" s="20">
        <f t="shared" si="18"/>
        <v>53.222061706738209</v>
      </c>
      <c r="U61" s="22">
        <f t="shared" si="19"/>
        <v>0.66728923743679702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34954000</v>
      </c>
      <c r="C65" s="48">
        <f t="shared" si="30"/>
        <v>3810000</v>
      </c>
      <c r="D65" s="48">
        <f t="shared" si="30"/>
        <v>0</v>
      </c>
      <c r="E65" s="48">
        <f t="shared" si="30"/>
        <v>38764000</v>
      </c>
      <c r="F65" s="49">
        <f t="shared" si="30"/>
        <v>32764000</v>
      </c>
      <c r="G65" s="50">
        <f t="shared" si="30"/>
        <v>38764000</v>
      </c>
      <c r="H65" s="49">
        <f t="shared" si="30"/>
        <v>12103000</v>
      </c>
      <c r="I65" s="50">
        <f t="shared" si="30"/>
        <v>254658</v>
      </c>
      <c r="J65" s="49">
        <f t="shared" si="30"/>
        <v>7027000</v>
      </c>
      <c r="K65" s="50">
        <f t="shared" si="30"/>
        <v>4010</v>
      </c>
      <c r="L65" s="49">
        <f t="shared" si="30"/>
        <v>1501000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20631000</v>
      </c>
      <c r="Q65" s="50">
        <f t="shared" si="30"/>
        <v>258668</v>
      </c>
      <c r="R65" s="34">
        <f t="shared" si="16"/>
        <v>-78.63953322897396</v>
      </c>
      <c r="S65" s="35">
        <f t="shared" si="17"/>
        <v>-100</v>
      </c>
      <c r="T65" s="34">
        <f t="shared" si="18"/>
        <v>53.222061706738209</v>
      </c>
      <c r="U65" s="35">
        <f t="shared" si="19"/>
        <v>0.66728923743679702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23192000</v>
      </c>
      <c r="C8" s="36">
        <f t="shared" si="0"/>
        <v>9500000</v>
      </c>
      <c r="D8" s="36">
        <f t="shared" si="0"/>
        <v>0</v>
      </c>
      <c r="E8" s="36">
        <f t="shared" si="0"/>
        <v>32692000</v>
      </c>
      <c r="F8" s="37">
        <f t="shared" si="0"/>
        <v>35192000</v>
      </c>
      <c r="G8" s="38">
        <f t="shared" si="0"/>
        <v>32692000</v>
      </c>
      <c r="H8" s="37">
        <f t="shared" si="0"/>
        <v>10104000</v>
      </c>
      <c r="I8" s="38">
        <f t="shared" si="0"/>
        <v>0</v>
      </c>
      <c r="J8" s="37">
        <f t="shared" si="0"/>
        <v>3197000</v>
      </c>
      <c r="K8" s="38">
        <f t="shared" si="0"/>
        <v>0</v>
      </c>
      <c r="L8" s="37">
        <f t="shared" si="0"/>
        <v>1003000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14304000</v>
      </c>
      <c r="Q8" s="38">
        <f t="shared" si="0"/>
        <v>0</v>
      </c>
      <c r="R8" s="16">
        <f>IF(($J8       =0),0,((($L8       -$J8       )/$J8       )*100))</f>
        <v>-68.626837660306535</v>
      </c>
      <c r="S8" s="17">
        <f>IF(($K8       =0),0,((($M8       -$K8       )/$K8       )*100))</f>
        <v>0</v>
      </c>
      <c r="T8" s="16">
        <f>IF(($E8       =0),0,(($P8       /$E8       )*100))</f>
        <v>43.753823565398264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20092000</v>
      </c>
      <c r="C9" s="39">
        <f t="shared" si="2"/>
        <v>9500000</v>
      </c>
      <c r="D9" s="39">
        <f t="shared" si="2"/>
        <v>0</v>
      </c>
      <c r="E9" s="39">
        <f t="shared" si="2"/>
        <v>29592000</v>
      </c>
      <c r="F9" s="40">
        <f t="shared" si="2"/>
        <v>32092000</v>
      </c>
      <c r="G9" s="41">
        <f t="shared" si="2"/>
        <v>29592000</v>
      </c>
      <c r="H9" s="40">
        <f t="shared" si="2"/>
        <v>9879000</v>
      </c>
      <c r="I9" s="41">
        <f t="shared" si="2"/>
        <v>0</v>
      </c>
      <c r="J9" s="40">
        <f t="shared" si="2"/>
        <v>2916000</v>
      </c>
      <c r="K9" s="41">
        <f t="shared" si="2"/>
        <v>0</v>
      </c>
      <c r="L9" s="40">
        <f t="shared" si="2"/>
        <v>867000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13662000</v>
      </c>
      <c r="Q9" s="41">
        <f t="shared" si="2"/>
        <v>0</v>
      </c>
      <c r="R9" s="20">
        <f>IF(($J9       =0),0,((($L9       -$J9       )/$J9       )*100))</f>
        <v>-70.267489711934161</v>
      </c>
      <c r="S9" s="21">
        <f>IF(($K9       =0),0,((($M9       -$K9       )/$K9       )*100))</f>
        <v>0</v>
      </c>
      <c r="T9" s="20">
        <f>IF(($E9       =0),0,(($P9       /$E9       )*100))</f>
        <v>46.167883211678834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12656000</v>
      </c>
      <c r="C10" s="42">
        <v>12000000</v>
      </c>
      <c r="D10" s="42"/>
      <c r="E10" s="42">
        <f t="shared" ref="E10:E41" si="4">$B10      +$C10      +$D10</f>
        <v>24656000</v>
      </c>
      <c r="F10" s="43">
        <v>24656000</v>
      </c>
      <c r="G10" s="44">
        <v>24656000</v>
      </c>
      <c r="H10" s="43">
        <v>8943000</v>
      </c>
      <c r="I10" s="44"/>
      <c r="J10" s="43">
        <v>2916000</v>
      </c>
      <c r="K10" s="44"/>
      <c r="L10" s="43">
        <v>867000</v>
      </c>
      <c r="M10" s="44"/>
      <c r="N10" s="43"/>
      <c r="O10" s="44"/>
      <c r="P10" s="43">
        <f t="shared" ref="P10:P41" si="5">$H10      +$J10      +$L10      +$N10</f>
        <v>12726000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-70.267489711934161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51.614211550940951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2436000</v>
      </c>
      <c r="C13" s="42"/>
      <c r="D13" s="42"/>
      <c r="E13" s="42">
        <f t="shared" si="4"/>
        <v>2436000</v>
      </c>
      <c r="F13" s="43">
        <v>2436000</v>
      </c>
      <c r="G13" s="44">
        <v>2436000</v>
      </c>
      <c r="H13" s="43">
        <v>936000</v>
      </c>
      <c r="I13" s="44"/>
      <c r="J13" s="43"/>
      <c r="K13" s="44"/>
      <c r="L13" s="43"/>
      <c r="M13" s="44"/>
      <c r="N13" s="43"/>
      <c r="O13" s="44"/>
      <c r="P13" s="43">
        <f t="shared" si="5"/>
        <v>936000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38.423645320197039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5000000</v>
      </c>
      <c r="C23" s="42">
        <v>-2500000</v>
      </c>
      <c r="D23" s="42"/>
      <c r="E23" s="42">
        <f t="shared" si="4"/>
        <v>2500000</v>
      </c>
      <c r="F23" s="43">
        <v>5000000</v>
      </c>
      <c r="G23" s="44">
        <v>2500000</v>
      </c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3100000</v>
      </c>
      <c r="C28" s="39">
        <f t="shared" si="11"/>
        <v>0</v>
      </c>
      <c r="D28" s="39">
        <f t="shared" si="11"/>
        <v>0</v>
      </c>
      <c r="E28" s="39">
        <f t="shared" si="11"/>
        <v>3100000</v>
      </c>
      <c r="F28" s="40">
        <f t="shared" si="11"/>
        <v>3100000</v>
      </c>
      <c r="G28" s="41">
        <f t="shared" si="11"/>
        <v>3100000</v>
      </c>
      <c r="H28" s="40">
        <f t="shared" si="11"/>
        <v>225000</v>
      </c>
      <c r="I28" s="41">
        <f t="shared" si="11"/>
        <v>0</v>
      </c>
      <c r="J28" s="40">
        <f t="shared" si="11"/>
        <v>281000</v>
      </c>
      <c r="K28" s="41">
        <f t="shared" si="11"/>
        <v>0</v>
      </c>
      <c r="L28" s="40">
        <f t="shared" si="11"/>
        <v>136000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642000</v>
      </c>
      <c r="Q28" s="41">
        <f t="shared" si="11"/>
        <v>0</v>
      </c>
      <c r="R28" s="20">
        <f t="shared" si="7"/>
        <v>-51.601423487544487</v>
      </c>
      <c r="S28" s="21">
        <f t="shared" si="8"/>
        <v>0</v>
      </c>
      <c r="T28" s="20">
        <f t="shared" si="9"/>
        <v>20.70967741935484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/>
      <c r="I31" s="44"/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225000</v>
      </c>
      <c r="I33" s="44"/>
      <c r="J33" s="43">
        <v>281000</v>
      </c>
      <c r="K33" s="44"/>
      <c r="L33" s="43">
        <v>136000</v>
      </c>
      <c r="M33" s="44"/>
      <c r="N33" s="43"/>
      <c r="O33" s="44"/>
      <c r="P33" s="43">
        <f t="shared" si="5"/>
        <v>642000</v>
      </c>
      <c r="Q33" s="44">
        <f t="shared" si="6"/>
        <v>0</v>
      </c>
      <c r="R33" s="24">
        <f t="shared" si="7"/>
        <v>-51.601423487544487</v>
      </c>
      <c r="S33" s="25">
        <f t="shared" si="8"/>
        <v>0</v>
      </c>
      <c r="T33" s="24">
        <f t="shared" si="9"/>
        <v>53.5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23192000</v>
      </c>
      <c r="C61" s="39">
        <f t="shared" si="26"/>
        <v>9500000</v>
      </c>
      <c r="D61" s="39">
        <f t="shared" si="26"/>
        <v>0</v>
      </c>
      <c r="E61" s="39">
        <f t="shared" si="26"/>
        <v>32692000</v>
      </c>
      <c r="F61" s="40">
        <f t="shared" si="26"/>
        <v>35192000</v>
      </c>
      <c r="G61" s="41">
        <f t="shared" si="26"/>
        <v>32692000</v>
      </c>
      <c r="H61" s="40">
        <f t="shared" si="26"/>
        <v>10104000</v>
      </c>
      <c r="I61" s="41">
        <f t="shared" si="26"/>
        <v>0</v>
      </c>
      <c r="J61" s="40">
        <f t="shared" si="26"/>
        <v>3197000</v>
      </c>
      <c r="K61" s="41">
        <f t="shared" si="26"/>
        <v>0</v>
      </c>
      <c r="L61" s="40">
        <f t="shared" si="26"/>
        <v>1003000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14304000</v>
      </c>
      <c r="Q61" s="41">
        <f t="shared" si="26"/>
        <v>0</v>
      </c>
      <c r="R61" s="20">
        <f t="shared" si="16"/>
        <v>-68.626837660306535</v>
      </c>
      <c r="S61" s="21">
        <f t="shared" si="17"/>
        <v>0</v>
      </c>
      <c r="T61" s="20">
        <f t="shared" si="18"/>
        <v>43.753823565398264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23192000</v>
      </c>
      <c r="C65" s="48">
        <f t="shared" si="30"/>
        <v>9500000</v>
      </c>
      <c r="D65" s="48">
        <f t="shared" si="30"/>
        <v>0</v>
      </c>
      <c r="E65" s="48">
        <f t="shared" si="30"/>
        <v>32692000</v>
      </c>
      <c r="F65" s="49">
        <f t="shared" si="30"/>
        <v>35192000</v>
      </c>
      <c r="G65" s="50">
        <f t="shared" si="30"/>
        <v>32692000</v>
      </c>
      <c r="H65" s="49">
        <f t="shared" si="30"/>
        <v>10104000</v>
      </c>
      <c r="I65" s="50">
        <f t="shared" si="30"/>
        <v>0</v>
      </c>
      <c r="J65" s="49">
        <f t="shared" si="30"/>
        <v>3197000</v>
      </c>
      <c r="K65" s="50">
        <f t="shared" si="30"/>
        <v>0</v>
      </c>
      <c r="L65" s="49">
        <f t="shared" si="30"/>
        <v>1003000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14304000</v>
      </c>
      <c r="Q65" s="50">
        <f t="shared" si="30"/>
        <v>0</v>
      </c>
      <c r="R65" s="34">
        <f t="shared" si="16"/>
        <v>-68.626837660306535</v>
      </c>
      <c r="S65" s="35">
        <f t="shared" si="17"/>
        <v>0</v>
      </c>
      <c r="T65" s="34">
        <f t="shared" si="18"/>
        <v>43.753823565398264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47448000</v>
      </c>
      <c r="C8" s="36">
        <f t="shared" si="0"/>
        <v>-11273000</v>
      </c>
      <c r="D8" s="36">
        <f t="shared" si="0"/>
        <v>0</v>
      </c>
      <c r="E8" s="36">
        <f t="shared" si="0"/>
        <v>36175000</v>
      </c>
      <c r="F8" s="37">
        <f t="shared" si="0"/>
        <v>41548000</v>
      </c>
      <c r="G8" s="38">
        <f t="shared" si="0"/>
        <v>36175000</v>
      </c>
      <c r="H8" s="37">
        <f t="shared" si="0"/>
        <v>4446000</v>
      </c>
      <c r="I8" s="38">
        <f t="shared" si="0"/>
        <v>4111372</v>
      </c>
      <c r="J8" s="37">
        <f t="shared" si="0"/>
        <v>5941000</v>
      </c>
      <c r="K8" s="38">
        <f t="shared" si="0"/>
        <v>0</v>
      </c>
      <c r="L8" s="37">
        <f t="shared" si="0"/>
        <v>3391000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13778000</v>
      </c>
      <c r="Q8" s="38">
        <f t="shared" si="0"/>
        <v>4111372</v>
      </c>
      <c r="R8" s="16">
        <f>IF(($J8       =0),0,((($L8       -$J8       )/$J8       )*100))</f>
        <v>-42.922066992088872</v>
      </c>
      <c r="S8" s="17">
        <f>IF(($K8       =0),0,((($M8       -$K8       )/$K8       )*100))</f>
        <v>0</v>
      </c>
      <c r="T8" s="16">
        <f>IF(($E8       =0),0,(($P8       /$E8       )*100))</f>
        <v>38.087076710435383</v>
      </c>
      <c r="U8" s="18">
        <f>IF(($E8       =0),0,(($Q8       /$E8       )*100))</f>
        <v>11.36523013130615</v>
      </c>
      <c r="V8" s="37">
        <f t="shared" ref="V8:W8" si="1">+V9+V28</f>
        <v>1569000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44448000</v>
      </c>
      <c r="C9" s="39">
        <f t="shared" si="2"/>
        <v>-11093000</v>
      </c>
      <c r="D9" s="39">
        <f t="shared" si="2"/>
        <v>0</v>
      </c>
      <c r="E9" s="39">
        <f t="shared" si="2"/>
        <v>33355000</v>
      </c>
      <c r="F9" s="40">
        <f t="shared" si="2"/>
        <v>38728000</v>
      </c>
      <c r="G9" s="41">
        <f t="shared" si="2"/>
        <v>33355000</v>
      </c>
      <c r="H9" s="40">
        <f t="shared" si="2"/>
        <v>4279000</v>
      </c>
      <c r="I9" s="41">
        <f t="shared" si="2"/>
        <v>4111372</v>
      </c>
      <c r="J9" s="40">
        <f t="shared" si="2"/>
        <v>5515000</v>
      </c>
      <c r="K9" s="41">
        <f t="shared" si="2"/>
        <v>0</v>
      </c>
      <c r="L9" s="40">
        <f t="shared" si="2"/>
        <v>3027000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12821000</v>
      </c>
      <c r="Q9" s="41">
        <f t="shared" si="2"/>
        <v>4111372</v>
      </c>
      <c r="R9" s="20">
        <f>IF(($J9       =0),0,((($L9       -$J9       )/$J9       )*100))</f>
        <v>-45.113327289211242</v>
      </c>
      <c r="S9" s="21">
        <f>IF(($K9       =0),0,((($M9       -$K9       )/$K9       )*100))</f>
        <v>0</v>
      </c>
      <c r="T9" s="20">
        <f>IF(($E9       =0),0,(($P9       /$E9       )*100))</f>
        <v>38.438015290061465</v>
      </c>
      <c r="U9" s="22">
        <f>IF(($E9       =0),0,(($Q9       /$E9       )*100))</f>
        <v>12.326104032378954</v>
      </c>
      <c r="V9" s="40">
        <f t="shared" ref="V9:W9" si="3">SUM(V10:V27)</f>
        <v>1569000</v>
      </c>
      <c r="W9" s="41">
        <f t="shared" si="3"/>
        <v>0</v>
      </c>
    </row>
    <row r="10" spans="1:23" x14ac:dyDescent="0.2">
      <c r="A10" s="23" t="s">
        <v>36</v>
      </c>
      <c r="B10" s="42">
        <v>13448000</v>
      </c>
      <c r="C10" s="42">
        <v>-5720000</v>
      </c>
      <c r="D10" s="42"/>
      <c r="E10" s="42">
        <f t="shared" ref="E10:E41" si="4">$B10      +$C10      +$D10</f>
        <v>7728000</v>
      </c>
      <c r="F10" s="43">
        <v>7728000</v>
      </c>
      <c r="G10" s="44">
        <v>7728000</v>
      </c>
      <c r="H10" s="43">
        <v>168000</v>
      </c>
      <c r="I10" s="44"/>
      <c r="J10" s="43">
        <v>2599000</v>
      </c>
      <c r="K10" s="44"/>
      <c r="L10" s="43">
        <v>3027000</v>
      </c>
      <c r="M10" s="44"/>
      <c r="N10" s="43"/>
      <c r="O10" s="44"/>
      <c r="P10" s="43">
        <f t="shared" ref="P10:P41" si="5">$H10      +$J10      +$L10      +$N10</f>
        <v>5794000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16.467872258560984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74.97412008281573</v>
      </c>
      <c r="U10" s="26">
        <f t="shared" ref="U10:U41" si="10">IF(($E10      =0),0,(($Q10      /$E10      )*100))</f>
        <v>0</v>
      </c>
      <c r="V10" s="43">
        <v>447000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1122000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31000000</v>
      </c>
      <c r="C23" s="42">
        <v>-5373000</v>
      </c>
      <c r="D23" s="42"/>
      <c r="E23" s="42">
        <f t="shared" si="4"/>
        <v>25627000</v>
      </c>
      <c r="F23" s="43">
        <v>31000000</v>
      </c>
      <c r="G23" s="44">
        <v>25627000</v>
      </c>
      <c r="H23" s="43">
        <v>4111000</v>
      </c>
      <c r="I23" s="44">
        <v>4111372</v>
      </c>
      <c r="J23" s="43">
        <v>2916000</v>
      </c>
      <c r="K23" s="44"/>
      <c r="L23" s="43"/>
      <c r="M23" s="44"/>
      <c r="N23" s="43"/>
      <c r="O23" s="44"/>
      <c r="P23" s="43">
        <f t="shared" si="5"/>
        <v>7027000</v>
      </c>
      <c r="Q23" s="44">
        <f t="shared" si="6"/>
        <v>4111372</v>
      </c>
      <c r="R23" s="24">
        <f t="shared" si="7"/>
        <v>-100</v>
      </c>
      <c r="S23" s="25">
        <f t="shared" si="8"/>
        <v>0</v>
      </c>
      <c r="T23" s="24">
        <f t="shared" si="9"/>
        <v>27.42029890350021</v>
      </c>
      <c r="U23" s="26">
        <f t="shared" si="10"/>
        <v>16.043126390135402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3000000</v>
      </c>
      <c r="C28" s="39">
        <f t="shared" si="11"/>
        <v>-180000</v>
      </c>
      <c r="D28" s="39">
        <f t="shared" si="11"/>
        <v>0</v>
      </c>
      <c r="E28" s="39">
        <f t="shared" si="11"/>
        <v>2820000</v>
      </c>
      <c r="F28" s="40">
        <f t="shared" si="11"/>
        <v>2820000</v>
      </c>
      <c r="G28" s="41">
        <f t="shared" si="11"/>
        <v>2820000</v>
      </c>
      <c r="H28" s="40">
        <f t="shared" si="11"/>
        <v>167000</v>
      </c>
      <c r="I28" s="41">
        <f t="shared" si="11"/>
        <v>0</v>
      </c>
      <c r="J28" s="40">
        <f t="shared" si="11"/>
        <v>426000</v>
      </c>
      <c r="K28" s="41">
        <f t="shared" si="11"/>
        <v>0</v>
      </c>
      <c r="L28" s="40">
        <f t="shared" si="11"/>
        <v>364000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957000</v>
      </c>
      <c r="Q28" s="41">
        <f t="shared" si="11"/>
        <v>0</v>
      </c>
      <c r="R28" s="20">
        <f t="shared" si="7"/>
        <v>-14.553990610328638</v>
      </c>
      <c r="S28" s="21">
        <f t="shared" si="8"/>
        <v>0</v>
      </c>
      <c r="T28" s="20">
        <f t="shared" si="9"/>
        <v>33.936170212765958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/>
      <c r="I31" s="44"/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-180000</v>
      </c>
      <c r="D33" s="42"/>
      <c r="E33" s="42">
        <f t="shared" si="4"/>
        <v>1020000</v>
      </c>
      <c r="F33" s="43">
        <v>1020000</v>
      </c>
      <c r="G33" s="44">
        <v>1020000</v>
      </c>
      <c r="H33" s="43">
        <v>167000</v>
      </c>
      <c r="I33" s="44"/>
      <c r="J33" s="43">
        <v>426000</v>
      </c>
      <c r="K33" s="44"/>
      <c r="L33" s="43">
        <v>364000</v>
      </c>
      <c r="M33" s="44"/>
      <c r="N33" s="43"/>
      <c r="O33" s="44"/>
      <c r="P33" s="43">
        <f t="shared" si="5"/>
        <v>957000</v>
      </c>
      <c r="Q33" s="44">
        <f t="shared" si="6"/>
        <v>0</v>
      </c>
      <c r="R33" s="24">
        <f t="shared" si="7"/>
        <v>-14.553990610328638</v>
      </c>
      <c r="S33" s="25">
        <f t="shared" si="8"/>
        <v>0</v>
      </c>
      <c r="T33" s="24">
        <f t="shared" si="9"/>
        <v>93.82352941176471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47448000</v>
      </c>
      <c r="C61" s="39">
        <f t="shared" si="26"/>
        <v>-11273000</v>
      </c>
      <c r="D61" s="39">
        <f t="shared" si="26"/>
        <v>0</v>
      </c>
      <c r="E61" s="39">
        <f t="shared" si="26"/>
        <v>36175000</v>
      </c>
      <c r="F61" s="40">
        <f t="shared" si="26"/>
        <v>41548000</v>
      </c>
      <c r="G61" s="41">
        <f t="shared" si="26"/>
        <v>36175000</v>
      </c>
      <c r="H61" s="40">
        <f t="shared" si="26"/>
        <v>4446000</v>
      </c>
      <c r="I61" s="41">
        <f t="shared" si="26"/>
        <v>4111372</v>
      </c>
      <c r="J61" s="40">
        <f t="shared" si="26"/>
        <v>5941000</v>
      </c>
      <c r="K61" s="41">
        <f t="shared" si="26"/>
        <v>0</v>
      </c>
      <c r="L61" s="40">
        <f t="shared" si="26"/>
        <v>3391000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13778000</v>
      </c>
      <c r="Q61" s="41">
        <f t="shared" si="26"/>
        <v>4111372</v>
      </c>
      <c r="R61" s="20">
        <f t="shared" si="16"/>
        <v>-42.922066992088872</v>
      </c>
      <c r="S61" s="21">
        <f t="shared" si="17"/>
        <v>0</v>
      </c>
      <c r="T61" s="20">
        <f t="shared" si="18"/>
        <v>38.087076710435383</v>
      </c>
      <c r="U61" s="22">
        <f t="shared" si="19"/>
        <v>11.36523013130615</v>
      </c>
      <c r="V61" s="40">
        <f t="shared" ref="V61:W61" si="27">+V8+V43</f>
        <v>1569000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47448000</v>
      </c>
      <c r="C65" s="48">
        <f t="shared" si="30"/>
        <v>-11273000</v>
      </c>
      <c r="D65" s="48">
        <f t="shared" si="30"/>
        <v>0</v>
      </c>
      <c r="E65" s="48">
        <f t="shared" si="30"/>
        <v>36175000</v>
      </c>
      <c r="F65" s="49">
        <f t="shared" si="30"/>
        <v>41548000</v>
      </c>
      <c r="G65" s="50">
        <f t="shared" si="30"/>
        <v>36175000</v>
      </c>
      <c r="H65" s="49">
        <f t="shared" si="30"/>
        <v>4446000</v>
      </c>
      <c r="I65" s="50">
        <f t="shared" si="30"/>
        <v>4111372</v>
      </c>
      <c r="J65" s="49">
        <f t="shared" si="30"/>
        <v>5941000</v>
      </c>
      <c r="K65" s="50">
        <f t="shared" si="30"/>
        <v>0</v>
      </c>
      <c r="L65" s="49">
        <f t="shared" si="30"/>
        <v>3391000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13778000</v>
      </c>
      <c r="Q65" s="50">
        <f t="shared" si="30"/>
        <v>4111372</v>
      </c>
      <c r="R65" s="34">
        <f t="shared" si="16"/>
        <v>-42.922066992088872</v>
      </c>
      <c r="S65" s="35">
        <f t="shared" si="17"/>
        <v>0</v>
      </c>
      <c r="T65" s="34">
        <f t="shared" si="18"/>
        <v>38.087076710435383</v>
      </c>
      <c r="U65" s="35">
        <f t="shared" si="19"/>
        <v>11.36523013130615</v>
      </c>
      <c r="V65" s="49">
        <f>+V61+V62</f>
        <v>1569000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16957000</v>
      </c>
      <c r="C8" s="36">
        <f t="shared" si="0"/>
        <v>6000000</v>
      </c>
      <c r="D8" s="36">
        <f t="shared" si="0"/>
        <v>0</v>
      </c>
      <c r="E8" s="36">
        <f t="shared" si="0"/>
        <v>22957000</v>
      </c>
      <c r="F8" s="37">
        <f t="shared" si="0"/>
        <v>22957000</v>
      </c>
      <c r="G8" s="38">
        <f t="shared" si="0"/>
        <v>22957000</v>
      </c>
      <c r="H8" s="37">
        <f t="shared" si="0"/>
        <v>9379000</v>
      </c>
      <c r="I8" s="38">
        <f t="shared" si="0"/>
        <v>0</v>
      </c>
      <c r="J8" s="37">
        <f t="shared" si="0"/>
        <v>2814000</v>
      </c>
      <c r="K8" s="38">
        <f t="shared" si="0"/>
        <v>0</v>
      </c>
      <c r="L8" s="37">
        <f t="shared" si="0"/>
        <v>704000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12897000</v>
      </c>
      <c r="Q8" s="38">
        <f t="shared" si="0"/>
        <v>0</v>
      </c>
      <c r="R8" s="16">
        <f>IF(($J8       =0),0,((($L8       -$J8       )/$J8       )*100))</f>
        <v>-74.982231698649599</v>
      </c>
      <c r="S8" s="17">
        <f>IF(($K8       =0),0,((($M8       -$K8       )/$K8       )*100))</f>
        <v>0</v>
      </c>
      <c r="T8" s="16">
        <f>IF(($E8       =0),0,(($P8       /$E8       )*100))</f>
        <v>56.178943241712766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12957000</v>
      </c>
      <c r="C9" s="39">
        <f t="shared" si="2"/>
        <v>6000000</v>
      </c>
      <c r="D9" s="39">
        <f t="shared" si="2"/>
        <v>0</v>
      </c>
      <c r="E9" s="39">
        <f t="shared" si="2"/>
        <v>18957000</v>
      </c>
      <c r="F9" s="40">
        <f t="shared" si="2"/>
        <v>18957000</v>
      </c>
      <c r="G9" s="41">
        <f t="shared" si="2"/>
        <v>18957000</v>
      </c>
      <c r="H9" s="40">
        <f t="shared" si="2"/>
        <v>9318000</v>
      </c>
      <c r="I9" s="41">
        <f t="shared" si="2"/>
        <v>0</v>
      </c>
      <c r="J9" s="40">
        <f t="shared" si="2"/>
        <v>2550000</v>
      </c>
      <c r="K9" s="41">
        <f t="shared" si="2"/>
        <v>0</v>
      </c>
      <c r="L9" s="40">
        <f t="shared" si="2"/>
        <v>400000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12268000</v>
      </c>
      <c r="Q9" s="41">
        <f t="shared" si="2"/>
        <v>0</v>
      </c>
      <c r="R9" s="20">
        <f>IF(($J9       =0),0,((($L9       -$J9       )/$J9       )*100))</f>
        <v>-84.313725490196077</v>
      </c>
      <c r="S9" s="21">
        <f>IF(($K9       =0),0,((($M9       -$K9       )/$K9       )*100))</f>
        <v>0</v>
      </c>
      <c r="T9" s="20">
        <f>IF(($E9       =0),0,(($P9       /$E9       )*100))</f>
        <v>64.714881046579094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8571000</v>
      </c>
      <c r="C10" s="42">
        <v>6000000</v>
      </c>
      <c r="D10" s="42"/>
      <c r="E10" s="42">
        <f t="shared" ref="E10:E41" si="4">$B10      +$C10      +$D10</f>
        <v>14571000</v>
      </c>
      <c r="F10" s="43">
        <v>14571000</v>
      </c>
      <c r="G10" s="44">
        <v>14571000</v>
      </c>
      <c r="H10" s="43">
        <v>4932000</v>
      </c>
      <c r="I10" s="44"/>
      <c r="J10" s="43">
        <v>2550000</v>
      </c>
      <c r="K10" s="44"/>
      <c r="L10" s="43">
        <v>400000</v>
      </c>
      <c r="M10" s="44"/>
      <c r="N10" s="43"/>
      <c r="O10" s="44"/>
      <c r="P10" s="43">
        <f t="shared" ref="P10:P41" si="5">$H10      +$J10      +$L10      +$N10</f>
        <v>7882000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-84.313725490196077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54.093747855329077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4386000</v>
      </c>
      <c r="C13" s="42"/>
      <c r="D13" s="42"/>
      <c r="E13" s="42">
        <f t="shared" si="4"/>
        <v>4386000</v>
      </c>
      <c r="F13" s="43">
        <v>4386000</v>
      </c>
      <c r="G13" s="44">
        <v>4386000</v>
      </c>
      <c r="H13" s="43">
        <v>4386000</v>
      </c>
      <c r="I13" s="44"/>
      <c r="J13" s="43"/>
      <c r="K13" s="44"/>
      <c r="L13" s="43"/>
      <c r="M13" s="44"/>
      <c r="N13" s="43"/>
      <c r="O13" s="44"/>
      <c r="P13" s="43">
        <f t="shared" si="5"/>
        <v>4386000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4000000</v>
      </c>
      <c r="C28" s="39">
        <f t="shared" si="11"/>
        <v>0</v>
      </c>
      <c r="D28" s="39">
        <f t="shared" si="11"/>
        <v>0</v>
      </c>
      <c r="E28" s="39">
        <f t="shared" si="11"/>
        <v>4000000</v>
      </c>
      <c r="F28" s="40">
        <f t="shared" si="11"/>
        <v>4000000</v>
      </c>
      <c r="G28" s="41">
        <f t="shared" si="11"/>
        <v>4000000</v>
      </c>
      <c r="H28" s="40">
        <f t="shared" si="11"/>
        <v>61000</v>
      </c>
      <c r="I28" s="41">
        <f t="shared" si="11"/>
        <v>0</v>
      </c>
      <c r="J28" s="40">
        <f t="shared" si="11"/>
        <v>264000</v>
      </c>
      <c r="K28" s="41">
        <f t="shared" si="11"/>
        <v>0</v>
      </c>
      <c r="L28" s="40">
        <f t="shared" si="11"/>
        <v>304000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629000</v>
      </c>
      <c r="Q28" s="41">
        <f t="shared" si="11"/>
        <v>0</v>
      </c>
      <c r="R28" s="20">
        <f t="shared" si="7"/>
        <v>15.151515151515152</v>
      </c>
      <c r="S28" s="21">
        <f t="shared" si="8"/>
        <v>0</v>
      </c>
      <c r="T28" s="20">
        <f t="shared" si="9"/>
        <v>15.725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/>
      <c r="I31" s="44"/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61000</v>
      </c>
      <c r="I33" s="44"/>
      <c r="J33" s="43">
        <v>264000</v>
      </c>
      <c r="K33" s="44"/>
      <c r="L33" s="43">
        <v>304000</v>
      </c>
      <c r="M33" s="44"/>
      <c r="N33" s="43"/>
      <c r="O33" s="44"/>
      <c r="P33" s="43">
        <f t="shared" si="5"/>
        <v>629000</v>
      </c>
      <c r="Q33" s="44">
        <f t="shared" si="6"/>
        <v>0</v>
      </c>
      <c r="R33" s="24">
        <f t="shared" si="7"/>
        <v>15.151515151515152</v>
      </c>
      <c r="S33" s="25">
        <f t="shared" si="8"/>
        <v>0</v>
      </c>
      <c r="T33" s="24">
        <f t="shared" si="9"/>
        <v>52.416666666666664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16957000</v>
      </c>
      <c r="C61" s="39">
        <f t="shared" si="26"/>
        <v>6000000</v>
      </c>
      <c r="D61" s="39">
        <f t="shared" si="26"/>
        <v>0</v>
      </c>
      <c r="E61" s="39">
        <f t="shared" si="26"/>
        <v>22957000</v>
      </c>
      <c r="F61" s="40">
        <f t="shared" si="26"/>
        <v>22957000</v>
      </c>
      <c r="G61" s="41">
        <f t="shared" si="26"/>
        <v>22957000</v>
      </c>
      <c r="H61" s="40">
        <f t="shared" si="26"/>
        <v>9379000</v>
      </c>
      <c r="I61" s="41">
        <f t="shared" si="26"/>
        <v>0</v>
      </c>
      <c r="J61" s="40">
        <f t="shared" si="26"/>
        <v>2814000</v>
      </c>
      <c r="K61" s="41">
        <f t="shared" si="26"/>
        <v>0</v>
      </c>
      <c r="L61" s="40">
        <f t="shared" si="26"/>
        <v>704000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12897000</v>
      </c>
      <c r="Q61" s="41">
        <f t="shared" si="26"/>
        <v>0</v>
      </c>
      <c r="R61" s="20">
        <f t="shared" si="16"/>
        <v>-74.982231698649599</v>
      </c>
      <c r="S61" s="21">
        <f t="shared" si="17"/>
        <v>0</v>
      </c>
      <c r="T61" s="20">
        <f t="shared" si="18"/>
        <v>56.178943241712766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16957000</v>
      </c>
      <c r="C65" s="48">
        <f t="shared" si="30"/>
        <v>6000000</v>
      </c>
      <c r="D65" s="48">
        <f t="shared" si="30"/>
        <v>0</v>
      </c>
      <c r="E65" s="48">
        <f t="shared" si="30"/>
        <v>22957000</v>
      </c>
      <c r="F65" s="49">
        <f t="shared" si="30"/>
        <v>22957000</v>
      </c>
      <c r="G65" s="50">
        <f t="shared" si="30"/>
        <v>22957000</v>
      </c>
      <c r="H65" s="49">
        <f t="shared" si="30"/>
        <v>9379000</v>
      </c>
      <c r="I65" s="50">
        <f t="shared" si="30"/>
        <v>0</v>
      </c>
      <c r="J65" s="49">
        <f t="shared" si="30"/>
        <v>2814000</v>
      </c>
      <c r="K65" s="50">
        <f t="shared" si="30"/>
        <v>0</v>
      </c>
      <c r="L65" s="49">
        <f t="shared" si="30"/>
        <v>704000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12897000</v>
      </c>
      <c r="Q65" s="50">
        <f t="shared" si="30"/>
        <v>0</v>
      </c>
      <c r="R65" s="34">
        <f t="shared" si="16"/>
        <v>-74.982231698649599</v>
      </c>
      <c r="S65" s="35">
        <f t="shared" si="17"/>
        <v>0</v>
      </c>
      <c r="T65" s="34">
        <f t="shared" si="18"/>
        <v>56.178943241712766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14474000</v>
      </c>
      <c r="C8" s="36">
        <f t="shared" si="0"/>
        <v>30089000</v>
      </c>
      <c r="D8" s="36">
        <f t="shared" si="0"/>
        <v>0</v>
      </c>
      <c r="E8" s="36">
        <f t="shared" si="0"/>
        <v>44563000</v>
      </c>
      <c r="F8" s="37">
        <f t="shared" si="0"/>
        <v>44563000</v>
      </c>
      <c r="G8" s="38">
        <f t="shared" si="0"/>
        <v>44563000</v>
      </c>
      <c r="H8" s="37">
        <f t="shared" si="0"/>
        <v>4488000</v>
      </c>
      <c r="I8" s="38">
        <f t="shared" si="0"/>
        <v>0</v>
      </c>
      <c r="J8" s="37">
        <f t="shared" si="0"/>
        <v>6693000</v>
      </c>
      <c r="K8" s="38">
        <f t="shared" si="0"/>
        <v>0</v>
      </c>
      <c r="L8" s="37">
        <f t="shared" si="0"/>
        <v>1161000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12342000</v>
      </c>
      <c r="Q8" s="38">
        <f t="shared" si="0"/>
        <v>0</v>
      </c>
      <c r="R8" s="16">
        <f>IF(($J8       =0),0,((($L8       -$J8       )/$J8       )*100))</f>
        <v>-82.653518601523984</v>
      </c>
      <c r="S8" s="17">
        <f>IF(($K8       =0),0,((($M8       -$K8       )/$K8       )*100))</f>
        <v>0</v>
      </c>
      <c r="T8" s="16">
        <f>IF(($E8       =0),0,(($P8       /$E8       )*100))</f>
        <v>27.695621928505709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10274000</v>
      </c>
      <c r="C9" s="39">
        <f t="shared" si="2"/>
        <v>30089000</v>
      </c>
      <c r="D9" s="39">
        <f t="shared" si="2"/>
        <v>0</v>
      </c>
      <c r="E9" s="39">
        <f t="shared" si="2"/>
        <v>40363000</v>
      </c>
      <c r="F9" s="40">
        <f t="shared" si="2"/>
        <v>40363000</v>
      </c>
      <c r="G9" s="41">
        <f t="shared" si="2"/>
        <v>40363000</v>
      </c>
      <c r="H9" s="40">
        <f t="shared" si="2"/>
        <v>3235000</v>
      </c>
      <c r="I9" s="41">
        <f t="shared" si="2"/>
        <v>0</v>
      </c>
      <c r="J9" s="40">
        <f t="shared" si="2"/>
        <v>5797000</v>
      </c>
      <c r="K9" s="41">
        <f t="shared" si="2"/>
        <v>0</v>
      </c>
      <c r="L9" s="40">
        <f t="shared" si="2"/>
        <v>1161000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10193000</v>
      </c>
      <c r="Q9" s="41">
        <f t="shared" si="2"/>
        <v>0</v>
      </c>
      <c r="R9" s="20">
        <f>IF(($J9       =0),0,((($L9       -$J9       )/$J9       )*100))</f>
        <v>-79.972399516991544</v>
      </c>
      <c r="S9" s="21">
        <f>IF(($K9       =0),0,((($M9       -$K9       )/$K9       )*100))</f>
        <v>0</v>
      </c>
      <c r="T9" s="20">
        <f>IF(($E9       =0),0,(($P9       /$E9       )*100))</f>
        <v>25.253326065951491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7927000</v>
      </c>
      <c r="C10" s="42">
        <v>28000000</v>
      </c>
      <c r="D10" s="42"/>
      <c r="E10" s="42">
        <f t="shared" ref="E10:E41" si="4">$B10      +$C10      +$D10</f>
        <v>35927000</v>
      </c>
      <c r="F10" s="43">
        <v>35927000</v>
      </c>
      <c r="G10" s="44">
        <v>35927000</v>
      </c>
      <c r="H10" s="43">
        <v>2335000</v>
      </c>
      <c r="I10" s="44"/>
      <c r="J10" s="43">
        <v>4492000</v>
      </c>
      <c r="K10" s="44"/>
      <c r="L10" s="43">
        <v>1019000</v>
      </c>
      <c r="M10" s="44"/>
      <c r="N10" s="43"/>
      <c r="O10" s="44"/>
      <c r="P10" s="43">
        <f t="shared" ref="P10:P41" si="5">$H10      +$J10      +$L10      +$N10</f>
        <v>7846000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-77.315227070347277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21.838728532858294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2347000</v>
      </c>
      <c r="C13" s="42">
        <v>2089000</v>
      </c>
      <c r="D13" s="42"/>
      <c r="E13" s="42">
        <f t="shared" si="4"/>
        <v>4436000</v>
      </c>
      <c r="F13" s="43">
        <v>4436000</v>
      </c>
      <c r="G13" s="44">
        <v>4436000</v>
      </c>
      <c r="H13" s="43">
        <v>900000</v>
      </c>
      <c r="I13" s="44"/>
      <c r="J13" s="43">
        <v>1305000</v>
      </c>
      <c r="K13" s="44"/>
      <c r="L13" s="43">
        <v>142000</v>
      </c>
      <c r="M13" s="44"/>
      <c r="N13" s="43"/>
      <c r="O13" s="44"/>
      <c r="P13" s="43">
        <f t="shared" si="5"/>
        <v>2347000</v>
      </c>
      <c r="Q13" s="44">
        <f t="shared" si="6"/>
        <v>0</v>
      </c>
      <c r="R13" s="24">
        <f t="shared" si="7"/>
        <v>-89.11877394636015</v>
      </c>
      <c r="S13" s="25">
        <f t="shared" si="8"/>
        <v>0</v>
      </c>
      <c r="T13" s="24">
        <f t="shared" si="9"/>
        <v>52.908025247971146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0</v>
      </c>
      <c r="D28" s="39">
        <f t="shared" si="11"/>
        <v>0</v>
      </c>
      <c r="E28" s="39">
        <f t="shared" si="11"/>
        <v>4200000</v>
      </c>
      <c r="F28" s="40">
        <f t="shared" si="11"/>
        <v>4200000</v>
      </c>
      <c r="G28" s="41">
        <f t="shared" si="11"/>
        <v>4200000</v>
      </c>
      <c r="H28" s="40">
        <f t="shared" si="11"/>
        <v>1253000</v>
      </c>
      <c r="I28" s="41">
        <f t="shared" si="11"/>
        <v>0</v>
      </c>
      <c r="J28" s="40">
        <f t="shared" si="11"/>
        <v>896000</v>
      </c>
      <c r="K28" s="41">
        <f t="shared" si="11"/>
        <v>0</v>
      </c>
      <c r="L28" s="40">
        <f t="shared" si="11"/>
        <v>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2149000</v>
      </c>
      <c r="Q28" s="41">
        <f t="shared" si="11"/>
        <v>0</v>
      </c>
      <c r="R28" s="20">
        <f t="shared" si="7"/>
        <v>-100</v>
      </c>
      <c r="S28" s="21">
        <f t="shared" si="8"/>
        <v>0</v>
      </c>
      <c r="T28" s="20">
        <f t="shared" si="9"/>
        <v>51.166666666666671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953000</v>
      </c>
      <c r="I31" s="44"/>
      <c r="J31" s="43">
        <v>523000</v>
      </c>
      <c r="K31" s="44"/>
      <c r="L31" s="43"/>
      <c r="M31" s="44"/>
      <c r="N31" s="43"/>
      <c r="O31" s="44"/>
      <c r="P31" s="43">
        <f t="shared" si="5"/>
        <v>1476000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49.2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300000</v>
      </c>
      <c r="I33" s="44"/>
      <c r="J33" s="43">
        <v>373000</v>
      </c>
      <c r="K33" s="44"/>
      <c r="L33" s="43"/>
      <c r="M33" s="44"/>
      <c r="N33" s="43"/>
      <c r="O33" s="44"/>
      <c r="P33" s="43">
        <f t="shared" si="5"/>
        <v>673000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56.083333333333329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13938000</v>
      </c>
      <c r="C43" s="45">
        <f t="shared" si="20"/>
        <v>0</v>
      </c>
      <c r="D43" s="45">
        <f t="shared" si="20"/>
        <v>0</v>
      </c>
      <c r="E43" s="45">
        <f t="shared" si="20"/>
        <v>13938000</v>
      </c>
      <c r="F43" s="46">
        <f t="shared" si="20"/>
        <v>13938000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13938000</v>
      </c>
      <c r="C44" s="39">
        <f t="shared" si="22"/>
        <v>0</v>
      </c>
      <c r="D44" s="39">
        <f t="shared" si="22"/>
        <v>0</v>
      </c>
      <c r="E44" s="39">
        <f t="shared" si="22"/>
        <v>13938000</v>
      </c>
      <c r="F44" s="40">
        <f t="shared" si="22"/>
        <v>13938000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13938000</v>
      </c>
      <c r="C53" s="42"/>
      <c r="D53" s="42"/>
      <c r="E53" s="42">
        <f t="shared" si="13"/>
        <v>13938000</v>
      </c>
      <c r="F53" s="43">
        <v>13938000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28412000</v>
      </c>
      <c r="C61" s="39">
        <f t="shared" si="26"/>
        <v>30089000</v>
      </c>
      <c r="D61" s="39">
        <f t="shared" si="26"/>
        <v>0</v>
      </c>
      <c r="E61" s="39">
        <f t="shared" si="26"/>
        <v>58501000</v>
      </c>
      <c r="F61" s="40">
        <f t="shared" si="26"/>
        <v>58501000</v>
      </c>
      <c r="G61" s="41">
        <f t="shared" si="26"/>
        <v>44563000</v>
      </c>
      <c r="H61" s="40">
        <f t="shared" si="26"/>
        <v>4488000</v>
      </c>
      <c r="I61" s="41">
        <f t="shared" si="26"/>
        <v>0</v>
      </c>
      <c r="J61" s="40">
        <f t="shared" si="26"/>
        <v>6693000</v>
      </c>
      <c r="K61" s="41">
        <f t="shared" si="26"/>
        <v>0</v>
      </c>
      <c r="L61" s="40">
        <f t="shared" si="26"/>
        <v>1161000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12342000</v>
      </c>
      <c r="Q61" s="41">
        <f t="shared" si="26"/>
        <v>0</v>
      </c>
      <c r="R61" s="20">
        <f t="shared" si="16"/>
        <v>-82.653518601523984</v>
      </c>
      <c r="S61" s="21">
        <f t="shared" si="17"/>
        <v>0</v>
      </c>
      <c r="T61" s="20">
        <f t="shared" si="18"/>
        <v>21.097075263670707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28412000</v>
      </c>
      <c r="C65" s="48">
        <f t="shared" si="30"/>
        <v>30089000</v>
      </c>
      <c r="D65" s="48">
        <f t="shared" si="30"/>
        <v>0</v>
      </c>
      <c r="E65" s="48">
        <f t="shared" si="30"/>
        <v>58501000</v>
      </c>
      <c r="F65" s="49">
        <f t="shared" si="30"/>
        <v>58501000</v>
      </c>
      <c r="G65" s="50">
        <f t="shared" si="30"/>
        <v>44563000</v>
      </c>
      <c r="H65" s="49">
        <f t="shared" si="30"/>
        <v>4488000</v>
      </c>
      <c r="I65" s="50">
        <f t="shared" si="30"/>
        <v>0</v>
      </c>
      <c r="J65" s="49">
        <f t="shared" si="30"/>
        <v>6693000</v>
      </c>
      <c r="K65" s="50">
        <f t="shared" si="30"/>
        <v>0</v>
      </c>
      <c r="L65" s="49">
        <f t="shared" si="30"/>
        <v>1161000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12342000</v>
      </c>
      <c r="Q65" s="50">
        <f t="shared" si="30"/>
        <v>0</v>
      </c>
      <c r="R65" s="34">
        <f t="shared" si="16"/>
        <v>-82.653518601523984</v>
      </c>
      <c r="S65" s="35">
        <f t="shared" si="17"/>
        <v>0</v>
      </c>
      <c r="T65" s="34">
        <f t="shared" si="18"/>
        <v>21.097075263670707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28452000</v>
      </c>
      <c r="C8" s="36">
        <f t="shared" si="0"/>
        <v>-14723000</v>
      </c>
      <c r="D8" s="36">
        <f t="shared" si="0"/>
        <v>0</v>
      </c>
      <c r="E8" s="36">
        <f t="shared" si="0"/>
        <v>13729000</v>
      </c>
      <c r="F8" s="37">
        <f t="shared" si="0"/>
        <v>19759000</v>
      </c>
      <c r="G8" s="38">
        <f t="shared" si="0"/>
        <v>13729000</v>
      </c>
      <c r="H8" s="37">
        <f t="shared" si="0"/>
        <v>5143000</v>
      </c>
      <c r="I8" s="38">
        <f t="shared" si="0"/>
        <v>349801</v>
      </c>
      <c r="J8" s="37">
        <f t="shared" si="0"/>
        <v>587000</v>
      </c>
      <c r="K8" s="38">
        <f t="shared" si="0"/>
        <v>1771985</v>
      </c>
      <c r="L8" s="37">
        <f t="shared" si="0"/>
        <v>135000</v>
      </c>
      <c r="M8" s="38">
        <f t="shared" si="0"/>
        <v>196076</v>
      </c>
      <c r="N8" s="37">
        <f t="shared" si="0"/>
        <v>0</v>
      </c>
      <c r="O8" s="38">
        <f t="shared" si="0"/>
        <v>0</v>
      </c>
      <c r="P8" s="37">
        <f t="shared" si="0"/>
        <v>5865000</v>
      </c>
      <c r="Q8" s="38">
        <f t="shared" si="0"/>
        <v>2317862</v>
      </c>
      <c r="R8" s="16">
        <f>IF(($J8       =0),0,((($L8       -$J8       )/$J8       )*100))</f>
        <v>-77.001703577512785</v>
      </c>
      <c r="S8" s="17">
        <f>IF(($K8       =0),0,((($M8       -$K8       )/$K8       )*100))</f>
        <v>-88.934669311534805</v>
      </c>
      <c r="T8" s="16">
        <f>IF(($E8       =0),0,(($P8       /$E8       )*100))</f>
        <v>42.719790225071023</v>
      </c>
      <c r="U8" s="18">
        <f>IF(($E8       =0),0,(($Q8       /$E8       )*100))</f>
        <v>16.882963070871877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22252000</v>
      </c>
      <c r="C9" s="39">
        <f t="shared" si="2"/>
        <v>-14723000</v>
      </c>
      <c r="D9" s="39">
        <f t="shared" si="2"/>
        <v>0</v>
      </c>
      <c r="E9" s="39">
        <f t="shared" si="2"/>
        <v>7529000</v>
      </c>
      <c r="F9" s="40">
        <f t="shared" si="2"/>
        <v>13559000</v>
      </c>
      <c r="G9" s="41">
        <f t="shared" si="2"/>
        <v>7529000</v>
      </c>
      <c r="H9" s="40">
        <f t="shared" si="2"/>
        <v>3641000</v>
      </c>
      <c r="I9" s="41">
        <f t="shared" si="2"/>
        <v>0</v>
      </c>
      <c r="J9" s="40">
        <f t="shared" si="2"/>
        <v>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3641000</v>
      </c>
      <c r="Q9" s="41">
        <f t="shared" si="2"/>
        <v>0</v>
      </c>
      <c r="R9" s="20">
        <f>IF(($J9       =0),0,((($L9       -$J9       )/$J9       )*100))</f>
        <v>0</v>
      </c>
      <c r="S9" s="21">
        <f>IF(($K9       =0),0,((($M9       -$K9       )/$K9       )*100))</f>
        <v>0</v>
      </c>
      <c r="T9" s="20">
        <f>IF(($E9       =0),0,(($P9       /$E9       )*100))</f>
        <v>48.359675919776862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10193000</v>
      </c>
      <c r="C10" s="42">
        <v>-8693000</v>
      </c>
      <c r="D10" s="42"/>
      <c r="E10" s="42">
        <f t="shared" ref="E10:E41" si="4">$B10      +$C10      +$D10</f>
        <v>1500000</v>
      </c>
      <c r="F10" s="43">
        <v>1500000</v>
      </c>
      <c r="G10" s="44">
        <v>1500000</v>
      </c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12059000</v>
      </c>
      <c r="C23" s="42">
        <v>-6030000</v>
      </c>
      <c r="D23" s="42"/>
      <c r="E23" s="42">
        <f t="shared" si="4"/>
        <v>6029000</v>
      </c>
      <c r="F23" s="43">
        <v>12059000</v>
      </c>
      <c r="G23" s="44">
        <v>6029000</v>
      </c>
      <c r="H23" s="43">
        <v>3641000</v>
      </c>
      <c r="I23" s="44"/>
      <c r="J23" s="43"/>
      <c r="K23" s="44"/>
      <c r="L23" s="43"/>
      <c r="M23" s="44"/>
      <c r="N23" s="43"/>
      <c r="O23" s="44"/>
      <c r="P23" s="43">
        <f t="shared" si="5"/>
        <v>3641000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60.391441366727484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6200000</v>
      </c>
      <c r="C28" s="39">
        <f t="shared" si="11"/>
        <v>0</v>
      </c>
      <c r="D28" s="39">
        <f t="shared" si="11"/>
        <v>0</v>
      </c>
      <c r="E28" s="39">
        <f t="shared" si="11"/>
        <v>6200000</v>
      </c>
      <c r="F28" s="40">
        <f t="shared" si="11"/>
        <v>6200000</v>
      </c>
      <c r="G28" s="41">
        <f t="shared" si="11"/>
        <v>6200000</v>
      </c>
      <c r="H28" s="40">
        <f t="shared" si="11"/>
        <v>1502000</v>
      </c>
      <c r="I28" s="41">
        <f t="shared" si="11"/>
        <v>349801</v>
      </c>
      <c r="J28" s="40">
        <f t="shared" si="11"/>
        <v>587000</v>
      </c>
      <c r="K28" s="41">
        <f t="shared" si="11"/>
        <v>1771985</v>
      </c>
      <c r="L28" s="40">
        <f t="shared" si="11"/>
        <v>135000</v>
      </c>
      <c r="M28" s="41">
        <f t="shared" si="11"/>
        <v>196076</v>
      </c>
      <c r="N28" s="40">
        <f t="shared" si="11"/>
        <v>0</v>
      </c>
      <c r="O28" s="41">
        <f t="shared" si="11"/>
        <v>0</v>
      </c>
      <c r="P28" s="40">
        <f t="shared" si="11"/>
        <v>2224000</v>
      </c>
      <c r="Q28" s="41">
        <f t="shared" si="11"/>
        <v>2317862</v>
      </c>
      <c r="R28" s="20">
        <f t="shared" si="7"/>
        <v>-77.001703577512785</v>
      </c>
      <c r="S28" s="21">
        <f t="shared" si="8"/>
        <v>-88.934669311534805</v>
      </c>
      <c r="T28" s="20">
        <f t="shared" si="9"/>
        <v>35.87096774193548</v>
      </c>
      <c r="U28" s="22">
        <f t="shared" si="10"/>
        <v>37.384870967741932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1495000</v>
      </c>
      <c r="I31" s="44">
        <v>349801</v>
      </c>
      <c r="J31" s="43">
        <v>474000</v>
      </c>
      <c r="K31" s="44">
        <v>1734631</v>
      </c>
      <c r="L31" s="43">
        <v>33000</v>
      </c>
      <c r="M31" s="44">
        <v>156303</v>
      </c>
      <c r="N31" s="43"/>
      <c r="O31" s="44"/>
      <c r="P31" s="43">
        <f t="shared" si="5"/>
        <v>2002000</v>
      </c>
      <c r="Q31" s="44">
        <f t="shared" si="6"/>
        <v>2240735</v>
      </c>
      <c r="R31" s="24">
        <f t="shared" si="7"/>
        <v>-93.037974683544306</v>
      </c>
      <c r="S31" s="25">
        <f t="shared" si="8"/>
        <v>-90.989265152069805</v>
      </c>
      <c r="T31" s="24">
        <f t="shared" si="9"/>
        <v>66.733333333333334</v>
      </c>
      <c r="U31" s="26">
        <f t="shared" si="10"/>
        <v>74.69116666666666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7000</v>
      </c>
      <c r="I33" s="44"/>
      <c r="J33" s="43">
        <v>113000</v>
      </c>
      <c r="K33" s="44">
        <v>37354</v>
      </c>
      <c r="L33" s="43">
        <v>70000</v>
      </c>
      <c r="M33" s="44">
        <v>39773</v>
      </c>
      <c r="N33" s="43"/>
      <c r="O33" s="44"/>
      <c r="P33" s="43">
        <f t="shared" si="5"/>
        <v>190000</v>
      </c>
      <c r="Q33" s="44">
        <f t="shared" si="6"/>
        <v>77127</v>
      </c>
      <c r="R33" s="24">
        <f t="shared" si="7"/>
        <v>-38.053097345132741</v>
      </c>
      <c r="S33" s="25">
        <f t="shared" si="8"/>
        <v>6.4758794238903459</v>
      </c>
      <c r="T33" s="24">
        <f t="shared" si="9"/>
        <v>15.833333333333332</v>
      </c>
      <c r="U33" s="26">
        <f t="shared" si="10"/>
        <v>6.4272499999999999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2000000</v>
      </c>
      <c r="C36" s="42"/>
      <c r="D36" s="42"/>
      <c r="E36" s="42">
        <f t="shared" si="4"/>
        <v>2000000</v>
      </c>
      <c r="F36" s="43">
        <v>2000000</v>
      </c>
      <c r="G36" s="44">
        <v>2000000</v>
      </c>
      <c r="H36" s="43"/>
      <c r="I36" s="44"/>
      <c r="J36" s="43"/>
      <c r="K36" s="44"/>
      <c r="L36" s="43">
        <v>32000</v>
      </c>
      <c r="M36" s="44"/>
      <c r="N36" s="43"/>
      <c r="O36" s="44"/>
      <c r="P36" s="43">
        <f t="shared" si="5"/>
        <v>32000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1.6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28452000</v>
      </c>
      <c r="C61" s="39">
        <f t="shared" si="26"/>
        <v>-14723000</v>
      </c>
      <c r="D61" s="39">
        <f t="shared" si="26"/>
        <v>0</v>
      </c>
      <c r="E61" s="39">
        <f t="shared" si="26"/>
        <v>13729000</v>
      </c>
      <c r="F61" s="40">
        <f t="shared" si="26"/>
        <v>19759000</v>
      </c>
      <c r="G61" s="41">
        <f t="shared" si="26"/>
        <v>13729000</v>
      </c>
      <c r="H61" s="40">
        <f t="shared" si="26"/>
        <v>5143000</v>
      </c>
      <c r="I61" s="41">
        <f t="shared" si="26"/>
        <v>349801</v>
      </c>
      <c r="J61" s="40">
        <f t="shared" si="26"/>
        <v>587000</v>
      </c>
      <c r="K61" s="41">
        <f t="shared" si="26"/>
        <v>1771985</v>
      </c>
      <c r="L61" s="40">
        <f t="shared" si="26"/>
        <v>135000</v>
      </c>
      <c r="M61" s="41">
        <f t="shared" si="26"/>
        <v>196076</v>
      </c>
      <c r="N61" s="40">
        <f t="shared" si="26"/>
        <v>0</v>
      </c>
      <c r="O61" s="41">
        <f t="shared" si="26"/>
        <v>0</v>
      </c>
      <c r="P61" s="40">
        <f t="shared" si="26"/>
        <v>5865000</v>
      </c>
      <c r="Q61" s="41">
        <f t="shared" si="26"/>
        <v>2317862</v>
      </c>
      <c r="R61" s="20">
        <f t="shared" si="16"/>
        <v>-77.001703577512785</v>
      </c>
      <c r="S61" s="21">
        <f t="shared" si="17"/>
        <v>-88.934669311534805</v>
      </c>
      <c r="T61" s="20">
        <f t="shared" si="18"/>
        <v>42.719790225071023</v>
      </c>
      <c r="U61" s="22">
        <f t="shared" si="19"/>
        <v>16.882963070871877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28452000</v>
      </c>
      <c r="C65" s="48">
        <f t="shared" si="30"/>
        <v>-14723000</v>
      </c>
      <c r="D65" s="48">
        <f t="shared" si="30"/>
        <v>0</v>
      </c>
      <c r="E65" s="48">
        <f t="shared" si="30"/>
        <v>13729000</v>
      </c>
      <c r="F65" s="49">
        <f t="shared" si="30"/>
        <v>19759000</v>
      </c>
      <c r="G65" s="50">
        <f t="shared" si="30"/>
        <v>13729000</v>
      </c>
      <c r="H65" s="49">
        <f t="shared" si="30"/>
        <v>5143000</v>
      </c>
      <c r="I65" s="50">
        <f t="shared" si="30"/>
        <v>349801</v>
      </c>
      <c r="J65" s="49">
        <f t="shared" si="30"/>
        <v>587000</v>
      </c>
      <c r="K65" s="50">
        <f t="shared" si="30"/>
        <v>1771985</v>
      </c>
      <c r="L65" s="49">
        <f t="shared" si="30"/>
        <v>135000</v>
      </c>
      <c r="M65" s="51">
        <f t="shared" si="30"/>
        <v>196076</v>
      </c>
      <c r="N65" s="49">
        <f t="shared" si="30"/>
        <v>0</v>
      </c>
      <c r="O65" s="50">
        <f t="shared" si="30"/>
        <v>0</v>
      </c>
      <c r="P65" s="49">
        <f t="shared" si="30"/>
        <v>5865000</v>
      </c>
      <c r="Q65" s="50">
        <f t="shared" si="30"/>
        <v>2317862</v>
      </c>
      <c r="R65" s="34">
        <f t="shared" si="16"/>
        <v>-77.001703577512785</v>
      </c>
      <c r="S65" s="35">
        <f t="shared" si="17"/>
        <v>-88.934669311534805</v>
      </c>
      <c r="T65" s="34">
        <f t="shared" si="18"/>
        <v>42.719790225071023</v>
      </c>
      <c r="U65" s="35">
        <f t="shared" si="19"/>
        <v>16.882963070871877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24895000</v>
      </c>
      <c r="C8" s="36">
        <f t="shared" si="0"/>
        <v>-7278000</v>
      </c>
      <c r="D8" s="36">
        <f t="shared" si="0"/>
        <v>0</v>
      </c>
      <c r="E8" s="36">
        <f t="shared" si="0"/>
        <v>17617000</v>
      </c>
      <c r="F8" s="37">
        <f t="shared" si="0"/>
        <v>20617000</v>
      </c>
      <c r="G8" s="38">
        <f t="shared" si="0"/>
        <v>17617000</v>
      </c>
      <c r="H8" s="37">
        <f t="shared" si="0"/>
        <v>543000</v>
      </c>
      <c r="I8" s="38">
        <f t="shared" si="0"/>
        <v>1421266</v>
      </c>
      <c r="J8" s="37">
        <f t="shared" si="0"/>
        <v>1591000</v>
      </c>
      <c r="K8" s="38">
        <f t="shared" si="0"/>
        <v>3123988</v>
      </c>
      <c r="L8" s="37">
        <f t="shared" si="0"/>
        <v>324000</v>
      </c>
      <c r="M8" s="38">
        <f t="shared" si="0"/>
        <v>1234613</v>
      </c>
      <c r="N8" s="37">
        <f t="shared" si="0"/>
        <v>0</v>
      </c>
      <c r="O8" s="38">
        <f t="shared" si="0"/>
        <v>0</v>
      </c>
      <c r="P8" s="37">
        <f t="shared" si="0"/>
        <v>2458000</v>
      </c>
      <c r="Q8" s="38">
        <f t="shared" si="0"/>
        <v>5779867</v>
      </c>
      <c r="R8" s="16">
        <f>IF(($J8       =0),0,((($L8       -$J8       )/$J8       )*100))</f>
        <v>-79.635449402891268</v>
      </c>
      <c r="S8" s="17">
        <f>IF(($K8       =0),0,((($M8       -$K8       )/$K8       )*100))</f>
        <v>-60.479585709036009</v>
      </c>
      <c r="T8" s="16">
        <f>IF(($E8       =0),0,(($P8       /$E8       )*100))</f>
        <v>13.952432309700857</v>
      </c>
      <c r="U8" s="18">
        <f>IF(($E8       =0),0,(($Q8       /$E8       )*100))</f>
        <v>32.808463416018618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20695000</v>
      </c>
      <c r="C9" s="39">
        <f t="shared" si="2"/>
        <v>-7278000</v>
      </c>
      <c r="D9" s="39">
        <f t="shared" si="2"/>
        <v>0</v>
      </c>
      <c r="E9" s="39">
        <f t="shared" si="2"/>
        <v>13417000</v>
      </c>
      <c r="F9" s="40">
        <f t="shared" si="2"/>
        <v>16417000</v>
      </c>
      <c r="G9" s="41">
        <f t="shared" si="2"/>
        <v>13417000</v>
      </c>
      <c r="H9" s="40">
        <f t="shared" si="2"/>
        <v>0</v>
      </c>
      <c r="I9" s="41">
        <f t="shared" si="2"/>
        <v>0</v>
      </c>
      <c r="J9" s="40">
        <f t="shared" si="2"/>
        <v>1083000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1083000</v>
      </c>
      <c r="Q9" s="41">
        <f t="shared" si="2"/>
        <v>0</v>
      </c>
      <c r="R9" s="20">
        <f>IF(($J9       =0),0,((($L9       -$J9       )/$J9       )*100))</f>
        <v>-100</v>
      </c>
      <c r="S9" s="21">
        <f>IF(($K9       =0),0,((($M9       -$K9       )/$K9       )*100))</f>
        <v>0</v>
      </c>
      <c r="T9" s="20">
        <f>IF(($E9       =0),0,(($P9       /$E9       )*100))</f>
        <v>8.0718491466050537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10695000</v>
      </c>
      <c r="C10" s="42">
        <v>-4278000</v>
      </c>
      <c r="D10" s="42"/>
      <c r="E10" s="42">
        <f t="shared" ref="E10:E41" si="4">$B10      +$C10      +$D10</f>
        <v>6417000</v>
      </c>
      <c r="F10" s="43">
        <v>6417000</v>
      </c>
      <c r="G10" s="44">
        <v>6417000</v>
      </c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>
        <v>-3000000</v>
      </c>
      <c r="D23" s="42"/>
      <c r="E23" s="42">
        <f t="shared" si="4"/>
        <v>7000000</v>
      </c>
      <c r="F23" s="43">
        <v>10000000</v>
      </c>
      <c r="G23" s="44">
        <v>7000000</v>
      </c>
      <c r="H23" s="43"/>
      <c r="I23" s="44"/>
      <c r="J23" s="43">
        <v>1083000</v>
      </c>
      <c r="K23" s="44"/>
      <c r="L23" s="43"/>
      <c r="M23" s="44"/>
      <c r="N23" s="43"/>
      <c r="O23" s="44"/>
      <c r="P23" s="43">
        <f t="shared" si="5"/>
        <v>1083000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15.471428571428572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0</v>
      </c>
      <c r="D28" s="39">
        <f t="shared" si="11"/>
        <v>0</v>
      </c>
      <c r="E28" s="39">
        <f t="shared" si="11"/>
        <v>4200000</v>
      </c>
      <c r="F28" s="40">
        <f t="shared" si="11"/>
        <v>4200000</v>
      </c>
      <c r="G28" s="41">
        <f t="shared" si="11"/>
        <v>4200000</v>
      </c>
      <c r="H28" s="40">
        <f t="shared" si="11"/>
        <v>543000</v>
      </c>
      <c r="I28" s="41">
        <f t="shared" si="11"/>
        <v>1421266</v>
      </c>
      <c r="J28" s="40">
        <f t="shared" si="11"/>
        <v>508000</v>
      </c>
      <c r="K28" s="41">
        <f t="shared" si="11"/>
        <v>3123988</v>
      </c>
      <c r="L28" s="40">
        <f t="shared" si="11"/>
        <v>324000</v>
      </c>
      <c r="M28" s="41">
        <f t="shared" si="11"/>
        <v>1234613</v>
      </c>
      <c r="N28" s="40">
        <f t="shared" si="11"/>
        <v>0</v>
      </c>
      <c r="O28" s="41">
        <f t="shared" si="11"/>
        <v>0</v>
      </c>
      <c r="P28" s="40">
        <f t="shared" si="11"/>
        <v>1375000</v>
      </c>
      <c r="Q28" s="41">
        <f t="shared" si="11"/>
        <v>5779867</v>
      </c>
      <c r="R28" s="20">
        <f t="shared" si="7"/>
        <v>-36.220472440944881</v>
      </c>
      <c r="S28" s="21">
        <f t="shared" si="8"/>
        <v>-60.479585709036009</v>
      </c>
      <c r="T28" s="20">
        <f t="shared" si="9"/>
        <v>32.738095238095241</v>
      </c>
      <c r="U28" s="22">
        <f t="shared" si="10"/>
        <v>137.61588095238096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243000</v>
      </c>
      <c r="I31" s="44">
        <v>945094</v>
      </c>
      <c r="J31" s="43"/>
      <c r="K31" s="44">
        <v>2362739</v>
      </c>
      <c r="L31" s="43"/>
      <c r="M31" s="44">
        <v>736209</v>
      </c>
      <c r="N31" s="43"/>
      <c r="O31" s="44"/>
      <c r="P31" s="43">
        <f t="shared" si="5"/>
        <v>243000</v>
      </c>
      <c r="Q31" s="44">
        <f t="shared" si="6"/>
        <v>4044042</v>
      </c>
      <c r="R31" s="24">
        <f t="shared" si="7"/>
        <v>0</v>
      </c>
      <c r="S31" s="25">
        <f t="shared" si="8"/>
        <v>-68.840866468958268</v>
      </c>
      <c r="T31" s="24">
        <f t="shared" si="9"/>
        <v>8.1</v>
      </c>
      <c r="U31" s="26">
        <f t="shared" si="10"/>
        <v>134.8014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300000</v>
      </c>
      <c r="I33" s="44">
        <v>476172</v>
      </c>
      <c r="J33" s="43">
        <v>508000</v>
      </c>
      <c r="K33" s="44">
        <v>761249</v>
      </c>
      <c r="L33" s="43">
        <v>324000</v>
      </c>
      <c r="M33" s="44">
        <v>498404</v>
      </c>
      <c r="N33" s="43"/>
      <c r="O33" s="44"/>
      <c r="P33" s="43">
        <f t="shared" si="5"/>
        <v>1132000</v>
      </c>
      <c r="Q33" s="44">
        <f t="shared" si="6"/>
        <v>1735825</v>
      </c>
      <c r="R33" s="24">
        <f t="shared" si="7"/>
        <v>-36.220472440944881</v>
      </c>
      <c r="S33" s="25">
        <f t="shared" si="8"/>
        <v>-34.528124174875764</v>
      </c>
      <c r="T33" s="24">
        <f t="shared" si="9"/>
        <v>94.333333333333343</v>
      </c>
      <c r="U33" s="26">
        <f t="shared" si="10"/>
        <v>144.65208333333334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24895000</v>
      </c>
      <c r="C61" s="39">
        <f t="shared" si="26"/>
        <v>-7278000</v>
      </c>
      <c r="D61" s="39">
        <f t="shared" si="26"/>
        <v>0</v>
      </c>
      <c r="E61" s="39">
        <f t="shared" si="26"/>
        <v>17617000</v>
      </c>
      <c r="F61" s="40">
        <f t="shared" si="26"/>
        <v>20617000</v>
      </c>
      <c r="G61" s="41">
        <f t="shared" si="26"/>
        <v>17617000</v>
      </c>
      <c r="H61" s="40">
        <f t="shared" si="26"/>
        <v>543000</v>
      </c>
      <c r="I61" s="41">
        <f t="shared" si="26"/>
        <v>1421266</v>
      </c>
      <c r="J61" s="40">
        <f t="shared" si="26"/>
        <v>1591000</v>
      </c>
      <c r="K61" s="41">
        <f t="shared" si="26"/>
        <v>3123988</v>
      </c>
      <c r="L61" s="40">
        <f t="shared" si="26"/>
        <v>324000</v>
      </c>
      <c r="M61" s="41">
        <f t="shared" si="26"/>
        <v>1234613</v>
      </c>
      <c r="N61" s="40">
        <f t="shared" si="26"/>
        <v>0</v>
      </c>
      <c r="O61" s="41">
        <f t="shared" si="26"/>
        <v>0</v>
      </c>
      <c r="P61" s="40">
        <f t="shared" si="26"/>
        <v>2458000</v>
      </c>
      <c r="Q61" s="41">
        <f t="shared" si="26"/>
        <v>5779867</v>
      </c>
      <c r="R61" s="20">
        <f t="shared" si="16"/>
        <v>-79.635449402891268</v>
      </c>
      <c r="S61" s="21">
        <f t="shared" si="17"/>
        <v>-60.479585709036009</v>
      </c>
      <c r="T61" s="20">
        <f t="shared" si="18"/>
        <v>13.952432309700857</v>
      </c>
      <c r="U61" s="22">
        <f t="shared" si="19"/>
        <v>32.808463416018618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24895000</v>
      </c>
      <c r="C65" s="48">
        <f t="shared" si="30"/>
        <v>-7278000</v>
      </c>
      <c r="D65" s="48">
        <f t="shared" si="30"/>
        <v>0</v>
      </c>
      <c r="E65" s="48">
        <f t="shared" si="30"/>
        <v>17617000</v>
      </c>
      <c r="F65" s="49">
        <f t="shared" si="30"/>
        <v>20617000</v>
      </c>
      <c r="G65" s="50">
        <f t="shared" si="30"/>
        <v>17617000</v>
      </c>
      <c r="H65" s="49">
        <f t="shared" si="30"/>
        <v>543000</v>
      </c>
      <c r="I65" s="50">
        <f t="shared" si="30"/>
        <v>1421266</v>
      </c>
      <c r="J65" s="49">
        <f t="shared" si="30"/>
        <v>1591000</v>
      </c>
      <c r="K65" s="50">
        <f t="shared" si="30"/>
        <v>3123988</v>
      </c>
      <c r="L65" s="49">
        <f t="shared" si="30"/>
        <v>324000</v>
      </c>
      <c r="M65" s="51">
        <f t="shared" si="30"/>
        <v>1234613</v>
      </c>
      <c r="N65" s="49">
        <f t="shared" si="30"/>
        <v>0</v>
      </c>
      <c r="O65" s="50">
        <f t="shared" si="30"/>
        <v>0</v>
      </c>
      <c r="P65" s="49">
        <f t="shared" si="30"/>
        <v>2458000</v>
      </c>
      <c r="Q65" s="50">
        <f t="shared" si="30"/>
        <v>5779867</v>
      </c>
      <c r="R65" s="34">
        <f t="shared" si="16"/>
        <v>-79.635449402891268</v>
      </c>
      <c r="S65" s="35">
        <f t="shared" si="17"/>
        <v>-60.479585709036009</v>
      </c>
      <c r="T65" s="34">
        <f t="shared" si="18"/>
        <v>13.952432309700857</v>
      </c>
      <c r="U65" s="35">
        <f t="shared" si="19"/>
        <v>32.808463416018618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9461000</v>
      </c>
      <c r="C8" s="36">
        <f t="shared" si="0"/>
        <v>619000</v>
      </c>
      <c r="D8" s="36">
        <f t="shared" si="0"/>
        <v>0</v>
      </c>
      <c r="E8" s="36">
        <f t="shared" si="0"/>
        <v>10080000</v>
      </c>
      <c r="F8" s="37">
        <f t="shared" si="0"/>
        <v>10080000</v>
      </c>
      <c r="G8" s="38">
        <f t="shared" si="0"/>
        <v>10080000</v>
      </c>
      <c r="H8" s="37">
        <f t="shared" si="0"/>
        <v>1741000</v>
      </c>
      <c r="I8" s="38">
        <f t="shared" si="0"/>
        <v>-26819412</v>
      </c>
      <c r="J8" s="37">
        <f t="shared" si="0"/>
        <v>2643000</v>
      </c>
      <c r="K8" s="38">
        <f t="shared" si="0"/>
        <v>2488228</v>
      </c>
      <c r="L8" s="37">
        <f t="shared" si="0"/>
        <v>2110000</v>
      </c>
      <c r="M8" s="38">
        <f t="shared" si="0"/>
        <v>2085002</v>
      </c>
      <c r="N8" s="37">
        <f t="shared" si="0"/>
        <v>0</v>
      </c>
      <c r="O8" s="38">
        <f t="shared" si="0"/>
        <v>0</v>
      </c>
      <c r="P8" s="37">
        <f t="shared" si="0"/>
        <v>6494000</v>
      </c>
      <c r="Q8" s="38">
        <f t="shared" si="0"/>
        <v>-22246182</v>
      </c>
      <c r="R8" s="16">
        <f>IF(($J8       =0),0,((($L8       -$J8       )/$J8       )*100))</f>
        <v>-20.166477487703368</v>
      </c>
      <c r="S8" s="17">
        <f>IF(($K8       =0),0,((($M8       -$K8       )/$K8       )*100))</f>
        <v>-16.205347741444918</v>
      </c>
      <c r="T8" s="16">
        <f>IF(($E8       =0),0,(($P8       /$E8       )*100))</f>
        <v>64.424603174603178</v>
      </c>
      <c r="U8" s="18">
        <f>IF(($E8       =0),0,(($Q8       /$E8       )*100))</f>
        <v>-220.69624999999999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2226000</v>
      </c>
      <c r="C9" s="39">
        <f t="shared" si="2"/>
        <v>619000</v>
      </c>
      <c r="D9" s="39">
        <f t="shared" si="2"/>
        <v>0</v>
      </c>
      <c r="E9" s="39">
        <f t="shared" si="2"/>
        <v>2845000</v>
      </c>
      <c r="F9" s="40">
        <f t="shared" si="2"/>
        <v>2845000</v>
      </c>
      <c r="G9" s="41">
        <f t="shared" si="2"/>
        <v>2845000</v>
      </c>
      <c r="H9" s="40">
        <f t="shared" si="2"/>
        <v>569000</v>
      </c>
      <c r="I9" s="41">
        <f t="shared" si="2"/>
        <v>-6139739</v>
      </c>
      <c r="J9" s="40">
        <f t="shared" si="2"/>
        <v>907000</v>
      </c>
      <c r="K9" s="41">
        <f t="shared" si="2"/>
        <v>906894</v>
      </c>
      <c r="L9" s="40">
        <f t="shared" si="2"/>
        <v>240000</v>
      </c>
      <c r="M9" s="41">
        <f t="shared" si="2"/>
        <v>240736</v>
      </c>
      <c r="N9" s="40">
        <f t="shared" si="2"/>
        <v>0</v>
      </c>
      <c r="O9" s="41">
        <f t="shared" si="2"/>
        <v>0</v>
      </c>
      <c r="P9" s="40">
        <f t="shared" si="2"/>
        <v>1716000</v>
      </c>
      <c r="Q9" s="41">
        <f t="shared" si="2"/>
        <v>-4992109</v>
      </c>
      <c r="R9" s="20">
        <f>IF(($J9       =0),0,((($L9       -$J9       )/$J9       )*100))</f>
        <v>-73.539140022050717</v>
      </c>
      <c r="S9" s="21">
        <f>IF(($K9       =0),0,((($M9       -$K9       )/$K9       )*100))</f>
        <v>-73.454891089807631</v>
      </c>
      <c r="T9" s="20">
        <f>IF(($E9       =0),0,(($P9       /$E9       )*100))</f>
        <v>60.31634446397188</v>
      </c>
      <c r="U9" s="22">
        <f>IF(($E9       =0),0,(($Q9       /$E9       )*100))</f>
        <v>-175.46956063268894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2226000</v>
      </c>
      <c r="C16" s="42">
        <v>619000</v>
      </c>
      <c r="D16" s="42"/>
      <c r="E16" s="42">
        <f t="shared" si="4"/>
        <v>2845000</v>
      </c>
      <c r="F16" s="43">
        <v>2845000</v>
      </c>
      <c r="G16" s="44">
        <v>2845000</v>
      </c>
      <c r="H16" s="43">
        <v>569000</v>
      </c>
      <c r="I16" s="44">
        <v>-6139739</v>
      </c>
      <c r="J16" s="43">
        <v>907000</v>
      </c>
      <c r="K16" s="44">
        <v>906894</v>
      </c>
      <c r="L16" s="43">
        <v>240000</v>
      </c>
      <c r="M16" s="44">
        <v>240736</v>
      </c>
      <c r="N16" s="43"/>
      <c r="O16" s="44"/>
      <c r="P16" s="43">
        <f t="shared" si="5"/>
        <v>1716000</v>
      </c>
      <c r="Q16" s="44">
        <f t="shared" si="6"/>
        <v>-4992109</v>
      </c>
      <c r="R16" s="24">
        <f t="shared" si="7"/>
        <v>-73.539140022050717</v>
      </c>
      <c r="S16" s="25">
        <f t="shared" si="8"/>
        <v>-73.454891089807631</v>
      </c>
      <c r="T16" s="24">
        <f t="shared" si="9"/>
        <v>60.31634446397188</v>
      </c>
      <c r="U16" s="26">
        <f t="shared" si="10"/>
        <v>-175.46956063268894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7235000</v>
      </c>
      <c r="C28" s="39">
        <f t="shared" si="11"/>
        <v>0</v>
      </c>
      <c r="D28" s="39">
        <f t="shared" si="11"/>
        <v>0</v>
      </c>
      <c r="E28" s="39">
        <f t="shared" si="11"/>
        <v>7235000</v>
      </c>
      <c r="F28" s="40">
        <f t="shared" si="11"/>
        <v>7235000</v>
      </c>
      <c r="G28" s="41">
        <f t="shared" si="11"/>
        <v>7235000</v>
      </c>
      <c r="H28" s="40">
        <f t="shared" si="11"/>
        <v>1172000</v>
      </c>
      <c r="I28" s="41">
        <f t="shared" si="11"/>
        <v>-20679673</v>
      </c>
      <c r="J28" s="40">
        <f t="shared" si="11"/>
        <v>1736000</v>
      </c>
      <c r="K28" s="41">
        <f t="shared" si="11"/>
        <v>1581334</v>
      </c>
      <c r="L28" s="40">
        <f t="shared" si="11"/>
        <v>1870000</v>
      </c>
      <c r="M28" s="41">
        <f t="shared" si="11"/>
        <v>1844266</v>
      </c>
      <c r="N28" s="40">
        <f t="shared" si="11"/>
        <v>0</v>
      </c>
      <c r="O28" s="41">
        <f t="shared" si="11"/>
        <v>0</v>
      </c>
      <c r="P28" s="40">
        <f t="shared" si="11"/>
        <v>4778000</v>
      </c>
      <c r="Q28" s="41">
        <f t="shared" si="11"/>
        <v>-17254073</v>
      </c>
      <c r="R28" s="20">
        <f t="shared" si="7"/>
        <v>7.7188940092165899</v>
      </c>
      <c r="S28" s="21">
        <f t="shared" si="8"/>
        <v>16.627227391556747</v>
      </c>
      <c r="T28" s="20">
        <f t="shared" si="9"/>
        <v>66.040082930200413</v>
      </c>
      <c r="U28" s="22">
        <f t="shared" si="10"/>
        <v>-238.48062197650313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170000</v>
      </c>
      <c r="I31" s="44">
        <v>-2872500</v>
      </c>
      <c r="J31" s="43">
        <v>188000</v>
      </c>
      <c r="K31" s="44">
        <v>189119</v>
      </c>
      <c r="L31" s="43">
        <v>439000</v>
      </c>
      <c r="M31" s="44">
        <v>439528</v>
      </c>
      <c r="N31" s="43"/>
      <c r="O31" s="44"/>
      <c r="P31" s="43">
        <f t="shared" si="5"/>
        <v>797000</v>
      </c>
      <c r="Q31" s="44">
        <f t="shared" si="6"/>
        <v>-2243853</v>
      </c>
      <c r="R31" s="24">
        <f t="shared" si="7"/>
        <v>133.51063829787233</v>
      </c>
      <c r="S31" s="25">
        <f t="shared" si="8"/>
        <v>132.40816628683527</v>
      </c>
      <c r="T31" s="24">
        <f t="shared" si="9"/>
        <v>79.7</v>
      </c>
      <c r="U31" s="26">
        <f t="shared" si="10"/>
        <v>-224.3853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1235000</v>
      </c>
      <c r="C33" s="42"/>
      <c r="D33" s="42"/>
      <c r="E33" s="42">
        <f t="shared" si="4"/>
        <v>1235000</v>
      </c>
      <c r="F33" s="43">
        <v>1235000</v>
      </c>
      <c r="G33" s="44">
        <v>1235000</v>
      </c>
      <c r="H33" s="43">
        <v>239000</v>
      </c>
      <c r="I33" s="44">
        <v>-2858310</v>
      </c>
      <c r="J33" s="43">
        <v>351000</v>
      </c>
      <c r="K33" s="44">
        <v>347680</v>
      </c>
      <c r="L33" s="43">
        <v>233000</v>
      </c>
      <c r="M33" s="44">
        <v>236178</v>
      </c>
      <c r="N33" s="43"/>
      <c r="O33" s="44"/>
      <c r="P33" s="43">
        <f t="shared" si="5"/>
        <v>823000</v>
      </c>
      <c r="Q33" s="44">
        <f t="shared" si="6"/>
        <v>-2274452</v>
      </c>
      <c r="R33" s="24">
        <f t="shared" si="7"/>
        <v>-33.618233618233617</v>
      </c>
      <c r="S33" s="25">
        <f t="shared" si="8"/>
        <v>-32.070294523699957</v>
      </c>
      <c r="T33" s="24">
        <f t="shared" si="9"/>
        <v>66.639676113360323</v>
      </c>
      <c r="U33" s="26">
        <f t="shared" si="10"/>
        <v>-184.16615384615383</v>
      </c>
      <c r="V33" s="43"/>
      <c r="W33" s="44"/>
    </row>
    <row r="34" spans="1:23" x14ac:dyDescent="0.2">
      <c r="A34" s="23" t="s">
        <v>60</v>
      </c>
      <c r="B34" s="42">
        <v>5000000</v>
      </c>
      <c r="C34" s="42"/>
      <c r="D34" s="42"/>
      <c r="E34" s="42">
        <f t="shared" si="4"/>
        <v>5000000</v>
      </c>
      <c r="F34" s="43">
        <v>5000000</v>
      </c>
      <c r="G34" s="44">
        <v>5000000</v>
      </c>
      <c r="H34" s="43">
        <v>763000</v>
      </c>
      <c r="I34" s="44">
        <v>-14948863</v>
      </c>
      <c r="J34" s="43">
        <v>1197000</v>
      </c>
      <c r="K34" s="44">
        <v>1044535</v>
      </c>
      <c r="L34" s="43">
        <v>1198000</v>
      </c>
      <c r="M34" s="44">
        <v>1168560</v>
      </c>
      <c r="N34" s="43"/>
      <c r="O34" s="44"/>
      <c r="P34" s="43">
        <f t="shared" si="5"/>
        <v>3158000</v>
      </c>
      <c r="Q34" s="44">
        <f t="shared" si="6"/>
        <v>-12735768</v>
      </c>
      <c r="R34" s="24">
        <f t="shared" si="7"/>
        <v>8.3542188805346695E-2</v>
      </c>
      <c r="S34" s="25">
        <f t="shared" si="8"/>
        <v>11.873704567104022</v>
      </c>
      <c r="T34" s="24">
        <f t="shared" si="9"/>
        <v>63.160000000000004</v>
      </c>
      <c r="U34" s="26">
        <f t="shared" si="10"/>
        <v>-254.71536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1591000</v>
      </c>
      <c r="C43" s="45">
        <f t="shared" si="20"/>
        <v>0</v>
      </c>
      <c r="D43" s="45">
        <f t="shared" si="20"/>
        <v>0</v>
      </c>
      <c r="E43" s="45">
        <f t="shared" si="20"/>
        <v>1591000</v>
      </c>
      <c r="F43" s="46">
        <f t="shared" si="20"/>
        <v>1591000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1591000</v>
      </c>
      <c r="C56" s="39">
        <f t="shared" si="24"/>
        <v>0</v>
      </c>
      <c r="D56" s="39">
        <f t="shared" si="24"/>
        <v>0</v>
      </c>
      <c r="E56" s="39">
        <f t="shared" si="24"/>
        <v>1591000</v>
      </c>
      <c r="F56" s="40">
        <f t="shared" si="24"/>
        <v>1591000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1591000</v>
      </c>
      <c r="C59" s="42"/>
      <c r="D59" s="42"/>
      <c r="E59" s="42">
        <f t="shared" si="13"/>
        <v>1591000</v>
      </c>
      <c r="F59" s="43">
        <v>1591000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11052000</v>
      </c>
      <c r="C61" s="39">
        <f t="shared" si="26"/>
        <v>619000</v>
      </c>
      <c r="D61" s="39">
        <f t="shared" si="26"/>
        <v>0</v>
      </c>
      <c r="E61" s="39">
        <f t="shared" si="26"/>
        <v>11671000</v>
      </c>
      <c r="F61" s="40">
        <f t="shared" si="26"/>
        <v>11671000</v>
      </c>
      <c r="G61" s="41">
        <f t="shared" si="26"/>
        <v>10080000</v>
      </c>
      <c r="H61" s="40">
        <f t="shared" si="26"/>
        <v>1741000</v>
      </c>
      <c r="I61" s="41">
        <f t="shared" si="26"/>
        <v>-26819412</v>
      </c>
      <c r="J61" s="40">
        <f t="shared" si="26"/>
        <v>2643000</v>
      </c>
      <c r="K61" s="41">
        <f t="shared" si="26"/>
        <v>2488228</v>
      </c>
      <c r="L61" s="40">
        <f t="shared" si="26"/>
        <v>2110000</v>
      </c>
      <c r="M61" s="41">
        <f t="shared" si="26"/>
        <v>2085002</v>
      </c>
      <c r="N61" s="40">
        <f t="shared" si="26"/>
        <v>0</v>
      </c>
      <c r="O61" s="41">
        <f t="shared" si="26"/>
        <v>0</v>
      </c>
      <c r="P61" s="40">
        <f t="shared" si="26"/>
        <v>6494000</v>
      </c>
      <c r="Q61" s="41">
        <f t="shared" si="26"/>
        <v>-22246182</v>
      </c>
      <c r="R61" s="20">
        <f t="shared" si="16"/>
        <v>-20.166477487703368</v>
      </c>
      <c r="S61" s="21">
        <f t="shared" si="17"/>
        <v>-16.205347741444918</v>
      </c>
      <c r="T61" s="20">
        <f t="shared" si="18"/>
        <v>55.642190043698058</v>
      </c>
      <c r="U61" s="22">
        <f t="shared" si="19"/>
        <v>-190.61076171707651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11052000</v>
      </c>
      <c r="C65" s="48">
        <f t="shared" si="30"/>
        <v>619000</v>
      </c>
      <c r="D65" s="48">
        <f t="shared" si="30"/>
        <v>0</v>
      </c>
      <c r="E65" s="48">
        <f t="shared" si="30"/>
        <v>11671000</v>
      </c>
      <c r="F65" s="49">
        <f t="shared" si="30"/>
        <v>11671000</v>
      </c>
      <c r="G65" s="50">
        <f t="shared" si="30"/>
        <v>10080000</v>
      </c>
      <c r="H65" s="49">
        <f t="shared" si="30"/>
        <v>1741000</v>
      </c>
      <c r="I65" s="50">
        <f t="shared" si="30"/>
        <v>-26819412</v>
      </c>
      <c r="J65" s="49">
        <f t="shared" si="30"/>
        <v>2643000</v>
      </c>
      <c r="K65" s="50">
        <f t="shared" si="30"/>
        <v>2488228</v>
      </c>
      <c r="L65" s="49">
        <f t="shared" si="30"/>
        <v>2110000</v>
      </c>
      <c r="M65" s="51">
        <f t="shared" si="30"/>
        <v>2085002</v>
      </c>
      <c r="N65" s="49">
        <f t="shared" si="30"/>
        <v>0</v>
      </c>
      <c r="O65" s="50">
        <f t="shared" si="30"/>
        <v>0</v>
      </c>
      <c r="P65" s="49">
        <f t="shared" si="30"/>
        <v>6494000</v>
      </c>
      <c r="Q65" s="50">
        <f t="shared" si="30"/>
        <v>-22246182</v>
      </c>
      <c r="R65" s="34">
        <f t="shared" si="16"/>
        <v>-20.166477487703368</v>
      </c>
      <c r="S65" s="35">
        <f t="shared" si="17"/>
        <v>-16.205347741444918</v>
      </c>
      <c r="T65" s="34">
        <f t="shared" si="18"/>
        <v>55.642190043698058</v>
      </c>
      <c r="U65" s="35">
        <f t="shared" si="19"/>
        <v>-190.61076171707651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30820000</v>
      </c>
      <c r="C8" s="36">
        <f t="shared" si="0"/>
        <v>598000</v>
      </c>
      <c r="D8" s="36">
        <f t="shared" si="0"/>
        <v>0</v>
      </c>
      <c r="E8" s="36">
        <f t="shared" si="0"/>
        <v>31418000</v>
      </c>
      <c r="F8" s="37">
        <f t="shared" si="0"/>
        <v>31418000</v>
      </c>
      <c r="G8" s="38">
        <f t="shared" si="0"/>
        <v>31418000</v>
      </c>
      <c r="H8" s="37">
        <f t="shared" si="0"/>
        <v>7195000</v>
      </c>
      <c r="I8" s="38">
        <f t="shared" si="0"/>
        <v>6023192</v>
      </c>
      <c r="J8" s="37">
        <f t="shared" si="0"/>
        <v>11822000</v>
      </c>
      <c r="K8" s="38">
        <f t="shared" si="0"/>
        <v>996925</v>
      </c>
      <c r="L8" s="37">
        <f t="shared" si="0"/>
        <v>872000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19889000</v>
      </c>
      <c r="Q8" s="38">
        <f t="shared" si="0"/>
        <v>7020117</v>
      </c>
      <c r="R8" s="16">
        <f>IF(($J8       =0),0,((($L8       -$J8       )/$J8       )*100))</f>
        <v>-92.623921502283878</v>
      </c>
      <c r="S8" s="17">
        <f>IF(($K8       =0),0,((($M8       -$K8       )/$K8       )*100))</f>
        <v>-100</v>
      </c>
      <c r="T8" s="16">
        <f>IF(($E8       =0),0,(($P8       /$E8       )*100))</f>
        <v>63.304475141638548</v>
      </c>
      <c r="U8" s="18">
        <f>IF(($E8       =0),0,(($Q8       /$E8       )*100))</f>
        <v>22.344251702845501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26620000</v>
      </c>
      <c r="C9" s="39">
        <f t="shared" si="2"/>
        <v>-62000</v>
      </c>
      <c r="D9" s="39">
        <f t="shared" si="2"/>
        <v>0</v>
      </c>
      <c r="E9" s="39">
        <f t="shared" si="2"/>
        <v>26558000</v>
      </c>
      <c r="F9" s="40">
        <f t="shared" si="2"/>
        <v>26558000</v>
      </c>
      <c r="G9" s="41">
        <f t="shared" si="2"/>
        <v>26558000</v>
      </c>
      <c r="H9" s="40">
        <f t="shared" si="2"/>
        <v>5784000</v>
      </c>
      <c r="I9" s="41">
        <f t="shared" si="2"/>
        <v>6023192</v>
      </c>
      <c r="J9" s="40">
        <f t="shared" si="2"/>
        <v>11176000</v>
      </c>
      <c r="K9" s="41">
        <f t="shared" si="2"/>
        <v>996925</v>
      </c>
      <c r="L9" s="40">
        <f t="shared" si="2"/>
        <v>453000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17413000</v>
      </c>
      <c r="Q9" s="41">
        <f t="shared" si="2"/>
        <v>7020117</v>
      </c>
      <c r="R9" s="20">
        <f>IF(($J9       =0),0,((($L9       -$J9       )/$J9       )*100))</f>
        <v>-95.946671438797424</v>
      </c>
      <c r="S9" s="21">
        <f>IF(($K9       =0),0,((($M9       -$K9       )/$K9       )*100))</f>
        <v>-100</v>
      </c>
      <c r="T9" s="20">
        <f>IF(($E9       =0),0,(($P9       /$E9       )*100))</f>
        <v>65.565931169515778</v>
      </c>
      <c r="U9" s="22">
        <f>IF(($E9       =0),0,(($Q9       /$E9       )*100))</f>
        <v>26.433153851946685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26620000</v>
      </c>
      <c r="C10" s="42">
        <v>-62000</v>
      </c>
      <c r="D10" s="42"/>
      <c r="E10" s="42">
        <f t="shared" ref="E10:E41" si="4">$B10      +$C10      +$D10</f>
        <v>26558000</v>
      </c>
      <c r="F10" s="43">
        <v>26558000</v>
      </c>
      <c r="G10" s="44">
        <v>26558000</v>
      </c>
      <c r="H10" s="43">
        <v>5784000</v>
      </c>
      <c r="I10" s="44">
        <v>6023192</v>
      </c>
      <c r="J10" s="43">
        <v>11176000</v>
      </c>
      <c r="K10" s="44">
        <v>996925</v>
      </c>
      <c r="L10" s="43">
        <v>453000</v>
      </c>
      <c r="M10" s="44"/>
      <c r="N10" s="43"/>
      <c r="O10" s="44"/>
      <c r="P10" s="43">
        <f t="shared" ref="P10:P41" si="5">$H10      +$J10      +$L10      +$N10</f>
        <v>17413000</v>
      </c>
      <c r="Q10" s="44">
        <f t="shared" ref="Q10:Q41" si="6">$I10      +$K10      +$M10      +$O10</f>
        <v>7020117</v>
      </c>
      <c r="R10" s="24">
        <f t="shared" ref="R10:R41" si="7">IF(($J10      =0),0,((($L10      -$J10      )/$J10      )*100))</f>
        <v>-95.946671438797424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65.565931169515778</v>
      </c>
      <c r="U10" s="26">
        <f t="shared" ref="U10:U41" si="10">IF(($E10      =0),0,(($Q10      /$E10      )*100))</f>
        <v>26.433153851946685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660000</v>
      </c>
      <c r="D28" s="39">
        <f t="shared" si="11"/>
        <v>0</v>
      </c>
      <c r="E28" s="39">
        <f t="shared" si="11"/>
        <v>4860000</v>
      </c>
      <c r="F28" s="40">
        <f t="shared" si="11"/>
        <v>4860000</v>
      </c>
      <c r="G28" s="41">
        <f t="shared" si="11"/>
        <v>4860000</v>
      </c>
      <c r="H28" s="40">
        <f t="shared" si="11"/>
        <v>1411000</v>
      </c>
      <c r="I28" s="41">
        <f t="shared" si="11"/>
        <v>0</v>
      </c>
      <c r="J28" s="40">
        <f t="shared" si="11"/>
        <v>646000</v>
      </c>
      <c r="K28" s="41">
        <f t="shared" si="11"/>
        <v>0</v>
      </c>
      <c r="L28" s="40">
        <f t="shared" si="11"/>
        <v>419000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2476000</v>
      </c>
      <c r="Q28" s="41">
        <f t="shared" si="11"/>
        <v>0</v>
      </c>
      <c r="R28" s="20">
        <f t="shared" si="7"/>
        <v>-35.139318885448915</v>
      </c>
      <c r="S28" s="21">
        <f t="shared" si="8"/>
        <v>0</v>
      </c>
      <c r="T28" s="20">
        <f t="shared" si="9"/>
        <v>50.946502057613166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1111000</v>
      </c>
      <c r="I31" s="44"/>
      <c r="J31" s="43"/>
      <c r="K31" s="44"/>
      <c r="L31" s="43">
        <v>411000</v>
      </c>
      <c r="M31" s="44"/>
      <c r="N31" s="43"/>
      <c r="O31" s="44"/>
      <c r="P31" s="43">
        <f t="shared" si="5"/>
        <v>1522000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50.733333333333327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660000</v>
      </c>
      <c r="D33" s="42"/>
      <c r="E33" s="42">
        <f t="shared" si="4"/>
        <v>1860000</v>
      </c>
      <c r="F33" s="43">
        <v>1860000</v>
      </c>
      <c r="G33" s="44">
        <v>1860000</v>
      </c>
      <c r="H33" s="43">
        <v>300000</v>
      </c>
      <c r="I33" s="44"/>
      <c r="J33" s="43">
        <v>646000</v>
      </c>
      <c r="K33" s="44"/>
      <c r="L33" s="43">
        <v>8000</v>
      </c>
      <c r="M33" s="44"/>
      <c r="N33" s="43"/>
      <c r="O33" s="44"/>
      <c r="P33" s="43">
        <f t="shared" si="5"/>
        <v>954000</v>
      </c>
      <c r="Q33" s="44">
        <f t="shared" si="6"/>
        <v>0</v>
      </c>
      <c r="R33" s="24">
        <f t="shared" si="7"/>
        <v>-98.761609907120743</v>
      </c>
      <c r="S33" s="25">
        <f t="shared" si="8"/>
        <v>0</v>
      </c>
      <c r="T33" s="24">
        <f t="shared" si="9"/>
        <v>51.290322580645167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11302000</v>
      </c>
      <c r="C43" s="45">
        <f t="shared" si="20"/>
        <v>0</v>
      </c>
      <c r="D43" s="45">
        <f t="shared" si="20"/>
        <v>0</v>
      </c>
      <c r="E43" s="45">
        <f t="shared" si="20"/>
        <v>11302000</v>
      </c>
      <c r="F43" s="46">
        <f t="shared" si="20"/>
        <v>11302000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11302000</v>
      </c>
      <c r="C44" s="39">
        <f t="shared" si="22"/>
        <v>0</v>
      </c>
      <c r="D44" s="39">
        <f t="shared" si="22"/>
        <v>0</v>
      </c>
      <c r="E44" s="39">
        <f t="shared" si="22"/>
        <v>11302000</v>
      </c>
      <c r="F44" s="40">
        <f t="shared" si="22"/>
        <v>11302000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302000</v>
      </c>
      <c r="C46" s="42"/>
      <c r="D46" s="42"/>
      <c r="E46" s="42">
        <f t="shared" si="13"/>
        <v>302000</v>
      </c>
      <c r="F46" s="43">
        <v>302000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11000000</v>
      </c>
      <c r="C53" s="42"/>
      <c r="D53" s="42"/>
      <c r="E53" s="42">
        <f t="shared" si="13"/>
        <v>11000000</v>
      </c>
      <c r="F53" s="43">
        <v>11000000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42122000</v>
      </c>
      <c r="C61" s="39">
        <f t="shared" si="26"/>
        <v>598000</v>
      </c>
      <c r="D61" s="39">
        <f t="shared" si="26"/>
        <v>0</v>
      </c>
      <c r="E61" s="39">
        <f t="shared" si="26"/>
        <v>42720000</v>
      </c>
      <c r="F61" s="40">
        <f t="shared" si="26"/>
        <v>42720000</v>
      </c>
      <c r="G61" s="41">
        <f t="shared" si="26"/>
        <v>31418000</v>
      </c>
      <c r="H61" s="40">
        <f t="shared" si="26"/>
        <v>7195000</v>
      </c>
      <c r="I61" s="41">
        <f t="shared" si="26"/>
        <v>6023192</v>
      </c>
      <c r="J61" s="40">
        <f t="shared" si="26"/>
        <v>11822000</v>
      </c>
      <c r="K61" s="41">
        <f t="shared" si="26"/>
        <v>996925</v>
      </c>
      <c r="L61" s="40">
        <f t="shared" si="26"/>
        <v>872000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19889000</v>
      </c>
      <c r="Q61" s="41">
        <f t="shared" si="26"/>
        <v>7020117</v>
      </c>
      <c r="R61" s="20">
        <f t="shared" si="16"/>
        <v>-92.623921502283878</v>
      </c>
      <c r="S61" s="21">
        <f t="shared" si="17"/>
        <v>-100</v>
      </c>
      <c r="T61" s="20">
        <f t="shared" si="18"/>
        <v>46.55664794007491</v>
      </c>
      <c r="U61" s="22">
        <f t="shared" si="19"/>
        <v>16.432858146067417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42122000</v>
      </c>
      <c r="C65" s="48">
        <f t="shared" si="30"/>
        <v>598000</v>
      </c>
      <c r="D65" s="48">
        <f t="shared" si="30"/>
        <v>0</v>
      </c>
      <c r="E65" s="48">
        <f t="shared" si="30"/>
        <v>42720000</v>
      </c>
      <c r="F65" s="49">
        <f t="shared" si="30"/>
        <v>42720000</v>
      </c>
      <c r="G65" s="50">
        <f t="shared" si="30"/>
        <v>31418000</v>
      </c>
      <c r="H65" s="49">
        <f t="shared" si="30"/>
        <v>7195000</v>
      </c>
      <c r="I65" s="50">
        <f t="shared" si="30"/>
        <v>6023192</v>
      </c>
      <c r="J65" s="49">
        <f t="shared" si="30"/>
        <v>11822000</v>
      </c>
      <c r="K65" s="50">
        <f t="shared" si="30"/>
        <v>996925</v>
      </c>
      <c r="L65" s="49">
        <f t="shared" si="30"/>
        <v>872000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19889000</v>
      </c>
      <c r="Q65" s="50">
        <f t="shared" si="30"/>
        <v>7020117</v>
      </c>
      <c r="R65" s="34">
        <f t="shared" si="16"/>
        <v>-92.623921502283878</v>
      </c>
      <c r="S65" s="35">
        <f t="shared" si="17"/>
        <v>-100</v>
      </c>
      <c r="T65" s="34">
        <f t="shared" si="18"/>
        <v>46.55664794007491</v>
      </c>
      <c r="U65" s="35">
        <f t="shared" si="19"/>
        <v>16.432858146067417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38020000</v>
      </c>
      <c r="C8" s="36">
        <f t="shared" si="0"/>
        <v>-10000000</v>
      </c>
      <c r="D8" s="36">
        <f t="shared" si="0"/>
        <v>0</v>
      </c>
      <c r="E8" s="36">
        <f t="shared" si="0"/>
        <v>28020000</v>
      </c>
      <c r="F8" s="37">
        <f t="shared" si="0"/>
        <v>28020000</v>
      </c>
      <c r="G8" s="38">
        <f t="shared" si="0"/>
        <v>28020000</v>
      </c>
      <c r="H8" s="37">
        <f t="shared" si="0"/>
        <v>4976000</v>
      </c>
      <c r="I8" s="38">
        <f t="shared" si="0"/>
        <v>14661999</v>
      </c>
      <c r="J8" s="37">
        <f t="shared" si="0"/>
        <v>5114000</v>
      </c>
      <c r="K8" s="38">
        <f t="shared" si="0"/>
        <v>1675865</v>
      </c>
      <c r="L8" s="37">
        <f t="shared" si="0"/>
        <v>6458000</v>
      </c>
      <c r="M8" s="38">
        <f t="shared" si="0"/>
        <v>2701710</v>
      </c>
      <c r="N8" s="37">
        <f t="shared" si="0"/>
        <v>0</v>
      </c>
      <c r="O8" s="38">
        <f t="shared" si="0"/>
        <v>0</v>
      </c>
      <c r="P8" s="37">
        <f t="shared" si="0"/>
        <v>16548000</v>
      </c>
      <c r="Q8" s="38">
        <f t="shared" si="0"/>
        <v>19039574</v>
      </c>
      <c r="R8" s="16">
        <f>IF(($J8       =0),0,((($L8       -$J8       )/$J8       )*100))</f>
        <v>26.280797809933514</v>
      </c>
      <c r="S8" s="17">
        <f>IF(($K8       =0),0,((($M8       -$K8       )/$K8       )*100))</f>
        <v>61.212866191489169</v>
      </c>
      <c r="T8" s="16">
        <f>IF(($E8       =0),0,(($P8       /$E8       )*100))</f>
        <v>59.057815845824415</v>
      </c>
      <c r="U8" s="18">
        <f>IF(($E8       =0),0,(($Q8       /$E8       )*100))</f>
        <v>67.949942897930043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32972000</v>
      </c>
      <c r="C9" s="39">
        <f t="shared" si="2"/>
        <v>-10000000</v>
      </c>
      <c r="D9" s="39">
        <f t="shared" si="2"/>
        <v>0</v>
      </c>
      <c r="E9" s="39">
        <f t="shared" si="2"/>
        <v>22972000</v>
      </c>
      <c r="F9" s="40">
        <f t="shared" si="2"/>
        <v>22972000</v>
      </c>
      <c r="G9" s="41">
        <f t="shared" si="2"/>
        <v>22972000</v>
      </c>
      <c r="H9" s="40">
        <f t="shared" si="2"/>
        <v>2330000</v>
      </c>
      <c r="I9" s="41">
        <f t="shared" si="2"/>
        <v>3905342</v>
      </c>
      <c r="J9" s="40">
        <f t="shared" si="2"/>
        <v>4253000</v>
      </c>
      <c r="K9" s="41">
        <f t="shared" si="2"/>
        <v>0</v>
      </c>
      <c r="L9" s="40">
        <f t="shared" si="2"/>
        <v>6056000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12639000</v>
      </c>
      <c r="Q9" s="41">
        <f t="shared" si="2"/>
        <v>3905342</v>
      </c>
      <c r="R9" s="20">
        <f>IF(($J9       =0),0,((($L9       -$J9       )/$J9       )*100))</f>
        <v>42.393604514460378</v>
      </c>
      <c r="S9" s="21">
        <f>IF(($K9       =0),0,((($M9       -$K9       )/$K9       )*100))</f>
        <v>0</v>
      </c>
      <c r="T9" s="20">
        <f>IF(($E9       =0),0,(($P9       /$E9       )*100))</f>
        <v>55.019153752394224</v>
      </c>
      <c r="U9" s="22">
        <f>IF(($E9       =0),0,(($Q9       /$E9       )*100))</f>
        <v>17.000444018805503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25399000</v>
      </c>
      <c r="C10" s="42">
        <v>-10000000</v>
      </c>
      <c r="D10" s="42"/>
      <c r="E10" s="42">
        <f t="shared" ref="E10:E41" si="4">$B10      +$C10      +$D10</f>
        <v>15399000</v>
      </c>
      <c r="F10" s="43">
        <v>15399000</v>
      </c>
      <c r="G10" s="44">
        <v>15399000</v>
      </c>
      <c r="H10" s="43">
        <v>330000</v>
      </c>
      <c r="I10" s="44">
        <v>1259316</v>
      </c>
      <c r="J10" s="43">
        <v>2056000</v>
      </c>
      <c r="K10" s="44"/>
      <c r="L10" s="43">
        <v>6056000</v>
      </c>
      <c r="M10" s="44"/>
      <c r="N10" s="43"/>
      <c r="O10" s="44"/>
      <c r="P10" s="43">
        <f t="shared" ref="P10:P41" si="5">$H10      +$J10      +$L10      +$N10</f>
        <v>8442000</v>
      </c>
      <c r="Q10" s="44">
        <f t="shared" ref="Q10:Q41" si="6">$I10      +$K10      +$M10      +$O10</f>
        <v>1259316</v>
      </c>
      <c r="R10" s="24">
        <f t="shared" ref="R10:R41" si="7">IF(($J10      =0),0,((($L10      -$J10      )/$J10      )*100))</f>
        <v>194.55252918287937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54.821741671537119</v>
      </c>
      <c r="U10" s="26">
        <f t="shared" ref="U10:U41" si="10">IF(($E10      =0),0,(($Q10      /$E10      )*100))</f>
        <v>8.177907656341322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7573000</v>
      </c>
      <c r="C13" s="42"/>
      <c r="D13" s="42"/>
      <c r="E13" s="42">
        <f t="shared" si="4"/>
        <v>7573000</v>
      </c>
      <c r="F13" s="43">
        <v>7573000</v>
      </c>
      <c r="G13" s="44">
        <v>7573000</v>
      </c>
      <c r="H13" s="43">
        <v>2000000</v>
      </c>
      <c r="I13" s="44">
        <v>2646026</v>
      </c>
      <c r="J13" s="43">
        <v>2197000</v>
      </c>
      <c r="K13" s="44"/>
      <c r="L13" s="43"/>
      <c r="M13" s="44"/>
      <c r="N13" s="43"/>
      <c r="O13" s="44"/>
      <c r="P13" s="43">
        <f t="shared" si="5"/>
        <v>4197000</v>
      </c>
      <c r="Q13" s="44">
        <f t="shared" si="6"/>
        <v>2646026</v>
      </c>
      <c r="R13" s="24">
        <f t="shared" si="7"/>
        <v>-100</v>
      </c>
      <c r="S13" s="25">
        <f t="shared" si="8"/>
        <v>0</v>
      </c>
      <c r="T13" s="24">
        <f t="shared" si="9"/>
        <v>55.42057308860425</v>
      </c>
      <c r="U13" s="26">
        <f t="shared" si="10"/>
        <v>34.940261455169683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5048000</v>
      </c>
      <c r="C28" s="39">
        <f t="shared" si="11"/>
        <v>0</v>
      </c>
      <c r="D28" s="39">
        <f t="shared" si="11"/>
        <v>0</v>
      </c>
      <c r="E28" s="39">
        <f t="shared" si="11"/>
        <v>5048000</v>
      </c>
      <c r="F28" s="40">
        <f t="shared" si="11"/>
        <v>5048000</v>
      </c>
      <c r="G28" s="41">
        <f t="shared" si="11"/>
        <v>5048000</v>
      </c>
      <c r="H28" s="40">
        <f t="shared" si="11"/>
        <v>2646000</v>
      </c>
      <c r="I28" s="41">
        <f t="shared" si="11"/>
        <v>10756657</v>
      </c>
      <c r="J28" s="40">
        <f t="shared" si="11"/>
        <v>861000</v>
      </c>
      <c r="K28" s="41">
        <f t="shared" si="11"/>
        <v>1675865</v>
      </c>
      <c r="L28" s="40">
        <f t="shared" si="11"/>
        <v>402000</v>
      </c>
      <c r="M28" s="41">
        <f t="shared" si="11"/>
        <v>2701710</v>
      </c>
      <c r="N28" s="40">
        <f t="shared" si="11"/>
        <v>0</v>
      </c>
      <c r="O28" s="41">
        <f t="shared" si="11"/>
        <v>0</v>
      </c>
      <c r="P28" s="40">
        <f t="shared" si="11"/>
        <v>3909000</v>
      </c>
      <c r="Q28" s="41">
        <f t="shared" si="11"/>
        <v>15134232</v>
      </c>
      <c r="R28" s="20">
        <f t="shared" si="7"/>
        <v>-53.310104529616723</v>
      </c>
      <c r="S28" s="21">
        <f t="shared" si="8"/>
        <v>61.212866191489169</v>
      </c>
      <c r="T28" s="20">
        <f t="shared" si="9"/>
        <v>77.436608557844693</v>
      </c>
      <c r="U28" s="22">
        <f t="shared" si="10"/>
        <v>299.80649762282093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2470000</v>
      </c>
      <c r="I31" s="44">
        <v>10588962</v>
      </c>
      <c r="J31" s="43">
        <v>400000</v>
      </c>
      <c r="K31" s="44">
        <v>1658691</v>
      </c>
      <c r="L31" s="43"/>
      <c r="M31" s="44">
        <v>2480108</v>
      </c>
      <c r="N31" s="43"/>
      <c r="O31" s="44"/>
      <c r="P31" s="43">
        <f t="shared" si="5"/>
        <v>2870000</v>
      </c>
      <c r="Q31" s="44">
        <f t="shared" si="6"/>
        <v>14727761</v>
      </c>
      <c r="R31" s="24">
        <f t="shared" si="7"/>
        <v>-100</v>
      </c>
      <c r="S31" s="25">
        <f t="shared" si="8"/>
        <v>49.522002591199929</v>
      </c>
      <c r="T31" s="24">
        <f t="shared" si="9"/>
        <v>75.526315789473685</v>
      </c>
      <c r="U31" s="26">
        <f t="shared" si="10"/>
        <v>387.57265789473684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1248000</v>
      </c>
      <c r="C33" s="42"/>
      <c r="D33" s="42"/>
      <c r="E33" s="42">
        <f t="shared" si="4"/>
        <v>1248000</v>
      </c>
      <c r="F33" s="43">
        <v>1248000</v>
      </c>
      <c r="G33" s="44">
        <v>1248000</v>
      </c>
      <c r="H33" s="43">
        <v>176000</v>
      </c>
      <c r="I33" s="44">
        <v>167695</v>
      </c>
      <c r="J33" s="43">
        <v>461000</v>
      </c>
      <c r="K33" s="44">
        <v>17174</v>
      </c>
      <c r="L33" s="43">
        <v>402000</v>
      </c>
      <c r="M33" s="44">
        <v>221602</v>
      </c>
      <c r="N33" s="43"/>
      <c r="O33" s="44"/>
      <c r="P33" s="43">
        <f t="shared" si="5"/>
        <v>1039000</v>
      </c>
      <c r="Q33" s="44">
        <f t="shared" si="6"/>
        <v>406471</v>
      </c>
      <c r="R33" s="24">
        <f t="shared" si="7"/>
        <v>-12.79826464208243</v>
      </c>
      <c r="S33" s="25">
        <f t="shared" si="8"/>
        <v>1190.3342261558169</v>
      </c>
      <c r="T33" s="24">
        <f t="shared" si="9"/>
        <v>83.253205128205138</v>
      </c>
      <c r="U33" s="26">
        <f t="shared" si="10"/>
        <v>32.569791666666667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3677000</v>
      </c>
      <c r="C43" s="45">
        <f t="shared" si="20"/>
        <v>-187000</v>
      </c>
      <c r="D43" s="45">
        <f t="shared" si="20"/>
        <v>0</v>
      </c>
      <c r="E43" s="45">
        <f t="shared" si="20"/>
        <v>3490000</v>
      </c>
      <c r="F43" s="46">
        <f t="shared" si="20"/>
        <v>2977000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3677000</v>
      </c>
      <c r="C44" s="39">
        <f t="shared" si="22"/>
        <v>-187000</v>
      </c>
      <c r="D44" s="39">
        <f t="shared" si="22"/>
        <v>0</v>
      </c>
      <c r="E44" s="39">
        <f t="shared" si="22"/>
        <v>3490000</v>
      </c>
      <c r="F44" s="40">
        <f t="shared" si="22"/>
        <v>2977000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1177000</v>
      </c>
      <c r="C46" s="42">
        <v>513000</v>
      </c>
      <c r="D46" s="42"/>
      <c r="E46" s="42">
        <f t="shared" si="13"/>
        <v>1690000</v>
      </c>
      <c r="F46" s="43">
        <v>1177000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-700000</v>
      </c>
      <c r="D47" s="42"/>
      <c r="E47" s="42">
        <f t="shared" si="13"/>
        <v>800000</v>
      </c>
      <c r="F47" s="43">
        <v>800000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1000000</v>
      </c>
      <c r="C53" s="42"/>
      <c r="D53" s="42"/>
      <c r="E53" s="42">
        <f t="shared" si="13"/>
        <v>1000000</v>
      </c>
      <c r="F53" s="43">
        <v>1000000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41697000</v>
      </c>
      <c r="C61" s="39">
        <f t="shared" si="26"/>
        <v>-10187000</v>
      </c>
      <c r="D61" s="39">
        <f t="shared" si="26"/>
        <v>0</v>
      </c>
      <c r="E61" s="39">
        <f t="shared" si="26"/>
        <v>31510000</v>
      </c>
      <c r="F61" s="40">
        <f t="shared" si="26"/>
        <v>30997000</v>
      </c>
      <c r="G61" s="41">
        <f t="shared" si="26"/>
        <v>28020000</v>
      </c>
      <c r="H61" s="40">
        <f t="shared" si="26"/>
        <v>4976000</v>
      </c>
      <c r="I61" s="41">
        <f t="shared" si="26"/>
        <v>14661999</v>
      </c>
      <c r="J61" s="40">
        <f t="shared" si="26"/>
        <v>5114000</v>
      </c>
      <c r="K61" s="41">
        <f t="shared" si="26"/>
        <v>1675865</v>
      </c>
      <c r="L61" s="40">
        <f t="shared" si="26"/>
        <v>6458000</v>
      </c>
      <c r="M61" s="41">
        <f t="shared" si="26"/>
        <v>2701710</v>
      </c>
      <c r="N61" s="40">
        <f t="shared" si="26"/>
        <v>0</v>
      </c>
      <c r="O61" s="41">
        <f t="shared" si="26"/>
        <v>0</v>
      </c>
      <c r="P61" s="40">
        <f t="shared" si="26"/>
        <v>16548000</v>
      </c>
      <c r="Q61" s="41">
        <f t="shared" si="26"/>
        <v>19039574</v>
      </c>
      <c r="R61" s="20">
        <f t="shared" si="16"/>
        <v>26.280797809933514</v>
      </c>
      <c r="S61" s="21">
        <f t="shared" si="17"/>
        <v>61.212866191489169</v>
      </c>
      <c r="T61" s="20">
        <f t="shared" si="18"/>
        <v>52.516661377340526</v>
      </c>
      <c r="U61" s="22">
        <f t="shared" si="19"/>
        <v>60.423909869882579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41697000</v>
      </c>
      <c r="C65" s="48">
        <f t="shared" si="30"/>
        <v>-10187000</v>
      </c>
      <c r="D65" s="48">
        <f t="shared" si="30"/>
        <v>0</v>
      </c>
      <c r="E65" s="48">
        <f t="shared" si="30"/>
        <v>31510000</v>
      </c>
      <c r="F65" s="49">
        <f t="shared" si="30"/>
        <v>30997000</v>
      </c>
      <c r="G65" s="50">
        <f t="shared" si="30"/>
        <v>28020000</v>
      </c>
      <c r="H65" s="49">
        <f t="shared" si="30"/>
        <v>4976000</v>
      </c>
      <c r="I65" s="50">
        <f t="shared" si="30"/>
        <v>14661999</v>
      </c>
      <c r="J65" s="49">
        <f t="shared" si="30"/>
        <v>5114000</v>
      </c>
      <c r="K65" s="50">
        <f t="shared" si="30"/>
        <v>1675865</v>
      </c>
      <c r="L65" s="49">
        <f t="shared" si="30"/>
        <v>6458000</v>
      </c>
      <c r="M65" s="51">
        <f t="shared" si="30"/>
        <v>2701710</v>
      </c>
      <c r="N65" s="49">
        <f t="shared" si="30"/>
        <v>0</v>
      </c>
      <c r="O65" s="50">
        <f t="shared" si="30"/>
        <v>0</v>
      </c>
      <c r="P65" s="49">
        <f t="shared" si="30"/>
        <v>16548000</v>
      </c>
      <c r="Q65" s="50">
        <f t="shared" si="30"/>
        <v>19039574</v>
      </c>
      <c r="R65" s="34">
        <f t="shared" si="16"/>
        <v>26.280797809933514</v>
      </c>
      <c r="S65" s="35">
        <f t="shared" si="17"/>
        <v>61.212866191489169</v>
      </c>
      <c r="T65" s="34">
        <f t="shared" si="18"/>
        <v>52.516661377340526</v>
      </c>
      <c r="U65" s="35">
        <f t="shared" si="19"/>
        <v>60.423909869882579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25827000</v>
      </c>
      <c r="C8" s="36">
        <f t="shared" si="0"/>
        <v>-20900000</v>
      </c>
      <c r="D8" s="36">
        <f t="shared" si="0"/>
        <v>0</v>
      </c>
      <c r="E8" s="36">
        <f t="shared" si="0"/>
        <v>4927000</v>
      </c>
      <c r="F8" s="37">
        <f t="shared" si="0"/>
        <v>4927000</v>
      </c>
      <c r="G8" s="38">
        <f t="shared" si="0"/>
        <v>4927000</v>
      </c>
      <c r="H8" s="37">
        <f t="shared" si="0"/>
        <v>510000</v>
      </c>
      <c r="I8" s="38">
        <f t="shared" si="0"/>
        <v>0</v>
      </c>
      <c r="J8" s="37">
        <f t="shared" si="0"/>
        <v>205000</v>
      </c>
      <c r="K8" s="38">
        <f t="shared" si="0"/>
        <v>0</v>
      </c>
      <c r="L8" s="37">
        <f t="shared" si="0"/>
        <v>142000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857000</v>
      </c>
      <c r="Q8" s="38">
        <f t="shared" si="0"/>
        <v>0</v>
      </c>
      <c r="R8" s="16">
        <f>IF(($J8       =0),0,((($L8       -$J8       )/$J8       )*100))</f>
        <v>-30.73170731707317</v>
      </c>
      <c r="S8" s="17">
        <f>IF(($K8       =0),0,((($M8       -$K8       )/$K8       )*100))</f>
        <v>0</v>
      </c>
      <c r="T8" s="16">
        <f>IF(($E8       =0),0,(($P8       /$E8       )*100))</f>
        <v>17.393951694743251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21627000</v>
      </c>
      <c r="C9" s="39">
        <f t="shared" si="2"/>
        <v>-20000000</v>
      </c>
      <c r="D9" s="39">
        <f t="shared" si="2"/>
        <v>0</v>
      </c>
      <c r="E9" s="39">
        <f t="shared" si="2"/>
        <v>1627000</v>
      </c>
      <c r="F9" s="40">
        <f t="shared" si="2"/>
        <v>1627000</v>
      </c>
      <c r="G9" s="41">
        <f t="shared" si="2"/>
        <v>1627000</v>
      </c>
      <c r="H9" s="40">
        <f t="shared" si="2"/>
        <v>0</v>
      </c>
      <c r="I9" s="41">
        <f t="shared" si="2"/>
        <v>0</v>
      </c>
      <c r="J9" s="40">
        <f t="shared" si="2"/>
        <v>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0</v>
      </c>
      <c r="Q9" s="41">
        <f t="shared" si="2"/>
        <v>0</v>
      </c>
      <c r="R9" s="20">
        <f>IF(($J9       =0),0,((($L9       -$J9       )/$J9       )*100))</f>
        <v>0</v>
      </c>
      <c r="S9" s="21">
        <f>IF(($K9       =0),0,((($M9       -$K9       )/$K9       )*100))</f>
        <v>0</v>
      </c>
      <c r="T9" s="20">
        <f>IF(($E9       =0),0,(($P9       /$E9       )*100))</f>
        <v>0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21627000</v>
      </c>
      <c r="C10" s="42">
        <v>-20000000</v>
      </c>
      <c r="D10" s="42"/>
      <c r="E10" s="42">
        <f t="shared" ref="E10:E41" si="4">$B10      +$C10      +$D10</f>
        <v>1627000</v>
      </c>
      <c r="F10" s="43">
        <v>1627000</v>
      </c>
      <c r="G10" s="44">
        <v>1627000</v>
      </c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-900000</v>
      </c>
      <c r="D28" s="39">
        <f t="shared" si="11"/>
        <v>0</v>
      </c>
      <c r="E28" s="39">
        <f t="shared" si="11"/>
        <v>3300000</v>
      </c>
      <c r="F28" s="40">
        <f t="shared" si="11"/>
        <v>3300000</v>
      </c>
      <c r="G28" s="41">
        <f t="shared" si="11"/>
        <v>3300000</v>
      </c>
      <c r="H28" s="40">
        <f t="shared" si="11"/>
        <v>510000</v>
      </c>
      <c r="I28" s="41">
        <f t="shared" si="11"/>
        <v>0</v>
      </c>
      <c r="J28" s="40">
        <f t="shared" si="11"/>
        <v>205000</v>
      </c>
      <c r="K28" s="41">
        <f t="shared" si="11"/>
        <v>0</v>
      </c>
      <c r="L28" s="40">
        <f t="shared" si="11"/>
        <v>142000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857000</v>
      </c>
      <c r="Q28" s="41">
        <f t="shared" si="11"/>
        <v>0</v>
      </c>
      <c r="R28" s="20">
        <f t="shared" si="7"/>
        <v>-30.73170731707317</v>
      </c>
      <c r="S28" s="21">
        <f t="shared" si="8"/>
        <v>0</v>
      </c>
      <c r="T28" s="20">
        <f t="shared" si="9"/>
        <v>25.969696969696969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510000</v>
      </c>
      <c r="I31" s="44"/>
      <c r="J31" s="43">
        <v>47000</v>
      </c>
      <c r="K31" s="44"/>
      <c r="L31" s="43"/>
      <c r="M31" s="44"/>
      <c r="N31" s="43"/>
      <c r="O31" s="44"/>
      <c r="P31" s="43">
        <f t="shared" si="5"/>
        <v>557000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18.566666666666666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-900000</v>
      </c>
      <c r="D33" s="42"/>
      <c r="E33" s="42">
        <f t="shared" si="4"/>
        <v>300000</v>
      </c>
      <c r="F33" s="43">
        <v>300000</v>
      </c>
      <c r="G33" s="44">
        <v>300000</v>
      </c>
      <c r="H33" s="43"/>
      <c r="I33" s="44"/>
      <c r="J33" s="43">
        <v>158000</v>
      </c>
      <c r="K33" s="44"/>
      <c r="L33" s="43">
        <v>142000</v>
      </c>
      <c r="M33" s="44"/>
      <c r="N33" s="43"/>
      <c r="O33" s="44"/>
      <c r="P33" s="43">
        <f t="shared" si="5"/>
        <v>300000</v>
      </c>
      <c r="Q33" s="44">
        <f t="shared" si="6"/>
        <v>0</v>
      </c>
      <c r="R33" s="24">
        <f t="shared" si="7"/>
        <v>-10.126582278481013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1000000</v>
      </c>
      <c r="C43" s="45">
        <f t="shared" si="20"/>
        <v>0</v>
      </c>
      <c r="D43" s="45">
        <f t="shared" si="20"/>
        <v>0</v>
      </c>
      <c r="E43" s="45">
        <f t="shared" si="20"/>
        <v>1000000</v>
      </c>
      <c r="F43" s="46">
        <f t="shared" si="20"/>
        <v>1000000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1000000</v>
      </c>
      <c r="C44" s="39">
        <f t="shared" si="22"/>
        <v>0</v>
      </c>
      <c r="D44" s="39">
        <f t="shared" si="22"/>
        <v>0</v>
      </c>
      <c r="E44" s="39">
        <f t="shared" si="22"/>
        <v>1000000</v>
      </c>
      <c r="F44" s="40">
        <f t="shared" si="22"/>
        <v>1000000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1000000</v>
      </c>
      <c r="C53" s="42"/>
      <c r="D53" s="42"/>
      <c r="E53" s="42">
        <f t="shared" si="13"/>
        <v>1000000</v>
      </c>
      <c r="F53" s="43">
        <v>1000000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26827000</v>
      </c>
      <c r="C61" s="39">
        <f t="shared" si="26"/>
        <v>-20900000</v>
      </c>
      <c r="D61" s="39">
        <f t="shared" si="26"/>
        <v>0</v>
      </c>
      <c r="E61" s="39">
        <f t="shared" si="26"/>
        <v>5927000</v>
      </c>
      <c r="F61" s="40">
        <f t="shared" si="26"/>
        <v>5927000</v>
      </c>
      <c r="G61" s="41">
        <f t="shared" si="26"/>
        <v>4927000</v>
      </c>
      <c r="H61" s="40">
        <f t="shared" si="26"/>
        <v>510000</v>
      </c>
      <c r="I61" s="41">
        <f t="shared" si="26"/>
        <v>0</v>
      </c>
      <c r="J61" s="40">
        <f t="shared" si="26"/>
        <v>205000</v>
      </c>
      <c r="K61" s="41">
        <f t="shared" si="26"/>
        <v>0</v>
      </c>
      <c r="L61" s="40">
        <f t="shared" si="26"/>
        <v>142000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857000</v>
      </c>
      <c r="Q61" s="41">
        <f t="shared" si="26"/>
        <v>0</v>
      </c>
      <c r="R61" s="20">
        <f t="shared" si="16"/>
        <v>-30.73170731707317</v>
      </c>
      <c r="S61" s="21">
        <f t="shared" si="17"/>
        <v>0</v>
      </c>
      <c r="T61" s="20">
        <f t="shared" si="18"/>
        <v>14.459254260165345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26827000</v>
      </c>
      <c r="C65" s="48">
        <f t="shared" si="30"/>
        <v>-20900000</v>
      </c>
      <c r="D65" s="48">
        <f t="shared" si="30"/>
        <v>0</v>
      </c>
      <c r="E65" s="48">
        <f t="shared" si="30"/>
        <v>5927000</v>
      </c>
      <c r="F65" s="49">
        <f t="shared" si="30"/>
        <v>5927000</v>
      </c>
      <c r="G65" s="50">
        <f t="shared" si="30"/>
        <v>4927000</v>
      </c>
      <c r="H65" s="49">
        <f t="shared" si="30"/>
        <v>510000</v>
      </c>
      <c r="I65" s="50">
        <f t="shared" si="30"/>
        <v>0</v>
      </c>
      <c r="J65" s="49">
        <f t="shared" si="30"/>
        <v>205000</v>
      </c>
      <c r="K65" s="50">
        <f t="shared" si="30"/>
        <v>0</v>
      </c>
      <c r="L65" s="49">
        <f t="shared" si="30"/>
        <v>142000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857000</v>
      </c>
      <c r="Q65" s="50">
        <f t="shared" si="30"/>
        <v>0</v>
      </c>
      <c r="R65" s="34">
        <f t="shared" si="16"/>
        <v>-30.73170731707317</v>
      </c>
      <c r="S65" s="35">
        <f t="shared" si="17"/>
        <v>0</v>
      </c>
      <c r="T65" s="34">
        <f t="shared" si="18"/>
        <v>14.459254260165345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35025000</v>
      </c>
      <c r="C8" s="36">
        <f t="shared" si="0"/>
        <v>6290000</v>
      </c>
      <c r="D8" s="36">
        <f t="shared" si="0"/>
        <v>0</v>
      </c>
      <c r="E8" s="36">
        <f t="shared" si="0"/>
        <v>41315000</v>
      </c>
      <c r="F8" s="37">
        <f t="shared" si="0"/>
        <v>35141000</v>
      </c>
      <c r="G8" s="38">
        <f t="shared" si="0"/>
        <v>41315000</v>
      </c>
      <c r="H8" s="37">
        <f t="shared" si="0"/>
        <v>6223000</v>
      </c>
      <c r="I8" s="38">
        <f t="shared" si="0"/>
        <v>0</v>
      </c>
      <c r="J8" s="37">
        <f t="shared" si="0"/>
        <v>9427000</v>
      </c>
      <c r="K8" s="38">
        <f t="shared" si="0"/>
        <v>0</v>
      </c>
      <c r="L8" s="37">
        <f t="shared" si="0"/>
        <v>4017000</v>
      </c>
      <c r="M8" s="38">
        <f t="shared" si="0"/>
        <v>24539743</v>
      </c>
      <c r="N8" s="37">
        <f t="shared" si="0"/>
        <v>0</v>
      </c>
      <c r="O8" s="38">
        <f t="shared" si="0"/>
        <v>0</v>
      </c>
      <c r="P8" s="37">
        <f t="shared" si="0"/>
        <v>19667000</v>
      </c>
      <c r="Q8" s="38">
        <f t="shared" si="0"/>
        <v>24539743</v>
      </c>
      <c r="R8" s="16">
        <f>IF(($J8       =0),0,((($L8       -$J8       )/$J8       )*100))</f>
        <v>-57.388352604221915</v>
      </c>
      <c r="S8" s="17">
        <f>IF(($K8       =0),0,((($M8       -$K8       )/$K8       )*100))</f>
        <v>0</v>
      </c>
      <c r="T8" s="16">
        <f>IF(($E8       =0),0,(($P8       /$E8       )*100))</f>
        <v>47.602565654120781</v>
      </c>
      <c r="U8" s="18">
        <f>IF(($E8       =0),0,(($Q8       /$E8       )*100))</f>
        <v>59.396691274355561</v>
      </c>
      <c r="V8" s="37">
        <f t="shared" ref="V8:W8" si="1">+V9+V28</f>
        <v>2075000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30825000</v>
      </c>
      <c r="C9" s="39">
        <f t="shared" si="2"/>
        <v>5630000</v>
      </c>
      <c r="D9" s="39">
        <f t="shared" si="2"/>
        <v>0</v>
      </c>
      <c r="E9" s="39">
        <f t="shared" si="2"/>
        <v>36455000</v>
      </c>
      <c r="F9" s="40">
        <f t="shared" si="2"/>
        <v>30281000</v>
      </c>
      <c r="G9" s="41">
        <f t="shared" si="2"/>
        <v>36455000</v>
      </c>
      <c r="H9" s="40">
        <f t="shared" si="2"/>
        <v>5019000</v>
      </c>
      <c r="I9" s="41">
        <f t="shared" si="2"/>
        <v>0</v>
      </c>
      <c r="J9" s="40">
        <f t="shared" si="2"/>
        <v>8598000</v>
      </c>
      <c r="K9" s="41">
        <f t="shared" si="2"/>
        <v>0</v>
      </c>
      <c r="L9" s="40">
        <f t="shared" si="2"/>
        <v>3998000</v>
      </c>
      <c r="M9" s="41">
        <f t="shared" si="2"/>
        <v>21447394</v>
      </c>
      <c r="N9" s="40">
        <f t="shared" si="2"/>
        <v>0</v>
      </c>
      <c r="O9" s="41">
        <f t="shared" si="2"/>
        <v>0</v>
      </c>
      <c r="P9" s="40">
        <f t="shared" si="2"/>
        <v>17615000</v>
      </c>
      <c r="Q9" s="41">
        <f t="shared" si="2"/>
        <v>21447394</v>
      </c>
      <c r="R9" s="20">
        <f>IF(($J9       =0),0,((($L9       -$J9       )/$J9       )*100))</f>
        <v>-53.500814142823913</v>
      </c>
      <c r="S9" s="21">
        <f>IF(($K9       =0),0,((($M9       -$K9       )/$K9       )*100))</f>
        <v>0</v>
      </c>
      <c r="T9" s="20">
        <f>IF(($E9       =0),0,(($P9       /$E9       )*100))</f>
        <v>48.319846385955287</v>
      </c>
      <c r="U9" s="22">
        <f>IF(($E9       =0),0,(($Q9       /$E9       )*100))</f>
        <v>58.832516801536137</v>
      </c>
      <c r="V9" s="40">
        <f t="shared" ref="V9:W9" si="3">SUM(V10:V27)</f>
        <v>2075000</v>
      </c>
      <c r="W9" s="41">
        <f t="shared" si="3"/>
        <v>0</v>
      </c>
    </row>
    <row r="10" spans="1:23" x14ac:dyDescent="0.2">
      <c r="A10" s="23" t="s">
        <v>36</v>
      </c>
      <c r="B10" s="42">
        <v>17331000</v>
      </c>
      <c r="C10" s="42">
        <v>-61000</v>
      </c>
      <c r="D10" s="42"/>
      <c r="E10" s="42">
        <f t="shared" ref="E10:E41" si="4">$B10      +$C10      +$D10</f>
        <v>17270000</v>
      </c>
      <c r="F10" s="43">
        <v>17270000</v>
      </c>
      <c r="G10" s="44">
        <v>17270000</v>
      </c>
      <c r="H10" s="43">
        <v>4366000</v>
      </c>
      <c r="I10" s="44"/>
      <c r="J10" s="43">
        <v>4336000</v>
      </c>
      <c r="K10" s="44"/>
      <c r="L10" s="43">
        <v>682000</v>
      </c>
      <c r="M10" s="44">
        <v>13216410</v>
      </c>
      <c r="N10" s="43"/>
      <c r="O10" s="44"/>
      <c r="P10" s="43">
        <f t="shared" ref="P10:P41" si="5">$H10      +$J10      +$L10      +$N10</f>
        <v>9384000</v>
      </c>
      <c r="Q10" s="44">
        <f t="shared" ref="Q10:Q41" si="6">$I10      +$K10      +$M10      +$O10</f>
        <v>13216410</v>
      </c>
      <c r="R10" s="24">
        <f t="shared" ref="R10:R41" si="7">IF(($J10      =0),0,((($L10      -$J10      )/$J10      )*100))</f>
        <v>-84.271217712177133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54.337000579038794</v>
      </c>
      <c r="U10" s="26">
        <f t="shared" ref="U10:U41" si="10">IF(($E10      =0),0,(($Q10      /$E10      )*100))</f>
        <v>76.52814128546612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13494000</v>
      </c>
      <c r="C13" s="42">
        <v>-483000</v>
      </c>
      <c r="D13" s="42"/>
      <c r="E13" s="42">
        <f t="shared" si="4"/>
        <v>13011000</v>
      </c>
      <c r="F13" s="43">
        <v>13011000</v>
      </c>
      <c r="G13" s="44">
        <v>13011000</v>
      </c>
      <c r="H13" s="43">
        <v>653000</v>
      </c>
      <c r="I13" s="44"/>
      <c r="J13" s="43">
        <v>4262000</v>
      </c>
      <c r="K13" s="44"/>
      <c r="L13" s="43">
        <v>3316000</v>
      </c>
      <c r="M13" s="44">
        <v>8230984</v>
      </c>
      <c r="N13" s="43"/>
      <c r="O13" s="44"/>
      <c r="P13" s="43">
        <f t="shared" si="5"/>
        <v>8231000</v>
      </c>
      <c r="Q13" s="44">
        <f t="shared" si="6"/>
        <v>8230984</v>
      </c>
      <c r="R13" s="24">
        <f t="shared" si="7"/>
        <v>-22.196152041295168</v>
      </c>
      <c r="S13" s="25">
        <f t="shared" si="8"/>
        <v>0</v>
      </c>
      <c r="T13" s="24">
        <f t="shared" si="9"/>
        <v>63.261855353162709</v>
      </c>
      <c r="U13" s="26">
        <f t="shared" si="10"/>
        <v>63.261732380293601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>
        <v>6174000</v>
      </c>
      <c r="D23" s="42"/>
      <c r="E23" s="42">
        <f t="shared" si="4"/>
        <v>6174000</v>
      </c>
      <c r="F23" s="43"/>
      <c r="G23" s="44">
        <v>6174000</v>
      </c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>
        <v>2075000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660000</v>
      </c>
      <c r="D28" s="39">
        <f t="shared" si="11"/>
        <v>0</v>
      </c>
      <c r="E28" s="39">
        <f t="shared" si="11"/>
        <v>4860000</v>
      </c>
      <c r="F28" s="40">
        <f t="shared" si="11"/>
        <v>4860000</v>
      </c>
      <c r="G28" s="41">
        <f t="shared" si="11"/>
        <v>4860000</v>
      </c>
      <c r="H28" s="40">
        <f t="shared" si="11"/>
        <v>1204000</v>
      </c>
      <c r="I28" s="41">
        <f t="shared" si="11"/>
        <v>0</v>
      </c>
      <c r="J28" s="40">
        <f t="shared" si="11"/>
        <v>829000</v>
      </c>
      <c r="K28" s="41">
        <f t="shared" si="11"/>
        <v>0</v>
      </c>
      <c r="L28" s="40">
        <f t="shared" si="11"/>
        <v>19000</v>
      </c>
      <c r="M28" s="41">
        <f t="shared" si="11"/>
        <v>3092349</v>
      </c>
      <c r="N28" s="40">
        <f t="shared" si="11"/>
        <v>0</v>
      </c>
      <c r="O28" s="41">
        <f t="shared" si="11"/>
        <v>0</v>
      </c>
      <c r="P28" s="40">
        <f t="shared" si="11"/>
        <v>2052000</v>
      </c>
      <c r="Q28" s="41">
        <f t="shared" si="11"/>
        <v>3092349</v>
      </c>
      <c r="R28" s="20">
        <f t="shared" si="7"/>
        <v>-97.708082026537994</v>
      </c>
      <c r="S28" s="21">
        <f t="shared" si="8"/>
        <v>0</v>
      </c>
      <c r="T28" s="20">
        <f t="shared" si="9"/>
        <v>42.222222222222221</v>
      </c>
      <c r="U28" s="22">
        <f t="shared" si="10"/>
        <v>63.628580246913579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1101000</v>
      </c>
      <c r="I31" s="44"/>
      <c r="J31" s="43"/>
      <c r="K31" s="44"/>
      <c r="L31" s="43"/>
      <c r="M31" s="44">
        <v>1892349</v>
      </c>
      <c r="N31" s="43"/>
      <c r="O31" s="44"/>
      <c r="P31" s="43">
        <f t="shared" si="5"/>
        <v>1101000</v>
      </c>
      <c r="Q31" s="44">
        <f t="shared" si="6"/>
        <v>1892349</v>
      </c>
      <c r="R31" s="24">
        <f t="shared" si="7"/>
        <v>0</v>
      </c>
      <c r="S31" s="25">
        <f t="shared" si="8"/>
        <v>0</v>
      </c>
      <c r="T31" s="24">
        <f t="shared" si="9"/>
        <v>36.700000000000003</v>
      </c>
      <c r="U31" s="26">
        <f t="shared" si="10"/>
        <v>63.078299999999999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660000</v>
      </c>
      <c r="D33" s="42"/>
      <c r="E33" s="42">
        <f t="shared" si="4"/>
        <v>1860000</v>
      </c>
      <c r="F33" s="43">
        <v>1860000</v>
      </c>
      <c r="G33" s="44">
        <v>1860000</v>
      </c>
      <c r="H33" s="43">
        <v>103000</v>
      </c>
      <c r="I33" s="44"/>
      <c r="J33" s="43">
        <v>829000</v>
      </c>
      <c r="K33" s="44"/>
      <c r="L33" s="43">
        <v>19000</v>
      </c>
      <c r="M33" s="44">
        <v>1200000</v>
      </c>
      <c r="N33" s="43"/>
      <c r="O33" s="44"/>
      <c r="P33" s="43">
        <f t="shared" si="5"/>
        <v>951000</v>
      </c>
      <c r="Q33" s="44">
        <f t="shared" si="6"/>
        <v>1200000</v>
      </c>
      <c r="R33" s="24">
        <f t="shared" si="7"/>
        <v>-97.708082026537994</v>
      </c>
      <c r="S33" s="25">
        <f t="shared" si="8"/>
        <v>0</v>
      </c>
      <c r="T33" s="24">
        <f t="shared" si="9"/>
        <v>51.129032258064512</v>
      </c>
      <c r="U33" s="26">
        <f t="shared" si="10"/>
        <v>64.516129032258064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11984000</v>
      </c>
      <c r="C43" s="45">
        <f t="shared" si="20"/>
        <v>61000</v>
      </c>
      <c r="D43" s="45">
        <f t="shared" si="20"/>
        <v>0</v>
      </c>
      <c r="E43" s="45">
        <f t="shared" si="20"/>
        <v>12045000</v>
      </c>
      <c r="F43" s="46">
        <f t="shared" si="20"/>
        <v>11984000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11984000</v>
      </c>
      <c r="C44" s="39">
        <f t="shared" si="22"/>
        <v>61000</v>
      </c>
      <c r="D44" s="39">
        <f t="shared" si="22"/>
        <v>0</v>
      </c>
      <c r="E44" s="39">
        <f t="shared" si="22"/>
        <v>12045000</v>
      </c>
      <c r="F44" s="40">
        <f t="shared" si="22"/>
        <v>11984000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11984000</v>
      </c>
      <c r="C46" s="42">
        <v>61000</v>
      </c>
      <c r="D46" s="42"/>
      <c r="E46" s="42">
        <f t="shared" si="13"/>
        <v>12045000</v>
      </c>
      <c r="F46" s="43">
        <v>11984000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47009000</v>
      </c>
      <c r="C61" s="39">
        <f t="shared" si="26"/>
        <v>6351000</v>
      </c>
      <c r="D61" s="39">
        <f t="shared" si="26"/>
        <v>0</v>
      </c>
      <c r="E61" s="39">
        <f t="shared" si="26"/>
        <v>53360000</v>
      </c>
      <c r="F61" s="40">
        <f t="shared" si="26"/>
        <v>47125000</v>
      </c>
      <c r="G61" s="41">
        <f t="shared" si="26"/>
        <v>41315000</v>
      </c>
      <c r="H61" s="40">
        <f t="shared" si="26"/>
        <v>6223000</v>
      </c>
      <c r="I61" s="41">
        <f t="shared" si="26"/>
        <v>0</v>
      </c>
      <c r="J61" s="40">
        <f t="shared" si="26"/>
        <v>9427000</v>
      </c>
      <c r="K61" s="41">
        <f t="shared" si="26"/>
        <v>0</v>
      </c>
      <c r="L61" s="40">
        <f t="shared" si="26"/>
        <v>4017000</v>
      </c>
      <c r="M61" s="41">
        <f t="shared" si="26"/>
        <v>24539743</v>
      </c>
      <c r="N61" s="40">
        <f t="shared" si="26"/>
        <v>0</v>
      </c>
      <c r="O61" s="41">
        <f t="shared" si="26"/>
        <v>0</v>
      </c>
      <c r="P61" s="40">
        <f t="shared" si="26"/>
        <v>19667000</v>
      </c>
      <c r="Q61" s="41">
        <f t="shared" si="26"/>
        <v>24539743</v>
      </c>
      <c r="R61" s="20">
        <f t="shared" si="16"/>
        <v>-57.388352604221915</v>
      </c>
      <c r="S61" s="21">
        <f t="shared" si="17"/>
        <v>0</v>
      </c>
      <c r="T61" s="20">
        <f t="shared" si="18"/>
        <v>36.857196401799101</v>
      </c>
      <c r="U61" s="22">
        <f t="shared" si="19"/>
        <v>45.989023613193403</v>
      </c>
      <c r="V61" s="40">
        <f t="shared" ref="V61:W61" si="27">+V8+V43</f>
        <v>2075000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47009000</v>
      </c>
      <c r="C65" s="48">
        <f t="shared" si="30"/>
        <v>6351000</v>
      </c>
      <c r="D65" s="48">
        <f t="shared" si="30"/>
        <v>0</v>
      </c>
      <c r="E65" s="48">
        <f t="shared" si="30"/>
        <v>53360000</v>
      </c>
      <c r="F65" s="49">
        <f t="shared" si="30"/>
        <v>47125000</v>
      </c>
      <c r="G65" s="50">
        <f t="shared" si="30"/>
        <v>41315000</v>
      </c>
      <c r="H65" s="49">
        <f t="shared" si="30"/>
        <v>6223000</v>
      </c>
      <c r="I65" s="50">
        <f t="shared" si="30"/>
        <v>0</v>
      </c>
      <c r="J65" s="49">
        <f t="shared" si="30"/>
        <v>9427000</v>
      </c>
      <c r="K65" s="50">
        <f t="shared" si="30"/>
        <v>0</v>
      </c>
      <c r="L65" s="49">
        <f t="shared" si="30"/>
        <v>4017000</v>
      </c>
      <c r="M65" s="51">
        <f t="shared" si="30"/>
        <v>24539743</v>
      </c>
      <c r="N65" s="49">
        <f t="shared" si="30"/>
        <v>0</v>
      </c>
      <c r="O65" s="50">
        <f t="shared" si="30"/>
        <v>0</v>
      </c>
      <c r="P65" s="49">
        <f t="shared" si="30"/>
        <v>19667000</v>
      </c>
      <c r="Q65" s="50">
        <f t="shared" si="30"/>
        <v>24539743</v>
      </c>
      <c r="R65" s="34">
        <f t="shared" si="16"/>
        <v>-57.388352604221915</v>
      </c>
      <c r="S65" s="35">
        <f t="shared" si="17"/>
        <v>0</v>
      </c>
      <c r="T65" s="34">
        <f t="shared" si="18"/>
        <v>36.857196401799101</v>
      </c>
      <c r="U65" s="35">
        <f t="shared" si="19"/>
        <v>45.989023613193403</v>
      </c>
      <c r="V65" s="49">
        <f>+V61+V62</f>
        <v>2075000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42810000</v>
      </c>
      <c r="C8" s="36">
        <f t="shared" si="0"/>
        <v>30313000</v>
      </c>
      <c r="D8" s="36">
        <f t="shared" si="0"/>
        <v>0</v>
      </c>
      <c r="E8" s="36">
        <f t="shared" si="0"/>
        <v>73123000</v>
      </c>
      <c r="F8" s="37">
        <f t="shared" si="0"/>
        <v>42805000</v>
      </c>
      <c r="G8" s="38">
        <f t="shared" si="0"/>
        <v>73123000</v>
      </c>
      <c r="H8" s="37">
        <f t="shared" si="0"/>
        <v>16008000</v>
      </c>
      <c r="I8" s="38">
        <f t="shared" si="0"/>
        <v>9236496</v>
      </c>
      <c r="J8" s="37">
        <f t="shared" si="0"/>
        <v>12102000</v>
      </c>
      <c r="K8" s="38">
        <f t="shared" si="0"/>
        <v>18656989</v>
      </c>
      <c r="L8" s="37">
        <f t="shared" si="0"/>
        <v>3021000</v>
      </c>
      <c r="M8" s="38">
        <f t="shared" si="0"/>
        <v>7118698</v>
      </c>
      <c r="N8" s="37">
        <f t="shared" si="0"/>
        <v>0</v>
      </c>
      <c r="O8" s="38">
        <f t="shared" si="0"/>
        <v>0</v>
      </c>
      <c r="P8" s="37">
        <f t="shared" si="0"/>
        <v>31131000</v>
      </c>
      <c r="Q8" s="38">
        <f t="shared" si="0"/>
        <v>35012183</v>
      </c>
      <c r="R8" s="16">
        <f>IF(($J8       =0),0,((($L8       -$J8       )/$J8       )*100))</f>
        <v>-75.037183936539421</v>
      </c>
      <c r="S8" s="17">
        <f>IF(($K8       =0),0,((($M8       -$K8       )/$K8       )*100))</f>
        <v>-61.844336189510543</v>
      </c>
      <c r="T8" s="16">
        <f>IF(($E8       =0),0,(($P8       /$E8       )*100))</f>
        <v>42.573472094963286</v>
      </c>
      <c r="U8" s="18">
        <f>IF(($E8       =0),0,(($Q8       /$E8       )*100))</f>
        <v>47.881217947841307</v>
      </c>
      <c r="V8" s="37">
        <f t="shared" ref="V8:W8" si="1">+V9+V28</f>
        <v>8929000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38610000</v>
      </c>
      <c r="C9" s="39">
        <f t="shared" si="2"/>
        <v>30313000</v>
      </c>
      <c r="D9" s="39">
        <f t="shared" si="2"/>
        <v>0</v>
      </c>
      <c r="E9" s="39">
        <f t="shared" si="2"/>
        <v>68923000</v>
      </c>
      <c r="F9" s="40">
        <f t="shared" si="2"/>
        <v>38605000</v>
      </c>
      <c r="G9" s="41">
        <f t="shared" si="2"/>
        <v>68923000</v>
      </c>
      <c r="H9" s="40">
        <f t="shared" si="2"/>
        <v>16008000</v>
      </c>
      <c r="I9" s="41">
        <f t="shared" si="2"/>
        <v>9053791</v>
      </c>
      <c r="J9" s="40">
        <f t="shared" si="2"/>
        <v>11441000</v>
      </c>
      <c r="K9" s="41">
        <f t="shared" si="2"/>
        <v>15981657</v>
      </c>
      <c r="L9" s="40">
        <f t="shared" si="2"/>
        <v>2741000</v>
      </c>
      <c r="M9" s="41">
        <f t="shared" si="2"/>
        <v>6598714</v>
      </c>
      <c r="N9" s="40">
        <f t="shared" si="2"/>
        <v>0</v>
      </c>
      <c r="O9" s="41">
        <f t="shared" si="2"/>
        <v>0</v>
      </c>
      <c r="P9" s="40">
        <f t="shared" si="2"/>
        <v>30190000</v>
      </c>
      <c r="Q9" s="41">
        <f t="shared" si="2"/>
        <v>31634162</v>
      </c>
      <c r="R9" s="20">
        <f>IF(($J9       =0),0,((($L9       -$J9       )/$J9       )*100))</f>
        <v>-76.042303994406083</v>
      </c>
      <c r="S9" s="21">
        <f>IF(($K9       =0),0,((($M9       -$K9       )/$K9       )*100))</f>
        <v>-58.710701900309836</v>
      </c>
      <c r="T9" s="20">
        <f>IF(($E9       =0),0,(($P9       /$E9       )*100))</f>
        <v>43.802504243866345</v>
      </c>
      <c r="U9" s="22">
        <f>IF(($E9       =0),0,(($Q9       /$E9       )*100))</f>
        <v>45.897830912757712</v>
      </c>
      <c r="V9" s="40">
        <f t="shared" ref="V9:W9" si="3">SUM(V10:V27)</f>
        <v>8929000</v>
      </c>
      <c r="W9" s="41">
        <f t="shared" si="3"/>
        <v>0</v>
      </c>
    </row>
    <row r="10" spans="1:23" x14ac:dyDescent="0.2">
      <c r="A10" s="23" t="s">
        <v>36</v>
      </c>
      <c r="B10" s="42">
        <v>8610000</v>
      </c>
      <c r="C10" s="42">
        <v>-5000</v>
      </c>
      <c r="D10" s="42"/>
      <c r="E10" s="42">
        <f t="shared" ref="E10:E41" si="4">$B10      +$C10      +$D10</f>
        <v>8605000</v>
      </c>
      <c r="F10" s="43">
        <v>8605000</v>
      </c>
      <c r="G10" s="44">
        <v>8605000</v>
      </c>
      <c r="H10" s="43">
        <v>3406000</v>
      </c>
      <c r="I10" s="44">
        <v>2454482</v>
      </c>
      <c r="J10" s="43">
        <v>2458000</v>
      </c>
      <c r="K10" s="44">
        <v>1998809</v>
      </c>
      <c r="L10" s="43">
        <v>2741000</v>
      </c>
      <c r="M10" s="44">
        <v>6598714</v>
      </c>
      <c r="N10" s="43"/>
      <c r="O10" s="44"/>
      <c r="P10" s="43">
        <f t="shared" ref="P10:P41" si="5">$H10      +$J10      +$L10      +$N10</f>
        <v>8605000</v>
      </c>
      <c r="Q10" s="44">
        <f t="shared" ref="Q10:Q41" si="6">$I10      +$K10      +$M10      +$O10</f>
        <v>11052005</v>
      </c>
      <c r="R10" s="24">
        <f t="shared" ref="R10:R41" si="7">IF(($J10      =0),0,((($L10      -$J10      )/$J10      )*100))</f>
        <v>11.513425549227014</v>
      </c>
      <c r="S10" s="25">
        <f t="shared" ref="S10:S41" si="8">IF(($K10      =0),0,((($M10      -$K10      )/$K10      )*100))</f>
        <v>230.13229378094655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128.43701336432306</v>
      </c>
      <c r="V10" s="43">
        <v>8929000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30000000</v>
      </c>
      <c r="C23" s="42">
        <v>30318000</v>
      </c>
      <c r="D23" s="42"/>
      <c r="E23" s="42">
        <f t="shared" si="4"/>
        <v>60318000</v>
      </c>
      <c r="F23" s="43">
        <v>30000000</v>
      </c>
      <c r="G23" s="44">
        <v>60318000</v>
      </c>
      <c r="H23" s="43">
        <v>12602000</v>
      </c>
      <c r="I23" s="44">
        <v>6599309</v>
      </c>
      <c r="J23" s="43">
        <v>8983000</v>
      </c>
      <c r="K23" s="44">
        <v>13982848</v>
      </c>
      <c r="L23" s="43"/>
      <c r="M23" s="44"/>
      <c r="N23" s="43"/>
      <c r="O23" s="44"/>
      <c r="P23" s="43">
        <f t="shared" si="5"/>
        <v>21585000</v>
      </c>
      <c r="Q23" s="44">
        <f t="shared" si="6"/>
        <v>20582157</v>
      </c>
      <c r="R23" s="24">
        <f t="shared" si="7"/>
        <v>-100</v>
      </c>
      <c r="S23" s="25">
        <f t="shared" si="8"/>
        <v>-100</v>
      </c>
      <c r="T23" s="24">
        <f t="shared" si="9"/>
        <v>35.785337710136275</v>
      </c>
      <c r="U23" s="26">
        <f t="shared" si="10"/>
        <v>34.122744454391722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0</v>
      </c>
      <c r="D28" s="39">
        <f t="shared" si="11"/>
        <v>0</v>
      </c>
      <c r="E28" s="39">
        <f t="shared" si="11"/>
        <v>4200000</v>
      </c>
      <c r="F28" s="40">
        <f t="shared" si="11"/>
        <v>4200000</v>
      </c>
      <c r="G28" s="41">
        <f t="shared" si="11"/>
        <v>4200000</v>
      </c>
      <c r="H28" s="40">
        <f t="shared" si="11"/>
        <v>0</v>
      </c>
      <c r="I28" s="41">
        <f t="shared" si="11"/>
        <v>182705</v>
      </c>
      <c r="J28" s="40">
        <f t="shared" si="11"/>
        <v>661000</v>
      </c>
      <c r="K28" s="41">
        <f t="shared" si="11"/>
        <v>2675332</v>
      </c>
      <c r="L28" s="40">
        <f t="shared" si="11"/>
        <v>280000</v>
      </c>
      <c r="M28" s="41">
        <f t="shared" si="11"/>
        <v>519984</v>
      </c>
      <c r="N28" s="40">
        <f t="shared" si="11"/>
        <v>0</v>
      </c>
      <c r="O28" s="41">
        <f t="shared" si="11"/>
        <v>0</v>
      </c>
      <c r="P28" s="40">
        <f t="shared" si="11"/>
        <v>941000</v>
      </c>
      <c r="Q28" s="41">
        <f t="shared" si="11"/>
        <v>3378021</v>
      </c>
      <c r="R28" s="20">
        <f t="shared" si="7"/>
        <v>-57.639939485627835</v>
      </c>
      <c r="S28" s="21">
        <f t="shared" si="8"/>
        <v>-80.563758068157526</v>
      </c>
      <c r="T28" s="20">
        <f t="shared" si="9"/>
        <v>22.404761904761905</v>
      </c>
      <c r="U28" s="22">
        <f t="shared" si="10"/>
        <v>80.429071428571433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/>
      <c r="I31" s="44">
        <v>182705</v>
      </c>
      <c r="J31" s="43"/>
      <c r="K31" s="44">
        <v>2014862</v>
      </c>
      <c r="L31" s="43"/>
      <c r="M31" s="44">
        <v>340454</v>
      </c>
      <c r="N31" s="43"/>
      <c r="O31" s="44"/>
      <c r="P31" s="43">
        <f t="shared" si="5"/>
        <v>0</v>
      </c>
      <c r="Q31" s="44">
        <f t="shared" si="6"/>
        <v>2538021</v>
      </c>
      <c r="R31" s="24">
        <f t="shared" si="7"/>
        <v>0</v>
      </c>
      <c r="S31" s="25">
        <f t="shared" si="8"/>
        <v>-83.102862627812726</v>
      </c>
      <c r="T31" s="24">
        <f t="shared" si="9"/>
        <v>0</v>
      </c>
      <c r="U31" s="26">
        <f t="shared" si="10"/>
        <v>84.600699999999989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/>
      <c r="I33" s="44"/>
      <c r="J33" s="43">
        <v>661000</v>
      </c>
      <c r="K33" s="44">
        <v>660470</v>
      </c>
      <c r="L33" s="43">
        <v>280000</v>
      </c>
      <c r="M33" s="44">
        <v>179530</v>
      </c>
      <c r="N33" s="43"/>
      <c r="O33" s="44"/>
      <c r="P33" s="43">
        <f t="shared" si="5"/>
        <v>941000</v>
      </c>
      <c r="Q33" s="44">
        <f t="shared" si="6"/>
        <v>840000</v>
      </c>
      <c r="R33" s="24">
        <f t="shared" si="7"/>
        <v>-57.639939485627835</v>
      </c>
      <c r="S33" s="25">
        <f t="shared" si="8"/>
        <v>-72.817841839901888</v>
      </c>
      <c r="T33" s="24">
        <f t="shared" si="9"/>
        <v>78.416666666666671</v>
      </c>
      <c r="U33" s="26">
        <f t="shared" si="10"/>
        <v>70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42810000</v>
      </c>
      <c r="C61" s="39">
        <f t="shared" si="26"/>
        <v>30313000</v>
      </c>
      <c r="D61" s="39">
        <f t="shared" si="26"/>
        <v>0</v>
      </c>
      <c r="E61" s="39">
        <f t="shared" si="26"/>
        <v>73123000</v>
      </c>
      <c r="F61" s="40">
        <f t="shared" si="26"/>
        <v>42805000</v>
      </c>
      <c r="G61" s="41">
        <f t="shared" si="26"/>
        <v>73123000</v>
      </c>
      <c r="H61" s="40">
        <f t="shared" si="26"/>
        <v>16008000</v>
      </c>
      <c r="I61" s="41">
        <f t="shared" si="26"/>
        <v>9236496</v>
      </c>
      <c r="J61" s="40">
        <f t="shared" si="26"/>
        <v>12102000</v>
      </c>
      <c r="K61" s="41">
        <f t="shared" si="26"/>
        <v>18656989</v>
      </c>
      <c r="L61" s="40">
        <f t="shared" si="26"/>
        <v>3021000</v>
      </c>
      <c r="M61" s="41">
        <f t="shared" si="26"/>
        <v>7118698</v>
      </c>
      <c r="N61" s="40">
        <f t="shared" si="26"/>
        <v>0</v>
      </c>
      <c r="O61" s="41">
        <f t="shared" si="26"/>
        <v>0</v>
      </c>
      <c r="P61" s="40">
        <f t="shared" si="26"/>
        <v>31131000</v>
      </c>
      <c r="Q61" s="41">
        <f t="shared" si="26"/>
        <v>35012183</v>
      </c>
      <c r="R61" s="20">
        <f t="shared" si="16"/>
        <v>-75.037183936539421</v>
      </c>
      <c r="S61" s="21">
        <f t="shared" si="17"/>
        <v>-61.844336189510543</v>
      </c>
      <c r="T61" s="20">
        <f t="shared" si="18"/>
        <v>42.573472094963286</v>
      </c>
      <c r="U61" s="22">
        <f t="shared" si="19"/>
        <v>47.881217947841307</v>
      </c>
      <c r="V61" s="40">
        <f t="shared" ref="V61:W61" si="27">+V8+V43</f>
        <v>8929000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42810000</v>
      </c>
      <c r="C65" s="48">
        <f t="shared" si="30"/>
        <v>30313000</v>
      </c>
      <c r="D65" s="48">
        <f t="shared" si="30"/>
        <v>0</v>
      </c>
      <c r="E65" s="48">
        <f t="shared" si="30"/>
        <v>73123000</v>
      </c>
      <c r="F65" s="49">
        <f t="shared" si="30"/>
        <v>42805000</v>
      </c>
      <c r="G65" s="50">
        <f t="shared" si="30"/>
        <v>73123000</v>
      </c>
      <c r="H65" s="49">
        <f t="shared" si="30"/>
        <v>16008000</v>
      </c>
      <c r="I65" s="50">
        <f t="shared" si="30"/>
        <v>9236496</v>
      </c>
      <c r="J65" s="49">
        <f t="shared" si="30"/>
        <v>12102000</v>
      </c>
      <c r="K65" s="50">
        <f t="shared" si="30"/>
        <v>18656989</v>
      </c>
      <c r="L65" s="49">
        <f t="shared" si="30"/>
        <v>3021000</v>
      </c>
      <c r="M65" s="51">
        <f t="shared" si="30"/>
        <v>7118698</v>
      </c>
      <c r="N65" s="49">
        <f t="shared" si="30"/>
        <v>0</v>
      </c>
      <c r="O65" s="50">
        <f t="shared" si="30"/>
        <v>0</v>
      </c>
      <c r="P65" s="49">
        <f t="shared" si="30"/>
        <v>31131000</v>
      </c>
      <c r="Q65" s="50">
        <f t="shared" si="30"/>
        <v>35012183</v>
      </c>
      <c r="R65" s="34">
        <f t="shared" si="16"/>
        <v>-75.037183936539421</v>
      </c>
      <c r="S65" s="35">
        <f t="shared" si="17"/>
        <v>-61.844336189510543</v>
      </c>
      <c r="T65" s="34">
        <f t="shared" si="18"/>
        <v>42.573472094963286</v>
      </c>
      <c r="U65" s="35">
        <f t="shared" si="19"/>
        <v>47.881217947841307</v>
      </c>
      <c r="V65" s="49">
        <f>+V61+V62</f>
        <v>8929000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74120000</v>
      </c>
      <c r="C8" s="36">
        <f t="shared" si="0"/>
        <v>-12084000</v>
      </c>
      <c r="D8" s="36">
        <f t="shared" si="0"/>
        <v>0</v>
      </c>
      <c r="E8" s="36">
        <f t="shared" si="0"/>
        <v>62036000</v>
      </c>
      <c r="F8" s="37">
        <f t="shared" si="0"/>
        <v>64036000</v>
      </c>
      <c r="G8" s="38">
        <f t="shared" si="0"/>
        <v>62036000</v>
      </c>
      <c r="H8" s="37">
        <f t="shared" si="0"/>
        <v>7765000</v>
      </c>
      <c r="I8" s="38">
        <f t="shared" si="0"/>
        <v>8708764</v>
      </c>
      <c r="J8" s="37">
        <f t="shared" si="0"/>
        <v>12967000</v>
      </c>
      <c r="K8" s="38">
        <f t="shared" si="0"/>
        <v>14757705</v>
      </c>
      <c r="L8" s="37">
        <f t="shared" si="0"/>
        <v>10467000</v>
      </c>
      <c r="M8" s="38">
        <f t="shared" si="0"/>
        <v>8223685</v>
      </c>
      <c r="N8" s="37">
        <f t="shared" si="0"/>
        <v>0</v>
      </c>
      <c r="O8" s="38">
        <f t="shared" si="0"/>
        <v>0</v>
      </c>
      <c r="P8" s="37">
        <f t="shared" si="0"/>
        <v>31199000</v>
      </c>
      <c r="Q8" s="38">
        <f t="shared" si="0"/>
        <v>31690154</v>
      </c>
      <c r="R8" s="16">
        <f>IF(($J8       =0),0,((($L8       -$J8       )/$J8       )*100))</f>
        <v>-19.279710033161102</v>
      </c>
      <c r="S8" s="17">
        <f>IF(($K8       =0),0,((($M8       -$K8       )/$K8       )*100))</f>
        <v>-44.275312455425826</v>
      </c>
      <c r="T8" s="16">
        <f>IF(($E8       =0),0,(($P8       /$E8       )*100))</f>
        <v>50.291766071313425</v>
      </c>
      <c r="U8" s="18">
        <f>IF(($E8       =0),0,(($Q8       /$E8       )*100))</f>
        <v>51.0834902314785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69920000</v>
      </c>
      <c r="C9" s="39">
        <f t="shared" si="2"/>
        <v>-12084000</v>
      </c>
      <c r="D9" s="39">
        <f t="shared" si="2"/>
        <v>0</v>
      </c>
      <c r="E9" s="39">
        <f t="shared" si="2"/>
        <v>57836000</v>
      </c>
      <c r="F9" s="40">
        <f t="shared" si="2"/>
        <v>59836000</v>
      </c>
      <c r="G9" s="41">
        <f t="shared" si="2"/>
        <v>57836000</v>
      </c>
      <c r="H9" s="40">
        <f t="shared" si="2"/>
        <v>7465000</v>
      </c>
      <c r="I9" s="41">
        <f t="shared" si="2"/>
        <v>8708764</v>
      </c>
      <c r="J9" s="40">
        <f t="shared" si="2"/>
        <v>12143000</v>
      </c>
      <c r="K9" s="41">
        <f t="shared" si="2"/>
        <v>14757705</v>
      </c>
      <c r="L9" s="40">
        <f t="shared" si="2"/>
        <v>10369000</v>
      </c>
      <c r="M9" s="41">
        <f t="shared" si="2"/>
        <v>8223685</v>
      </c>
      <c r="N9" s="40">
        <f t="shared" si="2"/>
        <v>0</v>
      </c>
      <c r="O9" s="41">
        <f t="shared" si="2"/>
        <v>0</v>
      </c>
      <c r="P9" s="40">
        <f t="shared" si="2"/>
        <v>29977000</v>
      </c>
      <c r="Q9" s="41">
        <f t="shared" si="2"/>
        <v>31690154</v>
      </c>
      <c r="R9" s="20">
        <f>IF(($J9       =0),0,((($L9       -$J9       )/$J9       )*100))</f>
        <v>-14.609239891295397</v>
      </c>
      <c r="S9" s="21">
        <f>IF(($K9       =0),0,((($M9       -$K9       )/$K9       )*100))</f>
        <v>-44.275312455425826</v>
      </c>
      <c r="T9" s="20">
        <f>IF(($E9       =0),0,(($P9       /$E9       )*100))</f>
        <v>51.831039490974483</v>
      </c>
      <c r="U9" s="22">
        <f>IF(($E9       =0),0,(($Q9       /$E9       )*100))</f>
        <v>54.793128847084859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28687000</v>
      </c>
      <c r="C10" s="42">
        <v>-84000</v>
      </c>
      <c r="D10" s="42"/>
      <c r="E10" s="42">
        <f t="shared" ref="E10:E41" si="4">$B10      +$C10      +$D10</f>
        <v>28603000</v>
      </c>
      <c r="F10" s="43">
        <v>28603000</v>
      </c>
      <c r="G10" s="44">
        <v>28603000</v>
      </c>
      <c r="H10" s="43">
        <v>7465000</v>
      </c>
      <c r="I10" s="44">
        <v>8708764</v>
      </c>
      <c r="J10" s="43">
        <v>11360000</v>
      </c>
      <c r="K10" s="44">
        <v>13974612</v>
      </c>
      <c r="L10" s="43">
        <v>7282000</v>
      </c>
      <c r="M10" s="44">
        <v>5136030</v>
      </c>
      <c r="N10" s="43"/>
      <c r="O10" s="44"/>
      <c r="P10" s="43">
        <f t="shared" ref="P10:P41" si="5">$H10      +$J10      +$L10      +$N10</f>
        <v>26107000</v>
      </c>
      <c r="Q10" s="44">
        <f t="shared" ref="Q10:Q41" si="6">$I10      +$K10      +$M10      +$O10</f>
        <v>27819406</v>
      </c>
      <c r="R10" s="24">
        <f t="shared" ref="R10:R41" si="7">IF(($J10      =0),0,((($L10      -$J10      )/$J10      )*100))</f>
        <v>-35.897887323943664</v>
      </c>
      <c r="S10" s="25">
        <f t="shared" ref="S10:S41" si="8">IF(($K10      =0),0,((($M10      -$K10      )/$K10      )*100))</f>
        <v>-63.247423255829929</v>
      </c>
      <c r="T10" s="24">
        <f t="shared" ref="T10:T41" si="9">IF(($E10      =0),0,(($P10      /$E10      )*100))</f>
        <v>91.27364262489948</v>
      </c>
      <c r="U10" s="26">
        <f t="shared" ref="U10:U41" si="10">IF(($E10      =0),0,(($Q10      /$E10      )*100))</f>
        <v>97.260448204733777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30000000</v>
      </c>
      <c r="C14" s="42">
        <v>-10000000</v>
      </c>
      <c r="D14" s="42"/>
      <c r="E14" s="42">
        <f t="shared" si="4"/>
        <v>20000000</v>
      </c>
      <c r="F14" s="43">
        <v>20000000</v>
      </c>
      <c r="G14" s="44">
        <v>20000000</v>
      </c>
      <c r="H14" s="43"/>
      <c r="I14" s="44"/>
      <c r="J14" s="43"/>
      <c r="K14" s="44"/>
      <c r="L14" s="43">
        <v>1260000</v>
      </c>
      <c r="M14" s="44">
        <v>1260000</v>
      </c>
      <c r="N14" s="43"/>
      <c r="O14" s="44"/>
      <c r="P14" s="43">
        <f t="shared" si="5"/>
        <v>1260000</v>
      </c>
      <c r="Q14" s="44">
        <f t="shared" si="6"/>
        <v>1260000</v>
      </c>
      <c r="R14" s="24">
        <f t="shared" si="7"/>
        <v>0</v>
      </c>
      <c r="S14" s="25">
        <f t="shared" si="8"/>
        <v>0</v>
      </c>
      <c r="T14" s="24">
        <f t="shared" si="9"/>
        <v>6.3</v>
      </c>
      <c r="U14" s="26">
        <f t="shared" si="10"/>
        <v>6.3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11233000</v>
      </c>
      <c r="C23" s="42">
        <v>-2000000</v>
      </c>
      <c r="D23" s="42"/>
      <c r="E23" s="42">
        <f t="shared" si="4"/>
        <v>9233000</v>
      </c>
      <c r="F23" s="43">
        <v>11233000</v>
      </c>
      <c r="G23" s="44">
        <v>9233000</v>
      </c>
      <c r="H23" s="43"/>
      <c r="I23" s="44"/>
      <c r="J23" s="43">
        <v>783000</v>
      </c>
      <c r="K23" s="44">
        <v>783093</v>
      </c>
      <c r="L23" s="43">
        <v>1827000</v>
      </c>
      <c r="M23" s="44">
        <v>1827655</v>
      </c>
      <c r="N23" s="43"/>
      <c r="O23" s="44"/>
      <c r="P23" s="43">
        <f t="shared" si="5"/>
        <v>2610000</v>
      </c>
      <c r="Q23" s="44">
        <f t="shared" si="6"/>
        <v>2610748</v>
      </c>
      <c r="R23" s="24">
        <f t="shared" si="7"/>
        <v>133.33333333333331</v>
      </c>
      <c r="S23" s="25">
        <f t="shared" si="8"/>
        <v>133.38926538738056</v>
      </c>
      <c r="T23" s="24">
        <f t="shared" si="9"/>
        <v>28.268168525939565</v>
      </c>
      <c r="U23" s="26">
        <f t="shared" si="10"/>
        <v>28.276269901440486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0</v>
      </c>
      <c r="D28" s="39">
        <f t="shared" si="11"/>
        <v>0</v>
      </c>
      <c r="E28" s="39">
        <f t="shared" si="11"/>
        <v>4200000</v>
      </c>
      <c r="F28" s="40">
        <f t="shared" si="11"/>
        <v>4200000</v>
      </c>
      <c r="G28" s="41">
        <f t="shared" si="11"/>
        <v>4200000</v>
      </c>
      <c r="H28" s="40">
        <f t="shared" si="11"/>
        <v>300000</v>
      </c>
      <c r="I28" s="41">
        <f t="shared" si="11"/>
        <v>0</v>
      </c>
      <c r="J28" s="40">
        <f t="shared" si="11"/>
        <v>824000</v>
      </c>
      <c r="K28" s="41">
        <f t="shared" si="11"/>
        <v>0</v>
      </c>
      <c r="L28" s="40">
        <f t="shared" si="11"/>
        <v>98000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1222000</v>
      </c>
      <c r="Q28" s="41">
        <f t="shared" si="11"/>
        <v>0</v>
      </c>
      <c r="R28" s="20">
        <f t="shared" si="7"/>
        <v>-88.106796116504853</v>
      </c>
      <c r="S28" s="21">
        <f t="shared" si="8"/>
        <v>0</v>
      </c>
      <c r="T28" s="20">
        <f t="shared" si="9"/>
        <v>29.095238095238095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/>
      <c r="I31" s="44"/>
      <c r="J31" s="43">
        <v>321000</v>
      </c>
      <c r="K31" s="44"/>
      <c r="L31" s="43">
        <v>44000</v>
      </c>
      <c r="M31" s="44"/>
      <c r="N31" s="43"/>
      <c r="O31" s="44"/>
      <c r="P31" s="43">
        <f t="shared" si="5"/>
        <v>365000</v>
      </c>
      <c r="Q31" s="44">
        <f t="shared" si="6"/>
        <v>0</v>
      </c>
      <c r="R31" s="24">
        <f t="shared" si="7"/>
        <v>-86.292834890965736</v>
      </c>
      <c r="S31" s="25">
        <f t="shared" si="8"/>
        <v>0</v>
      </c>
      <c r="T31" s="24">
        <f t="shared" si="9"/>
        <v>12.166666666666668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300000</v>
      </c>
      <c r="I33" s="44"/>
      <c r="J33" s="43">
        <v>503000</v>
      </c>
      <c r="K33" s="44"/>
      <c r="L33" s="43">
        <v>54000</v>
      </c>
      <c r="M33" s="44"/>
      <c r="N33" s="43"/>
      <c r="O33" s="44"/>
      <c r="P33" s="43">
        <f t="shared" si="5"/>
        <v>857000</v>
      </c>
      <c r="Q33" s="44">
        <f t="shared" si="6"/>
        <v>0</v>
      </c>
      <c r="R33" s="24">
        <f t="shared" si="7"/>
        <v>-89.26441351888667</v>
      </c>
      <c r="S33" s="25">
        <f t="shared" si="8"/>
        <v>0</v>
      </c>
      <c r="T33" s="24">
        <f t="shared" si="9"/>
        <v>71.416666666666657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7000000</v>
      </c>
      <c r="C43" s="45">
        <f t="shared" si="20"/>
        <v>-2000000</v>
      </c>
      <c r="D43" s="45">
        <f t="shared" si="20"/>
        <v>0</v>
      </c>
      <c r="E43" s="45">
        <f t="shared" si="20"/>
        <v>5000000</v>
      </c>
      <c r="F43" s="46">
        <f t="shared" si="20"/>
        <v>5000000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7000000</v>
      </c>
      <c r="C44" s="39">
        <f t="shared" si="22"/>
        <v>-2000000</v>
      </c>
      <c r="D44" s="39">
        <f t="shared" si="22"/>
        <v>0</v>
      </c>
      <c r="E44" s="39">
        <f t="shared" si="22"/>
        <v>5000000</v>
      </c>
      <c r="F44" s="40">
        <f t="shared" si="22"/>
        <v>5000000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5000000</v>
      </c>
      <c r="C45" s="42"/>
      <c r="D45" s="42"/>
      <c r="E45" s="42">
        <f t="shared" si="13"/>
        <v>5000000</v>
      </c>
      <c r="F45" s="43">
        <v>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-2000000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81120000</v>
      </c>
      <c r="C61" s="39">
        <f t="shared" si="26"/>
        <v>-14084000</v>
      </c>
      <c r="D61" s="39">
        <f t="shared" si="26"/>
        <v>0</v>
      </c>
      <c r="E61" s="39">
        <f t="shared" si="26"/>
        <v>67036000</v>
      </c>
      <c r="F61" s="40">
        <f t="shared" si="26"/>
        <v>69036000</v>
      </c>
      <c r="G61" s="41">
        <f t="shared" si="26"/>
        <v>62036000</v>
      </c>
      <c r="H61" s="40">
        <f t="shared" si="26"/>
        <v>7765000</v>
      </c>
      <c r="I61" s="41">
        <f t="shared" si="26"/>
        <v>8708764</v>
      </c>
      <c r="J61" s="40">
        <f t="shared" si="26"/>
        <v>12967000</v>
      </c>
      <c r="K61" s="41">
        <f t="shared" si="26"/>
        <v>14757705</v>
      </c>
      <c r="L61" s="40">
        <f t="shared" si="26"/>
        <v>10467000</v>
      </c>
      <c r="M61" s="41">
        <f t="shared" si="26"/>
        <v>8223685</v>
      </c>
      <c r="N61" s="40">
        <f t="shared" si="26"/>
        <v>0</v>
      </c>
      <c r="O61" s="41">
        <f t="shared" si="26"/>
        <v>0</v>
      </c>
      <c r="P61" s="40">
        <f t="shared" si="26"/>
        <v>31199000</v>
      </c>
      <c r="Q61" s="41">
        <f t="shared" si="26"/>
        <v>31690154</v>
      </c>
      <c r="R61" s="20">
        <f t="shared" si="16"/>
        <v>-19.279710033161102</v>
      </c>
      <c r="S61" s="21">
        <f t="shared" si="17"/>
        <v>-44.275312455425826</v>
      </c>
      <c r="T61" s="20">
        <f t="shared" si="18"/>
        <v>46.540664717465241</v>
      </c>
      <c r="U61" s="22">
        <f t="shared" si="19"/>
        <v>47.273336714601108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81120000</v>
      </c>
      <c r="C65" s="48">
        <f t="shared" si="30"/>
        <v>-14084000</v>
      </c>
      <c r="D65" s="48">
        <f t="shared" si="30"/>
        <v>0</v>
      </c>
      <c r="E65" s="48">
        <f t="shared" si="30"/>
        <v>67036000</v>
      </c>
      <c r="F65" s="49">
        <f t="shared" si="30"/>
        <v>69036000</v>
      </c>
      <c r="G65" s="50">
        <f t="shared" si="30"/>
        <v>62036000</v>
      </c>
      <c r="H65" s="49">
        <f t="shared" si="30"/>
        <v>7765000</v>
      </c>
      <c r="I65" s="50">
        <f t="shared" si="30"/>
        <v>8708764</v>
      </c>
      <c r="J65" s="49">
        <f t="shared" si="30"/>
        <v>12967000</v>
      </c>
      <c r="K65" s="50">
        <f t="shared" si="30"/>
        <v>14757705</v>
      </c>
      <c r="L65" s="49">
        <f t="shared" si="30"/>
        <v>10467000</v>
      </c>
      <c r="M65" s="51">
        <f t="shared" si="30"/>
        <v>8223685</v>
      </c>
      <c r="N65" s="49">
        <f t="shared" si="30"/>
        <v>0</v>
      </c>
      <c r="O65" s="50">
        <f t="shared" si="30"/>
        <v>0</v>
      </c>
      <c r="P65" s="49">
        <f t="shared" si="30"/>
        <v>31199000</v>
      </c>
      <c r="Q65" s="50">
        <f t="shared" si="30"/>
        <v>31690154</v>
      </c>
      <c r="R65" s="34">
        <f t="shared" si="16"/>
        <v>-19.279710033161102</v>
      </c>
      <c r="S65" s="35">
        <f t="shared" si="17"/>
        <v>-44.275312455425826</v>
      </c>
      <c r="T65" s="34">
        <f t="shared" si="18"/>
        <v>46.540664717465241</v>
      </c>
      <c r="U65" s="35">
        <f t="shared" si="19"/>
        <v>47.273336714601108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580796000</v>
      </c>
      <c r="C8" s="36">
        <f t="shared" si="0"/>
        <v>5787000</v>
      </c>
      <c r="D8" s="36">
        <f t="shared" si="0"/>
        <v>0</v>
      </c>
      <c r="E8" s="36">
        <f t="shared" si="0"/>
        <v>586583000</v>
      </c>
      <c r="F8" s="37">
        <f t="shared" si="0"/>
        <v>586583000</v>
      </c>
      <c r="G8" s="38">
        <f t="shared" si="0"/>
        <v>454583000</v>
      </c>
      <c r="H8" s="37">
        <f t="shared" si="0"/>
        <v>39506000</v>
      </c>
      <c r="I8" s="38">
        <f t="shared" si="0"/>
        <v>36891590</v>
      </c>
      <c r="J8" s="37">
        <f t="shared" si="0"/>
        <v>184497000</v>
      </c>
      <c r="K8" s="38">
        <f t="shared" si="0"/>
        <v>225618237</v>
      </c>
      <c r="L8" s="37">
        <f t="shared" si="0"/>
        <v>151858000</v>
      </c>
      <c r="M8" s="38">
        <f t="shared" si="0"/>
        <v>116204636</v>
      </c>
      <c r="N8" s="37">
        <f t="shared" si="0"/>
        <v>0</v>
      </c>
      <c r="O8" s="38">
        <f t="shared" si="0"/>
        <v>0</v>
      </c>
      <c r="P8" s="37">
        <f t="shared" si="0"/>
        <v>375861000</v>
      </c>
      <c r="Q8" s="38">
        <f t="shared" si="0"/>
        <v>378714463</v>
      </c>
      <c r="R8" s="16">
        <f>IF(($J8       =0),0,((($L8       -$J8       )/$J8       )*100))</f>
        <v>-17.690802560475237</v>
      </c>
      <c r="S8" s="17">
        <f>IF(($K8       =0),0,((($M8       -$K8       )/$K8       )*100))</f>
        <v>-48.495016384690572</v>
      </c>
      <c r="T8" s="16">
        <f>IF(($E8       =0),0,(($P8       /$E8       )*100))</f>
        <v>64.07635407094989</v>
      </c>
      <c r="U8" s="18">
        <f>IF(($E8       =0),0,(($Q8       /$E8       )*100))</f>
        <v>64.562809184718958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567229000</v>
      </c>
      <c r="C9" s="39">
        <f t="shared" si="2"/>
        <v>5127000</v>
      </c>
      <c r="D9" s="39">
        <f t="shared" si="2"/>
        <v>0</v>
      </c>
      <c r="E9" s="39">
        <f t="shared" si="2"/>
        <v>572356000</v>
      </c>
      <c r="F9" s="40">
        <f t="shared" si="2"/>
        <v>572356000</v>
      </c>
      <c r="G9" s="41">
        <f t="shared" si="2"/>
        <v>440356000</v>
      </c>
      <c r="H9" s="40">
        <f t="shared" si="2"/>
        <v>37858000</v>
      </c>
      <c r="I9" s="41">
        <f t="shared" si="2"/>
        <v>36891590</v>
      </c>
      <c r="J9" s="40">
        <f t="shared" si="2"/>
        <v>180759000</v>
      </c>
      <c r="K9" s="41">
        <f t="shared" si="2"/>
        <v>218301948</v>
      </c>
      <c r="L9" s="40">
        <f t="shared" si="2"/>
        <v>149314000</v>
      </c>
      <c r="M9" s="41">
        <f t="shared" si="2"/>
        <v>111661386</v>
      </c>
      <c r="N9" s="40">
        <f t="shared" si="2"/>
        <v>0</v>
      </c>
      <c r="O9" s="41">
        <f t="shared" si="2"/>
        <v>0</v>
      </c>
      <c r="P9" s="40">
        <f t="shared" si="2"/>
        <v>367931000</v>
      </c>
      <c r="Q9" s="41">
        <f t="shared" si="2"/>
        <v>366854924</v>
      </c>
      <c r="R9" s="20">
        <f>IF(($J9       =0),0,((($L9       -$J9       )/$J9       )*100))</f>
        <v>-17.396090927699312</v>
      </c>
      <c r="S9" s="21">
        <f>IF(($K9       =0),0,((($M9       -$K9       )/$K9       )*100))</f>
        <v>-48.850027669015574</v>
      </c>
      <c r="T9" s="20">
        <f>IF(($E9       =0),0,(($P9       /$E9       )*100))</f>
        <v>64.28359272900083</v>
      </c>
      <c r="U9" s="22">
        <f>IF(($E9       =0),0,(($Q9       /$E9       )*100))</f>
        <v>64.095584566248974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>
        <v>4500000</v>
      </c>
      <c r="D13" s="42"/>
      <c r="E13" s="42">
        <f t="shared" si="4"/>
        <v>4500000</v>
      </c>
      <c r="F13" s="43">
        <v>4500000</v>
      </c>
      <c r="G13" s="44">
        <v>4500000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492000000</v>
      </c>
      <c r="C22" s="42"/>
      <c r="D22" s="42"/>
      <c r="E22" s="42">
        <f t="shared" si="4"/>
        <v>492000000</v>
      </c>
      <c r="F22" s="43">
        <v>492000000</v>
      </c>
      <c r="G22" s="44">
        <v>360000000</v>
      </c>
      <c r="H22" s="43">
        <v>26213000</v>
      </c>
      <c r="I22" s="44">
        <v>26764872</v>
      </c>
      <c r="J22" s="43">
        <v>158197000</v>
      </c>
      <c r="K22" s="44">
        <v>195220457</v>
      </c>
      <c r="L22" s="43">
        <v>142887000</v>
      </c>
      <c r="M22" s="44">
        <v>106557906</v>
      </c>
      <c r="N22" s="43"/>
      <c r="O22" s="44"/>
      <c r="P22" s="43">
        <f t="shared" si="5"/>
        <v>327297000</v>
      </c>
      <c r="Q22" s="44">
        <f t="shared" si="6"/>
        <v>328543235</v>
      </c>
      <c r="R22" s="24">
        <f t="shared" si="7"/>
        <v>-9.6778067852108443</v>
      </c>
      <c r="S22" s="25">
        <f t="shared" si="8"/>
        <v>-45.416629159924568</v>
      </c>
      <c r="T22" s="24">
        <f t="shared" si="9"/>
        <v>66.523780487804871</v>
      </c>
      <c r="U22" s="26">
        <f t="shared" si="10"/>
        <v>66.777080284552852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75229000</v>
      </c>
      <c r="C25" s="42">
        <v>627000</v>
      </c>
      <c r="D25" s="42"/>
      <c r="E25" s="42">
        <f t="shared" si="4"/>
        <v>75856000</v>
      </c>
      <c r="F25" s="43">
        <v>75856000</v>
      </c>
      <c r="G25" s="44">
        <v>75856000</v>
      </c>
      <c r="H25" s="43">
        <v>11645000</v>
      </c>
      <c r="I25" s="44">
        <v>10126718</v>
      </c>
      <c r="J25" s="43">
        <v>22562000</v>
      </c>
      <c r="K25" s="44">
        <v>23081491</v>
      </c>
      <c r="L25" s="43">
        <v>6427000</v>
      </c>
      <c r="M25" s="44">
        <v>5103480</v>
      </c>
      <c r="N25" s="43"/>
      <c r="O25" s="44"/>
      <c r="P25" s="43">
        <f t="shared" si="5"/>
        <v>40634000</v>
      </c>
      <c r="Q25" s="44">
        <f t="shared" si="6"/>
        <v>38311689</v>
      </c>
      <c r="R25" s="24">
        <f t="shared" si="7"/>
        <v>-71.514050172857011</v>
      </c>
      <c r="S25" s="25">
        <f t="shared" si="8"/>
        <v>-77.88929666632022</v>
      </c>
      <c r="T25" s="24">
        <f t="shared" si="9"/>
        <v>53.567285382830633</v>
      </c>
      <c r="U25" s="26">
        <f t="shared" si="10"/>
        <v>50.505812328622653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13567000</v>
      </c>
      <c r="C28" s="39">
        <f t="shared" si="11"/>
        <v>660000</v>
      </c>
      <c r="D28" s="39">
        <f t="shared" si="11"/>
        <v>0</v>
      </c>
      <c r="E28" s="39">
        <f t="shared" si="11"/>
        <v>14227000</v>
      </c>
      <c r="F28" s="40">
        <f t="shared" si="11"/>
        <v>14227000</v>
      </c>
      <c r="G28" s="41">
        <f t="shared" si="11"/>
        <v>14227000</v>
      </c>
      <c r="H28" s="40">
        <f t="shared" si="11"/>
        <v>1648000</v>
      </c>
      <c r="I28" s="41">
        <f t="shared" si="11"/>
        <v>0</v>
      </c>
      <c r="J28" s="40">
        <f t="shared" si="11"/>
        <v>3738000</v>
      </c>
      <c r="K28" s="41">
        <f t="shared" si="11"/>
        <v>7316289</v>
      </c>
      <c r="L28" s="40">
        <f t="shared" si="11"/>
        <v>2544000</v>
      </c>
      <c r="M28" s="41">
        <f t="shared" si="11"/>
        <v>4543250</v>
      </c>
      <c r="N28" s="40">
        <f t="shared" si="11"/>
        <v>0</v>
      </c>
      <c r="O28" s="41">
        <f t="shared" si="11"/>
        <v>0</v>
      </c>
      <c r="P28" s="40">
        <f t="shared" si="11"/>
        <v>7930000</v>
      </c>
      <c r="Q28" s="41">
        <f t="shared" si="11"/>
        <v>11859539</v>
      </c>
      <c r="R28" s="20">
        <f t="shared" si="7"/>
        <v>-31.942215088282506</v>
      </c>
      <c r="S28" s="21">
        <f t="shared" si="8"/>
        <v>-37.902261652047919</v>
      </c>
      <c r="T28" s="20">
        <f t="shared" si="9"/>
        <v>55.739087650242489</v>
      </c>
      <c r="U28" s="22">
        <f t="shared" si="10"/>
        <v>83.359380052013776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132000</v>
      </c>
      <c r="I31" s="44"/>
      <c r="J31" s="43">
        <v>198000</v>
      </c>
      <c r="K31" s="44">
        <v>379758</v>
      </c>
      <c r="L31" s="43">
        <v>622000</v>
      </c>
      <c r="M31" s="44">
        <v>1628457</v>
      </c>
      <c r="N31" s="43"/>
      <c r="O31" s="44"/>
      <c r="P31" s="43">
        <f t="shared" si="5"/>
        <v>952000</v>
      </c>
      <c r="Q31" s="44">
        <f t="shared" si="6"/>
        <v>2008215</v>
      </c>
      <c r="R31" s="24">
        <f t="shared" si="7"/>
        <v>214.14141414141415</v>
      </c>
      <c r="S31" s="25">
        <f t="shared" si="8"/>
        <v>328.814402856556</v>
      </c>
      <c r="T31" s="24">
        <f t="shared" si="9"/>
        <v>52.888888888888886</v>
      </c>
      <c r="U31" s="26">
        <f t="shared" si="10"/>
        <v>111.5675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2267000</v>
      </c>
      <c r="C33" s="42">
        <v>660000</v>
      </c>
      <c r="D33" s="42"/>
      <c r="E33" s="42">
        <f t="shared" si="4"/>
        <v>2927000</v>
      </c>
      <c r="F33" s="43">
        <v>2927000</v>
      </c>
      <c r="G33" s="44">
        <v>2927000</v>
      </c>
      <c r="H33" s="43">
        <v>566000</v>
      </c>
      <c r="I33" s="44"/>
      <c r="J33" s="43"/>
      <c r="K33" s="44">
        <v>2267000</v>
      </c>
      <c r="L33" s="43"/>
      <c r="M33" s="44"/>
      <c r="N33" s="43"/>
      <c r="O33" s="44"/>
      <c r="P33" s="43">
        <f t="shared" si="5"/>
        <v>566000</v>
      </c>
      <c r="Q33" s="44">
        <f t="shared" si="6"/>
        <v>2267000</v>
      </c>
      <c r="R33" s="24">
        <f t="shared" si="7"/>
        <v>0</v>
      </c>
      <c r="S33" s="25">
        <f t="shared" si="8"/>
        <v>-100</v>
      </c>
      <c r="T33" s="24">
        <f t="shared" si="9"/>
        <v>19.337205329689102</v>
      </c>
      <c r="U33" s="26">
        <f t="shared" si="10"/>
        <v>77.451315339938503</v>
      </c>
      <c r="V33" s="43"/>
      <c r="W33" s="44"/>
    </row>
    <row r="34" spans="1:23" x14ac:dyDescent="0.2">
      <c r="A34" s="23" t="s">
        <v>60</v>
      </c>
      <c r="B34" s="42">
        <v>4500000</v>
      </c>
      <c r="C34" s="42"/>
      <c r="D34" s="42"/>
      <c r="E34" s="42">
        <f t="shared" si="4"/>
        <v>4500000</v>
      </c>
      <c r="F34" s="43">
        <v>4500000</v>
      </c>
      <c r="G34" s="44">
        <v>4500000</v>
      </c>
      <c r="H34" s="43">
        <v>950000</v>
      </c>
      <c r="I34" s="44"/>
      <c r="J34" s="43">
        <v>548000</v>
      </c>
      <c r="K34" s="44">
        <v>2423750</v>
      </c>
      <c r="L34" s="43">
        <v>794000</v>
      </c>
      <c r="M34" s="44">
        <v>915947</v>
      </c>
      <c r="N34" s="43"/>
      <c r="O34" s="44"/>
      <c r="P34" s="43">
        <f t="shared" si="5"/>
        <v>2292000</v>
      </c>
      <c r="Q34" s="44">
        <f t="shared" si="6"/>
        <v>3339697</v>
      </c>
      <c r="R34" s="24">
        <f t="shared" si="7"/>
        <v>44.89051094890511</v>
      </c>
      <c r="S34" s="25">
        <f t="shared" si="8"/>
        <v>-62.209510056730281</v>
      </c>
      <c r="T34" s="24">
        <f t="shared" si="9"/>
        <v>50.93333333333333</v>
      </c>
      <c r="U34" s="26">
        <f t="shared" si="10"/>
        <v>74.215488888888899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2992000</v>
      </c>
      <c r="K36" s="44">
        <v>2245781</v>
      </c>
      <c r="L36" s="43">
        <v>1128000</v>
      </c>
      <c r="M36" s="44">
        <v>1998846</v>
      </c>
      <c r="N36" s="43"/>
      <c r="O36" s="44"/>
      <c r="P36" s="43">
        <f t="shared" si="5"/>
        <v>4120000</v>
      </c>
      <c r="Q36" s="44">
        <f t="shared" si="6"/>
        <v>4244627</v>
      </c>
      <c r="R36" s="24">
        <f t="shared" si="7"/>
        <v>-62.299465240641716</v>
      </c>
      <c r="S36" s="25">
        <f t="shared" si="8"/>
        <v>-10.995506685647442</v>
      </c>
      <c r="T36" s="24">
        <f t="shared" si="9"/>
        <v>82.399999999999991</v>
      </c>
      <c r="U36" s="26">
        <f t="shared" si="10"/>
        <v>84.892540000000011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2100000</v>
      </c>
      <c r="C43" s="45">
        <f t="shared" si="20"/>
        <v>102591000</v>
      </c>
      <c r="D43" s="45">
        <f t="shared" si="20"/>
        <v>0</v>
      </c>
      <c r="E43" s="45">
        <f t="shared" si="20"/>
        <v>104691000</v>
      </c>
      <c r="F43" s="46">
        <f t="shared" si="20"/>
        <v>103725000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2100000</v>
      </c>
      <c r="C44" s="39">
        <f t="shared" si="22"/>
        <v>102591000</v>
      </c>
      <c r="D44" s="39">
        <f t="shared" si="22"/>
        <v>0</v>
      </c>
      <c r="E44" s="39">
        <f t="shared" si="22"/>
        <v>104691000</v>
      </c>
      <c r="F44" s="40">
        <f t="shared" si="22"/>
        <v>103725000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>
        <v>966000</v>
      </c>
      <c r="D46" s="42"/>
      <c r="E46" s="42">
        <f t="shared" si="13"/>
        <v>966000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</v>
      </c>
      <c r="C53" s="42"/>
      <c r="D53" s="42"/>
      <c r="E53" s="42">
        <f t="shared" si="13"/>
        <v>2000000</v>
      </c>
      <c r="F53" s="43">
        <v>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101725000</v>
      </c>
      <c r="D55" s="42"/>
      <c r="E55" s="42">
        <f t="shared" si="13"/>
        <v>101725000</v>
      </c>
      <c r="F55" s="43">
        <v>101725000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582896000</v>
      </c>
      <c r="C61" s="39">
        <f t="shared" si="26"/>
        <v>108378000</v>
      </c>
      <c r="D61" s="39">
        <f t="shared" si="26"/>
        <v>0</v>
      </c>
      <c r="E61" s="39">
        <f t="shared" si="26"/>
        <v>691274000</v>
      </c>
      <c r="F61" s="40">
        <f t="shared" si="26"/>
        <v>690308000</v>
      </c>
      <c r="G61" s="41">
        <f t="shared" si="26"/>
        <v>454583000</v>
      </c>
      <c r="H61" s="40">
        <f t="shared" si="26"/>
        <v>39506000</v>
      </c>
      <c r="I61" s="41">
        <f t="shared" si="26"/>
        <v>36891590</v>
      </c>
      <c r="J61" s="40">
        <f t="shared" si="26"/>
        <v>184497000</v>
      </c>
      <c r="K61" s="41">
        <f t="shared" si="26"/>
        <v>225618237</v>
      </c>
      <c r="L61" s="40">
        <f t="shared" si="26"/>
        <v>151858000</v>
      </c>
      <c r="M61" s="41">
        <f t="shared" si="26"/>
        <v>116204636</v>
      </c>
      <c r="N61" s="40">
        <f t="shared" si="26"/>
        <v>0</v>
      </c>
      <c r="O61" s="41">
        <f t="shared" si="26"/>
        <v>0</v>
      </c>
      <c r="P61" s="40">
        <f t="shared" si="26"/>
        <v>375861000</v>
      </c>
      <c r="Q61" s="41">
        <f t="shared" si="26"/>
        <v>378714463</v>
      </c>
      <c r="R61" s="20">
        <f t="shared" si="16"/>
        <v>-17.690802560475237</v>
      </c>
      <c r="S61" s="21">
        <f t="shared" si="17"/>
        <v>-48.495016384690572</v>
      </c>
      <c r="T61" s="20">
        <f t="shared" si="18"/>
        <v>54.372217094813344</v>
      </c>
      <c r="U61" s="22">
        <f t="shared" si="19"/>
        <v>54.785000303786923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582896000</v>
      </c>
      <c r="C65" s="48">
        <f t="shared" si="30"/>
        <v>108378000</v>
      </c>
      <c r="D65" s="48">
        <f t="shared" si="30"/>
        <v>0</v>
      </c>
      <c r="E65" s="48">
        <f t="shared" si="30"/>
        <v>691274000</v>
      </c>
      <c r="F65" s="49">
        <f t="shared" si="30"/>
        <v>690308000</v>
      </c>
      <c r="G65" s="50">
        <f t="shared" si="30"/>
        <v>454583000</v>
      </c>
      <c r="H65" s="49">
        <f t="shared" si="30"/>
        <v>39506000</v>
      </c>
      <c r="I65" s="50">
        <f t="shared" si="30"/>
        <v>36891590</v>
      </c>
      <c r="J65" s="49">
        <f t="shared" si="30"/>
        <v>184497000</v>
      </c>
      <c r="K65" s="50">
        <f t="shared" si="30"/>
        <v>225618237</v>
      </c>
      <c r="L65" s="49">
        <f t="shared" si="30"/>
        <v>151858000</v>
      </c>
      <c r="M65" s="51">
        <f t="shared" si="30"/>
        <v>116204636</v>
      </c>
      <c r="N65" s="49">
        <f t="shared" si="30"/>
        <v>0</v>
      </c>
      <c r="O65" s="50">
        <f t="shared" si="30"/>
        <v>0</v>
      </c>
      <c r="P65" s="49">
        <f t="shared" si="30"/>
        <v>375861000</v>
      </c>
      <c r="Q65" s="50">
        <f t="shared" si="30"/>
        <v>378714463</v>
      </c>
      <c r="R65" s="34">
        <f t="shared" si="16"/>
        <v>-17.690802560475237</v>
      </c>
      <c r="S65" s="35">
        <f t="shared" si="17"/>
        <v>-48.495016384690572</v>
      </c>
      <c r="T65" s="34">
        <f t="shared" si="18"/>
        <v>54.372217094813344</v>
      </c>
      <c r="U65" s="35">
        <f t="shared" si="19"/>
        <v>54.785000303786923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26375000</v>
      </c>
      <c r="C8" s="36">
        <f t="shared" si="0"/>
        <v>4524000</v>
      </c>
      <c r="D8" s="36">
        <f t="shared" si="0"/>
        <v>0</v>
      </c>
      <c r="E8" s="36">
        <f t="shared" si="0"/>
        <v>30899000</v>
      </c>
      <c r="F8" s="37">
        <f t="shared" si="0"/>
        <v>30899000</v>
      </c>
      <c r="G8" s="38">
        <f t="shared" si="0"/>
        <v>30899000</v>
      </c>
      <c r="H8" s="37">
        <f t="shared" si="0"/>
        <v>6365000</v>
      </c>
      <c r="I8" s="38">
        <f t="shared" si="0"/>
        <v>0</v>
      </c>
      <c r="J8" s="37">
        <f t="shared" si="0"/>
        <v>6648000</v>
      </c>
      <c r="K8" s="38">
        <f t="shared" si="0"/>
        <v>1483448</v>
      </c>
      <c r="L8" s="37">
        <f t="shared" si="0"/>
        <v>1757000</v>
      </c>
      <c r="M8" s="38">
        <f t="shared" si="0"/>
        <v>561680</v>
      </c>
      <c r="N8" s="37">
        <f t="shared" si="0"/>
        <v>0</v>
      </c>
      <c r="O8" s="38">
        <f t="shared" si="0"/>
        <v>0</v>
      </c>
      <c r="P8" s="37">
        <f t="shared" si="0"/>
        <v>14770000</v>
      </c>
      <c r="Q8" s="38">
        <f t="shared" si="0"/>
        <v>2045128</v>
      </c>
      <c r="R8" s="16">
        <f>IF(($J8       =0),0,((($L8       -$J8       )/$J8       )*100))</f>
        <v>-73.570998796630562</v>
      </c>
      <c r="S8" s="17">
        <f>IF(($K8       =0),0,((($M8       -$K8       )/$K8       )*100))</f>
        <v>-62.136859532656352</v>
      </c>
      <c r="T8" s="16">
        <f>IF(($E8       =0),0,(($P8       /$E8       )*100))</f>
        <v>47.800899705492093</v>
      </c>
      <c r="U8" s="18">
        <f>IF(($E8       =0),0,(($Q8       /$E8       )*100))</f>
        <v>6.6187514159034277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22097000</v>
      </c>
      <c r="C9" s="39">
        <f t="shared" si="2"/>
        <v>4524000</v>
      </c>
      <c r="D9" s="39">
        <f t="shared" si="2"/>
        <v>0</v>
      </c>
      <c r="E9" s="39">
        <f t="shared" si="2"/>
        <v>26621000</v>
      </c>
      <c r="F9" s="40">
        <f t="shared" si="2"/>
        <v>26621000</v>
      </c>
      <c r="G9" s="41">
        <f t="shared" si="2"/>
        <v>26621000</v>
      </c>
      <c r="H9" s="40">
        <f t="shared" si="2"/>
        <v>6045000</v>
      </c>
      <c r="I9" s="41">
        <f t="shared" si="2"/>
        <v>0</v>
      </c>
      <c r="J9" s="40">
        <f t="shared" si="2"/>
        <v>6045000</v>
      </c>
      <c r="K9" s="41">
        <f t="shared" si="2"/>
        <v>1391958</v>
      </c>
      <c r="L9" s="40">
        <f t="shared" si="2"/>
        <v>1420000</v>
      </c>
      <c r="M9" s="41">
        <f t="shared" si="2"/>
        <v>311670</v>
      </c>
      <c r="N9" s="40">
        <f t="shared" si="2"/>
        <v>0</v>
      </c>
      <c r="O9" s="41">
        <f t="shared" si="2"/>
        <v>0</v>
      </c>
      <c r="P9" s="40">
        <f t="shared" si="2"/>
        <v>13510000</v>
      </c>
      <c r="Q9" s="41">
        <f t="shared" si="2"/>
        <v>1703628</v>
      </c>
      <c r="R9" s="20">
        <f>IF(($J9       =0),0,((($L9       -$J9       )/$J9       )*100))</f>
        <v>-76.509511993382958</v>
      </c>
      <c r="S9" s="21">
        <f>IF(($K9       =0),0,((($M9       -$K9       )/$K9       )*100))</f>
        <v>-77.609238209773565</v>
      </c>
      <c r="T9" s="20">
        <f>IF(($E9       =0),0,(($P9       /$E9       )*100))</f>
        <v>50.749408361819611</v>
      </c>
      <c r="U9" s="22">
        <f>IF(($E9       =0),0,(($Q9       /$E9       )*100))</f>
        <v>6.3995642537846065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22097000</v>
      </c>
      <c r="C10" s="42">
        <v>-65000</v>
      </c>
      <c r="D10" s="42"/>
      <c r="E10" s="42">
        <f t="shared" ref="E10:E41" si="4">$B10      +$C10      +$D10</f>
        <v>22032000</v>
      </c>
      <c r="F10" s="43">
        <v>22032000</v>
      </c>
      <c r="G10" s="44">
        <v>22032000</v>
      </c>
      <c r="H10" s="43">
        <v>6045000</v>
      </c>
      <c r="I10" s="44"/>
      <c r="J10" s="43">
        <v>6045000</v>
      </c>
      <c r="K10" s="44">
        <v>1391958</v>
      </c>
      <c r="L10" s="43">
        <v>1420000</v>
      </c>
      <c r="M10" s="44">
        <v>311670</v>
      </c>
      <c r="N10" s="43"/>
      <c r="O10" s="44"/>
      <c r="P10" s="43">
        <f t="shared" ref="P10:P41" si="5">$H10      +$J10      +$L10      +$N10</f>
        <v>13510000</v>
      </c>
      <c r="Q10" s="44">
        <f t="shared" ref="Q10:Q41" si="6">$I10      +$K10      +$M10      +$O10</f>
        <v>1703628</v>
      </c>
      <c r="R10" s="24">
        <f t="shared" ref="R10:R41" si="7">IF(($J10      =0),0,((($L10      -$J10      )/$J10      )*100))</f>
        <v>-76.509511993382958</v>
      </c>
      <c r="S10" s="25">
        <f t="shared" ref="S10:S41" si="8">IF(($K10      =0),0,((($M10      -$K10      )/$K10      )*100))</f>
        <v>-77.609238209773565</v>
      </c>
      <c r="T10" s="24">
        <f t="shared" ref="T10:T41" si="9">IF(($E10      =0),0,(($P10      /$E10      )*100))</f>
        <v>61.319898329702248</v>
      </c>
      <c r="U10" s="26">
        <f t="shared" ref="U10:U41" si="10">IF(($E10      =0),0,(($Q10      /$E10      )*100))</f>
        <v>7.7325163398692816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>
        <v>4589000</v>
      </c>
      <c r="D13" s="42"/>
      <c r="E13" s="42">
        <f t="shared" si="4"/>
        <v>4589000</v>
      </c>
      <c r="F13" s="43">
        <v>4589000</v>
      </c>
      <c r="G13" s="44">
        <v>4589000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4278000</v>
      </c>
      <c r="C28" s="39">
        <f t="shared" si="11"/>
        <v>0</v>
      </c>
      <c r="D28" s="39">
        <f t="shared" si="11"/>
        <v>0</v>
      </c>
      <c r="E28" s="39">
        <f t="shared" si="11"/>
        <v>4278000</v>
      </c>
      <c r="F28" s="40">
        <f t="shared" si="11"/>
        <v>4278000</v>
      </c>
      <c r="G28" s="41">
        <f t="shared" si="11"/>
        <v>4278000</v>
      </c>
      <c r="H28" s="40">
        <f t="shared" si="11"/>
        <v>320000</v>
      </c>
      <c r="I28" s="41">
        <f t="shared" si="11"/>
        <v>0</v>
      </c>
      <c r="J28" s="40">
        <f t="shared" si="11"/>
        <v>603000</v>
      </c>
      <c r="K28" s="41">
        <f t="shared" si="11"/>
        <v>91490</v>
      </c>
      <c r="L28" s="40">
        <f t="shared" si="11"/>
        <v>337000</v>
      </c>
      <c r="M28" s="41">
        <f t="shared" si="11"/>
        <v>250010</v>
      </c>
      <c r="N28" s="40">
        <f t="shared" si="11"/>
        <v>0</v>
      </c>
      <c r="O28" s="41">
        <f t="shared" si="11"/>
        <v>0</v>
      </c>
      <c r="P28" s="40">
        <f t="shared" si="11"/>
        <v>1260000</v>
      </c>
      <c r="Q28" s="41">
        <f t="shared" si="11"/>
        <v>341500</v>
      </c>
      <c r="R28" s="20">
        <f t="shared" si="7"/>
        <v>-44.112769485903812</v>
      </c>
      <c r="S28" s="21">
        <f t="shared" si="8"/>
        <v>173.26483768717893</v>
      </c>
      <c r="T28" s="20">
        <f t="shared" si="9"/>
        <v>29.453015427769984</v>
      </c>
      <c r="U28" s="22">
        <f t="shared" si="10"/>
        <v>7.982702197288452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/>
      <c r="I31" s="44"/>
      <c r="J31" s="43"/>
      <c r="K31" s="44"/>
      <c r="L31" s="43"/>
      <c r="M31" s="44">
        <v>250010</v>
      </c>
      <c r="N31" s="43"/>
      <c r="O31" s="44"/>
      <c r="P31" s="43">
        <f t="shared" si="5"/>
        <v>0</v>
      </c>
      <c r="Q31" s="44">
        <f t="shared" si="6"/>
        <v>250010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8.3336666666666677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1278000</v>
      </c>
      <c r="C33" s="42"/>
      <c r="D33" s="42"/>
      <c r="E33" s="42">
        <f t="shared" si="4"/>
        <v>1278000</v>
      </c>
      <c r="F33" s="43">
        <v>1278000</v>
      </c>
      <c r="G33" s="44">
        <v>1278000</v>
      </c>
      <c r="H33" s="43">
        <v>320000</v>
      </c>
      <c r="I33" s="44"/>
      <c r="J33" s="43">
        <v>603000</v>
      </c>
      <c r="K33" s="44">
        <v>91490</v>
      </c>
      <c r="L33" s="43">
        <v>337000</v>
      </c>
      <c r="M33" s="44"/>
      <c r="N33" s="43"/>
      <c r="O33" s="44"/>
      <c r="P33" s="43">
        <f t="shared" si="5"/>
        <v>1260000</v>
      </c>
      <c r="Q33" s="44">
        <f t="shared" si="6"/>
        <v>91490</v>
      </c>
      <c r="R33" s="24">
        <f t="shared" si="7"/>
        <v>-44.112769485903812</v>
      </c>
      <c r="S33" s="25">
        <f t="shared" si="8"/>
        <v>-100</v>
      </c>
      <c r="T33" s="24">
        <f t="shared" si="9"/>
        <v>98.591549295774655</v>
      </c>
      <c r="U33" s="26">
        <f t="shared" si="10"/>
        <v>7.1588419405320822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9262000</v>
      </c>
      <c r="C43" s="45">
        <f t="shared" si="20"/>
        <v>362000</v>
      </c>
      <c r="D43" s="45">
        <f t="shared" si="20"/>
        <v>0</v>
      </c>
      <c r="E43" s="45">
        <f t="shared" si="20"/>
        <v>9624000</v>
      </c>
      <c r="F43" s="46">
        <f t="shared" si="20"/>
        <v>9262000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9262000</v>
      </c>
      <c r="C44" s="39">
        <f t="shared" si="22"/>
        <v>362000</v>
      </c>
      <c r="D44" s="39">
        <f t="shared" si="22"/>
        <v>0</v>
      </c>
      <c r="E44" s="39">
        <f t="shared" si="22"/>
        <v>9624000</v>
      </c>
      <c r="F44" s="40">
        <f t="shared" si="22"/>
        <v>9262000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8200000</v>
      </c>
      <c r="C46" s="42">
        <v>362000</v>
      </c>
      <c r="D46" s="42"/>
      <c r="E46" s="42">
        <f t="shared" si="13"/>
        <v>8562000</v>
      </c>
      <c r="F46" s="43">
        <v>8200000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1062000</v>
      </c>
      <c r="C53" s="42"/>
      <c r="D53" s="42"/>
      <c r="E53" s="42">
        <f t="shared" si="13"/>
        <v>1062000</v>
      </c>
      <c r="F53" s="43">
        <v>1062000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35637000</v>
      </c>
      <c r="C61" s="39">
        <f t="shared" si="26"/>
        <v>4886000</v>
      </c>
      <c r="D61" s="39">
        <f t="shared" si="26"/>
        <v>0</v>
      </c>
      <c r="E61" s="39">
        <f t="shared" si="26"/>
        <v>40523000</v>
      </c>
      <c r="F61" s="40">
        <f t="shared" si="26"/>
        <v>40161000</v>
      </c>
      <c r="G61" s="41">
        <f t="shared" si="26"/>
        <v>30899000</v>
      </c>
      <c r="H61" s="40">
        <f t="shared" si="26"/>
        <v>6365000</v>
      </c>
      <c r="I61" s="41">
        <f t="shared" si="26"/>
        <v>0</v>
      </c>
      <c r="J61" s="40">
        <f t="shared" si="26"/>
        <v>6648000</v>
      </c>
      <c r="K61" s="41">
        <f t="shared" si="26"/>
        <v>1483448</v>
      </c>
      <c r="L61" s="40">
        <f t="shared" si="26"/>
        <v>1757000</v>
      </c>
      <c r="M61" s="41">
        <f t="shared" si="26"/>
        <v>561680</v>
      </c>
      <c r="N61" s="40">
        <f t="shared" si="26"/>
        <v>0</v>
      </c>
      <c r="O61" s="41">
        <f t="shared" si="26"/>
        <v>0</v>
      </c>
      <c r="P61" s="40">
        <f t="shared" si="26"/>
        <v>14770000</v>
      </c>
      <c r="Q61" s="41">
        <f t="shared" si="26"/>
        <v>2045128</v>
      </c>
      <c r="R61" s="20">
        <f t="shared" si="16"/>
        <v>-73.570998796630562</v>
      </c>
      <c r="S61" s="21">
        <f t="shared" si="17"/>
        <v>-62.136859532656352</v>
      </c>
      <c r="T61" s="20">
        <f t="shared" si="18"/>
        <v>36.448436690274661</v>
      </c>
      <c r="U61" s="22">
        <f t="shared" si="19"/>
        <v>5.0468326629321618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35637000</v>
      </c>
      <c r="C65" s="48">
        <f t="shared" si="30"/>
        <v>4886000</v>
      </c>
      <c r="D65" s="48">
        <f t="shared" si="30"/>
        <v>0</v>
      </c>
      <c r="E65" s="48">
        <f t="shared" si="30"/>
        <v>40523000</v>
      </c>
      <c r="F65" s="49">
        <f t="shared" si="30"/>
        <v>40161000</v>
      </c>
      <c r="G65" s="50">
        <f t="shared" si="30"/>
        <v>30899000</v>
      </c>
      <c r="H65" s="49">
        <f t="shared" si="30"/>
        <v>6365000</v>
      </c>
      <c r="I65" s="50">
        <f t="shared" si="30"/>
        <v>0</v>
      </c>
      <c r="J65" s="49">
        <f t="shared" si="30"/>
        <v>6648000</v>
      </c>
      <c r="K65" s="50">
        <f t="shared" si="30"/>
        <v>1483448</v>
      </c>
      <c r="L65" s="49">
        <f t="shared" si="30"/>
        <v>1757000</v>
      </c>
      <c r="M65" s="51">
        <f t="shared" si="30"/>
        <v>561680</v>
      </c>
      <c r="N65" s="49">
        <f t="shared" si="30"/>
        <v>0</v>
      </c>
      <c r="O65" s="50">
        <f t="shared" si="30"/>
        <v>0</v>
      </c>
      <c r="P65" s="49">
        <f t="shared" si="30"/>
        <v>14770000</v>
      </c>
      <c r="Q65" s="50">
        <f t="shared" si="30"/>
        <v>2045128</v>
      </c>
      <c r="R65" s="34">
        <f t="shared" si="16"/>
        <v>-73.570998796630562</v>
      </c>
      <c r="S65" s="35">
        <f t="shared" si="17"/>
        <v>-62.136859532656352</v>
      </c>
      <c r="T65" s="34">
        <f t="shared" si="18"/>
        <v>36.448436690274661</v>
      </c>
      <c r="U65" s="35">
        <f t="shared" si="19"/>
        <v>5.0468326629321618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46500000</v>
      </c>
      <c r="C8" s="36">
        <f t="shared" si="0"/>
        <v>4980000</v>
      </c>
      <c r="D8" s="36">
        <f t="shared" si="0"/>
        <v>0</v>
      </c>
      <c r="E8" s="36">
        <f t="shared" si="0"/>
        <v>51480000</v>
      </c>
      <c r="F8" s="37">
        <f t="shared" si="0"/>
        <v>46480000</v>
      </c>
      <c r="G8" s="38">
        <f t="shared" si="0"/>
        <v>51480000</v>
      </c>
      <c r="H8" s="37">
        <f t="shared" si="0"/>
        <v>15845000</v>
      </c>
      <c r="I8" s="38">
        <f t="shared" si="0"/>
        <v>0</v>
      </c>
      <c r="J8" s="37">
        <f t="shared" si="0"/>
        <v>10788000</v>
      </c>
      <c r="K8" s="38">
        <f t="shared" si="0"/>
        <v>0</v>
      </c>
      <c r="L8" s="37">
        <f t="shared" si="0"/>
        <v>382000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27015000</v>
      </c>
      <c r="Q8" s="38">
        <f t="shared" si="0"/>
        <v>0</v>
      </c>
      <c r="R8" s="16">
        <f>IF(($J8       =0),0,((($L8       -$J8       )/$J8       )*100))</f>
        <v>-96.459028550241015</v>
      </c>
      <c r="S8" s="17">
        <f>IF(($K8       =0),0,((($M8       -$K8       )/$K8       )*100))</f>
        <v>0</v>
      </c>
      <c r="T8" s="16">
        <f>IF(($E8       =0),0,(($P8       /$E8       )*100))</f>
        <v>52.476689976689968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42258000</v>
      </c>
      <c r="C9" s="39">
        <f t="shared" si="2"/>
        <v>4980000</v>
      </c>
      <c r="D9" s="39">
        <f t="shared" si="2"/>
        <v>0</v>
      </c>
      <c r="E9" s="39">
        <f t="shared" si="2"/>
        <v>47238000</v>
      </c>
      <c r="F9" s="40">
        <f t="shared" si="2"/>
        <v>42238000</v>
      </c>
      <c r="G9" s="41">
        <f t="shared" si="2"/>
        <v>47238000</v>
      </c>
      <c r="H9" s="40">
        <f t="shared" si="2"/>
        <v>14710000</v>
      </c>
      <c r="I9" s="41">
        <f t="shared" si="2"/>
        <v>0</v>
      </c>
      <c r="J9" s="40">
        <f t="shared" si="2"/>
        <v>9962000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24672000</v>
      </c>
      <c r="Q9" s="41">
        <f t="shared" si="2"/>
        <v>0</v>
      </c>
      <c r="R9" s="20">
        <f>IF(($J9       =0),0,((($L9       -$J9       )/$J9       )*100))</f>
        <v>-100</v>
      </c>
      <c r="S9" s="21">
        <f>IF(($K9       =0),0,((($M9       -$K9       )/$K9       )*100))</f>
        <v>0</v>
      </c>
      <c r="T9" s="20">
        <f>IF(($E9       =0),0,(($P9       /$E9       )*100))</f>
        <v>52.229137558745073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22258000</v>
      </c>
      <c r="C10" s="42">
        <v>-20000</v>
      </c>
      <c r="D10" s="42"/>
      <c r="E10" s="42">
        <f t="shared" ref="E10:E41" si="4">$B10      +$C10      +$D10</f>
        <v>22238000</v>
      </c>
      <c r="F10" s="43">
        <v>22238000</v>
      </c>
      <c r="G10" s="44">
        <v>22238000</v>
      </c>
      <c r="H10" s="43">
        <v>4775000</v>
      </c>
      <c r="I10" s="44"/>
      <c r="J10" s="43">
        <v>9962000</v>
      </c>
      <c r="K10" s="44"/>
      <c r="L10" s="43"/>
      <c r="M10" s="44"/>
      <c r="N10" s="43"/>
      <c r="O10" s="44"/>
      <c r="P10" s="43">
        <f t="shared" ref="P10:P41" si="5">$H10      +$J10      +$L10      +$N10</f>
        <v>14737000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66.269448691429091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20000000</v>
      </c>
      <c r="C23" s="42">
        <v>5000000</v>
      </c>
      <c r="D23" s="42"/>
      <c r="E23" s="42">
        <f t="shared" si="4"/>
        <v>25000000</v>
      </c>
      <c r="F23" s="43">
        <v>20000000</v>
      </c>
      <c r="G23" s="44">
        <v>25000000</v>
      </c>
      <c r="H23" s="43">
        <v>9935000</v>
      </c>
      <c r="I23" s="44"/>
      <c r="J23" s="43"/>
      <c r="K23" s="44"/>
      <c r="L23" s="43"/>
      <c r="M23" s="44"/>
      <c r="N23" s="43"/>
      <c r="O23" s="44"/>
      <c r="P23" s="43">
        <f t="shared" si="5"/>
        <v>9935000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39.739999999999995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4242000</v>
      </c>
      <c r="C28" s="39">
        <f t="shared" si="11"/>
        <v>0</v>
      </c>
      <c r="D28" s="39">
        <f t="shared" si="11"/>
        <v>0</v>
      </c>
      <c r="E28" s="39">
        <f t="shared" si="11"/>
        <v>4242000</v>
      </c>
      <c r="F28" s="40">
        <f t="shared" si="11"/>
        <v>4242000</v>
      </c>
      <c r="G28" s="41">
        <f t="shared" si="11"/>
        <v>4242000</v>
      </c>
      <c r="H28" s="40">
        <f t="shared" si="11"/>
        <v>1135000</v>
      </c>
      <c r="I28" s="41">
        <f t="shared" si="11"/>
        <v>0</v>
      </c>
      <c r="J28" s="40">
        <f t="shared" si="11"/>
        <v>826000</v>
      </c>
      <c r="K28" s="41">
        <f t="shared" si="11"/>
        <v>0</v>
      </c>
      <c r="L28" s="40">
        <f t="shared" si="11"/>
        <v>382000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2343000</v>
      </c>
      <c r="Q28" s="41">
        <f t="shared" si="11"/>
        <v>0</v>
      </c>
      <c r="R28" s="20">
        <f t="shared" si="7"/>
        <v>-53.753026634382564</v>
      </c>
      <c r="S28" s="21">
        <f t="shared" si="8"/>
        <v>0</v>
      </c>
      <c r="T28" s="20">
        <f t="shared" si="9"/>
        <v>55.23338048090524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1135000</v>
      </c>
      <c r="I31" s="44"/>
      <c r="J31" s="43">
        <v>455000</v>
      </c>
      <c r="K31" s="44"/>
      <c r="L31" s="43"/>
      <c r="M31" s="44"/>
      <c r="N31" s="43"/>
      <c r="O31" s="44"/>
      <c r="P31" s="43">
        <f t="shared" si="5"/>
        <v>1590000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53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1242000</v>
      </c>
      <c r="C33" s="42"/>
      <c r="D33" s="42"/>
      <c r="E33" s="42">
        <f t="shared" si="4"/>
        <v>1242000</v>
      </c>
      <c r="F33" s="43">
        <v>1242000</v>
      </c>
      <c r="G33" s="44">
        <v>1242000</v>
      </c>
      <c r="H33" s="43"/>
      <c r="I33" s="44"/>
      <c r="J33" s="43">
        <v>371000</v>
      </c>
      <c r="K33" s="44"/>
      <c r="L33" s="43">
        <v>382000</v>
      </c>
      <c r="M33" s="44"/>
      <c r="N33" s="43"/>
      <c r="O33" s="44"/>
      <c r="P33" s="43">
        <f t="shared" si="5"/>
        <v>753000</v>
      </c>
      <c r="Q33" s="44">
        <f t="shared" si="6"/>
        <v>0</v>
      </c>
      <c r="R33" s="24">
        <f t="shared" si="7"/>
        <v>2.9649595687331538</v>
      </c>
      <c r="S33" s="25">
        <f t="shared" si="8"/>
        <v>0</v>
      </c>
      <c r="T33" s="24">
        <f t="shared" si="9"/>
        <v>60.628019323671502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31247000</v>
      </c>
      <c r="C43" s="45">
        <f t="shared" si="20"/>
        <v>-966000</v>
      </c>
      <c r="D43" s="45">
        <f t="shared" si="20"/>
        <v>0</v>
      </c>
      <c r="E43" s="45">
        <f t="shared" si="20"/>
        <v>30281000</v>
      </c>
      <c r="F43" s="46">
        <f t="shared" si="20"/>
        <v>31247000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31247000</v>
      </c>
      <c r="C44" s="39">
        <f t="shared" si="22"/>
        <v>-966000</v>
      </c>
      <c r="D44" s="39">
        <f t="shared" si="22"/>
        <v>0</v>
      </c>
      <c r="E44" s="39">
        <f t="shared" si="22"/>
        <v>30281000</v>
      </c>
      <c r="F44" s="40">
        <f t="shared" si="22"/>
        <v>31247000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30281000</v>
      </c>
      <c r="C45" s="42"/>
      <c r="D45" s="42"/>
      <c r="E45" s="42">
        <f t="shared" si="13"/>
        <v>30281000</v>
      </c>
      <c r="F45" s="43">
        <v>30281000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966000</v>
      </c>
      <c r="C46" s="42">
        <v>-966000</v>
      </c>
      <c r="D46" s="42"/>
      <c r="E46" s="42">
        <f t="shared" si="13"/>
        <v>0</v>
      </c>
      <c r="F46" s="43">
        <v>966000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77747000</v>
      </c>
      <c r="C61" s="39">
        <f t="shared" si="26"/>
        <v>4014000</v>
      </c>
      <c r="D61" s="39">
        <f t="shared" si="26"/>
        <v>0</v>
      </c>
      <c r="E61" s="39">
        <f t="shared" si="26"/>
        <v>81761000</v>
      </c>
      <c r="F61" s="40">
        <f t="shared" si="26"/>
        <v>77727000</v>
      </c>
      <c r="G61" s="41">
        <f t="shared" si="26"/>
        <v>51480000</v>
      </c>
      <c r="H61" s="40">
        <f t="shared" si="26"/>
        <v>15845000</v>
      </c>
      <c r="I61" s="41">
        <f t="shared" si="26"/>
        <v>0</v>
      </c>
      <c r="J61" s="40">
        <f t="shared" si="26"/>
        <v>10788000</v>
      </c>
      <c r="K61" s="41">
        <f t="shared" si="26"/>
        <v>0</v>
      </c>
      <c r="L61" s="40">
        <f t="shared" si="26"/>
        <v>382000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27015000</v>
      </c>
      <c r="Q61" s="41">
        <f t="shared" si="26"/>
        <v>0</v>
      </c>
      <c r="R61" s="20">
        <f t="shared" si="16"/>
        <v>-96.459028550241015</v>
      </c>
      <c r="S61" s="21">
        <f t="shared" si="17"/>
        <v>0</v>
      </c>
      <c r="T61" s="20">
        <f t="shared" si="18"/>
        <v>33.041425618571203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77747000</v>
      </c>
      <c r="C65" s="48">
        <f t="shared" si="30"/>
        <v>4014000</v>
      </c>
      <c r="D65" s="48">
        <f t="shared" si="30"/>
        <v>0</v>
      </c>
      <c r="E65" s="48">
        <f t="shared" si="30"/>
        <v>81761000</v>
      </c>
      <c r="F65" s="49">
        <f t="shared" si="30"/>
        <v>77727000</v>
      </c>
      <c r="G65" s="50">
        <f t="shared" si="30"/>
        <v>51480000</v>
      </c>
      <c r="H65" s="49">
        <f t="shared" si="30"/>
        <v>15845000</v>
      </c>
      <c r="I65" s="50">
        <f t="shared" si="30"/>
        <v>0</v>
      </c>
      <c r="J65" s="49">
        <f t="shared" si="30"/>
        <v>10788000</v>
      </c>
      <c r="K65" s="50">
        <f t="shared" si="30"/>
        <v>0</v>
      </c>
      <c r="L65" s="49">
        <f t="shared" si="30"/>
        <v>382000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27015000</v>
      </c>
      <c r="Q65" s="50">
        <f t="shared" si="30"/>
        <v>0</v>
      </c>
      <c r="R65" s="34">
        <f t="shared" si="16"/>
        <v>-96.459028550241015</v>
      </c>
      <c r="S65" s="35">
        <f t="shared" si="17"/>
        <v>0</v>
      </c>
      <c r="T65" s="34">
        <f t="shared" si="18"/>
        <v>33.041425618571203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79597000</v>
      </c>
      <c r="C8" s="36">
        <f t="shared" si="0"/>
        <v>-6008000</v>
      </c>
      <c r="D8" s="36">
        <f t="shared" si="0"/>
        <v>0</v>
      </c>
      <c r="E8" s="36">
        <f t="shared" si="0"/>
        <v>73589000</v>
      </c>
      <c r="F8" s="37">
        <f t="shared" si="0"/>
        <v>61589000</v>
      </c>
      <c r="G8" s="38">
        <f t="shared" si="0"/>
        <v>73589000</v>
      </c>
      <c r="H8" s="37">
        <f t="shared" si="0"/>
        <v>10201000</v>
      </c>
      <c r="I8" s="38">
        <f t="shared" si="0"/>
        <v>0</v>
      </c>
      <c r="J8" s="37">
        <f t="shared" si="0"/>
        <v>11325000</v>
      </c>
      <c r="K8" s="38">
        <f t="shared" si="0"/>
        <v>0</v>
      </c>
      <c r="L8" s="37">
        <f t="shared" si="0"/>
        <v>3799000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25325000</v>
      </c>
      <c r="Q8" s="38">
        <f t="shared" si="0"/>
        <v>0</v>
      </c>
      <c r="R8" s="16">
        <f>IF(($J8       =0),0,((($L8       -$J8       )/$J8       )*100))</f>
        <v>-66.454746136865339</v>
      </c>
      <c r="S8" s="17">
        <f>IF(($K8       =0),0,((($M8       -$K8       )/$K8       )*100))</f>
        <v>0</v>
      </c>
      <c r="T8" s="16">
        <f>IF(($E8       =0),0,(($P8       /$E8       )*100))</f>
        <v>34.414110804603951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75397000</v>
      </c>
      <c r="C9" s="39">
        <f t="shared" si="2"/>
        <v>-5872000</v>
      </c>
      <c r="D9" s="39">
        <f t="shared" si="2"/>
        <v>0</v>
      </c>
      <c r="E9" s="39">
        <f t="shared" si="2"/>
        <v>69525000</v>
      </c>
      <c r="F9" s="40">
        <f t="shared" si="2"/>
        <v>57525000</v>
      </c>
      <c r="G9" s="41">
        <f t="shared" si="2"/>
        <v>69525000</v>
      </c>
      <c r="H9" s="40">
        <f t="shared" si="2"/>
        <v>10058000</v>
      </c>
      <c r="I9" s="41">
        <f t="shared" si="2"/>
        <v>0</v>
      </c>
      <c r="J9" s="40">
        <f t="shared" si="2"/>
        <v>10794000</v>
      </c>
      <c r="K9" s="41">
        <f t="shared" si="2"/>
        <v>0</v>
      </c>
      <c r="L9" s="40">
        <f t="shared" si="2"/>
        <v>3324000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24176000</v>
      </c>
      <c r="Q9" s="41">
        <f t="shared" si="2"/>
        <v>0</v>
      </c>
      <c r="R9" s="20">
        <f>IF(($J9       =0),0,((($L9       -$J9       )/$J9       )*100))</f>
        <v>-69.20511395219566</v>
      </c>
      <c r="S9" s="21">
        <f>IF(($K9       =0),0,((($M9       -$K9       )/$K9       )*100))</f>
        <v>0</v>
      </c>
      <c r="T9" s="20">
        <f>IF(($E9       =0),0,(($P9       /$E9       )*100))</f>
        <v>34.773103200287665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39871000</v>
      </c>
      <c r="C10" s="42">
        <v>-13662000</v>
      </c>
      <c r="D10" s="42"/>
      <c r="E10" s="42">
        <f t="shared" ref="E10:E41" si="4">$B10      +$C10      +$D10</f>
        <v>26209000</v>
      </c>
      <c r="F10" s="43">
        <v>26209000</v>
      </c>
      <c r="G10" s="44">
        <v>26209000</v>
      </c>
      <c r="H10" s="43">
        <v>2694000</v>
      </c>
      <c r="I10" s="44"/>
      <c r="J10" s="43">
        <v>6940000</v>
      </c>
      <c r="K10" s="44"/>
      <c r="L10" s="43">
        <v>2624000</v>
      </c>
      <c r="M10" s="44"/>
      <c r="N10" s="43"/>
      <c r="O10" s="44"/>
      <c r="P10" s="43">
        <f t="shared" ref="P10:P41" si="5">$H10      +$J10      +$L10      +$N10</f>
        <v>12258000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-62.190201729106633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46.770193444999805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10526000</v>
      </c>
      <c r="C13" s="42">
        <v>-4210000</v>
      </c>
      <c r="D13" s="42"/>
      <c r="E13" s="42">
        <f t="shared" si="4"/>
        <v>6316000</v>
      </c>
      <c r="F13" s="43">
        <v>6316000</v>
      </c>
      <c r="G13" s="44">
        <v>6316000</v>
      </c>
      <c r="H13" s="43"/>
      <c r="I13" s="44"/>
      <c r="J13" s="43"/>
      <c r="K13" s="44"/>
      <c r="L13" s="43">
        <v>700000</v>
      </c>
      <c r="M13" s="44"/>
      <c r="N13" s="43"/>
      <c r="O13" s="44"/>
      <c r="P13" s="43">
        <f t="shared" si="5"/>
        <v>700000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11.082963901203295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25000000</v>
      </c>
      <c r="C23" s="42">
        <v>12000000</v>
      </c>
      <c r="D23" s="42"/>
      <c r="E23" s="42">
        <f t="shared" si="4"/>
        <v>37000000</v>
      </c>
      <c r="F23" s="43">
        <v>25000000</v>
      </c>
      <c r="G23" s="44">
        <v>37000000</v>
      </c>
      <c r="H23" s="43">
        <v>7364000</v>
      </c>
      <c r="I23" s="44"/>
      <c r="J23" s="43">
        <v>3854000</v>
      </c>
      <c r="K23" s="44"/>
      <c r="L23" s="43"/>
      <c r="M23" s="44"/>
      <c r="N23" s="43"/>
      <c r="O23" s="44"/>
      <c r="P23" s="43">
        <f t="shared" si="5"/>
        <v>11218000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30.318918918918918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-136000</v>
      </c>
      <c r="D28" s="39">
        <f t="shared" si="11"/>
        <v>0</v>
      </c>
      <c r="E28" s="39">
        <f t="shared" si="11"/>
        <v>4064000</v>
      </c>
      <c r="F28" s="40">
        <f t="shared" si="11"/>
        <v>4064000</v>
      </c>
      <c r="G28" s="41">
        <f t="shared" si="11"/>
        <v>4064000</v>
      </c>
      <c r="H28" s="40">
        <f t="shared" si="11"/>
        <v>143000</v>
      </c>
      <c r="I28" s="41">
        <f t="shared" si="11"/>
        <v>0</v>
      </c>
      <c r="J28" s="40">
        <f t="shared" si="11"/>
        <v>531000</v>
      </c>
      <c r="K28" s="41">
        <f t="shared" si="11"/>
        <v>0</v>
      </c>
      <c r="L28" s="40">
        <f t="shared" si="11"/>
        <v>475000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1149000</v>
      </c>
      <c r="Q28" s="41">
        <f t="shared" si="11"/>
        <v>0</v>
      </c>
      <c r="R28" s="20">
        <f t="shared" si="7"/>
        <v>-10.546139359698682</v>
      </c>
      <c r="S28" s="21">
        <f t="shared" si="8"/>
        <v>0</v>
      </c>
      <c r="T28" s="20">
        <f t="shared" si="9"/>
        <v>28.272637795275589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143000</v>
      </c>
      <c r="I31" s="44"/>
      <c r="J31" s="43">
        <v>117000</v>
      </c>
      <c r="K31" s="44"/>
      <c r="L31" s="43">
        <v>163000</v>
      </c>
      <c r="M31" s="44"/>
      <c r="N31" s="43"/>
      <c r="O31" s="44"/>
      <c r="P31" s="43">
        <f t="shared" si="5"/>
        <v>423000</v>
      </c>
      <c r="Q31" s="44">
        <f t="shared" si="6"/>
        <v>0</v>
      </c>
      <c r="R31" s="24">
        <f t="shared" si="7"/>
        <v>39.316239316239319</v>
      </c>
      <c r="S31" s="25">
        <f t="shared" si="8"/>
        <v>0</v>
      </c>
      <c r="T31" s="24">
        <f t="shared" si="9"/>
        <v>14.099999999999998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-136000</v>
      </c>
      <c r="D33" s="42"/>
      <c r="E33" s="42">
        <f t="shared" si="4"/>
        <v>1064000</v>
      </c>
      <c r="F33" s="43">
        <v>1064000</v>
      </c>
      <c r="G33" s="44">
        <v>1064000</v>
      </c>
      <c r="H33" s="43"/>
      <c r="I33" s="44"/>
      <c r="J33" s="43">
        <v>414000</v>
      </c>
      <c r="K33" s="44"/>
      <c r="L33" s="43">
        <v>312000</v>
      </c>
      <c r="M33" s="44"/>
      <c r="N33" s="43"/>
      <c r="O33" s="44"/>
      <c r="P33" s="43">
        <f t="shared" si="5"/>
        <v>726000</v>
      </c>
      <c r="Q33" s="44">
        <f t="shared" si="6"/>
        <v>0</v>
      </c>
      <c r="R33" s="24">
        <f t="shared" si="7"/>
        <v>-24.637681159420293</v>
      </c>
      <c r="S33" s="25">
        <f t="shared" si="8"/>
        <v>0</v>
      </c>
      <c r="T33" s="24">
        <f t="shared" si="9"/>
        <v>68.233082706766908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11454000</v>
      </c>
      <c r="C43" s="45">
        <f t="shared" si="20"/>
        <v>0</v>
      </c>
      <c r="D43" s="45">
        <f t="shared" si="20"/>
        <v>0</v>
      </c>
      <c r="E43" s="45">
        <f t="shared" si="20"/>
        <v>11454000</v>
      </c>
      <c r="F43" s="46">
        <f t="shared" si="20"/>
        <v>11454000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11454000</v>
      </c>
      <c r="C44" s="39">
        <f t="shared" si="22"/>
        <v>0</v>
      </c>
      <c r="D44" s="39">
        <f t="shared" si="22"/>
        <v>0</v>
      </c>
      <c r="E44" s="39">
        <f t="shared" si="22"/>
        <v>11454000</v>
      </c>
      <c r="F44" s="40">
        <f t="shared" si="22"/>
        <v>11454000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11454000</v>
      </c>
      <c r="C46" s="42"/>
      <c r="D46" s="42"/>
      <c r="E46" s="42">
        <f t="shared" si="13"/>
        <v>11454000</v>
      </c>
      <c r="F46" s="43">
        <v>11454000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91051000</v>
      </c>
      <c r="C61" s="39">
        <f t="shared" si="26"/>
        <v>-6008000</v>
      </c>
      <c r="D61" s="39">
        <f t="shared" si="26"/>
        <v>0</v>
      </c>
      <c r="E61" s="39">
        <f t="shared" si="26"/>
        <v>85043000</v>
      </c>
      <c r="F61" s="40">
        <f t="shared" si="26"/>
        <v>73043000</v>
      </c>
      <c r="G61" s="41">
        <f t="shared" si="26"/>
        <v>73589000</v>
      </c>
      <c r="H61" s="40">
        <f t="shared" si="26"/>
        <v>10201000</v>
      </c>
      <c r="I61" s="41">
        <f t="shared" si="26"/>
        <v>0</v>
      </c>
      <c r="J61" s="40">
        <f t="shared" si="26"/>
        <v>11325000</v>
      </c>
      <c r="K61" s="41">
        <f t="shared" si="26"/>
        <v>0</v>
      </c>
      <c r="L61" s="40">
        <f t="shared" si="26"/>
        <v>3799000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25325000</v>
      </c>
      <c r="Q61" s="41">
        <f t="shared" si="26"/>
        <v>0</v>
      </c>
      <c r="R61" s="20">
        <f t="shared" si="16"/>
        <v>-66.454746136865339</v>
      </c>
      <c r="S61" s="21">
        <f t="shared" si="17"/>
        <v>0</v>
      </c>
      <c r="T61" s="20">
        <f t="shared" si="18"/>
        <v>29.779052949684274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91051000</v>
      </c>
      <c r="C65" s="48">
        <f t="shared" si="30"/>
        <v>-6008000</v>
      </c>
      <c r="D65" s="48">
        <f t="shared" si="30"/>
        <v>0</v>
      </c>
      <c r="E65" s="48">
        <f t="shared" si="30"/>
        <v>85043000</v>
      </c>
      <c r="F65" s="49">
        <f t="shared" si="30"/>
        <v>73043000</v>
      </c>
      <c r="G65" s="50">
        <f t="shared" si="30"/>
        <v>73589000</v>
      </c>
      <c r="H65" s="49">
        <f t="shared" si="30"/>
        <v>10201000</v>
      </c>
      <c r="I65" s="50">
        <f t="shared" si="30"/>
        <v>0</v>
      </c>
      <c r="J65" s="49">
        <f t="shared" si="30"/>
        <v>11325000</v>
      </c>
      <c r="K65" s="50">
        <f t="shared" si="30"/>
        <v>0</v>
      </c>
      <c r="L65" s="49">
        <f t="shared" si="30"/>
        <v>3799000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25325000</v>
      </c>
      <c r="Q65" s="50">
        <f t="shared" si="30"/>
        <v>0</v>
      </c>
      <c r="R65" s="34">
        <f t="shared" si="16"/>
        <v>-66.454746136865339</v>
      </c>
      <c r="S65" s="35">
        <f t="shared" si="17"/>
        <v>0</v>
      </c>
      <c r="T65" s="34">
        <f t="shared" si="18"/>
        <v>29.779052949684274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6464000</v>
      </c>
      <c r="C8" s="36">
        <f t="shared" si="0"/>
        <v>8556000</v>
      </c>
      <c r="D8" s="36">
        <f t="shared" si="0"/>
        <v>0</v>
      </c>
      <c r="E8" s="36">
        <f t="shared" si="0"/>
        <v>15020000</v>
      </c>
      <c r="F8" s="37">
        <f t="shared" si="0"/>
        <v>15020000</v>
      </c>
      <c r="G8" s="38">
        <f t="shared" si="0"/>
        <v>15020000</v>
      </c>
      <c r="H8" s="37">
        <f t="shared" si="0"/>
        <v>1130000</v>
      </c>
      <c r="I8" s="38">
        <f t="shared" si="0"/>
        <v>962166</v>
      </c>
      <c r="J8" s="37">
        <f t="shared" si="0"/>
        <v>1260000</v>
      </c>
      <c r="K8" s="38">
        <f t="shared" si="0"/>
        <v>155113</v>
      </c>
      <c r="L8" s="37">
        <f t="shared" si="0"/>
        <v>944000</v>
      </c>
      <c r="M8" s="38">
        <f t="shared" si="0"/>
        <v>3295436</v>
      </c>
      <c r="N8" s="37">
        <f t="shared" si="0"/>
        <v>0</v>
      </c>
      <c r="O8" s="38">
        <f t="shared" si="0"/>
        <v>0</v>
      </c>
      <c r="P8" s="37">
        <f t="shared" si="0"/>
        <v>3334000</v>
      </c>
      <c r="Q8" s="38">
        <f t="shared" si="0"/>
        <v>4412715</v>
      </c>
      <c r="R8" s="16">
        <f>IF(($J8       =0),0,((($L8       -$J8       )/$J8       )*100))</f>
        <v>-25.079365079365079</v>
      </c>
      <c r="S8" s="17">
        <f>IF(($K8       =0),0,((($M8       -$K8       )/$K8       )*100))</f>
        <v>2024.5388845551308</v>
      </c>
      <c r="T8" s="16">
        <f>IF(($E8       =0),0,(($P8       /$E8       )*100))</f>
        <v>22.197070572569906</v>
      </c>
      <c r="U8" s="18">
        <f>IF(($E8       =0),0,(($Q8       /$E8       )*100))</f>
        <v>29.378928095872169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3258000</v>
      </c>
      <c r="C9" s="39">
        <f t="shared" si="2"/>
        <v>0</v>
      </c>
      <c r="D9" s="39">
        <f t="shared" si="2"/>
        <v>0</v>
      </c>
      <c r="E9" s="39">
        <f t="shared" si="2"/>
        <v>3258000</v>
      </c>
      <c r="F9" s="40">
        <f t="shared" si="2"/>
        <v>3258000</v>
      </c>
      <c r="G9" s="41">
        <f t="shared" si="2"/>
        <v>3258000</v>
      </c>
      <c r="H9" s="40">
        <f t="shared" si="2"/>
        <v>703000</v>
      </c>
      <c r="I9" s="41">
        <f t="shared" si="2"/>
        <v>605259</v>
      </c>
      <c r="J9" s="40">
        <f t="shared" si="2"/>
        <v>248000</v>
      </c>
      <c r="K9" s="41">
        <f t="shared" si="2"/>
        <v>0</v>
      </c>
      <c r="L9" s="40">
        <f t="shared" si="2"/>
        <v>425000</v>
      </c>
      <c r="M9" s="41">
        <f t="shared" si="2"/>
        <v>909920</v>
      </c>
      <c r="N9" s="40">
        <f t="shared" si="2"/>
        <v>0</v>
      </c>
      <c r="O9" s="41">
        <f t="shared" si="2"/>
        <v>0</v>
      </c>
      <c r="P9" s="40">
        <f t="shared" si="2"/>
        <v>1376000</v>
      </c>
      <c r="Q9" s="41">
        <f t="shared" si="2"/>
        <v>1515179</v>
      </c>
      <c r="R9" s="20">
        <f>IF(($J9       =0),0,((($L9       -$J9       )/$J9       )*100))</f>
        <v>71.370967741935488</v>
      </c>
      <c r="S9" s="21">
        <f>IF(($K9       =0),0,((($M9       -$K9       )/$K9       )*100))</f>
        <v>0</v>
      </c>
      <c r="T9" s="20">
        <f>IF(($E9       =0),0,(($P9       /$E9       )*100))</f>
        <v>42.234499693063228</v>
      </c>
      <c r="U9" s="22">
        <f>IF(($E9       =0),0,(($Q9       /$E9       )*100))</f>
        <v>46.506414978514428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3258000</v>
      </c>
      <c r="C16" s="42"/>
      <c r="D16" s="42"/>
      <c r="E16" s="42">
        <f t="shared" si="4"/>
        <v>3258000</v>
      </c>
      <c r="F16" s="43">
        <v>3258000</v>
      </c>
      <c r="G16" s="44">
        <v>3258000</v>
      </c>
      <c r="H16" s="43">
        <v>703000</v>
      </c>
      <c r="I16" s="44">
        <v>605259</v>
      </c>
      <c r="J16" s="43">
        <v>248000</v>
      </c>
      <c r="K16" s="44"/>
      <c r="L16" s="43">
        <v>425000</v>
      </c>
      <c r="M16" s="44">
        <v>909920</v>
      </c>
      <c r="N16" s="43"/>
      <c r="O16" s="44"/>
      <c r="P16" s="43">
        <f t="shared" si="5"/>
        <v>1376000</v>
      </c>
      <c r="Q16" s="44">
        <f t="shared" si="6"/>
        <v>1515179</v>
      </c>
      <c r="R16" s="24">
        <f t="shared" si="7"/>
        <v>71.370967741935488</v>
      </c>
      <c r="S16" s="25">
        <f t="shared" si="8"/>
        <v>0</v>
      </c>
      <c r="T16" s="24">
        <f t="shared" si="9"/>
        <v>42.234499693063228</v>
      </c>
      <c r="U16" s="26">
        <f t="shared" si="10"/>
        <v>46.506414978514428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3206000</v>
      </c>
      <c r="C28" s="39">
        <f t="shared" si="11"/>
        <v>8556000</v>
      </c>
      <c r="D28" s="39">
        <f t="shared" si="11"/>
        <v>0</v>
      </c>
      <c r="E28" s="39">
        <f t="shared" si="11"/>
        <v>11762000</v>
      </c>
      <c r="F28" s="40">
        <f t="shared" si="11"/>
        <v>11762000</v>
      </c>
      <c r="G28" s="41">
        <f t="shared" si="11"/>
        <v>11762000</v>
      </c>
      <c r="H28" s="40">
        <f t="shared" si="11"/>
        <v>427000</v>
      </c>
      <c r="I28" s="41">
        <f t="shared" si="11"/>
        <v>356907</v>
      </c>
      <c r="J28" s="40">
        <f t="shared" si="11"/>
        <v>1012000</v>
      </c>
      <c r="K28" s="41">
        <f t="shared" si="11"/>
        <v>155113</v>
      </c>
      <c r="L28" s="40">
        <f t="shared" si="11"/>
        <v>519000</v>
      </c>
      <c r="M28" s="41">
        <f t="shared" si="11"/>
        <v>2385516</v>
      </c>
      <c r="N28" s="40">
        <f t="shared" si="11"/>
        <v>0</v>
      </c>
      <c r="O28" s="41">
        <f t="shared" si="11"/>
        <v>0</v>
      </c>
      <c r="P28" s="40">
        <f t="shared" si="11"/>
        <v>1958000</v>
      </c>
      <c r="Q28" s="41">
        <f t="shared" si="11"/>
        <v>2897536</v>
      </c>
      <c r="R28" s="20">
        <f t="shared" si="7"/>
        <v>-48.715415019762851</v>
      </c>
      <c r="S28" s="21">
        <f t="shared" si="8"/>
        <v>1437.9213863441491</v>
      </c>
      <c r="T28" s="20">
        <f t="shared" si="9"/>
        <v>16.64682877061724</v>
      </c>
      <c r="U28" s="22">
        <f t="shared" si="10"/>
        <v>24.634721986056793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201000</v>
      </c>
      <c r="I31" s="44">
        <v>176117</v>
      </c>
      <c r="J31" s="43">
        <v>331000</v>
      </c>
      <c r="K31" s="44">
        <v>46606</v>
      </c>
      <c r="L31" s="43">
        <v>220000</v>
      </c>
      <c r="M31" s="44">
        <v>1306470</v>
      </c>
      <c r="N31" s="43"/>
      <c r="O31" s="44"/>
      <c r="P31" s="43">
        <f t="shared" si="5"/>
        <v>752000</v>
      </c>
      <c r="Q31" s="44">
        <f t="shared" si="6"/>
        <v>1529193</v>
      </c>
      <c r="R31" s="24">
        <f t="shared" si="7"/>
        <v>-33.534743202416919</v>
      </c>
      <c r="S31" s="25">
        <f t="shared" si="8"/>
        <v>2703.2227610178948</v>
      </c>
      <c r="T31" s="24">
        <f t="shared" si="9"/>
        <v>37.6</v>
      </c>
      <c r="U31" s="26">
        <f t="shared" si="10"/>
        <v>76.459649999999996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1206000</v>
      </c>
      <c r="C33" s="42"/>
      <c r="D33" s="42"/>
      <c r="E33" s="42">
        <f t="shared" si="4"/>
        <v>1206000</v>
      </c>
      <c r="F33" s="43">
        <v>1206000</v>
      </c>
      <c r="G33" s="44">
        <v>1206000</v>
      </c>
      <c r="H33" s="43">
        <v>226000</v>
      </c>
      <c r="I33" s="44">
        <v>180790</v>
      </c>
      <c r="J33" s="43">
        <v>681000</v>
      </c>
      <c r="K33" s="44">
        <v>108507</v>
      </c>
      <c r="L33" s="43">
        <v>299000</v>
      </c>
      <c r="M33" s="44">
        <v>1079046</v>
      </c>
      <c r="N33" s="43"/>
      <c r="O33" s="44"/>
      <c r="P33" s="43">
        <f t="shared" si="5"/>
        <v>1206000</v>
      </c>
      <c r="Q33" s="44">
        <f t="shared" si="6"/>
        <v>1368343</v>
      </c>
      <c r="R33" s="24">
        <f t="shared" si="7"/>
        <v>-56.093979441997064</v>
      </c>
      <c r="S33" s="25">
        <f t="shared" si="8"/>
        <v>894.44828444247833</v>
      </c>
      <c r="T33" s="24">
        <f t="shared" si="9"/>
        <v>100</v>
      </c>
      <c r="U33" s="26">
        <f t="shared" si="10"/>
        <v>113.46127694859038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8556000</v>
      </c>
      <c r="D37" s="42"/>
      <c r="E37" s="42">
        <f t="shared" si="4"/>
        <v>8556000</v>
      </c>
      <c r="F37" s="43">
        <v>8556000</v>
      </c>
      <c r="G37" s="44">
        <v>8556000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1175000</v>
      </c>
      <c r="C43" s="45">
        <f t="shared" si="20"/>
        <v>0</v>
      </c>
      <c r="D43" s="45">
        <f t="shared" si="20"/>
        <v>0</v>
      </c>
      <c r="E43" s="45">
        <f t="shared" si="20"/>
        <v>1175000</v>
      </c>
      <c r="F43" s="46">
        <f t="shared" si="20"/>
        <v>1175000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1175000</v>
      </c>
      <c r="C56" s="39">
        <f t="shared" si="24"/>
        <v>0</v>
      </c>
      <c r="D56" s="39">
        <f t="shared" si="24"/>
        <v>0</v>
      </c>
      <c r="E56" s="39">
        <f t="shared" si="24"/>
        <v>1175000</v>
      </c>
      <c r="F56" s="40">
        <f t="shared" si="24"/>
        <v>1175000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1175000</v>
      </c>
      <c r="C59" s="42"/>
      <c r="D59" s="42"/>
      <c r="E59" s="42">
        <f t="shared" si="13"/>
        <v>1175000</v>
      </c>
      <c r="F59" s="43">
        <v>1175000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7639000</v>
      </c>
      <c r="C61" s="39">
        <f t="shared" si="26"/>
        <v>8556000</v>
      </c>
      <c r="D61" s="39">
        <f t="shared" si="26"/>
        <v>0</v>
      </c>
      <c r="E61" s="39">
        <f t="shared" si="26"/>
        <v>16195000</v>
      </c>
      <c r="F61" s="40">
        <f t="shared" si="26"/>
        <v>16195000</v>
      </c>
      <c r="G61" s="41">
        <f t="shared" si="26"/>
        <v>15020000</v>
      </c>
      <c r="H61" s="40">
        <f t="shared" si="26"/>
        <v>1130000</v>
      </c>
      <c r="I61" s="41">
        <f t="shared" si="26"/>
        <v>962166</v>
      </c>
      <c r="J61" s="40">
        <f t="shared" si="26"/>
        <v>1260000</v>
      </c>
      <c r="K61" s="41">
        <f t="shared" si="26"/>
        <v>155113</v>
      </c>
      <c r="L61" s="40">
        <f t="shared" si="26"/>
        <v>944000</v>
      </c>
      <c r="M61" s="41">
        <f t="shared" si="26"/>
        <v>3295436</v>
      </c>
      <c r="N61" s="40">
        <f t="shared" si="26"/>
        <v>0</v>
      </c>
      <c r="O61" s="41">
        <f t="shared" si="26"/>
        <v>0</v>
      </c>
      <c r="P61" s="40">
        <f t="shared" si="26"/>
        <v>3334000</v>
      </c>
      <c r="Q61" s="41">
        <f t="shared" si="26"/>
        <v>4412715</v>
      </c>
      <c r="R61" s="20">
        <f t="shared" si="16"/>
        <v>-25.079365079365079</v>
      </c>
      <c r="S61" s="21">
        <f t="shared" si="17"/>
        <v>2024.5388845551308</v>
      </c>
      <c r="T61" s="20">
        <f t="shared" si="18"/>
        <v>20.586600802716887</v>
      </c>
      <c r="U61" s="22">
        <f t="shared" si="19"/>
        <v>27.247391170114234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7639000</v>
      </c>
      <c r="C65" s="48">
        <f t="shared" si="30"/>
        <v>8556000</v>
      </c>
      <c r="D65" s="48">
        <f t="shared" si="30"/>
        <v>0</v>
      </c>
      <c r="E65" s="48">
        <f t="shared" si="30"/>
        <v>16195000</v>
      </c>
      <c r="F65" s="49">
        <f t="shared" si="30"/>
        <v>16195000</v>
      </c>
      <c r="G65" s="50">
        <f t="shared" si="30"/>
        <v>15020000</v>
      </c>
      <c r="H65" s="49">
        <f t="shared" si="30"/>
        <v>1130000</v>
      </c>
      <c r="I65" s="50">
        <f t="shared" si="30"/>
        <v>962166</v>
      </c>
      <c r="J65" s="49">
        <f t="shared" si="30"/>
        <v>1260000</v>
      </c>
      <c r="K65" s="50">
        <f t="shared" si="30"/>
        <v>155113</v>
      </c>
      <c r="L65" s="49">
        <f t="shared" si="30"/>
        <v>944000</v>
      </c>
      <c r="M65" s="51">
        <f t="shared" si="30"/>
        <v>3295436</v>
      </c>
      <c r="N65" s="49">
        <f t="shared" si="30"/>
        <v>0</v>
      </c>
      <c r="O65" s="50">
        <f t="shared" si="30"/>
        <v>0</v>
      </c>
      <c r="P65" s="49">
        <f t="shared" si="30"/>
        <v>3334000</v>
      </c>
      <c r="Q65" s="50">
        <f t="shared" si="30"/>
        <v>4412715</v>
      </c>
      <c r="R65" s="34">
        <f t="shared" si="16"/>
        <v>-25.079365079365079</v>
      </c>
      <c r="S65" s="35">
        <f t="shared" si="17"/>
        <v>2024.5388845551308</v>
      </c>
      <c r="T65" s="34">
        <f t="shared" si="18"/>
        <v>20.586600802716887</v>
      </c>
      <c r="U65" s="35">
        <f t="shared" si="19"/>
        <v>27.247391170114234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133447000</v>
      </c>
      <c r="C8" s="36">
        <f t="shared" si="0"/>
        <v>-4408000</v>
      </c>
      <c r="D8" s="36">
        <f t="shared" si="0"/>
        <v>0</v>
      </c>
      <c r="E8" s="36">
        <f t="shared" si="0"/>
        <v>129039000</v>
      </c>
      <c r="F8" s="37">
        <f t="shared" si="0"/>
        <v>133039000</v>
      </c>
      <c r="G8" s="38">
        <f t="shared" si="0"/>
        <v>129039000</v>
      </c>
      <c r="H8" s="37">
        <f t="shared" si="0"/>
        <v>28634000</v>
      </c>
      <c r="I8" s="38">
        <f t="shared" si="0"/>
        <v>12618270</v>
      </c>
      <c r="J8" s="37">
        <f t="shared" si="0"/>
        <v>36344000</v>
      </c>
      <c r="K8" s="38">
        <f t="shared" si="0"/>
        <v>988893</v>
      </c>
      <c r="L8" s="37">
        <f t="shared" si="0"/>
        <v>21719000</v>
      </c>
      <c r="M8" s="38">
        <f t="shared" si="0"/>
        <v>1036454</v>
      </c>
      <c r="N8" s="37">
        <f t="shared" si="0"/>
        <v>0</v>
      </c>
      <c r="O8" s="38">
        <f t="shared" si="0"/>
        <v>0</v>
      </c>
      <c r="P8" s="37">
        <f t="shared" si="0"/>
        <v>86697000</v>
      </c>
      <c r="Q8" s="38">
        <f t="shared" si="0"/>
        <v>14643617</v>
      </c>
      <c r="R8" s="16">
        <f>IF(($J8       =0),0,((($L8       -$J8       )/$J8       )*100))</f>
        <v>-40.24047985912393</v>
      </c>
      <c r="S8" s="17">
        <f>IF(($K8       =0),0,((($M8       -$K8       )/$K8       )*100))</f>
        <v>4.809519331211769</v>
      </c>
      <c r="T8" s="16">
        <f>IF(($E8       =0),0,(($P8       /$E8       )*100))</f>
        <v>67.18666449678004</v>
      </c>
      <c r="U8" s="18">
        <f>IF(($E8       =0),0,(($Q8       /$E8       )*100))</f>
        <v>11.348210231015429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129216000</v>
      </c>
      <c r="C9" s="39">
        <f t="shared" si="2"/>
        <v>-4408000</v>
      </c>
      <c r="D9" s="39">
        <f t="shared" si="2"/>
        <v>0</v>
      </c>
      <c r="E9" s="39">
        <f t="shared" si="2"/>
        <v>124808000</v>
      </c>
      <c r="F9" s="40">
        <f t="shared" si="2"/>
        <v>128808000</v>
      </c>
      <c r="G9" s="41">
        <f t="shared" si="2"/>
        <v>124808000</v>
      </c>
      <c r="H9" s="40">
        <f t="shared" si="2"/>
        <v>27705000</v>
      </c>
      <c r="I9" s="41">
        <f t="shared" si="2"/>
        <v>11767588</v>
      </c>
      <c r="J9" s="40">
        <f t="shared" si="2"/>
        <v>35832000</v>
      </c>
      <c r="K9" s="41">
        <f t="shared" si="2"/>
        <v>403405</v>
      </c>
      <c r="L9" s="40">
        <f t="shared" si="2"/>
        <v>21381000</v>
      </c>
      <c r="M9" s="41">
        <f t="shared" si="2"/>
        <v>906043</v>
      </c>
      <c r="N9" s="40">
        <f t="shared" si="2"/>
        <v>0</v>
      </c>
      <c r="O9" s="41">
        <f t="shared" si="2"/>
        <v>0</v>
      </c>
      <c r="P9" s="40">
        <f t="shared" si="2"/>
        <v>84918000</v>
      </c>
      <c r="Q9" s="41">
        <f t="shared" si="2"/>
        <v>13077036</v>
      </c>
      <c r="R9" s="20">
        <f>IF(($J9       =0),0,((($L9       -$J9       )/$J9       )*100))</f>
        <v>-40.329872739450771</v>
      </c>
      <c r="S9" s="21">
        <f>IF(($K9       =0),0,((($M9       -$K9       )/$K9       )*100))</f>
        <v>124.59885227005118</v>
      </c>
      <c r="T9" s="20">
        <f>IF(($E9       =0),0,(($P9       /$E9       )*100))</f>
        <v>68.038907762322935</v>
      </c>
      <c r="U9" s="22">
        <f>IF(($E9       =0),0,(($Q9       /$E9       )*100))</f>
        <v>10.477722581885777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69216000</v>
      </c>
      <c r="C10" s="42">
        <v>-408000</v>
      </c>
      <c r="D10" s="42"/>
      <c r="E10" s="42">
        <f t="shared" ref="E10:E41" si="4">$B10      +$C10      +$D10</f>
        <v>68808000</v>
      </c>
      <c r="F10" s="43">
        <v>68808000</v>
      </c>
      <c r="G10" s="44">
        <v>68808000</v>
      </c>
      <c r="H10" s="43">
        <v>17358000</v>
      </c>
      <c r="I10" s="44">
        <v>745824</v>
      </c>
      <c r="J10" s="43">
        <v>24325000</v>
      </c>
      <c r="K10" s="44"/>
      <c r="L10" s="43">
        <v>12746000</v>
      </c>
      <c r="M10" s="44">
        <v>326797</v>
      </c>
      <c r="N10" s="43"/>
      <c r="O10" s="44"/>
      <c r="P10" s="43">
        <f t="shared" ref="P10:P41" si="5">$H10      +$J10      +$L10      +$N10</f>
        <v>54429000</v>
      </c>
      <c r="Q10" s="44">
        <f t="shared" ref="Q10:Q41" si="6">$I10      +$K10      +$M10      +$O10</f>
        <v>1072621</v>
      </c>
      <c r="R10" s="24">
        <f t="shared" ref="R10:R41" si="7">IF(($J10      =0),0,((($L10      -$J10      )/$J10      )*100))</f>
        <v>-47.601233299075027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79.102720613882099</v>
      </c>
      <c r="U10" s="26">
        <f t="shared" ref="U10:U41" si="10">IF(($E10      =0),0,(($Q10      /$E10      )*100))</f>
        <v>1.558860888268806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60000000</v>
      </c>
      <c r="C23" s="42">
        <v>-4000000</v>
      </c>
      <c r="D23" s="42"/>
      <c r="E23" s="42">
        <f t="shared" si="4"/>
        <v>56000000</v>
      </c>
      <c r="F23" s="43">
        <v>60000000</v>
      </c>
      <c r="G23" s="44">
        <v>56000000</v>
      </c>
      <c r="H23" s="43">
        <v>10347000</v>
      </c>
      <c r="I23" s="44">
        <v>11021764</v>
      </c>
      <c r="J23" s="43">
        <v>11507000</v>
      </c>
      <c r="K23" s="44">
        <v>403405</v>
      </c>
      <c r="L23" s="43">
        <v>8635000</v>
      </c>
      <c r="M23" s="44">
        <v>579246</v>
      </c>
      <c r="N23" s="43"/>
      <c r="O23" s="44"/>
      <c r="P23" s="43">
        <f t="shared" si="5"/>
        <v>30489000</v>
      </c>
      <c r="Q23" s="44">
        <f t="shared" si="6"/>
        <v>12004415</v>
      </c>
      <c r="R23" s="24">
        <f t="shared" si="7"/>
        <v>-24.95872077865647</v>
      </c>
      <c r="S23" s="25">
        <f t="shared" si="8"/>
        <v>43.589196960870588</v>
      </c>
      <c r="T23" s="24">
        <f t="shared" si="9"/>
        <v>54.444642857142853</v>
      </c>
      <c r="U23" s="26">
        <f t="shared" si="10"/>
        <v>21.436455357142858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4231000</v>
      </c>
      <c r="C28" s="39">
        <f t="shared" si="11"/>
        <v>0</v>
      </c>
      <c r="D28" s="39">
        <f t="shared" si="11"/>
        <v>0</v>
      </c>
      <c r="E28" s="39">
        <f t="shared" si="11"/>
        <v>4231000</v>
      </c>
      <c r="F28" s="40">
        <f t="shared" si="11"/>
        <v>4231000</v>
      </c>
      <c r="G28" s="41">
        <f t="shared" si="11"/>
        <v>4231000</v>
      </c>
      <c r="H28" s="40">
        <f t="shared" si="11"/>
        <v>929000</v>
      </c>
      <c r="I28" s="41">
        <f t="shared" si="11"/>
        <v>850682</v>
      </c>
      <c r="J28" s="40">
        <f t="shared" si="11"/>
        <v>512000</v>
      </c>
      <c r="K28" s="41">
        <f t="shared" si="11"/>
        <v>585488</v>
      </c>
      <c r="L28" s="40">
        <f t="shared" si="11"/>
        <v>338000</v>
      </c>
      <c r="M28" s="41">
        <f t="shared" si="11"/>
        <v>130411</v>
      </c>
      <c r="N28" s="40">
        <f t="shared" si="11"/>
        <v>0</v>
      </c>
      <c r="O28" s="41">
        <f t="shared" si="11"/>
        <v>0</v>
      </c>
      <c r="P28" s="40">
        <f t="shared" si="11"/>
        <v>1779000</v>
      </c>
      <c r="Q28" s="41">
        <f t="shared" si="11"/>
        <v>1566581</v>
      </c>
      <c r="R28" s="20">
        <f t="shared" si="7"/>
        <v>-33.984375</v>
      </c>
      <c r="S28" s="21">
        <f t="shared" si="8"/>
        <v>-77.726101986718774</v>
      </c>
      <c r="T28" s="20">
        <f t="shared" si="9"/>
        <v>42.046797447411961</v>
      </c>
      <c r="U28" s="22">
        <f t="shared" si="10"/>
        <v>37.026258567714486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749000</v>
      </c>
      <c r="I31" s="44">
        <v>748682</v>
      </c>
      <c r="J31" s="43">
        <v>38000</v>
      </c>
      <c r="K31" s="44">
        <v>198375</v>
      </c>
      <c r="L31" s="43">
        <v>76000</v>
      </c>
      <c r="M31" s="44">
        <v>38311</v>
      </c>
      <c r="N31" s="43"/>
      <c r="O31" s="44"/>
      <c r="P31" s="43">
        <f t="shared" si="5"/>
        <v>863000</v>
      </c>
      <c r="Q31" s="44">
        <f t="shared" si="6"/>
        <v>985368</v>
      </c>
      <c r="R31" s="24">
        <f t="shared" si="7"/>
        <v>100</v>
      </c>
      <c r="S31" s="25">
        <f t="shared" si="8"/>
        <v>-80.687586641461877</v>
      </c>
      <c r="T31" s="24">
        <f t="shared" si="9"/>
        <v>28.766666666666669</v>
      </c>
      <c r="U31" s="26">
        <f t="shared" si="10"/>
        <v>32.845600000000005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1231000</v>
      </c>
      <c r="C33" s="42"/>
      <c r="D33" s="42"/>
      <c r="E33" s="42">
        <f t="shared" si="4"/>
        <v>1231000</v>
      </c>
      <c r="F33" s="43">
        <v>1231000</v>
      </c>
      <c r="G33" s="44">
        <v>1231000</v>
      </c>
      <c r="H33" s="43">
        <v>180000</v>
      </c>
      <c r="I33" s="44">
        <v>102000</v>
      </c>
      <c r="J33" s="43">
        <v>474000</v>
      </c>
      <c r="K33" s="44">
        <v>387113</v>
      </c>
      <c r="L33" s="43">
        <v>262000</v>
      </c>
      <c r="M33" s="44">
        <v>92100</v>
      </c>
      <c r="N33" s="43"/>
      <c r="O33" s="44"/>
      <c r="P33" s="43">
        <f t="shared" si="5"/>
        <v>916000</v>
      </c>
      <c r="Q33" s="44">
        <f t="shared" si="6"/>
        <v>581213</v>
      </c>
      <c r="R33" s="24">
        <f t="shared" si="7"/>
        <v>-44.725738396624472</v>
      </c>
      <c r="S33" s="25">
        <f t="shared" si="8"/>
        <v>-76.208497260489821</v>
      </c>
      <c r="T33" s="24">
        <f t="shared" si="9"/>
        <v>74.411047928513412</v>
      </c>
      <c r="U33" s="26">
        <f t="shared" si="10"/>
        <v>47.214703493095044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47971000</v>
      </c>
      <c r="C43" s="45">
        <f t="shared" si="20"/>
        <v>-362000</v>
      </c>
      <c r="D43" s="45">
        <f t="shared" si="20"/>
        <v>0</v>
      </c>
      <c r="E43" s="45">
        <f t="shared" si="20"/>
        <v>47609000</v>
      </c>
      <c r="F43" s="46">
        <f t="shared" si="20"/>
        <v>47971000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47971000</v>
      </c>
      <c r="C44" s="39">
        <f t="shared" si="22"/>
        <v>-362000</v>
      </c>
      <c r="D44" s="39">
        <f t="shared" si="22"/>
        <v>0</v>
      </c>
      <c r="E44" s="39">
        <f t="shared" si="22"/>
        <v>47609000</v>
      </c>
      <c r="F44" s="40">
        <f t="shared" si="22"/>
        <v>47971000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47971000</v>
      </c>
      <c r="C46" s="42">
        <v>-362000</v>
      </c>
      <c r="D46" s="42"/>
      <c r="E46" s="42">
        <f t="shared" si="13"/>
        <v>47609000</v>
      </c>
      <c r="F46" s="43">
        <v>47971000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181418000</v>
      </c>
      <c r="C61" s="39">
        <f t="shared" si="26"/>
        <v>-4770000</v>
      </c>
      <c r="D61" s="39">
        <f t="shared" si="26"/>
        <v>0</v>
      </c>
      <c r="E61" s="39">
        <f t="shared" si="26"/>
        <v>176648000</v>
      </c>
      <c r="F61" s="40">
        <f t="shared" si="26"/>
        <v>181010000</v>
      </c>
      <c r="G61" s="41">
        <f t="shared" si="26"/>
        <v>129039000</v>
      </c>
      <c r="H61" s="40">
        <f t="shared" si="26"/>
        <v>28634000</v>
      </c>
      <c r="I61" s="41">
        <f t="shared" si="26"/>
        <v>12618270</v>
      </c>
      <c r="J61" s="40">
        <f t="shared" si="26"/>
        <v>36344000</v>
      </c>
      <c r="K61" s="41">
        <f t="shared" si="26"/>
        <v>988893</v>
      </c>
      <c r="L61" s="40">
        <f t="shared" si="26"/>
        <v>21719000</v>
      </c>
      <c r="M61" s="41">
        <f t="shared" si="26"/>
        <v>1036454</v>
      </c>
      <c r="N61" s="40">
        <f t="shared" si="26"/>
        <v>0</v>
      </c>
      <c r="O61" s="41">
        <f t="shared" si="26"/>
        <v>0</v>
      </c>
      <c r="P61" s="40">
        <f t="shared" si="26"/>
        <v>86697000</v>
      </c>
      <c r="Q61" s="41">
        <f t="shared" si="26"/>
        <v>14643617</v>
      </c>
      <c r="R61" s="20">
        <f t="shared" si="16"/>
        <v>-40.24047985912393</v>
      </c>
      <c r="S61" s="21">
        <f t="shared" si="17"/>
        <v>4.809519331211769</v>
      </c>
      <c r="T61" s="20">
        <f t="shared" si="18"/>
        <v>49.078959286264208</v>
      </c>
      <c r="U61" s="22">
        <f t="shared" si="19"/>
        <v>8.2897157058104263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181418000</v>
      </c>
      <c r="C65" s="48">
        <f t="shared" si="30"/>
        <v>-4770000</v>
      </c>
      <c r="D65" s="48">
        <f t="shared" si="30"/>
        <v>0</v>
      </c>
      <c r="E65" s="48">
        <f t="shared" si="30"/>
        <v>176648000</v>
      </c>
      <c r="F65" s="49">
        <f t="shared" si="30"/>
        <v>181010000</v>
      </c>
      <c r="G65" s="50">
        <f t="shared" si="30"/>
        <v>129039000</v>
      </c>
      <c r="H65" s="49">
        <f t="shared" si="30"/>
        <v>28634000</v>
      </c>
      <c r="I65" s="50">
        <f t="shared" si="30"/>
        <v>12618270</v>
      </c>
      <c r="J65" s="49">
        <f t="shared" si="30"/>
        <v>36344000</v>
      </c>
      <c r="K65" s="50">
        <f t="shared" si="30"/>
        <v>988893</v>
      </c>
      <c r="L65" s="49">
        <f t="shared" si="30"/>
        <v>21719000</v>
      </c>
      <c r="M65" s="51">
        <f t="shared" si="30"/>
        <v>1036454</v>
      </c>
      <c r="N65" s="49">
        <f t="shared" si="30"/>
        <v>0</v>
      </c>
      <c r="O65" s="50">
        <f t="shared" si="30"/>
        <v>0</v>
      </c>
      <c r="P65" s="49">
        <f t="shared" si="30"/>
        <v>86697000</v>
      </c>
      <c r="Q65" s="50">
        <f t="shared" si="30"/>
        <v>14643617</v>
      </c>
      <c r="R65" s="34">
        <f t="shared" si="16"/>
        <v>-40.24047985912393</v>
      </c>
      <c r="S65" s="35">
        <f t="shared" si="17"/>
        <v>4.809519331211769</v>
      </c>
      <c r="T65" s="34">
        <f t="shared" si="18"/>
        <v>49.078959286264208</v>
      </c>
      <c r="U65" s="35">
        <f t="shared" si="19"/>
        <v>8.2897157058104263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154591000</v>
      </c>
      <c r="C8" s="36">
        <f t="shared" si="0"/>
        <v>24804000</v>
      </c>
      <c r="D8" s="36">
        <f t="shared" si="0"/>
        <v>0</v>
      </c>
      <c r="E8" s="36">
        <f t="shared" si="0"/>
        <v>179395000</v>
      </c>
      <c r="F8" s="37">
        <f t="shared" si="0"/>
        <v>185595000</v>
      </c>
      <c r="G8" s="38">
        <f t="shared" si="0"/>
        <v>179395000</v>
      </c>
      <c r="H8" s="37">
        <f t="shared" si="0"/>
        <v>29197000</v>
      </c>
      <c r="I8" s="38">
        <f t="shared" si="0"/>
        <v>25787551</v>
      </c>
      <c r="J8" s="37">
        <f t="shared" si="0"/>
        <v>53357000</v>
      </c>
      <c r="K8" s="38">
        <f t="shared" si="0"/>
        <v>64043679</v>
      </c>
      <c r="L8" s="37">
        <f t="shared" si="0"/>
        <v>25732000</v>
      </c>
      <c r="M8" s="38">
        <f t="shared" si="0"/>
        <v>15660559</v>
      </c>
      <c r="N8" s="37">
        <f t="shared" si="0"/>
        <v>0</v>
      </c>
      <c r="O8" s="38">
        <f t="shared" si="0"/>
        <v>0</v>
      </c>
      <c r="P8" s="37">
        <f t="shared" si="0"/>
        <v>108286000</v>
      </c>
      <c r="Q8" s="38">
        <f t="shared" si="0"/>
        <v>105491789</v>
      </c>
      <c r="R8" s="16">
        <f>IF(($J8       =0),0,((($L8       -$J8       )/$J8       )*100))</f>
        <v>-51.773900331727795</v>
      </c>
      <c r="S8" s="17">
        <f>IF(($K8       =0),0,((($M8       -$K8       )/$K8       )*100))</f>
        <v>-75.547065308349943</v>
      </c>
      <c r="T8" s="16">
        <f>IF(($E8       =0),0,(($P8       /$E8       )*100))</f>
        <v>60.36177150979681</v>
      </c>
      <c r="U8" s="18">
        <f>IF(($E8       =0),0,(($Q8       /$E8       )*100))</f>
        <v>58.80419688397113</v>
      </c>
      <c r="V8" s="37">
        <f t="shared" ref="V8:W8" si="1">+V9+V28</f>
        <v>1018000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146320000</v>
      </c>
      <c r="C9" s="39">
        <f t="shared" si="2"/>
        <v>24804000</v>
      </c>
      <c r="D9" s="39">
        <f t="shared" si="2"/>
        <v>0</v>
      </c>
      <c r="E9" s="39">
        <f t="shared" si="2"/>
        <v>171124000</v>
      </c>
      <c r="F9" s="40">
        <f t="shared" si="2"/>
        <v>177324000</v>
      </c>
      <c r="G9" s="41">
        <f t="shared" si="2"/>
        <v>171124000</v>
      </c>
      <c r="H9" s="40">
        <f t="shared" si="2"/>
        <v>27899000</v>
      </c>
      <c r="I9" s="41">
        <f t="shared" si="2"/>
        <v>24489051</v>
      </c>
      <c r="J9" s="40">
        <f t="shared" si="2"/>
        <v>51718000</v>
      </c>
      <c r="K9" s="41">
        <f t="shared" si="2"/>
        <v>61497211</v>
      </c>
      <c r="L9" s="40">
        <f t="shared" si="2"/>
        <v>22806000</v>
      </c>
      <c r="M9" s="41">
        <f t="shared" si="2"/>
        <v>14226760</v>
      </c>
      <c r="N9" s="40">
        <f t="shared" si="2"/>
        <v>0</v>
      </c>
      <c r="O9" s="41">
        <f t="shared" si="2"/>
        <v>0</v>
      </c>
      <c r="P9" s="40">
        <f t="shared" si="2"/>
        <v>102423000</v>
      </c>
      <c r="Q9" s="41">
        <f t="shared" si="2"/>
        <v>100213022</v>
      </c>
      <c r="R9" s="20">
        <f>IF(($J9       =0),0,((($L9       -$J9       )/$J9       )*100))</f>
        <v>-55.903167175838199</v>
      </c>
      <c r="S9" s="21">
        <f>IF(($K9       =0),0,((($M9       -$K9       )/$K9       )*100))</f>
        <v>-76.86600779342659</v>
      </c>
      <c r="T9" s="20">
        <f>IF(($E9       =0),0,(($P9       /$E9       )*100))</f>
        <v>59.853088988102201</v>
      </c>
      <c r="U9" s="22">
        <f>IF(($E9       =0),0,(($Q9       /$E9       )*100))</f>
        <v>58.561640681610996</v>
      </c>
      <c r="V9" s="40">
        <f t="shared" ref="V9:W9" si="3">SUM(V10:V27)</f>
        <v>1018000</v>
      </c>
      <c r="W9" s="41">
        <f t="shared" si="3"/>
        <v>0</v>
      </c>
    </row>
    <row r="10" spans="1:23" x14ac:dyDescent="0.2">
      <c r="A10" s="23" t="s">
        <v>36</v>
      </c>
      <c r="B10" s="42">
        <v>61137000</v>
      </c>
      <c r="C10" s="42">
        <v>8000000</v>
      </c>
      <c r="D10" s="42"/>
      <c r="E10" s="42">
        <f t="shared" ref="E10:E41" si="4">$B10      +$C10      +$D10</f>
        <v>69137000</v>
      </c>
      <c r="F10" s="43">
        <v>69137000</v>
      </c>
      <c r="G10" s="44">
        <v>69137000</v>
      </c>
      <c r="H10" s="43">
        <v>15171000</v>
      </c>
      <c r="I10" s="44">
        <v>10264374</v>
      </c>
      <c r="J10" s="43">
        <v>27825000</v>
      </c>
      <c r="K10" s="44">
        <v>33042940</v>
      </c>
      <c r="L10" s="43">
        <v>7197000</v>
      </c>
      <c r="M10" s="44">
        <v>3529127</v>
      </c>
      <c r="N10" s="43"/>
      <c r="O10" s="44"/>
      <c r="P10" s="43">
        <f t="shared" ref="P10:P41" si="5">$H10      +$J10      +$L10      +$N10</f>
        <v>50193000</v>
      </c>
      <c r="Q10" s="44">
        <f t="shared" ref="Q10:Q41" si="6">$I10      +$K10      +$M10      +$O10</f>
        <v>46836441</v>
      </c>
      <c r="R10" s="24">
        <f t="shared" ref="R10:R41" si="7">IF(($J10      =0),0,((($L10      -$J10      )/$J10      )*100))</f>
        <v>-74.134770889487868</v>
      </c>
      <c r="S10" s="25">
        <f t="shared" ref="S10:S41" si="8">IF(($K10      =0),0,((($M10      -$K10      )/$K10      )*100))</f>
        <v>-89.319573258311763</v>
      </c>
      <c r="T10" s="24">
        <f t="shared" ref="T10:T41" si="9">IF(($E10      =0),0,(($P10      /$E10      )*100))</f>
        <v>72.599331761574845</v>
      </c>
      <c r="U10" s="26">
        <f t="shared" ref="U10:U41" si="10">IF(($E10      =0),0,(($Q10      /$E10      )*100))</f>
        <v>67.744393016763809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53183000</v>
      </c>
      <c r="C13" s="42"/>
      <c r="D13" s="42"/>
      <c r="E13" s="42">
        <f t="shared" si="4"/>
        <v>53183000</v>
      </c>
      <c r="F13" s="43">
        <v>53183000</v>
      </c>
      <c r="G13" s="44">
        <v>53183000</v>
      </c>
      <c r="H13" s="43">
        <v>12728000</v>
      </c>
      <c r="I13" s="44">
        <v>14224677</v>
      </c>
      <c r="J13" s="43">
        <v>9946000</v>
      </c>
      <c r="K13" s="44">
        <v>14545500</v>
      </c>
      <c r="L13" s="43">
        <v>14442000</v>
      </c>
      <c r="M13" s="44">
        <v>8295195</v>
      </c>
      <c r="N13" s="43"/>
      <c r="O13" s="44"/>
      <c r="P13" s="43">
        <f t="shared" si="5"/>
        <v>37116000</v>
      </c>
      <c r="Q13" s="44">
        <f t="shared" si="6"/>
        <v>37065372</v>
      </c>
      <c r="R13" s="24">
        <f t="shared" si="7"/>
        <v>45.204102151618741</v>
      </c>
      <c r="S13" s="25">
        <f t="shared" si="8"/>
        <v>-42.970712591523153</v>
      </c>
      <c r="T13" s="24">
        <f t="shared" si="9"/>
        <v>69.789218359250142</v>
      </c>
      <c r="U13" s="26">
        <f t="shared" si="10"/>
        <v>69.694022525995152</v>
      </c>
      <c r="V13" s="43"/>
      <c r="W13" s="44"/>
    </row>
    <row r="14" spans="1:23" x14ac:dyDescent="0.2">
      <c r="A14" s="23" t="s">
        <v>40</v>
      </c>
      <c r="B14" s="42">
        <v>1000000</v>
      </c>
      <c r="C14" s="42">
        <v>23004000</v>
      </c>
      <c r="D14" s="42"/>
      <c r="E14" s="42">
        <f t="shared" si="4"/>
        <v>24004000</v>
      </c>
      <c r="F14" s="43">
        <v>24004000</v>
      </c>
      <c r="G14" s="44">
        <v>24004000</v>
      </c>
      <c r="H14" s="43"/>
      <c r="I14" s="44"/>
      <c r="J14" s="43">
        <v>969000</v>
      </c>
      <c r="K14" s="44">
        <v>968564</v>
      </c>
      <c r="L14" s="43"/>
      <c r="M14" s="44">
        <v>114736</v>
      </c>
      <c r="N14" s="43"/>
      <c r="O14" s="44"/>
      <c r="P14" s="43">
        <f t="shared" si="5"/>
        <v>969000</v>
      </c>
      <c r="Q14" s="44">
        <f t="shared" si="6"/>
        <v>1083300</v>
      </c>
      <c r="R14" s="24">
        <f t="shared" si="7"/>
        <v>-100</v>
      </c>
      <c r="S14" s="25">
        <f t="shared" si="8"/>
        <v>-88.154009440780371</v>
      </c>
      <c r="T14" s="24">
        <f t="shared" si="9"/>
        <v>4.0368271954674215</v>
      </c>
      <c r="U14" s="26">
        <f t="shared" si="10"/>
        <v>4.5129978336943841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31000000</v>
      </c>
      <c r="C23" s="42">
        <v>-6200000</v>
      </c>
      <c r="D23" s="42"/>
      <c r="E23" s="42">
        <f t="shared" si="4"/>
        <v>24800000</v>
      </c>
      <c r="F23" s="43">
        <v>31000000</v>
      </c>
      <c r="G23" s="44">
        <v>24800000</v>
      </c>
      <c r="H23" s="43"/>
      <c r="I23" s="44"/>
      <c r="J23" s="43">
        <v>12978000</v>
      </c>
      <c r="K23" s="44">
        <v>12940207</v>
      </c>
      <c r="L23" s="43">
        <v>1167000</v>
      </c>
      <c r="M23" s="44">
        <v>2287702</v>
      </c>
      <c r="N23" s="43"/>
      <c r="O23" s="44"/>
      <c r="P23" s="43">
        <f t="shared" si="5"/>
        <v>14145000</v>
      </c>
      <c r="Q23" s="44">
        <f t="shared" si="6"/>
        <v>15227909</v>
      </c>
      <c r="R23" s="24">
        <f t="shared" si="7"/>
        <v>-91.007859454461396</v>
      </c>
      <c r="S23" s="25">
        <f t="shared" si="8"/>
        <v>-82.320978327471877</v>
      </c>
      <c r="T23" s="24">
        <f t="shared" si="9"/>
        <v>57.036290322580641</v>
      </c>
      <c r="U23" s="26">
        <f t="shared" si="10"/>
        <v>61.402858870967748</v>
      </c>
      <c r="V23" s="43">
        <v>1018000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8271000</v>
      </c>
      <c r="C28" s="39">
        <f t="shared" si="11"/>
        <v>0</v>
      </c>
      <c r="D28" s="39">
        <f t="shared" si="11"/>
        <v>0</v>
      </c>
      <c r="E28" s="39">
        <f t="shared" si="11"/>
        <v>8271000</v>
      </c>
      <c r="F28" s="40">
        <f t="shared" si="11"/>
        <v>8271000</v>
      </c>
      <c r="G28" s="41">
        <f t="shared" si="11"/>
        <v>8271000</v>
      </c>
      <c r="H28" s="40">
        <f t="shared" si="11"/>
        <v>1298000</v>
      </c>
      <c r="I28" s="41">
        <f t="shared" si="11"/>
        <v>1298500</v>
      </c>
      <c r="J28" s="40">
        <f t="shared" si="11"/>
        <v>1639000</v>
      </c>
      <c r="K28" s="41">
        <f t="shared" si="11"/>
        <v>2546468</v>
      </c>
      <c r="L28" s="40">
        <f t="shared" si="11"/>
        <v>2926000</v>
      </c>
      <c r="M28" s="41">
        <f t="shared" si="11"/>
        <v>1433799</v>
      </c>
      <c r="N28" s="40">
        <f t="shared" si="11"/>
        <v>0</v>
      </c>
      <c r="O28" s="41">
        <f t="shared" si="11"/>
        <v>0</v>
      </c>
      <c r="P28" s="40">
        <f t="shared" si="11"/>
        <v>5863000</v>
      </c>
      <c r="Q28" s="41">
        <f t="shared" si="11"/>
        <v>5278767</v>
      </c>
      <c r="R28" s="20">
        <f t="shared" si="7"/>
        <v>78.523489932885909</v>
      </c>
      <c r="S28" s="21">
        <f t="shared" si="8"/>
        <v>-43.694599735790909</v>
      </c>
      <c r="T28" s="20">
        <f t="shared" si="9"/>
        <v>70.886228992866634</v>
      </c>
      <c r="U28" s="22">
        <f t="shared" si="10"/>
        <v>63.822597025752628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1032000</v>
      </c>
      <c r="I31" s="44">
        <v>1032500</v>
      </c>
      <c r="J31" s="43">
        <v>153000</v>
      </c>
      <c r="K31" s="44">
        <v>152469</v>
      </c>
      <c r="L31" s="43">
        <v>485000</v>
      </c>
      <c r="M31" s="44">
        <v>425000</v>
      </c>
      <c r="N31" s="43"/>
      <c r="O31" s="44"/>
      <c r="P31" s="43">
        <f t="shared" si="5"/>
        <v>1670000</v>
      </c>
      <c r="Q31" s="44">
        <f t="shared" si="6"/>
        <v>1609969</v>
      </c>
      <c r="R31" s="24">
        <f t="shared" si="7"/>
        <v>216.99346405228758</v>
      </c>
      <c r="S31" s="25">
        <f t="shared" si="8"/>
        <v>178.74518754632089</v>
      </c>
      <c r="T31" s="24">
        <f t="shared" si="9"/>
        <v>55.666666666666664</v>
      </c>
      <c r="U31" s="26">
        <f t="shared" si="10"/>
        <v>53.665633333333332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1271000</v>
      </c>
      <c r="C33" s="42"/>
      <c r="D33" s="42"/>
      <c r="E33" s="42">
        <f t="shared" si="4"/>
        <v>1271000</v>
      </c>
      <c r="F33" s="43">
        <v>1271000</v>
      </c>
      <c r="G33" s="44">
        <v>1271000</v>
      </c>
      <c r="H33" s="43">
        <v>266000</v>
      </c>
      <c r="I33" s="44">
        <v>266000</v>
      </c>
      <c r="J33" s="43">
        <v>286000</v>
      </c>
      <c r="K33" s="44">
        <v>300521</v>
      </c>
      <c r="L33" s="43">
        <v>278000</v>
      </c>
      <c r="M33" s="44">
        <v>177400</v>
      </c>
      <c r="N33" s="43"/>
      <c r="O33" s="44"/>
      <c r="P33" s="43">
        <f t="shared" si="5"/>
        <v>830000</v>
      </c>
      <c r="Q33" s="44">
        <f t="shared" si="6"/>
        <v>743921</v>
      </c>
      <c r="R33" s="24">
        <f t="shared" si="7"/>
        <v>-2.7972027972027971</v>
      </c>
      <c r="S33" s="25">
        <f t="shared" si="8"/>
        <v>-40.969183517957148</v>
      </c>
      <c r="T33" s="24">
        <f t="shared" si="9"/>
        <v>65.302911093627074</v>
      </c>
      <c r="U33" s="26">
        <f t="shared" si="10"/>
        <v>58.530369787568844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1200000</v>
      </c>
      <c r="K36" s="44">
        <v>2093478</v>
      </c>
      <c r="L36" s="43">
        <v>2163000</v>
      </c>
      <c r="M36" s="44">
        <v>831399</v>
      </c>
      <c r="N36" s="43"/>
      <c r="O36" s="44"/>
      <c r="P36" s="43">
        <f t="shared" si="5"/>
        <v>3363000</v>
      </c>
      <c r="Q36" s="44">
        <f t="shared" si="6"/>
        <v>2924877</v>
      </c>
      <c r="R36" s="24">
        <f t="shared" si="7"/>
        <v>80.25</v>
      </c>
      <c r="S36" s="25">
        <f t="shared" si="8"/>
        <v>-60.286231811368452</v>
      </c>
      <c r="T36" s="24">
        <f t="shared" si="9"/>
        <v>84.075000000000003</v>
      </c>
      <c r="U36" s="26">
        <f t="shared" si="10"/>
        <v>73.121925000000005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83698000</v>
      </c>
      <c r="C43" s="45">
        <f t="shared" si="20"/>
        <v>-2000000</v>
      </c>
      <c r="D43" s="45">
        <f t="shared" si="20"/>
        <v>0</v>
      </c>
      <c r="E43" s="45">
        <f t="shared" si="20"/>
        <v>81698000</v>
      </c>
      <c r="F43" s="46">
        <f t="shared" si="20"/>
        <v>81698000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83698000</v>
      </c>
      <c r="C44" s="39">
        <f t="shared" si="22"/>
        <v>-2000000</v>
      </c>
      <c r="D44" s="39">
        <f t="shared" si="22"/>
        <v>0</v>
      </c>
      <c r="E44" s="39">
        <f t="shared" si="22"/>
        <v>81698000</v>
      </c>
      <c r="F44" s="40">
        <f t="shared" si="22"/>
        <v>81698000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81698000</v>
      </c>
      <c r="C46" s="42"/>
      <c r="D46" s="42"/>
      <c r="E46" s="42">
        <f t="shared" si="13"/>
        <v>81698000</v>
      </c>
      <c r="F46" s="43">
        <v>81698000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-2000000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238289000</v>
      </c>
      <c r="C61" s="39">
        <f t="shared" si="26"/>
        <v>22804000</v>
      </c>
      <c r="D61" s="39">
        <f t="shared" si="26"/>
        <v>0</v>
      </c>
      <c r="E61" s="39">
        <f t="shared" si="26"/>
        <v>261093000</v>
      </c>
      <c r="F61" s="40">
        <f t="shared" si="26"/>
        <v>267293000</v>
      </c>
      <c r="G61" s="41">
        <f t="shared" si="26"/>
        <v>179395000</v>
      </c>
      <c r="H61" s="40">
        <f t="shared" si="26"/>
        <v>29197000</v>
      </c>
      <c r="I61" s="41">
        <f t="shared" si="26"/>
        <v>25787551</v>
      </c>
      <c r="J61" s="40">
        <f t="shared" si="26"/>
        <v>53357000</v>
      </c>
      <c r="K61" s="41">
        <f t="shared" si="26"/>
        <v>64043679</v>
      </c>
      <c r="L61" s="40">
        <f t="shared" si="26"/>
        <v>25732000</v>
      </c>
      <c r="M61" s="41">
        <f t="shared" si="26"/>
        <v>15660559</v>
      </c>
      <c r="N61" s="40">
        <f t="shared" si="26"/>
        <v>0</v>
      </c>
      <c r="O61" s="41">
        <f t="shared" si="26"/>
        <v>0</v>
      </c>
      <c r="P61" s="40">
        <f t="shared" si="26"/>
        <v>108286000</v>
      </c>
      <c r="Q61" s="41">
        <f t="shared" si="26"/>
        <v>105491789</v>
      </c>
      <c r="R61" s="20">
        <f t="shared" si="16"/>
        <v>-51.773900331727795</v>
      </c>
      <c r="S61" s="21">
        <f t="shared" si="17"/>
        <v>-75.547065308349943</v>
      </c>
      <c r="T61" s="20">
        <f t="shared" si="18"/>
        <v>41.47411075746956</v>
      </c>
      <c r="U61" s="22">
        <f t="shared" si="19"/>
        <v>40.403913165040812</v>
      </c>
      <c r="V61" s="40">
        <f t="shared" ref="V61:W61" si="27">+V8+V43</f>
        <v>1018000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238289000</v>
      </c>
      <c r="C65" s="48">
        <f t="shared" si="30"/>
        <v>22804000</v>
      </c>
      <c r="D65" s="48">
        <f t="shared" si="30"/>
        <v>0</v>
      </c>
      <c r="E65" s="48">
        <f t="shared" si="30"/>
        <v>261093000</v>
      </c>
      <c r="F65" s="49">
        <f t="shared" si="30"/>
        <v>267293000</v>
      </c>
      <c r="G65" s="50">
        <f t="shared" si="30"/>
        <v>179395000</v>
      </c>
      <c r="H65" s="49">
        <f t="shared" si="30"/>
        <v>29197000</v>
      </c>
      <c r="I65" s="50">
        <f t="shared" si="30"/>
        <v>25787551</v>
      </c>
      <c r="J65" s="49">
        <f t="shared" si="30"/>
        <v>53357000</v>
      </c>
      <c r="K65" s="50">
        <f t="shared" si="30"/>
        <v>64043679</v>
      </c>
      <c r="L65" s="49">
        <f t="shared" si="30"/>
        <v>25732000</v>
      </c>
      <c r="M65" s="51">
        <f t="shared" si="30"/>
        <v>15660559</v>
      </c>
      <c r="N65" s="49">
        <f t="shared" si="30"/>
        <v>0</v>
      </c>
      <c r="O65" s="50">
        <f t="shared" si="30"/>
        <v>0</v>
      </c>
      <c r="P65" s="49">
        <f t="shared" si="30"/>
        <v>108286000</v>
      </c>
      <c r="Q65" s="50">
        <f t="shared" si="30"/>
        <v>105491789</v>
      </c>
      <c r="R65" s="34">
        <f t="shared" si="16"/>
        <v>-51.773900331727795</v>
      </c>
      <c r="S65" s="35">
        <f t="shared" si="17"/>
        <v>-75.547065308349943</v>
      </c>
      <c r="T65" s="34">
        <f t="shared" si="18"/>
        <v>41.47411075746956</v>
      </c>
      <c r="U65" s="35">
        <f t="shared" si="19"/>
        <v>40.403913165040812</v>
      </c>
      <c r="V65" s="49">
        <f>+V61+V62</f>
        <v>1018000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46154000</v>
      </c>
      <c r="C8" s="36">
        <f t="shared" si="0"/>
        <v>-16314000</v>
      </c>
      <c r="D8" s="36">
        <f t="shared" si="0"/>
        <v>0</v>
      </c>
      <c r="E8" s="36">
        <f t="shared" si="0"/>
        <v>29840000</v>
      </c>
      <c r="F8" s="37">
        <f t="shared" si="0"/>
        <v>32840000</v>
      </c>
      <c r="G8" s="38">
        <f t="shared" si="0"/>
        <v>29840000</v>
      </c>
      <c r="H8" s="37">
        <f t="shared" si="0"/>
        <v>2896000</v>
      </c>
      <c r="I8" s="38">
        <f t="shared" si="0"/>
        <v>1465421</v>
      </c>
      <c r="J8" s="37">
        <f t="shared" si="0"/>
        <v>6649000</v>
      </c>
      <c r="K8" s="38">
        <f t="shared" si="0"/>
        <v>2921133</v>
      </c>
      <c r="L8" s="37">
        <f t="shared" si="0"/>
        <v>11071000</v>
      </c>
      <c r="M8" s="38">
        <f t="shared" si="0"/>
        <v>12366405</v>
      </c>
      <c r="N8" s="37">
        <f t="shared" si="0"/>
        <v>0</v>
      </c>
      <c r="O8" s="38">
        <f t="shared" si="0"/>
        <v>0</v>
      </c>
      <c r="P8" s="37">
        <f t="shared" si="0"/>
        <v>20616000</v>
      </c>
      <c r="Q8" s="38">
        <f t="shared" si="0"/>
        <v>16752959</v>
      </c>
      <c r="R8" s="16">
        <f>IF(($J8       =0),0,((($L8       -$J8       )/$J8       )*100))</f>
        <v>66.506241540081206</v>
      </c>
      <c r="S8" s="17">
        <f>IF(($K8       =0),0,((($M8       -$K8       )/$K8       )*100))</f>
        <v>323.34275775871896</v>
      </c>
      <c r="T8" s="16">
        <f>IF(($E8       =0),0,(($P8       /$E8       )*100))</f>
        <v>69.088471849865954</v>
      </c>
      <c r="U8" s="18">
        <f>IF(($E8       =0),0,(($Q8       /$E8       )*100))</f>
        <v>56.142623994638072</v>
      </c>
      <c r="V8" s="37">
        <f t="shared" ref="V8:W8" si="1">+V9+V28</f>
        <v>1438000</v>
      </c>
      <c r="W8" s="38">
        <f t="shared" si="1"/>
        <v>1438000</v>
      </c>
    </row>
    <row r="9" spans="1:23" x14ac:dyDescent="0.2">
      <c r="A9" s="19" t="s">
        <v>35</v>
      </c>
      <c r="B9" s="39">
        <f t="shared" ref="B9:Q9" si="2">SUM(B10:B27)</f>
        <v>42937000</v>
      </c>
      <c r="C9" s="39">
        <f t="shared" si="2"/>
        <v>-16314000</v>
      </c>
      <c r="D9" s="39">
        <f t="shared" si="2"/>
        <v>0</v>
      </c>
      <c r="E9" s="39">
        <f t="shared" si="2"/>
        <v>26623000</v>
      </c>
      <c r="F9" s="40">
        <f t="shared" si="2"/>
        <v>29623000</v>
      </c>
      <c r="G9" s="41">
        <f t="shared" si="2"/>
        <v>26623000</v>
      </c>
      <c r="H9" s="40">
        <f t="shared" si="2"/>
        <v>2749000</v>
      </c>
      <c r="I9" s="41">
        <f t="shared" si="2"/>
        <v>1457543</v>
      </c>
      <c r="J9" s="40">
        <f t="shared" si="2"/>
        <v>6291000</v>
      </c>
      <c r="K9" s="41">
        <f t="shared" si="2"/>
        <v>2208445</v>
      </c>
      <c r="L9" s="40">
        <f t="shared" si="2"/>
        <v>10700000</v>
      </c>
      <c r="M9" s="41">
        <f t="shared" si="2"/>
        <v>11873982</v>
      </c>
      <c r="N9" s="40">
        <f t="shared" si="2"/>
        <v>0</v>
      </c>
      <c r="O9" s="41">
        <f t="shared" si="2"/>
        <v>0</v>
      </c>
      <c r="P9" s="40">
        <f t="shared" si="2"/>
        <v>19740000</v>
      </c>
      <c r="Q9" s="41">
        <f t="shared" si="2"/>
        <v>15539970</v>
      </c>
      <c r="R9" s="20">
        <f>IF(($J9       =0),0,((($L9       -$J9       )/$J9       )*100))</f>
        <v>70.084247337466223</v>
      </c>
      <c r="S9" s="21">
        <f>IF(($K9       =0),0,((($M9       -$K9       )/$K9       )*100))</f>
        <v>437.66256347792228</v>
      </c>
      <c r="T9" s="20">
        <f>IF(($E9       =0),0,(($P9       /$E9       )*100))</f>
        <v>74.146414754159935</v>
      </c>
      <c r="U9" s="22">
        <f>IF(($E9       =0),0,(($Q9       /$E9       )*100))</f>
        <v>58.370469143222024</v>
      </c>
      <c r="V9" s="40">
        <f t="shared" ref="V9:W9" si="3">SUM(V10:V27)</f>
        <v>1438000</v>
      </c>
      <c r="W9" s="41">
        <f t="shared" si="3"/>
        <v>1438000</v>
      </c>
    </row>
    <row r="10" spans="1:23" x14ac:dyDescent="0.2">
      <c r="A10" s="23" t="s">
        <v>36</v>
      </c>
      <c r="B10" s="42">
        <v>23112000</v>
      </c>
      <c r="C10" s="42">
        <v>-13314000</v>
      </c>
      <c r="D10" s="42"/>
      <c r="E10" s="42">
        <f t="shared" ref="E10:E41" si="4">$B10      +$C10      +$D10</f>
        <v>9798000</v>
      </c>
      <c r="F10" s="43">
        <v>9798000</v>
      </c>
      <c r="G10" s="44">
        <v>9798000</v>
      </c>
      <c r="H10" s="43"/>
      <c r="I10" s="44"/>
      <c r="J10" s="43">
        <v>1395000</v>
      </c>
      <c r="K10" s="44"/>
      <c r="L10" s="43">
        <v>8076000</v>
      </c>
      <c r="M10" s="44">
        <v>5613622</v>
      </c>
      <c r="N10" s="43"/>
      <c r="O10" s="44"/>
      <c r="P10" s="43">
        <f t="shared" ref="P10:P41" si="5">$H10      +$J10      +$L10      +$N10</f>
        <v>9471000</v>
      </c>
      <c r="Q10" s="44">
        <f t="shared" ref="Q10:Q41" si="6">$I10      +$K10      +$M10      +$O10</f>
        <v>5613622</v>
      </c>
      <c r="R10" s="24">
        <f t="shared" ref="R10:R41" si="7">IF(($J10      =0),0,((($L10      -$J10      )/$J10      )*100))</f>
        <v>478.92473118279565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96.66258420085731</v>
      </c>
      <c r="U10" s="26">
        <f t="shared" ref="U10:U41" si="10">IF(($E10      =0),0,(($Q10      /$E10      )*100))</f>
        <v>57.293549704021231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4825000</v>
      </c>
      <c r="C13" s="42"/>
      <c r="D13" s="42"/>
      <c r="E13" s="42">
        <f t="shared" si="4"/>
        <v>4825000</v>
      </c>
      <c r="F13" s="43">
        <v>4825000</v>
      </c>
      <c r="G13" s="44">
        <v>4825000</v>
      </c>
      <c r="H13" s="43">
        <v>384000</v>
      </c>
      <c r="I13" s="44"/>
      <c r="J13" s="43">
        <v>1033000</v>
      </c>
      <c r="K13" s="44">
        <v>1123751</v>
      </c>
      <c r="L13" s="43">
        <v>2624000</v>
      </c>
      <c r="M13" s="44">
        <v>2574068</v>
      </c>
      <c r="N13" s="43"/>
      <c r="O13" s="44"/>
      <c r="P13" s="43">
        <f t="shared" si="5"/>
        <v>4041000</v>
      </c>
      <c r="Q13" s="44">
        <f t="shared" si="6"/>
        <v>3697819</v>
      </c>
      <c r="R13" s="24">
        <f t="shared" si="7"/>
        <v>154.01742497579863</v>
      </c>
      <c r="S13" s="25">
        <f t="shared" si="8"/>
        <v>129.06035233783996</v>
      </c>
      <c r="T13" s="24">
        <f t="shared" si="9"/>
        <v>83.751295336787564</v>
      </c>
      <c r="U13" s="26">
        <f t="shared" si="10"/>
        <v>76.638735751295343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>
        <v>-3000000</v>
      </c>
      <c r="D23" s="42"/>
      <c r="E23" s="42">
        <f t="shared" si="4"/>
        <v>12000000</v>
      </c>
      <c r="F23" s="43">
        <v>15000000</v>
      </c>
      <c r="G23" s="44">
        <v>12000000</v>
      </c>
      <c r="H23" s="43">
        <v>2365000</v>
      </c>
      <c r="I23" s="44">
        <v>1457543</v>
      </c>
      <c r="J23" s="43">
        <v>3863000</v>
      </c>
      <c r="K23" s="44">
        <v>1084694</v>
      </c>
      <c r="L23" s="43"/>
      <c r="M23" s="44">
        <v>3686292</v>
      </c>
      <c r="N23" s="43"/>
      <c r="O23" s="44"/>
      <c r="P23" s="43">
        <f t="shared" si="5"/>
        <v>6228000</v>
      </c>
      <c r="Q23" s="44">
        <f t="shared" si="6"/>
        <v>6228529</v>
      </c>
      <c r="R23" s="24">
        <f t="shared" si="7"/>
        <v>-100</v>
      </c>
      <c r="S23" s="25">
        <f t="shared" si="8"/>
        <v>239.84626078875698</v>
      </c>
      <c r="T23" s="24">
        <f t="shared" si="9"/>
        <v>51.9</v>
      </c>
      <c r="U23" s="26">
        <f t="shared" si="10"/>
        <v>51.904408333333329</v>
      </c>
      <c r="V23" s="43">
        <v>1438000</v>
      </c>
      <c r="W23" s="44">
        <v>1438000</v>
      </c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3217000</v>
      </c>
      <c r="C28" s="39">
        <f t="shared" si="11"/>
        <v>0</v>
      </c>
      <c r="D28" s="39">
        <f t="shared" si="11"/>
        <v>0</v>
      </c>
      <c r="E28" s="39">
        <f t="shared" si="11"/>
        <v>3217000</v>
      </c>
      <c r="F28" s="40">
        <f t="shared" si="11"/>
        <v>3217000</v>
      </c>
      <c r="G28" s="41">
        <f t="shared" si="11"/>
        <v>3217000</v>
      </c>
      <c r="H28" s="40">
        <f t="shared" si="11"/>
        <v>147000</v>
      </c>
      <c r="I28" s="41">
        <f t="shared" si="11"/>
        <v>7878</v>
      </c>
      <c r="J28" s="40">
        <f t="shared" si="11"/>
        <v>358000</v>
      </c>
      <c r="K28" s="41">
        <f t="shared" si="11"/>
        <v>712688</v>
      </c>
      <c r="L28" s="40">
        <f t="shared" si="11"/>
        <v>371000</v>
      </c>
      <c r="M28" s="41">
        <f t="shared" si="11"/>
        <v>492423</v>
      </c>
      <c r="N28" s="40">
        <f t="shared" si="11"/>
        <v>0</v>
      </c>
      <c r="O28" s="41">
        <f t="shared" si="11"/>
        <v>0</v>
      </c>
      <c r="P28" s="40">
        <f t="shared" si="11"/>
        <v>876000</v>
      </c>
      <c r="Q28" s="41">
        <f t="shared" si="11"/>
        <v>1212989</v>
      </c>
      <c r="R28" s="20">
        <f t="shared" si="7"/>
        <v>3.6312849162011176</v>
      </c>
      <c r="S28" s="21">
        <f t="shared" si="8"/>
        <v>-30.906231057629707</v>
      </c>
      <c r="T28" s="20">
        <f t="shared" si="9"/>
        <v>27.230338824992227</v>
      </c>
      <c r="U28" s="22">
        <f t="shared" si="10"/>
        <v>37.705595275101025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/>
      <c r="I31" s="44"/>
      <c r="J31" s="43"/>
      <c r="K31" s="44">
        <v>331611</v>
      </c>
      <c r="L31" s="43"/>
      <c r="M31" s="44">
        <v>127200</v>
      </c>
      <c r="N31" s="43"/>
      <c r="O31" s="44"/>
      <c r="P31" s="43">
        <f t="shared" si="5"/>
        <v>0</v>
      </c>
      <c r="Q31" s="44">
        <f t="shared" si="6"/>
        <v>458811</v>
      </c>
      <c r="R31" s="24">
        <f t="shared" si="7"/>
        <v>0</v>
      </c>
      <c r="S31" s="25">
        <f t="shared" si="8"/>
        <v>-61.641803197119515</v>
      </c>
      <c r="T31" s="24">
        <f t="shared" si="9"/>
        <v>0</v>
      </c>
      <c r="U31" s="26">
        <f t="shared" si="10"/>
        <v>22.940550000000002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1217000</v>
      </c>
      <c r="C33" s="42"/>
      <c r="D33" s="42"/>
      <c r="E33" s="42">
        <f t="shared" si="4"/>
        <v>1217000</v>
      </c>
      <c r="F33" s="43">
        <v>1217000</v>
      </c>
      <c r="G33" s="44">
        <v>1217000</v>
      </c>
      <c r="H33" s="43">
        <v>147000</v>
      </c>
      <c r="I33" s="44">
        <v>7878</v>
      </c>
      <c r="J33" s="43">
        <v>358000</v>
      </c>
      <c r="K33" s="44">
        <v>381077</v>
      </c>
      <c r="L33" s="43">
        <v>371000</v>
      </c>
      <c r="M33" s="44">
        <v>365223</v>
      </c>
      <c r="N33" s="43"/>
      <c r="O33" s="44"/>
      <c r="P33" s="43">
        <f t="shared" si="5"/>
        <v>876000</v>
      </c>
      <c r="Q33" s="44">
        <f t="shared" si="6"/>
        <v>754178</v>
      </c>
      <c r="R33" s="24">
        <f t="shared" si="7"/>
        <v>3.6312849162011176</v>
      </c>
      <c r="S33" s="25">
        <f t="shared" si="8"/>
        <v>-4.1603140572640172</v>
      </c>
      <c r="T33" s="24">
        <f t="shared" si="9"/>
        <v>71.980279375513561</v>
      </c>
      <c r="U33" s="26">
        <f t="shared" si="10"/>
        <v>61.970254724732953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16301000</v>
      </c>
      <c r="C43" s="45">
        <f t="shared" si="20"/>
        <v>0</v>
      </c>
      <c r="D43" s="45">
        <f t="shared" si="20"/>
        <v>0</v>
      </c>
      <c r="E43" s="45">
        <f t="shared" si="20"/>
        <v>16301000</v>
      </c>
      <c r="F43" s="46">
        <f t="shared" si="20"/>
        <v>16301000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16301000</v>
      </c>
      <c r="C44" s="39">
        <f t="shared" si="22"/>
        <v>0</v>
      </c>
      <c r="D44" s="39">
        <f t="shared" si="22"/>
        <v>0</v>
      </c>
      <c r="E44" s="39">
        <f t="shared" si="22"/>
        <v>16301000</v>
      </c>
      <c r="F44" s="40">
        <f t="shared" si="22"/>
        <v>16301000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16301000</v>
      </c>
      <c r="C46" s="42"/>
      <c r="D46" s="42"/>
      <c r="E46" s="42">
        <f t="shared" si="13"/>
        <v>16301000</v>
      </c>
      <c r="F46" s="43">
        <v>16301000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62455000</v>
      </c>
      <c r="C61" s="39">
        <f t="shared" si="26"/>
        <v>-16314000</v>
      </c>
      <c r="D61" s="39">
        <f t="shared" si="26"/>
        <v>0</v>
      </c>
      <c r="E61" s="39">
        <f t="shared" si="26"/>
        <v>46141000</v>
      </c>
      <c r="F61" s="40">
        <f t="shared" si="26"/>
        <v>49141000</v>
      </c>
      <c r="G61" s="41">
        <f t="shared" si="26"/>
        <v>29840000</v>
      </c>
      <c r="H61" s="40">
        <f t="shared" si="26"/>
        <v>2896000</v>
      </c>
      <c r="I61" s="41">
        <f t="shared" si="26"/>
        <v>1465421</v>
      </c>
      <c r="J61" s="40">
        <f t="shared" si="26"/>
        <v>6649000</v>
      </c>
      <c r="K61" s="41">
        <f t="shared" si="26"/>
        <v>2921133</v>
      </c>
      <c r="L61" s="40">
        <f t="shared" si="26"/>
        <v>11071000</v>
      </c>
      <c r="M61" s="41">
        <f t="shared" si="26"/>
        <v>12366405</v>
      </c>
      <c r="N61" s="40">
        <f t="shared" si="26"/>
        <v>0</v>
      </c>
      <c r="O61" s="41">
        <f t="shared" si="26"/>
        <v>0</v>
      </c>
      <c r="P61" s="40">
        <f t="shared" si="26"/>
        <v>20616000</v>
      </c>
      <c r="Q61" s="41">
        <f t="shared" si="26"/>
        <v>16752959</v>
      </c>
      <c r="R61" s="20">
        <f t="shared" si="16"/>
        <v>66.506241540081206</v>
      </c>
      <c r="S61" s="21">
        <f t="shared" si="17"/>
        <v>323.34275775871896</v>
      </c>
      <c r="T61" s="20">
        <f t="shared" si="18"/>
        <v>44.680436054701893</v>
      </c>
      <c r="U61" s="22">
        <f t="shared" si="19"/>
        <v>36.308183611105086</v>
      </c>
      <c r="V61" s="40">
        <f t="shared" ref="V61:W61" si="27">+V8+V43</f>
        <v>1438000</v>
      </c>
      <c r="W61" s="41">
        <f t="shared" si="27"/>
        <v>1438000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62455000</v>
      </c>
      <c r="C65" s="48">
        <f t="shared" si="30"/>
        <v>-16314000</v>
      </c>
      <c r="D65" s="48">
        <f t="shared" si="30"/>
        <v>0</v>
      </c>
      <c r="E65" s="48">
        <f t="shared" si="30"/>
        <v>46141000</v>
      </c>
      <c r="F65" s="49">
        <f t="shared" si="30"/>
        <v>49141000</v>
      </c>
      <c r="G65" s="50">
        <f t="shared" si="30"/>
        <v>29840000</v>
      </c>
      <c r="H65" s="49">
        <f t="shared" si="30"/>
        <v>2896000</v>
      </c>
      <c r="I65" s="50">
        <f t="shared" si="30"/>
        <v>1465421</v>
      </c>
      <c r="J65" s="49">
        <f t="shared" si="30"/>
        <v>6649000</v>
      </c>
      <c r="K65" s="50">
        <f t="shared" si="30"/>
        <v>2921133</v>
      </c>
      <c r="L65" s="49">
        <f t="shared" si="30"/>
        <v>11071000</v>
      </c>
      <c r="M65" s="51">
        <f t="shared" si="30"/>
        <v>12366405</v>
      </c>
      <c r="N65" s="49">
        <f t="shared" si="30"/>
        <v>0</v>
      </c>
      <c r="O65" s="50">
        <f t="shared" si="30"/>
        <v>0</v>
      </c>
      <c r="P65" s="49">
        <f t="shared" si="30"/>
        <v>20616000</v>
      </c>
      <c r="Q65" s="50">
        <f t="shared" si="30"/>
        <v>16752959</v>
      </c>
      <c r="R65" s="34">
        <f t="shared" si="16"/>
        <v>66.506241540081206</v>
      </c>
      <c r="S65" s="35">
        <f t="shared" si="17"/>
        <v>323.34275775871896</v>
      </c>
      <c r="T65" s="34">
        <f t="shared" si="18"/>
        <v>44.680436054701893</v>
      </c>
      <c r="U65" s="35">
        <f t="shared" si="19"/>
        <v>36.308183611105086</v>
      </c>
      <c r="V65" s="49">
        <f>+V61+V62</f>
        <v>1438000</v>
      </c>
      <c r="W65" s="50">
        <f>+W61+W62</f>
        <v>1438000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6378000</v>
      </c>
      <c r="C8" s="36">
        <f t="shared" si="0"/>
        <v>-91000</v>
      </c>
      <c r="D8" s="36">
        <f t="shared" si="0"/>
        <v>0</v>
      </c>
      <c r="E8" s="36">
        <f t="shared" si="0"/>
        <v>6287000</v>
      </c>
      <c r="F8" s="37">
        <f t="shared" si="0"/>
        <v>6287000</v>
      </c>
      <c r="G8" s="38">
        <f t="shared" si="0"/>
        <v>6287000</v>
      </c>
      <c r="H8" s="37">
        <f t="shared" si="0"/>
        <v>1231000</v>
      </c>
      <c r="I8" s="38">
        <f t="shared" si="0"/>
        <v>1198262</v>
      </c>
      <c r="J8" s="37">
        <f t="shared" si="0"/>
        <v>2021000</v>
      </c>
      <c r="K8" s="38">
        <f t="shared" si="0"/>
        <v>1773446</v>
      </c>
      <c r="L8" s="37">
        <f t="shared" si="0"/>
        <v>924000</v>
      </c>
      <c r="M8" s="38">
        <f t="shared" si="0"/>
        <v>1588145</v>
      </c>
      <c r="N8" s="37">
        <f t="shared" si="0"/>
        <v>0</v>
      </c>
      <c r="O8" s="38">
        <f t="shared" si="0"/>
        <v>0</v>
      </c>
      <c r="P8" s="37">
        <f t="shared" si="0"/>
        <v>4176000</v>
      </c>
      <c r="Q8" s="38">
        <f t="shared" si="0"/>
        <v>4559853</v>
      </c>
      <c r="R8" s="16">
        <f>IF(($J8       =0),0,((($L8       -$J8       )/$J8       )*100))</f>
        <v>-54.280059376546262</v>
      </c>
      <c r="S8" s="17">
        <f>IF(($K8       =0),0,((($M8       -$K8       )/$K8       )*100))</f>
        <v>-10.448640669070274</v>
      </c>
      <c r="T8" s="16">
        <f>IF(($E8       =0),0,(($P8       /$E8       )*100))</f>
        <v>66.422777159217432</v>
      </c>
      <c r="U8" s="18">
        <f>IF(($E8       =0),0,(($Q8       /$E8       )*100))</f>
        <v>72.528280578972485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3378000</v>
      </c>
      <c r="C9" s="39">
        <f t="shared" si="2"/>
        <v>0</v>
      </c>
      <c r="D9" s="39">
        <f t="shared" si="2"/>
        <v>0</v>
      </c>
      <c r="E9" s="39">
        <f t="shared" si="2"/>
        <v>3378000</v>
      </c>
      <c r="F9" s="40">
        <f t="shared" si="2"/>
        <v>3378000</v>
      </c>
      <c r="G9" s="41">
        <f t="shared" si="2"/>
        <v>3378000</v>
      </c>
      <c r="H9" s="40">
        <f t="shared" si="2"/>
        <v>670000</v>
      </c>
      <c r="I9" s="41">
        <f t="shared" si="2"/>
        <v>377148</v>
      </c>
      <c r="J9" s="40">
        <f t="shared" si="2"/>
        <v>733000</v>
      </c>
      <c r="K9" s="41">
        <f t="shared" si="2"/>
        <v>705937</v>
      </c>
      <c r="L9" s="40">
        <f t="shared" si="2"/>
        <v>484000</v>
      </c>
      <c r="M9" s="41">
        <f t="shared" si="2"/>
        <v>889494</v>
      </c>
      <c r="N9" s="40">
        <f t="shared" si="2"/>
        <v>0</v>
      </c>
      <c r="O9" s="41">
        <f t="shared" si="2"/>
        <v>0</v>
      </c>
      <c r="P9" s="40">
        <f t="shared" si="2"/>
        <v>1887000</v>
      </c>
      <c r="Q9" s="41">
        <f t="shared" si="2"/>
        <v>1972579</v>
      </c>
      <c r="R9" s="20">
        <f>IF(($J9       =0),0,((($L9       -$J9       )/$J9       )*100))</f>
        <v>-33.969986357435204</v>
      </c>
      <c r="S9" s="21">
        <f>IF(($K9       =0),0,((($M9       -$K9       )/$K9       )*100))</f>
        <v>26.001895353268068</v>
      </c>
      <c r="T9" s="20">
        <f>IF(($E9       =0),0,(($P9       /$E9       )*100))</f>
        <v>55.861456483126112</v>
      </c>
      <c r="U9" s="22">
        <f>IF(($E9       =0),0,(($Q9       /$E9       )*100))</f>
        <v>58.394878626406154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3378000</v>
      </c>
      <c r="C16" s="42"/>
      <c r="D16" s="42"/>
      <c r="E16" s="42">
        <f t="shared" si="4"/>
        <v>3378000</v>
      </c>
      <c r="F16" s="43">
        <v>3378000</v>
      </c>
      <c r="G16" s="44">
        <v>3378000</v>
      </c>
      <c r="H16" s="43">
        <v>670000</v>
      </c>
      <c r="I16" s="44">
        <v>377148</v>
      </c>
      <c r="J16" s="43">
        <v>733000</v>
      </c>
      <c r="K16" s="44">
        <v>705937</v>
      </c>
      <c r="L16" s="43">
        <v>484000</v>
      </c>
      <c r="M16" s="44">
        <v>889494</v>
      </c>
      <c r="N16" s="43"/>
      <c r="O16" s="44"/>
      <c r="P16" s="43">
        <f t="shared" si="5"/>
        <v>1887000</v>
      </c>
      <c r="Q16" s="44">
        <f t="shared" si="6"/>
        <v>1972579</v>
      </c>
      <c r="R16" s="24">
        <f t="shared" si="7"/>
        <v>-33.969986357435204</v>
      </c>
      <c r="S16" s="25">
        <f t="shared" si="8"/>
        <v>26.001895353268068</v>
      </c>
      <c r="T16" s="24">
        <f t="shared" si="9"/>
        <v>55.861456483126112</v>
      </c>
      <c r="U16" s="26">
        <f t="shared" si="10"/>
        <v>58.394878626406154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3000000</v>
      </c>
      <c r="C28" s="39">
        <f t="shared" si="11"/>
        <v>-91000</v>
      </c>
      <c r="D28" s="39">
        <f t="shared" si="11"/>
        <v>0</v>
      </c>
      <c r="E28" s="39">
        <f t="shared" si="11"/>
        <v>2909000</v>
      </c>
      <c r="F28" s="40">
        <f t="shared" si="11"/>
        <v>2909000</v>
      </c>
      <c r="G28" s="41">
        <f t="shared" si="11"/>
        <v>2909000</v>
      </c>
      <c r="H28" s="40">
        <f t="shared" si="11"/>
        <v>561000</v>
      </c>
      <c r="I28" s="41">
        <f t="shared" si="11"/>
        <v>821114</v>
      </c>
      <c r="J28" s="40">
        <f t="shared" si="11"/>
        <v>1288000</v>
      </c>
      <c r="K28" s="41">
        <f t="shared" si="11"/>
        <v>1067509</v>
      </c>
      <c r="L28" s="40">
        <f t="shared" si="11"/>
        <v>440000</v>
      </c>
      <c r="M28" s="41">
        <f t="shared" si="11"/>
        <v>698651</v>
      </c>
      <c r="N28" s="40">
        <f t="shared" si="11"/>
        <v>0</v>
      </c>
      <c r="O28" s="41">
        <f t="shared" si="11"/>
        <v>0</v>
      </c>
      <c r="P28" s="40">
        <f t="shared" si="11"/>
        <v>2289000</v>
      </c>
      <c r="Q28" s="41">
        <f t="shared" si="11"/>
        <v>2587274</v>
      </c>
      <c r="R28" s="20">
        <f t="shared" si="7"/>
        <v>-65.838509316770185</v>
      </c>
      <c r="S28" s="21">
        <f t="shared" si="8"/>
        <v>-34.553151308326207</v>
      </c>
      <c r="T28" s="20">
        <f t="shared" si="9"/>
        <v>78.686833963561369</v>
      </c>
      <c r="U28" s="22">
        <f t="shared" si="10"/>
        <v>88.940323135097969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321000</v>
      </c>
      <c r="I31" s="44">
        <v>705270</v>
      </c>
      <c r="J31" s="43">
        <v>883000</v>
      </c>
      <c r="K31" s="44">
        <v>841315</v>
      </c>
      <c r="L31" s="43">
        <v>123000</v>
      </c>
      <c r="M31" s="44">
        <v>253416</v>
      </c>
      <c r="N31" s="43"/>
      <c r="O31" s="44"/>
      <c r="P31" s="43">
        <f t="shared" si="5"/>
        <v>1327000</v>
      </c>
      <c r="Q31" s="44">
        <f t="shared" si="6"/>
        <v>1800001</v>
      </c>
      <c r="R31" s="24">
        <f t="shared" si="7"/>
        <v>-86.070215175537939</v>
      </c>
      <c r="S31" s="25">
        <f t="shared" si="8"/>
        <v>-69.878582932670881</v>
      </c>
      <c r="T31" s="24">
        <f t="shared" si="9"/>
        <v>73.722222222222229</v>
      </c>
      <c r="U31" s="26">
        <f t="shared" si="10"/>
        <v>100.00005555555556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-91000</v>
      </c>
      <c r="D33" s="42"/>
      <c r="E33" s="42">
        <f t="shared" si="4"/>
        <v>1109000</v>
      </c>
      <c r="F33" s="43">
        <v>1109000</v>
      </c>
      <c r="G33" s="44">
        <v>1109000</v>
      </c>
      <c r="H33" s="43">
        <v>240000</v>
      </c>
      <c r="I33" s="44">
        <v>115844</v>
      </c>
      <c r="J33" s="43">
        <v>405000</v>
      </c>
      <c r="K33" s="44">
        <v>226194</v>
      </c>
      <c r="L33" s="43">
        <v>317000</v>
      </c>
      <c r="M33" s="44">
        <v>445235</v>
      </c>
      <c r="N33" s="43"/>
      <c r="O33" s="44"/>
      <c r="P33" s="43">
        <f t="shared" si="5"/>
        <v>962000</v>
      </c>
      <c r="Q33" s="44">
        <f t="shared" si="6"/>
        <v>787273</v>
      </c>
      <c r="R33" s="24">
        <f t="shared" si="7"/>
        <v>-21.728395061728396</v>
      </c>
      <c r="S33" s="25">
        <f t="shared" si="8"/>
        <v>96.837670318399248</v>
      </c>
      <c r="T33" s="24">
        <f t="shared" si="9"/>
        <v>86.744815148782678</v>
      </c>
      <c r="U33" s="26">
        <f t="shared" si="10"/>
        <v>70.989449954914335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1591000</v>
      </c>
      <c r="C43" s="45">
        <f t="shared" si="20"/>
        <v>0</v>
      </c>
      <c r="D43" s="45">
        <f t="shared" si="20"/>
        <v>0</v>
      </c>
      <c r="E43" s="45">
        <f t="shared" si="20"/>
        <v>1591000</v>
      </c>
      <c r="F43" s="46">
        <f t="shared" si="20"/>
        <v>1591000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1591000</v>
      </c>
      <c r="C56" s="39">
        <f t="shared" si="24"/>
        <v>0</v>
      </c>
      <c r="D56" s="39">
        <f t="shared" si="24"/>
        <v>0</v>
      </c>
      <c r="E56" s="39">
        <f t="shared" si="24"/>
        <v>1591000</v>
      </c>
      <c r="F56" s="40">
        <f t="shared" si="24"/>
        <v>1591000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1591000</v>
      </c>
      <c r="C59" s="42"/>
      <c r="D59" s="42"/>
      <c r="E59" s="42">
        <f t="shared" si="13"/>
        <v>1591000</v>
      </c>
      <c r="F59" s="43">
        <v>1591000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7969000</v>
      </c>
      <c r="C61" s="39">
        <f t="shared" si="26"/>
        <v>-91000</v>
      </c>
      <c r="D61" s="39">
        <f t="shared" si="26"/>
        <v>0</v>
      </c>
      <c r="E61" s="39">
        <f t="shared" si="26"/>
        <v>7878000</v>
      </c>
      <c r="F61" s="40">
        <f t="shared" si="26"/>
        <v>7878000</v>
      </c>
      <c r="G61" s="41">
        <f t="shared" si="26"/>
        <v>6287000</v>
      </c>
      <c r="H61" s="40">
        <f t="shared" si="26"/>
        <v>1231000</v>
      </c>
      <c r="I61" s="41">
        <f t="shared" si="26"/>
        <v>1198262</v>
      </c>
      <c r="J61" s="40">
        <f t="shared" si="26"/>
        <v>2021000</v>
      </c>
      <c r="K61" s="41">
        <f t="shared" si="26"/>
        <v>1773446</v>
      </c>
      <c r="L61" s="40">
        <f t="shared" si="26"/>
        <v>924000</v>
      </c>
      <c r="M61" s="41">
        <f t="shared" si="26"/>
        <v>1588145</v>
      </c>
      <c r="N61" s="40">
        <f t="shared" si="26"/>
        <v>0</v>
      </c>
      <c r="O61" s="41">
        <f t="shared" si="26"/>
        <v>0</v>
      </c>
      <c r="P61" s="40">
        <f t="shared" si="26"/>
        <v>4176000</v>
      </c>
      <c r="Q61" s="41">
        <f t="shared" si="26"/>
        <v>4559853</v>
      </c>
      <c r="R61" s="20">
        <f t="shared" si="16"/>
        <v>-54.280059376546262</v>
      </c>
      <c r="S61" s="21">
        <f t="shared" si="17"/>
        <v>-10.448640669070274</v>
      </c>
      <c r="T61" s="20">
        <f t="shared" si="18"/>
        <v>53.008377760853008</v>
      </c>
      <c r="U61" s="22">
        <f t="shared" si="19"/>
        <v>57.880845392231528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7969000</v>
      </c>
      <c r="C65" s="48">
        <f t="shared" si="30"/>
        <v>-91000</v>
      </c>
      <c r="D65" s="48">
        <f t="shared" si="30"/>
        <v>0</v>
      </c>
      <c r="E65" s="48">
        <f t="shared" si="30"/>
        <v>7878000</v>
      </c>
      <c r="F65" s="49">
        <f t="shared" si="30"/>
        <v>7878000</v>
      </c>
      <c r="G65" s="50">
        <f t="shared" si="30"/>
        <v>6287000</v>
      </c>
      <c r="H65" s="49">
        <f t="shared" si="30"/>
        <v>1231000</v>
      </c>
      <c r="I65" s="50">
        <f t="shared" si="30"/>
        <v>1198262</v>
      </c>
      <c r="J65" s="49">
        <f t="shared" si="30"/>
        <v>2021000</v>
      </c>
      <c r="K65" s="50">
        <f t="shared" si="30"/>
        <v>1773446</v>
      </c>
      <c r="L65" s="49">
        <f t="shared" si="30"/>
        <v>924000</v>
      </c>
      <c r="M65" s="51">
        <f t="shared" si="30"/>
        <v>1588145</v>
      </c>
      <c r="N65" s="49">
        <f t="shared" si="30"/>
        <v>0</v>
      </c>
      <c r="O65" s="50">
        <f t="shared" si="30"/>
        <v>0</v>
      </c>
      <c r="P65" s="49">
        <f t="shared" si="30"/>
        <v>4176000</v>
      </c>
      <c r="Q65" s="50">
        <f t="shared" si="30"/>
        <v>4559853</v>
      </c>
      <c r="R65" s="34">
        <f t="shared" si="16"/>
        <v>-54.280059376546262</v>
      </c>
      <c r="S65" s="35">
        <f t="shared" si="17"/>
        <v>-10.448640669070274</v>
      </c>
      <c r="T65" s="34">
        <f t="shared" si="18"/>
        <v>53.008377760853008</v>
      </c>
      <c r="U65" s="35">
        <f t="shared" si="19"/>
        <v>57.880845392231528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5668000</v>
      </c>
      <c r="C8" s="36">
        <f t="shared" si="0"/>
        <v>-360000</v>
      </c>
      <c r="D8" s="36">
        <f t="shared" si="0"/>
        <v>0</v>
      </c>
      <c r="E8" s="36">
        <f t="shared" si="0"/>
        <v>5308000</v>
      </c>
      <c r="F8" s="37">
        <f t="shared" si="0"/>
        <v>5308000</v>
      </c>
      <c r="G8" s="38">
        <f t="shared" si="0"/>
        <v>5308000</v>
      </c>
      <c r="H8" s="37">
        <f t="shared" si="0"/>
        <v>475000</v>
      </c>
      <c r="I8" s="38">
        <f t="shared" si="0"/>
        <v>0</v>
      </c>
      <c r="J8" s="37">
        <f t="shared" si="0"/>
        <v>740000</v>
      </c>
      <c r="K8" s="38">
        <f t="shared" si="0"/>
        <v>2534913</v>
      </c>
      <c r="L8" s="37">
        <f t="shared" si="0"/>
        <v>308000</v>
      </c>
      <c r="M8" s="38">
        <f t="shared" si="0"/>
        <v>1943940</v>
      </c>
      <c r="N8" s="37">
        <f t="shared" si="0"/>
        <v>0</v>
      </c>
      <c r="O8" s="38">
        <f t="shared" si="0"/>
        <v>0</v>
      </c>
      <c r="P8" s="37">
        <f t="shared" si="0"/>
        <v>1523000</v>
      </c>
      <c r="Q8" s="38">
        <f t="shared" si="0"/>
        <v>4478853</v>
      </c>
      <c r="R8" s="16">
        <f>IF(($J8       =0),0,((($L8       -$J8       )/$J8       )*100))</f>
        <v>-58.378378378378379</v>
      </c>
      <c r="S8" s="17">
        <f>IF(($K8       =0),0,((($M8       -$K8       )/$K8       )*100))</f>
        <v>-23.313344481644933</v>
      </c>
      <c r="T8" s="16">
        <f>IF(($E8       =0),0,(($P8       /$E8       )*100))</f>
        <v>28.692539562923891</v>
      </c>
      <c r="U8" s="18">
        <f>IF(($E8       =0),0,(($Q8       /$E8       )*100))</f>
        <v>84.379295403165031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3217000</v>
      </c>
      <c r="C9" s="39">
        <f t="shared" si="2"/>
        <v>0</v>
      </c>
      <c r="D9" s="39">
        <f t="shared" si="2"/>
        <v>0</v>
      </c>
      <c r="E9" s="39">
        <f t="shared" si="2"/>
        <v>3217000</v>
      </c>
      <c r="F9" s="40">
        <f t="shared" si="2"/>
        <v>3217000</v>
      </c>
      <c r="G9" s="41">
        <f t="shared" si="2"/>
        <v>3217000</v>
      </c>
      <c r="H9" s="40">
        <f t="shared" si="2"/>
        <v>0</v>
      </c>
      <c r="I9" s="41">
        <f t="shared" si="2"/>
        <v>0</v>
      </c>
      <c r="J9" s="40">
        <f t="shared" si="2"/>
        <v>306000</v>
      </c>
      <c r="K9" s="41">
        <f t="shared" si="2"/>
        <v>1292278</v>
      </c>
      <c r="L9" s="40">
        <f t="shared" si="2"/>
        <v>104000</v>
      </c>
      <c r="M9" s="41">
        <f t="shared" si="2"/>
        <v>1289324</v>
      </c>
      <c r="N9" s="40">
        <f t="shared" si="2"/>
        <v>0</v>
      </c>
      <c r="O9" s="41">
        <f t="shared" si="2"/>
        <v>0</v>
      </c>
      <c r="P9" s="40">
        <f t="shared" si="2"/>
        <v>410000</v>
      </c>
      <c r="Q9" s="41">
        <f t="shared" si="2"/>
        <v>2581602</v>
      </c>
      <c r="R9" s="20">
        <f>IF(($J9       =0),0,((($L9       -$J9       )/$J9       )*100))</f>
        <v>-66.013071895424829</v>
      </c>
      <c r="S9" s="21">
        <f>IF(($K9       =0),0,((($M9       -$K9       )/$K9       )*100))</f>
        <v>-0.22858858542821281</v>
      </c>
      <c r="T9" s="20">
        <f>IF(($E9       =0),0,(($P9       /$E9       )*100))</f>
        <v>12.744793285669878</v>
      </c>
      <c r="U9" s="22">
        <f>IF(($E9       =0),0,(($Q9       /$E9       )*100))</f>
        <v>80.248741063102273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3217000</v>
      </c>
      <c r="C16" s="42"/>
      <c r="D16" s="42"/>
      <c r="E16" s="42">
        <f t="shared" si="4"/>
        <v>3217000</v>
      </c>
      <c r="F16" s="43">
        <v>3217000</v>
      </c>
      <c r="G16" s="44">
        <v>3217000</v>
      </c>
      <c r="H16" s="43"/>
      <c r="I16" s="44"/>
      <c r="J16" s="43">
        <v>306000</v>
      </c>
      <c r="K16" s="44">
        <v>1292278</v>
      </c>
      <c r="L16" s="43">
        <v>104000</v>
      </c>
      <c r="M16" s="44">
        <v>1289324</v>
      </c>
      <c r="N16" s="43"/>
      <c r="O16" s="44"/>
      <c r="P16" s="43">
        <f t="shared" si="5"/>
        <v>410000</v>
      </c>
      <c r="Q16" s="44">
        <f t="shared" si="6"/>
        <v>2581602</v>
      </c>
      <c r="R16" s="24">
        <f t="shared" si="7"/>
        <v>-66.013071895424829</v>
      </c>
      <c r="S16" s="25">
        <f t="shared" si="8"/>
        <v>-0.22858858542821281</v>
      </c>
      <c r="T16" s="24">
        <f t="shared" si="9"/>
        <v>12.744793285669878</v>
      </c>
      <c r="U16" s="26">
        <f t="shared" si="10"/>
        <v>80.248741063102273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2451000</v>
      </c>
      <c r="C28" s="39">
        <f t="shared" si="11"/>
        <v>-360000</v>
      </c>
      <c r="D28" s="39">
        <f t="shared" si="11"/>
        <v>0</v>
      </c>
      <c r="E28" s="39">
        <f t="shared" si="11"/>
        <v>2091000</v>
      </c>
      <c r="F28" s="40">
        <f t="shared" si="11"/>
        <v>2091000</v>
      </c>
      <c r="G28" s="41">
        <f t="shared" si="11"/>
        <v>2091000</v>
      </c>
      <c r="H28" s="40">
        <f t="shared" si="11"/>
        <v>475000</v>
      </c>
      <c r="I28" s="41">
        <f t="shared" si="11"/>
        <v>0</v>
      </c>
      <c r="J28" s="40">
        <f t="shared" si="11"/>
        <v>434000</v>
      </c>
      <c r="K28" s="41">
        <f t="shared" si="11"/>
        <v>1242635</v>
      </c>
      <c r="L28" s="40">
        <f t="shared" si="11"/>
        <v>204000</v>
      </c>
      <c r="M28" s="41">
        <f t="shared" si="11"/>
        <v>654616</v>
      </c>
      <c r="N28" s="40">
        <f t="shared" si="11"/>
        <v>0</v>
      </c>
      <c r="O28" s="41">
        <f t="shared" si="11"/>
        <v>0</v>
      </c>
      <c r="P28" s="40">
        <f t="shared" si="11"/>
        <v>1113000</v>
      </c>
      <c r="Q28" s="41">
        <f t="shared" si="11"/>
        <v>1897251</v>
      </c>
      <c r="R28" s="20">
        <f t="shared" si="7"/>
        <v>-52.995391705069125</v>
      </c>
      <c r="S28" s="21">
        <f t="shared" si="8"/>
        <v>-47.320331392564988</v>
      </c>
      <c r="T28" s="20">
        <f t="shared" si="9"/>
        <v>53.228120516499274</v>
      </c>
      <c r="U28" s="22">
        <f t="shared" si="10"/>
        <v>90.734146341463415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281000</v>
      </c>
      <c r="I31" s="44"/>
      <c r="J31" s="43">
        <v>219000</v>
      </c>
      <c r="K31" s="44">
        <v>425267</v>
      </c>
      <c r="L31" s="43">
        <v>204000</v>
      </c>
      <c r="M31" s="44">
        <v>239235</v>
      </c>
      <c r="N31" s="43"/>
      <c r="O31" s="44"/>
      <c r="P31" s="43">
        <f t="shared" si="5"/>
        <v>704000</v>
      </c>
      <c r="Q31" s="44">
        <f t="shared" si="6"/>
        <v>664502</v>
      </c>
      <c r="R31" s="24">
        <f t="shared" si="7"/>
        <v>-6.8493150684931505</v>
      </c>
      <c r="S31" s="25">
        <f t="shared" si="8"/>
        <v>-43.744753296164532</v>
      </c>
      <c r="T31" s="24">
        <f t="shared" si="9"/>
        <v>58.666666666666664</v>
      </c>
      <c r="U31" s="26">
        <f t="shared" si="10"/>
        <v>55.375166666666665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1251000</v>
      </c>
      <c r="C33" s="42">
        <v>-360000</v>
      </c>
      <c r="D33" s="42"/>
      <c r="E33" s="42">
        <f t="shared" si="4"/>
        <v>891000</v>
      </c>
      <c r="F33" s="43">
        <v>891000</v>
      </c>
      <c r="G33" s="44">
        <v>891000</v>
      </c>
      <c r="H33" s="43">
        <v>194000</v>
      </c>
      <c r="I33" s="44"/>
      <c r="J33" s="43">
        <v>215000</v>
      </c>
      <c r="K33" s="44">
        <v>817368</v>
      </c>
      <c r="L33" s="43"/>
      <c r="M33" s="44">
        <v>415381</v>
      </c>
      <c r="N33" s="43"/>
      <c r="O33" s="44"/>
      <c r="P33" s="43">
        <f t="shared" si="5"/>
        <v>409000</v>
      </c>
      <c r="Q33" s="44">
        <f t="shared" si="6"/>
        <v>1232749</v>
      </c>
      <c r="R33" s="24">
        <f t="shared" si="7"/>
        <v>-100</v>
      </c>
      <c r="S33" s="25">
        <f t="shared" si="8"/>
        <v>-49.180662810386508</v>
      </c>
      <c r="T33" s="24">
        <f t="shared" si="9"/>
        <v>45.903479236812572</v>
      </c>
      <c r="U33" s="26">
        <f t="shared" si="10"/>
        <v>138.35566778900113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4860000</v>
      </c>
      <c r="C43" s="45">
        <f t="shared" si="20"/>
        <v>0</v>
      </c>
      <c r="D43" s="45">
        <f t="shared" si="20"/>
        <v>0</v>
      </c>
      <c r="E43" s="45">
        <f t="shared" si="20"/>
        <v>4860000</v>
      </c>
      <c r="F43" s="46">
        <f t="shared" si="20"/>
        <v>4860000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4860000</v>
      </c>
      <c r="C56" s="39">
        <f t="shared" si="24"/>
        <v>0</v>
      </c>
      <c r="D56" s="39">
        <f t="shared" si="24"/>
        <v>0</v>
      </c>
      <c r="E56" s="39">
        <f t="shared" si="24"/>
        <v>4860000</v>
      </c>
      <c r="F56" s="40">
        <f t="shared" si="24"/>
        <v>4860000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4860000</v>
      </c>
      <c r="C59" s="42"/>
      <c r="D59" s="42"/>
      <c r="E59" s="42">
        <f t="shared" si="13"/>
        <v>4860000</v>
      </c>
      <c r="F59" s="43">
        <v>4860000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10528000</v>
      </c>
      <c r="C61" s="39">
        <f t="shared" si="26"/>
        <v>-360000</v>
      </c>
      <c r="D61" s="39">
        <f t="shared" si="26"/>
        <v>0</v>
      </c>
      <c r="E61" s="39">
        <f t="shared" si="26"/>
        <v>10168000</v>
      </c>
      <c r="F61" s="40">
        <f t="shared" si="26"/>
        <v>10168000</v>
      </c>
      <c r="G61" s="41">
        <f t="shared" si="26"/>
        <v>5308000</v>
      </c>
      <c r="H61" s="40">
        <f t="shared" si="26"/>
        <v>475000</v>
      </c>
      <c r="I61" s="41">
        <f t="shared" si="26"/>
        <v>0</v>
      </c>
      <c r="J61" s="40">
        <f t="shared" si="26"/>
        <v>740000</v>
      </c>
      <c r="K61" s="41">
        <f t="shared" si="26"/>
        <v>2534913</v>
      </c>
      <c r="L61" s="40">
        <f t="shared" si="26"/>
        <v>308000</v>
      </c>
      <c r="M61" s="41">
        <f t="shared" si="26"/>
        <v>1943940</v>
      </c>
      <c r="N61" s="40">
        <f t="shared" si="26"/>
        <v>0</v>
      </c>
      <c r="O61" s="41">
        <f t="shared" si="26"/>
        <v>0</v>
      </c>
      <c r="P61" s="40">
        <f t="shared" si="26"/>
        <v>1523000</v>
      </c>
      <c r="Q61" s="41">
        <f t="shared" si="26"/>
        <v>4478853</v>
      </c>
      <c r="R61" s="20">
        <f t="shared" si="16"/>
        <v>-58.378378378378379</v>
      </c>
      <c r="S61" s="21">
        <f t="shared" si="17"/>
        <v>-23.313344481644933</v>
      </c>
      <c r="T61" s="20">
        <f t="shared" si="18"/>
        <v>14.978363493312353</v>
      </c>
      <c r="U61" s="22">
        <f t="shared" si="19"/>
        <v>44.048514948859172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10528000</v>
      </c>
      <c r="C65" s="48">
        <f t="shared" si="30"/>
        <v>-360000</v>
      </c>
      <c r="D65" s="48">
        <f t="shared" si="30"/>
        <v>0</v>
      </c>
      <c r="E65" s="48">
        <f t="shared" si="30"/>
        <v>10168000</v>
      </c>
      <c r="F65" s="49">
        <f t="shared" si="30"/>
        <v>10168000</v>
      </c>
      <c r="G65" s="50">
        <f t="shared" si="30"/>
        <v>5308000</v>
      </c>
      <c r="H65" s="49">
        <f t="shared" si="30"/>
        <v>475000</v>
      </c>
      <c r="I65" s="50">
        <f t="shared" si="30"/>
        <v>0</v>
      </c>
      <c r="J65" s="49">
        <f t="shared" si="30"/>
        <v>740000</v>
      </c>
      <c r="K65" s="50">
        <f t="shared" si="30"/>
        <v>2534913</v>
      </c>
      <c r="L65" s="49">
        <f t="shared" si="30"/>
        <v>308000</v>
      </c>
      <c r="M65" s="51">
        <f t="shared" si="30"/>
        <v>1943940</v>
      </c>
      <c r="N65" s="49">
        <f t="shared" si="30"/>
        <v>0</v>
      </c>
      <c r="O65" s="50">
        <f t="shared" si="30"/>
        <v>0</v>
      </c>
      <c r="P65" s="49">
        <f t="shared" si="30"/>
        <v>1523000</v>
      </c>
      <c r="Q65" s="50">
        <f t="shared" si="30"/>
        <v>4478853</v>
      </c>
      <c r="R65" s="34">
        <f t="shared" si="16"/>
        <v>-58.378378378378379</v>
      </c>
      <c r="S65" s="35">
        <f t="shared" si="17"/>
        <v>-23.313344481644933</v>
      </c>
      <c r="T65" s="34">
        <f t="shared" si="18"/>
        <v>14.978363493312353</v>
      </c>
      <c r="U65" s="35">
        <f t="shared" si="19"/>
        <v>44.048514948859172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9103000</v>
      </c>
      <c r="C8" s="36">
        <f t="shared" si="0"/>
        <v>0</v>
      </c>
      <c r="D8" s="36">
        <f t="shared" si="0"/>
        <v>0</v>
      </c>
      <c r="E8" s="36">
        <f t="shared" si="0"/>
        <v>9103000</v>
      </c>
      <c r="F8" s="37">
        <f t="shared" si="0"/>
        <v>9103000</v>
      </c>
      <c r="G8" s="38">
        <f t="shared" si="0"/>
        <v>9103000</v>
      </c>
      <c r="H8" s="37">
        <f t="shared" si="0"/>
        <v>273000</v>
      </c>
      <c r="I8" s="38">
        <f t="shared" si="0"/>
        <v>-8195921</v>
      </c>
      <c r="J8" s="37">
        <f t="shared" si="0"/>
        <v>3323000</v>
      </c>
      <c r="K8" s="38">
        <f t="shared" si="0"/>
        <v>470682</v>
      </c>
      <c r="L8" s="37">
        <f t="shared" si="0"/>
        <v>1993000</v>
      </c>
      <c r="M8" s="38">
        <f t="shared" si="0"/>
        <v>474722</v>
      </c>
      <c r="N8" s="37">
        <f t="shared" si="0"/>
        <v>0</v>
      </c>
      <c r="O8" s="38">
        <f t="shared" si="0"/>
        <v>0</v>
      </c>
      <c r="P8" s="37">
        <f t="shared" si="0"/>
        <v>5589000</v>
      </c>
      <c r="Q8" s="38">
        <f t="shared" si="0"/>
        <v>-7250517</v>
      </c>
      <c r="R8" s="16">
        <f>IF(($J8       =0),0,((($L8       -$J8       )/$J8       )*100))</f>
        <v>-40.024074631357209</v>
      </c>
      <c r="S8" s="17">
        <f>IF(($K8       =0),0,((($M8       -$K8       )/$K8       )*100))</f>
        <v>0.85832897795114316</v>
      </c>
      <c r="T8" s="16">
        <f>IF(($E8       =0),0,(($P8       /$E8       )*100))</f>
        <v>61.397341535757441</v>
      </c>
      <c r="U8" s="18">
        <f>IF(($E8       =0),0,(($Q8       /$E8       )*100))</f>
        <v>-79.649752828737775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2829000</v>
      </c>
      <c r="C9" s="39">
        <f t="shared" si="2"/>
        <v>0</v>
      </c>
      <c r="D9" s="39">
        <f t="shared" si="2"/>
        <v>0</v>
      </c>
      <c r="E9" s="39">
        <f t="shared" si="2"/>
        <v>2829000</v>
      </c>
      <c r="F9" s="40">
        <f t="shared" si="2"/>
        <v>2829000</v>
      </c>
      <c r="G9" s="41">
        <f t="shared" si="2"/>
        <v>2829000</v>
      </c>
      <c r="H9" s="40">
        <f t="shared" si="2"/>
        <v>35000</v>
      </c>
      <c r="I9" s="41">
        <f t="shared" si="2"/>
        <v>-5252263</v>
      </c>
      <c r="J9" s="40">
        <f t="shared" si="2"/>
        <v>13000</v>
      </c>
      <c r="K9" s="41">
        <f t="shared" si="2"/>
        <v>381870</v>
      </c>
      <c r="L9" s="40">
        <f t="shared" si="2"/>
        <v>773000</v>
      </c>
      <c r="M9" s="41">
        <f t="shared" si="2"/>
        <v>407841</v>
      </c>
      <c r="N9" s="40">
        <f t="shared" si="2"/>
        <v>0</v>
      </c>
      <c r="O9" s="41">
        <f t="shared" si="2"/>
        <v>0</v>
      </c>
      <c r="P9" s="40">
        <f t="shared" si="2"/>
        <v>821000</v>
      </c>
      <c r="Q9" s="41">
        <f t="shared" si="2"/>
        <v>-4462552</v>
      </c>
      <c r="R9" s="20">
        <f>IF(($J9       =0),0,((($L9       -$J9       )/$J9       )*100))</f>
        <v>5846.1538461538457</v>
      </c>
      <c r="S9" s="21">
        <f>IF(($K9       =0),0,((($M9       -$K9       )/$K9       )*100))</f>
        <v>6.8010055778144398</v>
      </c>
      <c r="T9" s="20">
        <f>IF(($E9       =0),0,(($P9       /$E9       )*100))</f>
        <v>29.020855425945562</v>
      </c>
      <c r="U9" s="22">
        <f>IF(($E9       =0),0,(($Q9       /$E9       )*100))</f>
        <v>-157.74308943089432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2829000</v>
      </c>
      <c r="C16" s="42"/>
      <c r="D16" s="42"/>
      <c r="E16" s="42">
        <f t="shared" si="4"/>
        <v>2829000</v>
      </c>
      <c r="F16" s="43">
        <v>2829000</v>
      </c>
      <c r="G16" s="44">
        <v>2829000</v>
      </c>
      <c r="H16" s="43">
        <v>35000</v>
      </c>
      <c r="I16" s="44">
        <v>-5252263</v>
      </c>
      <c r="J16" s="43">
        <v>13000</v>
      </c>
      <c r="K16" s="44">
        <v>381870</v>
      </c>
      <c r="L16" s="43">
        <v>773000</v>
      </c>
      <c r="M16" s="44">
        <v>407841</v>
      </c>
      <c r="N16" s="43"/>
      <c r="O16" s="44"/>
      <c r="P16" s="43">
        <f t="shared" si="5"/>
        <v>821000</v>
      </c>
      <c r="Q16" s="44">
        <f t="shared" si="6"/>
        <v>-4462552</v>
      </c>
      <c r="R16" s="24">
        <f t="shared" si="7"/>
        <v>5846.1538461538457</v>
      </c>
      <c r="S16" s="25">
        <f t="shared" si="8"/>
        <v>6.8010055778144398</v>
      </c>
      <c r="T16" s="24">
        <f t="shared" si="9"/>
        <v>29.020855425945562</v>
      </c>
      <c r="U16" s="26">
        <f t="shared" si="10"/>
        <v>-157.74308943089432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6274000</v>
      </c>
      <c r="C28" s="39">
        <f t="shared" si="11"/>
        <v>0</v>
      </c>
      <c r="D28" s="39">
        <f t="shared" si="11"/>
        <v>0</v>
      </c>
      <c r="E28" s="39">
        <f t="shared" si="11"/>
        <v>6274000</v>
      </c>
      <c r="F28" s="40">
        <f t="shared" si="11"/>
        <v>6274000</v>
      </c>
      <c r="G28" s="41">
        <f t="shared" si="11"/>
        <v>6274000</v>
      </c>
      <c r="H28" s="40">
        <f t="shared" si="11"/>
        <v>238000</v>
      </c>
      <c r="I28" s="41">
        <f t="shared" si="11"/>
        <v>-2943658</v>
      </c>
      <c r="J28" s="40">
        <f t="shared" si="11"/>
        <v>3310000</v>
      </c>
      <c r="K28" s="41">
        <f t="shared" si="11"/>
        <v>88812</v>
      </c>
      <c r="L28" s="40">
        <f t="shared" si="11"/>
        <v>1220000</v>
      </c>
      <c r="M28" s="41">
        <f t="shared" si="11"/>
        <v>66881</v>
      </c>
      <c r="N28" s="40">
        <f t="shared" si="11"/>
        <v>0</v>
      </c>
      <c r="O28" s="41">
        <f t="shared" si="11"/>
        <v>0</v>
      </c>
      <c r="P28" s="40">
        <f t="shared" si="11"/>
        <v>4768000</v>
      </c>
      <c r="Q28" s="41">
        <f t="shared" si="11"/>
        <v>-2787965</v>
      </c>
      <c r="R28" s="20">
        <f t="shared" si="7"/>
        <v>-63.141993957703924</v>
      </c>
      <c r="S28" s="21">
        <f t="shared" si="8"/>
        <v>-24.693735080844931</v>
      </c>
      <c r="T28" s="20">
        <f t="shared" si="9"/>
        <v>75.996174689193495</v>
      </c>
      <c r="U28" s="22">
        <f t="shared" si="10"/>
        <v>-44.436802677717566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95000</v>
      </c>
      <c r="I31" s="44">
        <v>-1596622</v>
      </c>
      <c r="J31" s="43">
        <v>90000</v>
      </c>
      <c r="K31" s="44">
        <v>88812</v>
      </c>
      <c r="L31" s="43">
        <v>137000</v>
      </c>
      <c r="M31" s="44">
        <v>66881</v>
      </c>
      <c r="N31" s="43"/>
      <c r="O31" s="44"/>
      <c r="P31" s="43">
        <f t="shared" si="5"/>
        <v>322000</v>
      </c>
      <c r="Q31" s="44">
        <f t="shared" si="6"/>
        <v>-1440929</v>
      </c>
      <c r="R31" s="24">
        <f t="shared" si="7"/>
        <v>52.222222222222229</v>
      </c>
      <c r="S31" s="25">
        <f t="shared" si="8"/>
        <v>-24.693735080844931</v>
      </c>
      <c r="T31" s="24">
        <f t="shared" si="9"/>
        <v>32.200000000000003</v>
      </c>
      <c r="U31" s="26">
        <f t="shared" si="10"/>
        <v>-144.09289999999999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1274000</v>
      </c>
      <c r="C33" s="42"/>
      <c r="D33" s="42"/>
      <c r="E33" s="42">
        <f t="shared" si="4"/>
        <v>1274000</v>
      </c>
      <c r="F33" s="43">
        <v>1274000</v>
      </c>
      <c r="G33" s="44">
        <v>1274000</v>
      </c>
      <c r="H33" s="43">
        <v>143000</v>
      </c>
      <c r="I33" s="44">
        <v>-1347036</v>
      </c>
      <c r="J33" s="43">
        <v>286000</v>
      </c>
      <c r="K33" s="44"/>
      <c r="L33" s="43">
        <v>297000</v>
      </c>
      <c r="M33" s="44"/>
      <c r="N33" s="43"/>
      <c r="O33" s="44"/>
      <c r="P33" s="43">
        <f t="shared" si="5"/>
        <v>726000</v>
      </c>
      <c r="Q33" s="44">
        <f t="shared" si="6"/>
        <v>-1347036</v>
      </c>
      <c r="R33" s="24">
        <f t="shared" si="7"/>
        <v>3.8461538461538463</v>
      </c>
      <c r="S33" s="25">
        <f t="shared" si="8"/>
        <v>0</v>
      </c>
      <c r="T33" s="24">
        <f t="shared" si="9"/>
        <v>56.985871271585552</v>
      </c>
      <c r="U33" s="26">
        <f t="shared" si="10"/>
        <v>-105.73281004709575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2934000</v>
      </c>
      <c r="K36" s="44"/>
      <c r="L36" s="43">
        <v>786000</v>
      </c>
      <c r="M36" s="44"/>
      <c r="N36" s="43"/>
      <c r="O36" s="44"/>
      <c r="P36" s="43">
        <f t="shared" si="5"/>
        <v>3720000</v>
      </c>
      <c r="Q36" s="44">
        <f t="shared" si="6"/>
        <v>0</v>
      </c>
      <c r="R36" s="24">
        <f t="shared" si="7"/>
        <v>-73.210633946830256</v>
      </c>
      <c r="S36" s="25">
        <f t="shared" si="8"/>
        <v>0</v>
      </c>
      <c r="T36" s="24">
        <f t="shared" si="9"/>
        <v>93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2403000</v>
      </c>
      <c r="C43" s="45">
        <f t="shared" si="20"/>
        <v>0</v>
      </c>
      <c r="D43" s="45">
        <f t="shared" si="20"/>
        <v>0</v>
      </c>
      <c r="E43" s="45">
        <f t="shared" si="20"/>
        <v>2403000</v>
      </c>
      <c r="F43" s="46">
        <f t="shared" si="20"/>
        <v>2403000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2403000</v>
      </c>
      <c r="C56" s="39">
        <f t="shared" si="24"/>
        <v>0</v>
      </c>
      <c r="D56" s="39">
        <f t="shared" si="24"/>
        <v>0</v>
      </c>
      <c r="E56" s="39">
        <f t="shared" si="24"/>
        <v>2403000</v>
      </c>
      <c r="F56" s="40">
        <f t="shared" si="24"/>
        <v>2403000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2403000</v>
      </c>
      <c r="C59" s="42"/>
      <c r="D59" s="42"/>
      <c r="E59" s="42">
        <f t="shared" si="13"/>
        <v>2403000</v>
      </c>
      <c r="F59" s="43">
        <v>2403000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11506000</v>
      </c>
      <c r="C61" s="39">
        <f t="shared" si="26"/>
        <v>0</v>
      </c>
      <c r="D61" s="39">
        <f t="shared" si="26"/>
        <v>0</v>
      </c>
      <c r="E61" s="39">
        <f t="shared" si="26"/>
        <v>11506000</v>
      </c>
      <c r="F61" s="40">
        <f t="shared" si="26"/>
        <v>11506000</v>
      </c>
      <c r="G61" s="41">
        <f t="shared" si="26"/>
        <v>9103000</v>
      </c>
      <c r="H61" s="40">
        <f t="shared" si="26"/>
        <v>273000</v>
      </c>
      <c r="I61" s="41">
        <f t="shared" si="26"/>
        <v>-8195921</v>
      </c>
      <c r="J61" s="40">
        <f t="shared" si="26"/>
        <v>3323000</v>
      </c>
      <c r="K61" s="41">
        <f t="shared" si="26"/>
        <v>470682</v>
      </c>
      <c r="L61" s="40">
        <f t="shared" si="26"/>
        <v>1993000</v>
      </c>
      <c r="M61" s="41">
        <f t="shared" si="26"/>
        <v>474722</v>
      </c>
      <c r="N61" s="40">
        <f t="shared" si="26"/>
        <v>0</v>
      </c>
      <c r="O61" s="41">
        <f t="shared" si="26"/>
        <v>0</v>
      </c>
      <c r="P61" s="40">
        <f t="shared" si="26"/>
        <v>5589000</v>
      </c>
      <c r="Q61" s="41">
        <f t="shared" si="26"/>
        <v>-7250517</v>
      </c>
      <c r="R61" s="20">
        <f t="shared" si="16"/>
        <v>-40.024074631357209</v>
      </c>
      <c r="S61" s="21">
        <f t="shared" si="17"/>
        <v>0.85832897795114316</v>
      </c>
      <c r="T61" s="20">
        <f t="shared" si="18"/>
        <v>48.574656700851733</v>
      </c>
      <c r="U61" s="22">
        <f t="shared" si="19"/>
        <v>-63.015096471406217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11506000</v>
      </c>
      <c r="C65" s="48">
        <f t="shared" si="30"/>
        <v>0</v>
      </c>
      <c r="D65" s="48">
        <f t="shared" si="30"/>
        <v>0</v>
      </c>
      <c r="E65" s="48">
        <f t="shared" si="30"/>
        <v>11506000</v>
      </c>
      <c r="F65" s="49">
        <f t="shared" si="30"/>
        <v>11506000</v>
      </c>
      <c r="G65" s="50">
        <f t="shared" si="30"/>
        <v>9103000</v>
      </c>
      <c r="H65" s="49">
        <f t="shared" si="30"/>
        <v>273000</v>
      </c>
      <c r="I65" s="50">
        <f t="shared" si="30"/>
        <v>-8195921</v>
      </c>
      <c r="J65" s="49">
        <f t="shared" si="30"/>
        <v>3323000</v>
      </c>
      <c r="K65" s="50">
        <f t="shared" si="30"/>
        <v>470682</v>
      </c>
      <c r="L65" s="49">
        <f t="shared" si="30"/>
        <v>1993000</v>
      </c>
      <c r="M65" s="51">
        <f t="shared" si="30"/>
        <v>474722</v>
      </c>
      <c r="N65" s="49">
        <f t="shared" si="30"/>
        <v>0</v>
      </c>
      <c r="O65" s="50">
        <f t="shared" si="30"/>
        <v>0</v>
      </c>
      <c r="P65" s="49">
        <f t="shared" si="30"/>
        <v>5589000</v>
      </c>
      <c r="Q65" s="50">
        <f t="shared" si="30"/>
        <v>-7250517</v>
      </c>
      <c r="R65" s="34">
        <f t="shared" si="16"/>
        <v>-40.024074631357209</v>
      </c>
      <c r="S65" s="35">
        <f t="shared" si="17"/>
        <v>0.85832897795114316</v>
      </c>
      <c r="T65" s="34">
        <f t="shared" si="18"/>
        <v>48.574656700851733</v>
      </c>
      <c r="U65" s="35">
        <f t="shared" si="19"/>
        <v>-63.015096471406217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16551000</v>
      </c>
      <c r="C8" s="36">
        <f t="shared" si="0"/>
        <v>4839000</v>
      </c>
      <c r="D8" s="36">
        <f t="shared" si="0"/>
        <v>0</v>
      </c>
      <c r="E8" s="36">
        <f t="shared" si="0"/>
        <v>21390000</v>
      </c>
      <c r="F8" s="37">
        <f t="shared" si="0"/>
        <v>21390000</v>
      </c>
      <c r="G8" s="38">
        <f t="shared" si="0"/>
        <v>21390000</v>
      </c>
      <c r="H8" s="37">
        <f t="shared" si="0"/>
        <v>5913000</v>
      </c>
      <c r="I8" s="38">
        <f t="shared" si="0"/>
        <v>2455141</v>
      </c>
      <c r="J8" s="37">
        <f t="shared" si="0"/>
        <v>7279000</v>
      </c>
      <c r="K8" s="38">
        <f t="shared" si="0"/>
        <v>6007216</v>
      </c>
      <c r="L8" s="37">
        <f t="shared" si="0"/>
        <v>2389000</v>
      </c>
      <c r="M8" s="38">
        <f t="shared" si="0"/>
        <v>1076186</v>
      </c>
      <c r="N8" s="37">
        <f t="shared" si="0"/>
        <v>0</v>
      </c>
      <c r="O8" s="38">
        <f t="shared" si="0"/>
        <v>0</v>
      </c>
      <c r="P8" s="37">
        <f t="shared" si="0"/>
        <v>15581000</v>
      </c>
      <c r="Q8" s="38">
        <f t="shared" si="0"/>
        <v>9538543</v>
      </c>
      <c r="R8" s="16">
        <f>IF(($J8       =0),0,((($L8       -$J8       )/$J8       )*100))</f>
        <v>-67.179557631542792</v>
      </c>
      <c r="S8" s="17">
        <f>IF(($K8       =0),0,((($M8       -$K8       )/$K8       )*100))</f>
        <v>-82.085112304934597</v>
      </c>
      <c r="T8" s="16">
        <f>IF(($E8       =0),0,(($P8       /$E8       )*100))</f>
        <v>72.8424497428705</v>
      </c>
      <c r="U8" s="18">
        <f>IF(($E8       =0),0,(($Q8       /$E8       )*100))</f>
        <v>44.593468910705937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12751000</v>
      </c>
      <c r="C9" s="39">
        <f t="shared" si="2"/>
        <v>5000000</v>
      </c>
      <c r="D9" s="39">
        <f t="shared" si="2"/>
        <v>0</v>
      </c>
      <c r="E9" s="39">
        <f t="shared" si="2"/>
        <v>17751000</v>
      </c>
      <c r="F9" s="40">
        <f t="shared" si="2"/>
        <v>17751000</v>
      </c>
      <c r="G9" s="41">
        <f t="shared" si="2"/>
        <v>17751000</v>
      </c>
      <c r="H9" s="40">
        <f t="shared" si="2"/>
        <v>4885000</v>
      </c>
      <c r="I9" s="41">
        <f t="shared" si="2"/>
        <v>2438253</v>
      </c>
      <c r="J9" s="40">
        <f t="shared" si="2"/>
        <v>6891000</v>
      </c>
      <c r="K9" s="41">
        <f t="shared" si="2"/>
        <v>6007216</v>
      </c>
      <c r="L9" s="40">
        <f t="shared" si="2"/>
        <v>1865000</v>
      </c>
      <c r="M9" s="41">
        <f t="shared" si="2"/>
        <v>1076186</v>
      </c>
      <c r="N9" s="40">
        <f t="shared" si="2"/>
        <v>0</v>
      </c>
      <c r="O9" s="41">
        <f t="shared" si="2"/>
        <v>0</v>
      </c>
      <c r="P9" s="40">
        <f t="shared" si="2"/>
        <v>13641000</v>
      </c>
      <c r="Q9" s="41">
        <f t="shared" si="2"/>
        <v>9521655</v>
      </c>
      <c r="R9" s="20">
        <f>IF(($J9       =0),0,((($L9       -$J9       )/$J9       )*100))</f>
        <v>-72.935713249165573</v>
      </c>
      <c r="S9" s="21">
        <f>IF(($K9       =0),0,((($M9       -$K9       )/$K9       )*100))</f>
        <v>-82.085112304934597</v>
      </c>
      <c r="T9" s="20">
        <f>IF(($E9       =0),0,(($P9       /$E9       )*100))</f>
        <v>76.846374852121002</v>
      </c>
      <c r="U9" s="22">
        <f>IF(($E9       =0),0,(($Q9       /$E9       )*100))</f>
        <v>53.640104782829134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7751000</v>
      </c>
      <c r="C10" s="42">
        <v>5000000</v>
      </c>
      <c r="D10" s="42"/>
      <c r="E10" s="42">
        <f t="shared" ref="E10:E41" si="4">$B10      +$C10      +$D10</f>
        <v>12751000</v>
      </c>
      <c r="F10" s="43">
        <v>12751000</v>
      </c>
      <c r="G10" s="44">
        <v>12751000</v>
      </c>
      <c r="H10" s="43">
        <v>2385000</v>
      </c>
      <c r="I10" s="44">
        <v>1237560</v>
      </c>
      <c r="J10" s="43">
        <v>4600000</v>
      </c>
      <c r="K10" s="44">
        <v>2494812</v>
      </c>
      <c r="L10" s="43">
        <v>1865000</v>
      </c>
      <c r="M10" s="44">
        <v>536213</v>
      </c>
      <c r="N10" s="43"/>
      <c r="O10" s="44"/>
      <c r="P10" s="43">
        <f t="shared" ref="P10:P41" si="5">$H10      +$J10      +$L10      +$N10</f>
        <v>8850000</v>
      </c>
      <c r="Q10" s="44">
        <f t="shared" ref="Q10:Q41" si="6">$I10      +$K10      +$M10      +$O10</f>
        <v>4268585</v>
      </c>
      <c r="R10" s="24">
        <f t="shared" ref="R10:R41" si="7">IF(($J10      =0),0,((($L10      -$J10      )/$J10      )*100))</f>
        <v>-59.45652173913043</v>
      </c>
      <c r="S10" s="25">
        <f t="shared" ref="S10:S41" si="8">IF(($K10      =0),0,((($M10      -$K10      )/$K10      )*100))</f>
        <v>-78.506877472130171</v>
      </c>
      <c r="T10" s="24">
        <f t="shared" ref="T10:T41" si="9">IF(($E10      =0),0,(($P10      /$E10      )*100))</f>
        <v>69.40632107285704</v>
      </c>
      <c r="U10" s="26">
        <f t="shared" ref="U10:U41" si="10">IF(($E10      =0),0,(($Q10      /$E10      )*100))</f>
        <v>33.476472433534624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5000000</v>
      </c>
      <c r="C23" s="42"/>
      <c r="D23" s="42"/>
      <c r="E23" s="42">
        <f t="shared" si="4"/>
        <v>5000000</v>
      </c>
      <c r="F23" s="43">
        <v>5000000</v>
      </c>
      <c r="G23" s="44">
        <v>5000000</v>
      </c>
      <c r="H23" s="43">
        <v>2500000</v>
      </c>
      <c r="I23" s="44">
        <v>1200693</v>
      </c>
      <c r="J23" s="43">
        <v>2291000</v>
      </c>
      <c r="K23" s="44">
        <v>3512404</v>
      </c>
      <c r="L23" s="43"/>
      <c r="M23" s="44">
        <v>539973</v>
      </c>
      <c r="N23" s="43"/>
      <c r="O23" s="44"/>
      <c r="P23" s="43">
        <f t="shared" si="5"/>
        <v>4791000</v>
      </c>
      <c r="Q23" s="44">
        <f t="shared" si="6"/>
        <v>5253070</v>
      </c>
      <c r="R23" s="24">
        <f t="shared" si="7"/>
        <v>-100</v>
      </c>
      <c r="S23" s="25">
        <f t="shared" si="8"/>
        <v>-84.626683035322813</v>
      </c>
      <c r="T23" s="24">
        <f t="shared" si="9"/>
        <v>95.820000000000007</v>
      </c>
      <c r="U23" s="26">
        <f t="shared" si="10"/>
        <v>105.06139999999999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3800000</v>
      </c>
      <c r="C28" s="39">
        <f t="shared" si="11"/>
        <v>-161000</v>
      </c>
      <c r="D28" s="39">
        <f t="shared" si="11"/>
        <v>0</v>
      </c>
      <c r="E28" s="39">
        <f t="shared" si="11"/>
        <v>3639000</v>
      </c>
      <c r="F28" s="40">
        <f t="shared" si="11"/>
        <v>3639000</v>
      </c>
      <c r="G28" s="41">
        <f t="shared" si="11"/>
        <v>3639000</v>
      </c>
      <c r="H28" s="40">
        <f t="shared" si="11"/>
        <v>1028000</v>
      </c>
      <c r="I28" s="41">
        <f t="shared" si="11"/>
        <v>16888</v>
      </c>
      <c r="J28" s="40">
        <f t="shared" si="11"/>
        <v>388000</v>
      </c>
      <c r="K28" s="41">
        <f t="shared" si="11"/>
        <v>0</v>
      </c>
      <c r="L28" s="40">
        <f t="shared" si="11"/>
        <v>524000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1940000</v>
      </c>
      <c r="Q28" s="41">
        <f t="shared" si="11"/>
        <v>16888</v>
      </c>
      <c r="R28" s="20">
        <f t="shared" si="7"/>
        <v>35.051546391752574</v>
      </c>
      <c r="S28" s="21">
        <f t="shared" si="8"/>
        <v>0</v>
      </c>
      <c r="T28" s="20">
        <f t="shared" si="9"/>
        <v>53.311349271777964</v>
      </c>
      <c r="U28" s="22">
        <f t="shared" si="10"/>
        <v>0.4640835394339104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930000</v>
      </c>
      <c r="I31" s="44"/>
      <c r="J31" s="43"/>
      <c r="K31" s="44"/>
      <c r="L31" s="43"/>
      <c r="M31" s="44"/>
      <c r="N31" s="43"/>
      <c r="O31" s="44"/>
      <c r="P31" s="43">
        <f t="shared" si="5"/>
        <v>930000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35.769230769230766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-161000</v>
      </c>
      <c r="D33" s="42"/>
      <c r="E33" s="42">
        <f t="shared" si="4"/>
        <v>1039000</v>
      </c>
      <c r="F33" s="43">
        <v>1039000</v>
      </c>
      <c r="G33" s="44">
        <v>1039000</v>
      </c>
      <c r="H33" s="43">
        <v>98000</v>
      </c>
      <c r="I33" s="44">
        <v>16888</v>
      </c>
      <c r="J33" s="43">
        <v>388000</v>
      </c>
      <c r="K33" s="44"/>
      <c r="L33" s="43">
        <v>524000</v>
      </c>
      <c r="M33" s="44"/>
      <c r="N33" s="43"/>
      <c r="O33" s="44"/>
      <c r="P33" s="43">
        <f t="shared" si="5"/>
        <v>1010000</v>
      </c>
      <c r="Q33" s="44">
        <f t="shared" si="6"/>
        <v>16888</v>
      </c>
      <c r="R33" s="24">
        <f t="shared" si="7"/>
        <v>35.051546391752574</v>
      </c>
      <c r="S33" s="25">
        <f t="shared" si="8"/>
        <v>0</v>
      </c>
      <c r="T33" s="24">
        <f t="shared" si="9"/>
        <v>97.20885466794995</v>
      </c>
      <c r="U33" s="26">
        <f t="shared" si="10"/>
        <v>1.6254090471607314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16551000</v>
      </c>
      <c r="C61" s="39">
        <f t="shared" si="26"/>
        <v>4839000</v>
      </c>
      <c r="D61" s="39">
        <f t="shared" si="26"/>
        <v>0</v>
      </c>
      <c r="E61" s="39">
        <f t="shared" si="26"/>
        <v>21390000</v>
      </c>
      <c r="F61" s="40">
        <f t="shared" si="26"/>
        <v>21390000</v>
      </c>
      <c r="G61" s="41">
        <f t="shared" si="26"/>
        <v>21390000</v>
      </c>
      <c r="H61" s="40">
        <f t="shared" si="26"/>
        <v>5913000</v>
      </c>
      <c r="I61" s="41">
        <f t="shared" si="26"/>
        <v>2455141</v>
      </c>
      <c r="J61" s="40">
        <f t="shared" si="26"/>
        <v>7279000</v>
      </c>
      <c r="K61" s="41">
        <f t="shared" si="26"/>
        <v>6007216</v>
      </c>
      <c r="L61" s="40">
        <f t="shared" si="26"/>
        <v>2389000</v>
      </c>
      <c r="M61" s="41">
        <f t="shared" si="26"/>
        <v>1076186</v>
      </c>
      <c r="N61" s="40">
        <f t="shared" si="26"/>
        <v>0</v>
      </c>
      <c r="O61" s="41">
        <f t="shared" si="26"/>
        <v>0</v>
      </c>
      <c r="P61" s="40">
        <f t="shared" si="26"/>
        <v>15581000</v>
      </c>
      <c r="Q61" s="41">
        <f t="shared" si="26"/>
        <v>9538543</v>
      </c>
      <c r="R61" s="20">
        <f t="shared" si="16"/>
        <v>-67.179557631542792</v>
      </c>
      <c r="S61" s="21">
        <f t="shared" si="17"/>
        <v>-82.085112304934597</v>
      </c>
      <c r="T61" s="20">
        <f t="shared" si="18"/>
        <v>72.8424497428705</v>
      </c>
      <c r="U61" s="22">
        <f t="shared" si="19"/>
        <v>44.593468910705937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16551000</v>
      </c>
      <c r="C65" s="48">
        <f t="shared" si="30"/>
        <v>4839000</v>
      </c>
      <c r="D65" s="48">
        <f t="shared" si="30"/>
        <v>0</v>
      </c>
      <c r="E65" s="48">
        <f t="shared" si="30"/>
        <v>21390000</v>
      </c>
      <c r="F65" s="49">
        <f t="shared" si="30"/>
        <v>21390000</v>
      </c>
      <c r="G65" s="50">
        <f t="shared" si="30"/>
        <v>21390000</v>
      </c>
      <c r="H65" s="49">
        <f t="shared" si="30"/>
        <v>5913000</v>
      </c>
      <c r="I65" s="50">
        <f t="shared" si="30"/>
        <v>2455141</v>
      </c>
      <c r="J65" s="49">
        <f t="shared" si="30"/>
        <v>7279000</v>
      </c>
      <c r="K65" s="50">
        <f t="shared" si="30"/>
        <v>6007216</v>
      </c>
      <c r="L65" s="49">
        <f t="shared" si="30"/>
        <v>2389000</v>
      </c>
      <c r="M65" s="51">
        <f t="shared" si="30"/>
        <v>1076186</v>
      </c>
      <c r="N65" s="49">
        <f t="shared" si="30"/>
        <v>0</v>
      </c>
      <c r="O65" s="50">
        <f t="shared" si="30"/>
        <v>0</v>
      </c>
      <c r="P65" s="49">
        <f t="shared" si="30"/>
        <v>15581000</v>
      </c>
      <c r="Q65" s="50">
        <f t="shared" si="30"/>
        <v>9538543</v>
      </c>
      <c r="R65" s="34">
        <f t="shared" si="16"/>
        <v>-67.179557631542792</v>
      </c>
      <c r="S65" s="35">
        <f t="shared" si="17"/>
        <v>-82.085112304934597</v>
      </c>
      <c r="T65" s="34">
        <f t="shared" si="18"/>
        <v>72.8424497428705</v>
      </c>
      <c r="U65" s="35">
        <f t="shared" si="19"/>
        <v>44.593468910705937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30518000</v>
      </c>
      <c r="C8" s="36">
        <f t="shared" si="0"/>
        <v>11526000</v>
      </c>
      <c r="D8" s="36">
        <f t="shared" si="0"/>
        <v>0</v>
      </c>
      <c r="E8" s="36">
        <f t="shared" si="0"/>
        <v>42044000</v>
      </c>
      <c r="F8" s="37">
        <f t="shared" si="0"/>
        <v>47044000</v>
      </c>
      <c r="G8" s="38">
        <f t="shared" si="0"/>
        <v>42044000</v>
      </c>
      <c r="H8" s="37">
        <f t="shared" si="0"/>
        <v>2056000</v>
      </c>
      <c r="I8" s="38">
        <f t="shared" si="0"/>
        <v>1295857</v>
      </c>
      <c r="J8" s="37">
        <f t="shared" si="0"/>
        <v>3366000</v>
      </c>
      <c r="K8" s="38">
        <f t="shared" si="0"/>
        <v>8167647</v>
      </c>
      <c r="L8" s="37">
        <f t="shared" si="0"/>
        <v>250000</v>
      </c>
      <c r="M8" s="38">
        <f t="shared" si="0"/>
        <v>4198625</v>
      </c>
      <c r="N8" s="37">
        <f t="shared" si="0"/>
        <v>0</v>
      </c>
      <c r="O8" s="38">
        <f t="shared" si="0"/>
        <v>0</v>
      </c>
      <c r="P8" s="37">
        <f t="shared" si="0"/>
        <v>5672000</v>
      </c>
      <c r="Q8" s="38">
        <f t="shared" si="0"/>
        <v>13662129</v>
      </c>
      <c r="R8" s="16">
        <f>IF(($J8       =0),0,((($L8       -$J8       )/$J8       )*100))</f>
        <v>-92.572786690433745</v>
      </c>
      <c r="S8" s="17">
        <f>IF(($K8       =0),0,((($M8       -$K8       )/$K8       )*100))</f>
        <v>-48.594436071980098</v>
      </c>
      <c r="T8" s="16">
        <f>IF(($E8       =0),0,(($P8       /$E8       )*100))</f>
        <v>13.490628864998572</v>
      </c>
      <c r="U8" s="18">
        <f>IF(($E8       =0),0,(($Q8       /$E8       )*100))</f>
        <v>32.494836361906579</v>
      </c>
      <c r="V8" s="37">
        <f t="shared" ref="V8:W8" si="1">+V9+V28</f>
        <v>10000000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26288000</v>
      </c>
      <c r="C9" s="39">
        <f t="shared" si="2"/>
        <v>-13578000</v>
      </c>
      <c r="D9" s="39">
        <f t="shared" si="2"/>
        <v>0</v>
      </c>
      <c r="E9" s="39">
        <f t="shared" si="2"/>
        <v>12710000</v>
      </c>
      <c r="F9" s="40">
        <f t="shared" si="2"/>
        <v>17710000</v>
      </c>
      <c r="G9" s="41">
        <f t="shared" si="2"/>
        <v>12710000</v>
      </c>
      <c r="H9" s="40">
        <f t="shared" si="2"/>
        <v>0</v>
      </c>
      <c r="I9" s="41">
        <f t="shared" si="2"/>
        <v>0</v>
      </c>
      <c r="J9" s="40">
        <f t="shared" si="2"/>
        <v>1921000</v>
      </c>
      <c r="K9" s="41">
        <f t="shared" si="2"/>
        <v>5921624</v>
      </c>
      <c r="L9" s="40">
        <f t="shared" si="2"/>
        <v>0</v>
      </c>
      <c r="M9" s="41">
        <f t="shared" si="2"/>
        <v>473972</v>
      </c>
      <c r="N9" s="40">
        <f t="shared" si="2"/>
        <v>0</v>
      </c>
      <c r="O9" s="41">
        <f t="shared" si="2"/>
        <v>0</v>
      </c>
      <c r="P9" s="40">
        <f t="shared" si="2"/>
        <v>1921000</v>
      </c>
      <c r="Q9" s="41">
        <f t="shared" si="2"/>
        <v>6395596</v>
      </c>
      <c r="R9" s="20">
        <f>IF(($J9       =0),0,((($L9       -$J9       )/$J9       )*100))</f>
        <v>-100</v>
      </c>
      <c r="S9" s="21">
        <f>IF(($K9       =0),0,((($M9       -$K9       )/$K9       )*100))</f>
        <v>-91.995911932267234</v>
      </c>
      <c r="T9" s="20">
        <f>IF(($E9       =0),0,(($P9       /$E9       )*100))</f>
        <v>15.114083398898506</v>
      </c>
      <c r="U9" s="22">
        <f>IF(($E9       =0),0,(($Q9       /$E9       )*100))</f>
        <v>50.319402045633353</v>
      </c>
      <c r="V9" s="40">
        <f t="shared" ref="V9:W9" si="3">SUM(V10:V27)</f>
        <v>10000000</v>
      </c>
      <c r="W9" s="41">
        <f t="shared" si="3"/>
        <v>0</v>
      </c>
    </row>
    <row r="10" spans="1:23" x14ac:dyDescent="0.2">
      <c r="A10" s="23" t="s">
        <v>36</v>
      </c>
      <c r="B10" s="42">
        <v>16288000</v>
      </c>
      <c r="C10" s="42">
        <v>-8578000</v>
      </c>
      <c r="D10" s="42"/>
      <c r="E10" s="42">
        <f t="shared" ref="E10:E41" si="4">$B10      +$C10      +$D10</f>
        <v>7710000</v>
      </c>
      <c r="F10" s="43">
        <v>7710000</v>
      </c>
      <c r="G10" s="44">
        <v>7710000</v>
      </c>
      <c r="H10" s="43"/>
      <c r="I10" s="44"/>
      <c r="J10" s="43">
        <v>1553000</v>
      </c>
      <c r="K10" s="44">
        <v>1532521</v>
      </c>
      <c r="L10" s="43"/>
      <c r="M10" s="44"/>
      <c r="N10" s="43"/>
      <c r="O10" s="44"/>
      <c r="P10" s="43">
        <f t="shared" ref="P10:P41" si="5">$H10      +$J10      +$L10      +$N10</f>
        <v>1553000</v>
      </c>
      <c r="Q10" s="44">
        <f t="shared" ref="Q10:Q41" si="6">$I10      +$K10      +$M10      +$O10</f>
        <v>1532521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20.142671854734111</v>
      </c>
      <c r="U10" s="26">
        <f t="shared" ref="U10:U41" si="10">IF(($E10      =0),0,(($Q10      /$E10      )*100))</f>
        <v>19.877055771725033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</v>
      </c>
      <c r="C23" s="42">
        <v>-5000000</v>
      </c>
      <c r="D23" s="42"/>
      <c r="E23" s="42">
        <f t="shared" si="4"/>
        <v>5000000</v>
      </c>
      <c r="F23" s="43">
        <v>10000000</v>
      </c>
      <c r="G23" s="44">
        <v>5000000</v>
      </c>
      <c r="H23" s="43"/>
      <c r="I23" s="44"/>
      <c r="J23" s="43">
        <v>368000</v>
      </c>
      <c r="K23" s="44">
        <v>4389103</v>
      </c>
      <c r="L23" s="43"/>
      <c r="M23" s="44">
        <v>473972</v>
      </c>
      <c r="N23" s="43"/>
      <c r="O23" s="44"/>
      <c r="P23" s="43">
        <f t="shared" si="5"/>
        <v>368000</v>
      </c>
      <c r="Q23" s="44">
        <f t="shared" si="6"/>
        <v>4863075</v>
      </c>
      <c r="R23" s="24">
        <f t="shared" si="7"/>
        <v>-100</v>
      </c>
      <c r="S23" s="25">
        <f t="shared" si="8"/>
        <v>-89.201164793808658</v>
      </c>
      <c r="T23" s="24">
        <f t="shared" si="9"/>
        <v>7.3599999999999994</v>
      </c>
      <c r="U23" s="26">
        <f t="shared" si="10"/>
        <v>97.261499999999998</v>
      </c>
      <c r="V23" s="43">
        <v>10000000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4230000</v>
      </c>
      <c r="C28" s="39">
        <f t="shared" si="11"/>
        <v>25104000</v>
      </c>
      <c r="D28" s="39">
        <f t="shared" si="11"/>
        <v>0</v>
      </c>
      <c r="E28" s="39">
        <f t="shared" si="11"/>
        <v>29334000</v>
      </c>
      <c r="F28" s="40">
        <f t="shared" si="11"/>
        <v>29334000</v>
      </c>
      <c r="G28" s="41">
        <f t="shared" si="11"/>
        <v>29334000</v>
      </c>
      <c r="H28" s="40">
        <f t="shared" si="11"/>
        <v>2056000</v>
      </c>
      <c r="I28" s="41">
        <f t="shared" si="11"/>
        <v>1295857</v>
      </c>
      <c r="J28" s="40">
        <f t="shared" si="11"/>
        <v>1445000</v>
      </c>
      <c r="K28" s="41">
        <f t="shared" si="11"/>
        <v>2246023</v>
      </c>
      <c r="L28" s="40">
        <f t="shared" si="11"/>
        <v>250000</v>
      </c>
      <c r="M28" s="41">
        <f t="shared" si="11"/>
        <v>3724653</v>
      </c>
      <c r="N28" s="40">
        <f t="shared" si="11"/>
        <v>0</v>
      </c>
      <c r="O28" s="41">
        <f t="shared" si="11"/>
        <v>0</v>
      </c>
      <c r="P28" s="40">
        <f t="shared" si="11"/>
        <v>3751000</v>
      </c>
      <c r="Q28" s="41">
        <f t="shared" si="11"/>
        <v>7266533</v>
      </c>
      <c r="R28" s="20">
        <f t="shared" si="7"/>
        <v>-82.698961937716263</v>
      </c>
      <c r="S28" s="21">
        <f t="shared" si="8"/>
        <v>65.833252820652319</v>
      </c>
      <c r="T28" s="20">
        <f t="shared" si="9"/>
        <v>12.787209381604963</v>
      </c>
      <c r="U28" s="22">
        <f t="shared" si="10"/>
        <v>24.771708597531873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1798000</v>
      </c>
      <c r="I31" s="44">
        <v>1295857</v>
      </c>
      <c r="J31" s="43">
        <v>761000</v>
      </c>
      <c r="K31" s="44">
        <v>1263475</v>
      </c>
      <c r="L31" s="43">
        <v>182000</v>
      </c>
      <c r="M31" s="44">
        <v>631370</v>
      </c>
      <c r="N31" s="43"/>
      <c r="O31" s="44"/>
      <c r="P31" s="43">
        <f t="shared" si="5"/>
        <v>2741000</v>
      </c>
      <c r="Q31" s="44">
        <f t="shared" si="6"/>
        <v>3190702</v>
      </c>
      <c r="R31" s="24">
        <f t="shared" si="7"/>
        <v>-76.084099868593952</v>
      </c>
      <c r="S31" s="25">
        <f t="shared" si="8"/>
        <v>-50.0290864480896</v>
      </c>
      <c r="T31" s="24">
        <f t="shared" si="9"/>
        <v>91.36666666666666</v>
      </c>
      <c r="U31" s="26">
        <f t="shared" si="10"/>
        <v>106.35673333333332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1230000</v>
      </c>
      <c r="C33" s="42">
        <v>660000</v>
      </c>
      <c r="D33" s="42"/>
      <c r="E33" s="42">
        <f t="shared" si="4"/>
        <v>1890000</v>
      </c>
      <c r="F33" s="43">
        <v>1890000</v>
      </c>
      <c r="G33" s="44">
        <v>1890000</v>
      </c>
      <c r="H33" s="43">
        <v>258000</v>
      </c>
      <c r="I33" s="44"/>
      <c r="J33" s="43">
        <v>684000</v>
      </c>
      <c r="K33" s="44">
        <v>982548</v>
      </c>
      <c r="L33" s="43">
        <v>68000</v>
      </c>
      <c r="M33" s="44">
        <v>778503</v>
      </c>
      <c r="N33" s="43"/>
      <c r="O33" s="44"/>
      <c r="P33" s="43">
        <f t="shared" si="5"/>
        <v>1010000</v>
      </c>
      <c r="Q33" s="44">
        <f t="shared" si="6"/>
        <v>1761051</v>
      </c>
      <c r="R33" s="24">
        <f t="shared" si="7"/>
        <v>-90.058479532163744</v>
      </c>
      <c r="S33" s="25">
        <f t="shared" si="8"/>
        <v>-20.766924364000538</v>
      </c>
      <c r="T33" s="24">
        <f t="shared" si="9"/>
        <v>53.439153439153444</v>
      </c>
      <c r="U33" s="26">
        <f t="shared" si="10"/>
        <v>93.177301587301585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24444000</v>
      </c>
      <c r="D37" s="42"/>
      <c r="E37" s="42">
        <f t="shared" si="4"/>
        <v>24444000</v>
      </c>
      <c r="F37" s="43">
        <v>24444000</v>
      </c>
      <c r="G37" s="44">
        <v>24444000</v>
      </c>
      <c r="H37" s="43"/>
      <c r="I37" s="44"/>
      <c r="J37" s="43"/>
      <c r="K37" s="44"/>
      <c r="L37" s="43"/>
      <c r="M37" s="44">
        <v>2314780</v>
      </c>
      <c r="N37" s="43"/>
      <c r="O37" s="44"/>
      <c r="P37" s="43">
        <f t="shared" si="5"/>
        <v>0</v>
      </c>
      <c r="Q37" s="44">
        <f t="shared" si="6"/>
        <v>2314780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9.469726722304042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30518000</v>
      </c>
      <c r="C61" s="39">
        <f t="shared" si="26"/>
        <v>11526000</v>
      </c>
      <c r="D61" s="39">
        <f t="shared" si="26"/>
        <v>0</v>
      </c>
      <c r="E61" s="39">
        <f t="shared" si="26"/>
        <v>42044000</v>
      </c>
      <c r="F61" s="40">
        <f t="shared" si="26"/>
        <v>47044000</v>
      </c>
      <c r="G61" s="41">
        <f t="shared" si="26"/>
        <v>42044000</v>
      </c>
      <c r="H61" s="40">
        <f t="shared" si="26"/>
        <v>2056000</v>
      </c>
      <c r="I61" s="41">
        <f t="shared" si="26"/>
        <v>1295857</v>
      </c>
      <c r="J61" s="40">
        <f t="shared" si="26"/>
        <v>3366000</v>
      </c>
      <c r="K61" s="41">
        <f t="shared" si="26"/>
        <v>8167647</v>
      </c>
      <c r="L61" s="40">
        <f t="shared" si="26"/>
        <v>250000</v>
      </c>
      <c r="M61" s="41">
        <f t="shared" si="26"/>
        <v>4198625</v>
      </c>
      <c r="N61" s="40">
        <f t="shared" si="26"/>
        <v>0</v>
      </c>
      <c r="O61" s="41">
        <f t="shared" si="26"/>
        <v>0</v>
      </c>
      <c r="P61" s="40">
        <f t="shared" si="26"/>
        <v>5672000</v>
      </c>
      <c r="Q61" s="41">
        <f t="shared" si="26"/>
        <v>13662129</v>
      </c>
      <c r="R61" s="20">
        <f t="shared" si="16"/>
        <v>-92.572786690433745</v>
      </c>
      <c r="S61" s="21">
        <f t="shared" si="17"/>
        <v>-48.594436071980098</v>
      </c>
      <c r="T61" s="20">
        <f t="shared" si="18"/>
        <v>13.490628864998572</v>
      </c>
      <c r="U61" s="22">
        <f t="shared" si="19"/>
        <v>32.494836361906579</v>
      </c>
      <c r="V61" s="40">
        <f t="shared" ref="V61:W61" si="27">+V8+V43</f>
        <v>10000000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30518000</v>
      </c>
      <c r="C65" s="48">
        <f t="shared" si="30"/>
        <v>11526000</v>
      </c>
      <c r="D65" s="48">
        <f t="shared" si="30"/>
        <v>0</v>
      </c>
      <c r="E65" s="48">
        <f t="shared" si="30"/>
        <v>42044000</v>
      </c>
      <c r="F65" s="49">
        <f t="shared" si="30"/>
        <v>47044000</v>
      </c>
      <c r="G65" s="50">
        <f t="shared" si="30"/>
        <v>42044000</v>
      </c>
      <c r="H65" s="49">
        <f t="shared" si="30"/>
        <v>2056000</v>
      </c>
      <c r="I65" s="50">
        <f t="shared" si="30"/>
        <v>1295857</v>
      </c>
      <c r="J65" s="49">
        <f t="shared" si="30"/>
        <v>3366000</v>
      </c>
      <c r="K65" s="50">
        <f t="shared" si="30"/>
        <v>8167647</v>
      </c>
      <c r="L65" s="49">
        <f t="shared" si="30"/>
        <v>250000</v>
      </c>
      <c r="M65" s="51">
        <f t="shared" si="30"/>
        <v>4198625</v>
      </c>
      <c r="N65" s="49">
        <f t="shared" si="30"/>
        <v>0</v>
      </c>
      <c r="O65" s="50">
        <f t="shared" si="30"/>
        <v>0</v>
      </c>
      <c r="P65" s="49">
        <f t="shared" si="30"/>
        <v>5672000</v>
      </c>
      <c r="Q65" s="50">
        <f t="shared" si="30"/>
        <v>13662129</v>
      </c>
      <c r="R65" s="34">
        <f t="shared" si="16"/>
        <v>-92.572786690433745</v>
      </c>
      <c r="S65" s="35">
        <f t="shared" si="17"/>
        <v>-48.594436071980098</v>
      </c>
      <c r="T65" s="34">
        <f t="shared" si="18"/>
        <v>13.490628864998572</v>
      </c>
      <c r="U65" s="35">
        <f t="shared" si="19"/>
        <v>32.494836361906579</v>
      </c>
      <c r="V65" s="49">
        <f>+V61+V62</f>
        <v>10000000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130</v>
      </c>
      <c r="B6" s="9" t="s">
        <v>1</v>
      </c>
      <c r="C6" s="9" t="s">
        <v>130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12217000</v>
      </c>
      <c r="C8" s="36">
        <f t="shared" si="0"/>
        <v>-8000</v>
      </c>
      <c r="D8" s="36">
        <f t="shared" si="0"/>
        <v>0</v>
      </c>
      <c r="E8" s="36">
        <f t="shared" si="0"/>
        <v>12209000</v>
      </c>
      <c r="F8" s="37">
        <f t="shared" si="0"/>
        <v>12209000</v>
      </c>
      <c r="G8" s="38">
        <f t="shared" si="0"/>
        <v>12209000</v>
      </c>
      <c r="H8" s="37">
        <f t="shared" si="0"/>
        <v>2425000</v>
      </c>
      <c r="I8" s="38">
        <f t="shared" si="0"/>
        <v>0</v>
      </c>
      <c r="J8" s="37">
        <f t="shared" si="0"/>
        <v>3820000</v>
      </c>
      <c r="K8" s="38">
        <f t="shared" si="0"/>
        <v>0</v>
      </c>
      <c r="L8" s="37">
        <f t="shared" si="0"/>
        <v>1433000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7678000</v>
      </c>
      <c r="Q8" s="38">
        <f t="shared" si="0"/>
        <v>0</v>
      </c>
      <c r="R8" s="16">
        <f>IF(($J8       =0),0,((($L8       -$J8       )/$J8       )*100))</f>
        <v>-62.486910994764401</v>
      </c>
      <c r="S8" s="17">
        <f>IF(($K8       =0),0,((($M8       -$K8       )/$K8       )*100))</f>
        <v>0</v>
      </c>
      <c r="T8" s="16">
        <f>IF(($E8       =0),0,(($P8       /$E8       )*100))</f>
        <v>62.888033417970348</v>
      </c>
      <c r="U8" s="18">
        <f>IF(($E8       =0),0,(($Q8       /$E8       )*100))</f>
        <v>0</v>
      </c>
      <c r="V8" s="37">
        <f t="shared" ref="V8:W8" si="1">+V9+V28</f>
        <v>423000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8017000</v>
      </c>
      <c r="C9" s="39">
        <f t="shared" si="2"/>
        <v>-8000</v>
      </c>
      <c r="D9" s="39">
        <f t="shared" si="2"/>
        <v>0</v>
      </c>
      <c r="E9" s="39">
        <f t="shared" si="2"/>
        <v>8009000</v>
      </c>
      <c r="F9" s="40">
        <f t="shared" si="2"/>
        <v>8009000</v>
      </c>
      <c r="G9" s="41">
        <f t="shared" si="2"/>
        <v>8009000</v>
      </c>
      <c r="H9" s="40">
        <f t="shared" si="2"/>
        <v>0</v>
      </c>
      <c r="I9" s="41">
        <f t="shared" si="2"/>
        <v>0</v>
      </c>
      <c r="J9" s="40">
        <f t="shared" si="2"/>
        <v>3369000</v>
      </c>
      <c r="K9" s="41">
        <f t="shared" si="2"/>
        <v>0</v>
      </c>
      <c r="L9" s="40">
        <f t="shared" si="2"/>
        <v>1010000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4379000</v>
      </c>
      <c r="Q9" s="41">
        <f t="shared" si="2"/>
        <v>0</v>
      </c>
      <c r="R9" s="20">
        <f>IF(($J9       =0),0,((($L9       -$J9       )/$J9       )*100))</f>
        <v>-70.020777678836453</v>
      </c>
      <c r="S9" s="21">
        <f>IF(($K9       =0),0,((($M9       -$K9       )/$K9       )*100))</f>
        <v>0</v>
      </c>
      <c r="T9" s="20">
        <f>IF(($E9       =0),0,(($P9       /$E9       )*100))</f>
        <v>54.67598951179923</v>
      </c>
      <c r="U9" s="22">
        <f>IF(($E9       =0),0,(($Q9       /$E9       )*100))</f>
        <v>0</v>
      </c>
      <c r="V9" s="40">
        <f t="shared" ref="V9:W9" si="3">SUM(V10:V27)</f>
        <v>423000</v>
      </c>
      <c r="W9" s="41">
        <f t="shared" si="3"/>
        <v>0</v>
      </c>
    </row>
    <row r="10" spans="1:23" x14ac:dyDescent="0.2">
      <c r="A10" s="23" t="s">
        <v>36</v>
      </c>
      <c r="B10" s="42">
        <v>8017000</v>
      </c>
      <c r="C10" s="42">
        <v>-8000</v>
      </c>
      <c r="D10" s="42"/>
      <c r="E10" s="42">
        <f t="shared" ref="E10:E41" si="4">$B10      +$C10      +$D10</f>
        <v>8009000</v>
      </c>
      <c r="F10" s="43">
        <v>8009000</v>
      </c>
      <c r="G10" s="44">
        <v>8009000</v>
      </c>
      <c r="H10" s="43"/>
      <c r="I10" s="44"/>
      <c r="J10" s="43">
        <v>3369000</v>
      </c>
      <c r="K10" s="44"/>
      <c r="L10" s="43">
        <v>1010000</v>
      </c>
      <c r="M10" s="44"/>
      <c r="N10" s="43"/>
      <c r="O10" s="44"/>
      <c r="P10" s="43">
        <f t="shared" ref="P10:P41" si="5">$H10      +$J10      +$L10      +$N10</f>
        <v>4379000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-70.020777678836453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54.67598951179923</v>
      </c>
      <c r="U10" s="26">
        <f t="shared" ref="U10:U41" si="10">IF(($E10      =0),0,(($Q10      /$E10      )*100))</f>
        <v>0</v>
      </c>
      <c r="V10" s="43">
        <v>423000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0</v>
      </c>
      <c r="D28" s="39">
        <f t="shared" si="11"/>
        <v>0</v>
      </c>
      <c r="E28" s="39">
        <f t="shared" si="11"/>
        <v>4200000</v>
      </c>
      <c r="F28" s="40">
        <f t="shared" si="11"/>
        <v>4200000</v>
      </c>
      <c r="G28" s="41">
        <f t="shared" si="11"/>
        <v>4200000</v>
      </c>
      <c r="H28" s="40">
        <f t="shared" si="11"/>
        <v>2425000</v>
      </c>
      <c r="I28" s="41">
        <f t="shared" si="11"/>
        <v>0</v>
      </c>
      <c r="J28" s="40">
        <f t="shared" si="11"/>
        <v>451000</v>
      </c>
      <c r="K28" s="41">
        <f t="shared" si="11"/>
        <v>0</v>
      </c>
      <c r="L28" s="40">
        <f t="shared" si="11"/>
        <v>423000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3299000</v>
      </c>
      <c r="Q28" s="41">
        <f t="shared" si="11"/>
        <v>0</v>
      </c>
      <c r="R28" s="20">
        <f t="shared" si="7"/>
        <v>-6.2084257206208431</v>
      </c>
      <c r="S28" s="21">
        <f t="shared" si="8"/>
        <v>0</v>
      </c>
      <c r="T28" s="20">
        <f t="shared" si="9"/>
        <v>78.547619047619037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2232000</v>
      </c>
      <c r="I31" s="44"/>
      <c r="J31" s="43"/>
      <c r="K31" s="44"/>
      <c r="L31" s="43"/>
      <c r="M31" s="44"/>
      <c r="N31" s="43"/>
      <c r="O31" s="44"/>
      <c r="P31" s="43">
        <f t="shared" si="5"/>
        <v>2232000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74.400000000000006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193000</v>
      </c>
      <c r="I33" s="44"/>
      <c r="J33" s="43">
        <v>451000</v>
      </c>
      <c r="K33" s="44"/>
      <c r="L33" s="43">
        <v>423000</v>
      </c>
      <c r="M33" s="44"/>
      <c r="N33" s="43"/>
      <c r="O33" s="44"/>
      <c r="P33" s="43">
        <f t="shared" si="5"/>
        <v>1067000</v>
      </c>
      <c r="Q33" s="44">
        <f t="shared" si="6"/>
        <v>0</v>
      </c>
      <c r="R33" s="24">
        <f t="shared" si="7"/>
        <v>-6.2084257206208431</v>
      </c>
      <c r="S33" s="25">
        <f t="shared" si="8"/>
        <v>0</v>
      </c>
      <c r="T33" s="24">
        <f t="shared" si="9"/>
        <v>88.916666666666671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12217000</v>
      </c>
      <c r="C61" s="39">
        <f t="shared" si="26"/>
        <v>-8000</v>
      </c>
      <c r="D61" s="39">
        <f t="shared" si="26"/>
        <v>0</v>
      </c>
      <c r="E61" s="39">
        <f t="shared" si="26"/>
        <v>12209000</v>
      </c>
      <c r="F61" s="40">
        <f t="shared" si="26"/>
        <v>12209000</v>
      </c>
      <c r="G61" s="41">
        <f t="shared" si="26"/>
        <v>12209000</v>
      </c>
      <c r="H61" s="40">
        <f t="shared" si="26"/>
        <v>2425000</v>
      </c>
      <c r="I61" s="41">
        <f t="shared" si="26"/>
        <v>0</v>
      </c>
      <c r="J61" s="40">
        <f t="shared" si="26"/>
        <v>3820000</v>
      </c>
      <c r="K61" s="41">
        <f t="shared" si="26"/>
        <v>0</v>
      </c>
      <c r="L61" s="40">
        <f t="shared" si="26"/>
        <v>1433000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7678000</v>
      </c>
      <c r="Q61" s="41">
        <f t="shared" si="26"/>
        <v>0</v>
      </c>
      <c r="R61" s="20">
        <f t="shared" si="16"/>
        <v>-62.486910994764401</v>
      </c>
      <c r="S61" s="21">
        <f t="shared" si="17"/>
        <v>0</v>
      </c>
      <c r="T61" s="20">
        <f t="shared" si="18"/>
        <v>62.888033417970348</v>
      </c>
      <c r="U61" s="22">
        <f t="shared" si="19"/>
        <v>0</v>
      </c>
      <c r="V61" s="40">
        <f t="shared" ref="V61:W61" si="27">+V8+V43</f>
        <v>423000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12217000</v>
      </c>
      <c r="C65" s="48">
        <f t="shared" si="30"/>
        <v>-8000</v>
      </c>
      <c r="D65" s="48">
        <f t="shared" si="30"/>
        <v>0</v>
      </c>
      <c r="E65" s="48">
        <f t="shared" si="30"/>
        <v>12209000</v>
      </c>
      <c r="F65" s="49">
        <f t="shared" si="30"/>
        <v>12209000</v>
      </c>
      <c r="G65" s="50">
        <f t="shared" si="30"/>
        <v>12209000</v>
      </c>
      <c r="H65" s="49">
        <f t="shared" si="30"/>
        <v>2425000</v>
      </c>
      <c r="I65" s="50">
        <f t="shared" si="30"/>
        <v>0</v>
      </c>
      <c r="J65" s="49">
        <f t="shared" si="30"/>
        <v>3820000</v>
      </c>
      <c r="K65" s="50">
        <f t="shared" si="30"/>
        <v>0</v>
      </c>
      <c r="L65" s="49">
        <f t="shared" si="30"/>
        <v>1433000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7678000</v>
      </c>
      <c r="Q65" s="50">
        <f t="shared" si="30"/>
        <v>0</v>
      </c>
      <c r="R65" s="34">
        <f t="shared" si="16"/>
        <v>-62.486910994764401</v>
      </c>
      <c r="S65" s="35">
        <f t="shared" si="17"/>
        <v>0</v>
      </c>
      <c r="T65" s="34">
        <f t="shared" si="18"/>
        <v>62.888033417970348</v>
      </c>
      <c r="U65" s="35">
        <f t="shared" si="19"/>
        <v>0</v>
      </c>
      <c r="V65" s="49">
        <f>+V61+V62</f>
        <v>423000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122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123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124</v>
      </c>
    </row>
    <row r="74" spans="1:23" x14ac:dyDescent="0.2">
      <c r="A74" t="s">
        <v>125</v>
      </c>
    </row>
    <row r="75" spans="1:23" x14ac:dyDescent="0.2">
      <c r="A75" t="s">
        <v>126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127</v>
      </c>
      <c r="G78" s="5" t="s">
        <v>128</v>
      </c>
      <c r="W78" s="5"/>
    </row>
    <row r="80" spans="1:23" x14ac:dyDescent="0.2">
      <c r="A80" t="s">
        <v>129</v>
      </c>
      <c r="G80" t="s">
        <v>129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31399-1651-4CFD-AD8A-C8AA04D4782C}"/>
</file>

<file path=customXml/itemProps2.xml><?xml version="1.0" encoding="utf-8"?>
<ds:datastoreItem xmlns:ds="http://schemas.openxmlformats.org/officeDocument/2006/customXml" ds:itemID="{7F9FFE82-4E1B-4AC9-9273-96E3DAAFE183}"/>
</file>

<file path=customXml/itemProps3.xml><?xml version="1.0" encoding="utf-8"?>
<ds:datastoreItem xmlns:ds="http://schemas.openxmlformats.org/officeDocument/2006/customXml" ds:itemID="{94AF0F90-1A95-4949-A866-591DF38368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2025-05-15T13:09:22Z</dcterms:created>
  <dcterms:modified xsi:type="dcterms:W3CDTF">2025-05-19T08:04:59Z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