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A0C6165B-04F0-4D57-AF47-A903F3E25895}" xr6:coauthVersionLast="47" xr6:coauthVersionMax="47" xr10:uidLastSave="{00000000-0000-0000-0000-000000000000}"/>
  <workbookProtection workbookAlgorithmName="SHA-512" workbookHashValue="UDAYS0GLKqs3TqyLyTzXmPKOiorY3qlOs0aGiXtunQ7auvbzggb3UBzLjtdl276+PJRq29Q2CuccyTbidOwr1w==" workbookSaltValue="AlzEMkiS0njb5S6AkJYCGQ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'DC37'!$A$1:$X$78</definedName>
    <definedName name="_xlnm.Print_Area" localSheetId="2">'DC38'!$A$1:$X$78</definedName>
    <definedName name="_xlnm.Print_Area" localSheetId="3">'DC39'!$A$1:$X$78</definedName>
    <definedName name="_xlnm.Print_Area" localSheetId="4">'DC40'!$A$1:$X$78</definedName>
    <definedName name="_xlnm.Print_Area" localSheetId="5">'NW371'!$A$1:$X$78</definedName>
    <definedName name="_xlnm.Print_Area" localSheetId="6">'NW372'!$A$1:$X$78</definedName>
    <definedName name="_xlnm.Print_Area" localSheetId="7">'NW373'!$A$1:$X$78</definedName>
    <definedName name="_xlnm.Print_Area" localSheetId="8">'NW374'!$A$1:$X$78</definedName>
    <definedName name="_xlnm.Print_Area" localSheetId="9">'NW375'!$A$1:$X$78</definedName>
    <definedName name="_xlnm.Print_Area" localSheetId="10">'NW381'!$A$1:$X$78</definedName>
    <definedName name="_xlnm.Print_Area" localSheetId="11">'NW382'!$A$1:$X$78</definedName>
    <definedName name="_xlnm.Print_Area" localSheetId="12">'NW383'!$A$1:$X$78</definedName>
    <definedName name="_xlnm.Print_Area" localSheetId="13">'NW384'!$A$1:$X$78</definedName>
    <definedName name="_xlnm.Print_Area" localSheetId="14">'NW385'!$A$1:$X$78</definedName>
    <definedName name="_xlnm.Print_Area" localSheetId="15">'NW392'!$A$1:$X$78</definedName>
    <definedName name="_xlnm.Print_Area" localSheetId="16">'NW393'!$A$1:$X$78</definedName>
    <definedName name="_xlnm.Print_Area" localSheetId="17">'NW394'!$A$1:$X$78</definedName>
    <definedName name="_xlnm.Print_Area" localSheetId="18">'NW396'!$A$1:$X$78</definedName>
    <definedName name="_xlnm.Print_Area" localSheetId="19">'NW397'!$A$1:$X$78</definedName>
    <definedName name="_xlnm.Print_Area" localSheetId="20">'NW403'!$A$1:$X$78</definedName>
    <definedName name="_xlnm.Print_Area" localSheetId="21">'NW404'!$A$1:$X$78</definedName>
    <definedName name="_xlnm.Print_Area" localSheetId="22">'NW405'!$A$1:$X$78</definedName>
    <definedName name="_xlnm.Print_Area" localSheetId="0">Summary!$A$1:$X$78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1"/>
  <c r="V62" i="1"/>
  <c r="O62" i="2"/>
  <c r="N62" i="2"/>
  <c r="M62" i="2"/>
  <c r="L62" i="2"/>
  <c r="K62" i="2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J62" i="23"/>
  <c r="I62" i="23"/>
  <c r="H62" i="23"/>
  <c r="G62" i="23"/>
  <c r="F62" i="23"/>
  <c r="D62" i="23"/>
  <c r="C62" i="23"/>
  <c r="B62" i="23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W43" i="12" s="1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W43" i="20" s="1"/>
  <c r="V56" i="20"/>
  <c r="W56" i="21"/>
  <c r="W43" i="21" s="1"/>
  <c r="V56" i="21"/>
  <c r="W56" i="22"/>
  <c r="V56" i="22"/>
  <c r="W56" i="23"/>
  <c r="V56" i="23"/>
  <c r="W56" i="1"/>
  <c r="V56" i="1"/>
  <c r="O56" i="2"/>
  <c r="N56" i="2"/>
  <c r="M56" i="2"/>
  <c r="L56" i="2"/>
  <c r="K56" i="2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R56" i="5" s="1"/>
  <c r="I56" i="5"/>
  <c r="H56" i="5"/>
  <c r="G56" i="5"/>
  <c r="F56" i="5"/>
  <c r="D56" i="5"/>
  <c r="C56" i="5"/>
  <c r="B56" i="5"/>
  <c r="O56" i="6"/>
  <c r="N56" i="6"/>
  <c r="M56" i="6"/>
  <c r="L56" i="6"/>
  <c r="K56" i="6"/>
  <c r="S56" i="6" s="1"/>
  <c r="J56" i="6"/>
  <c r="I56" i="6"/>
  <c r="H56" i="6"/>
  <c r="G56" i="6"/>
  <c r="F56" i="6"/>
  <c r="D56" i="6"/>
  <c r="C56" i="6"/>
  <c r="B56" i="6"/>
  <c r="B43" i="6" s="1"/>
  <c r="O56" i="7"/>
  <c r="N56" i="7"/>
  <c r="M56" i="7"/>
  <c r="L56" i="7"/>
  <c r="K56" i="7"/>
  <c r="J56" i="7"/>
  <c r="I56" i="7"/>
  <c r="H56" i="7"/>
  <c r="G56" i="7"/>
  <c r="F56" i="7"/>
  <c r="D56" i="7"/>
  <c r="C56" i="7"/>
  <c r="B56" i="7"/>
  <c r="O56" i="8"/>
  <c r="O43" i="8" s="1"/>
  <c r="N56" i="8"/>
  <c r="M56" i="8"/>
  <c r="M43" i="8" s="1"/>
  <c r="L56" i="8"/>
  <c r="K56" i="8"/>
  <c r="J56" i="8"/>
  <c r="I56" i="8"/>
  <c r="H56" i="8"/>
  <c r="G56" i="8"/>
  <c r="G43" i="8" s="1"/>
  <c r="F56" i="8"/>
  <c r="D56" i="8"/>
  <c r="D43" i="8" s="1"/>
  <c r="C56" i="8"/>
  <c r="B56" i="8"/>
  <c r="O56" i="9"/>
  <c r="N56" i="9"/>
  <c r="M56" i="9"/>
  <c r="L56" i="9"/>
  <c r="K56" i="9"/>
  <c r="J56" i="9"/>
  <c r="R56" i="9" s="1"/>
  <c r="I56" i="9"/>
  <c r="H56" i="9"/>
  <c r="G56" i="9"/>
  <c r="F56" i="9"/>
  <c r="D56" i="9"/>
  <c r="C56" i="9"/>
  <c r="B56" i="9"/>
  <c r="O56" i="10"/>
  <c r="O43" i="10" s="1"/>
  <c r="N56" i="10"/>
  <c r="M56" i="10"/>
  <c r="L56" i="10"/>
  <c r="K56" i="10"/>
  <c r="J56" i="10"/>
  <c r="I56" i="10"/>
  <c r="H56" i="10"/>
  <c r="G56" i="10"/>
  <c r="F56" i="10"/>
  <c r="D56" i="10"/>
  <c r="C56" i="10"/>
  <c r="B56" i="10"/>
  <c r="O56" i="11"/>
  <c r="N56" i="11"/>
  <c r="M56" i="11"/>
  <c r="L56" i="11"/>
  <c r="L43" i="11" s="1"/>
  <c r="K56" i="11"/>
  <c r="J56" i="11"/>
  <c r="I56" i="11"/>
  <c r="H56" i="11"/>
  <c r="G56" i="11"/>
  <c r="F56" i="11"/>
  <c r="D56" i="11"/>
  <c r="C56" i="11"/>
  <c r="B56" i="11"/>
  <c r="O56" i="12"/>
  <c r="N56" i="12"/>
  <c r="M56" i="12"/>
  <c r="L56" i="12"/>
  <c r="L43" i="12" s="1"/>
  <c r="K56" i="12"/>
  <c r="J56" i="12"/>
  <c r="I56" i="12"/>
  <c r="H56" i="12"/>
  <c r="G56" i="12"/>
  <c r="F56" i="12"/>
  <c r="D56" i="12"/>
  <c r="C56" i="12"/>
  <c r="B56" i="12"/>
  <c r="O56" i="13"/>
  <c r="N56" i="13"/>
  <c r="M56" i="13"/>
  <c r="L56" i="13"/>
  <c r="K56" i="13"/>
  <c r="J56" i="13"/>
  <c r="I56" i="13"/>
  <c r="H56" i="13"/>
  <c r="G56" i="13"/>
  <c r="F56" i="13"/>
  <c r="D56" i="13"/>
  <c r="C56" i="13"/>
  <c r="B56" i="13"/>
  <c r="O56" i="14"/>
  <c r="N56" i="14"/>
  <c r="M56" i="14"/>
  <c r="L56" i="14"/>
  <c r="K56" i="14"/>
  <c r="J56" i="14"/>
  <c r="I56" i="14"/>
  <c r="H56" i="14"/>
  <c r="G56" i="14"/>
  <c r="F56" i="14"/>
  <c r="D56" i="14"/>
  <c r="C56" i="14"/>
  <c r="B56" i="14"/>
  <c r="O56" i="15"/>
  <c r="N56" i="15"/>
  <c r="M56" i="15"/>
  <c r="L56" i="15"/>
  <c r="K56" i="15"/>
  <c r="J56" i="15"/>
  <c r="I56" i="15"/>
  <c r="H56" i="15"/>
  <c r="G56" i="15"/>
  <c r="F56" i="15"/>
  <c r="D56" i="15"/>
  <c r="C56" i="15"/>
  <c r="B56" i="15"/>
  <c r="O56" i="16"/>
  <c r="N56" i="16"/>
  <c r="M56" i="16"/>
  <c r="M43" i="16" s="1"/>
  <c r="L56" i="16"/>
  <c r="K56" i="16"/>
  <c r="J56" i="16"/>
  <c r="I56" i="16"/>
  <c r="H56" i="16"/>
  <c r="G56" i="16"/>
  <c r="F56" i="16"/>
  <c r="D56" i="16"/>
  <c r="D43" i="16" s="1"/>
  <c r="C56" i="16"/>
  <c r="B56" i="16"/>
  <c r="O56" i="17"/>
  <c r="N56" i="17"/>
  <c r="M56" i="17"/>
  <c r="L56" i="17"/>
  <c r="K56" i="17"/>
  <c r="J56" i="17"/>
  <c r="R56" i="17" s="1"/>
  <c r="I56" i="17"/>
  <c r="H56" i="17"/>
  <c r="G56" i="17"/>
  <c r="F56" i="17"/>
  <c r="D56" i="17"/>
  <c r="C56" i="17"/>
  <c r="B56" i="17"/>
  <c r="O56" i="18"/>
  <c r="N56" i="18"/>
  <c r="M56" i="18"/>
  <c r="L56" i="18"/>
  <c r="K56" i="18"/>
  <c r="J56" i="18"/>
  <c r="I56" i="18"/>
  <c r="H56" i="18"/>
  <c r="G56" i="18"/>
  <c r="F56" i="18"/>
  <c r="D56" i="18"/>
  <c r="C56" i="18"/>
  <c r="B56" i="18"/>
  <c r="O56" i="19"/>
  <c r="N56" i="19"/>
  <c r="M56" i="19"/>
  <c r="L56" i="19"/>
  <c r="K56" i="19"/>
  <c r="S56" i="19" s="1"/>
  <c r="J56" i="19"/>
  <c r="R56" i="19" s="1"/>
  <c r="I56" i="19"/>
  <c r="H56" i="19"/>
  <c r="G56" i="19"/>
  <c r="F56" i="19"/>
  <c r="F43" i="19" s="1"/>
  <c r="D56" i="19"/>
  <c r="C56" i="19"/>
  <c r="B56" i="19"/>
  <c r="O56" i="20"/>
  <c r="N56" i="20"/>
  <c r="M56" i="20"/>
  <c r="L56" i="20"/>
  <c r="K56" i="20"/>
  <c r="J56" i="20"/>
  <c r="I56" i="20"/>
  <c r="H56" i="20"/>
  <c r="G56" i="20"/>
  <c r="F56" i="20"/>
  <c r="D56" i="20"/>
  <c r="C56" i="20"/>
  <c r="B56" i="20"/>
  <c r="O56" i="21"/>
  <c r="N56" i="21"/>
  <c r="M56" i="21"/>
  <c r="L56" i="21"/>
  <c r="K56" i="21"/>
  <c r="S56" i="21" s="1"/>
  <c r="J56" i="21"/>
  <c r="R56" i="21" s="1"/>
  <c r="I56" i="21"/>
  <c r="H56" i="21"/>
  <c r="G56" i="21"/>
  <c r="F56" i="21"/>
  <c r="D56" i="21"/>
  <c r="C56" i="21"/>
  <c r="B56" i="21"/>
  <c r="O56" i="22"/>
  <c r="N56" i="22"/>
  <c r="M56" i="22"/>
  <c r="M43" i="22" s="1"/>
  <c r="L56" i="22"/>
  <c r="K56" i="22"/>
  <c r="J56" i="22"/>
  <c r="I56" i="22"/>
  <c r="H56" i="22"/>
  <c r="G56" i="22"/>
  <c r="F56" i="22"/>
  <c r="D56" i="22"/>
  <c r="C56" i="22"/>
  <c r="B56" i="22"/>
  <c r="O56" i="23"/>
  <c r="N56" i="23"/>
  <c r="M56" i="23"/>
  <c r="L56" i="23"/>
  <c r="K56" i="23"/>
  <c r="J56" i="23"/>
  <c r="R56" i="23" s="1"/>
  <c r="I56" i="23"/>
  <c r="H56" i="23"/>
  <c r="G56" i="23"/>
  <c r="F56" i="23"/>
  <c r="D56" i="23"/>
  <c r="C56" i="23"/>
  <c r="B56" i="23"/>
  <c r="O56" i="1"/>
  <c r="N56" i="1"/>
  <c r="M56" i="1"/>
  <c r="L56" i="1"/>
  <c r="K56" i="1"/>
  <c r="J56" i="1"/>
  <c r="I56" i="1"/>
  <c r="H56" i="1"/>
  <c r="G56" i="1"/>
  <c r="F56" i="1"/>
  <c r="D56" i="1"/>
  <c r="C56" i="1"/>
  <c r="B56" i="1"/>
  <c r="W44" i="2"/>
  <c r="W43" i="2" s="1"/>
  <c r="V44" i="2"/>
  <c r="V43" i="2" s="1"/>
  <c r="W44" i="3"/>
  <c r="V44" i="3"/>
  <c r="W44" i="4"/>
  <c r="V44" i="4"/>
  <c r="W44" i="5"/>
  <c r="V44" i="5"/>
  <c r="V43" i="5" s="1"/>
  <c r="W44" i="6"/>
  <c r="W43" i="6" s="1"/>
  <c r="V44" i="6"/>
  <c r="V43" i="6" s="1"/>
  <c r="W44" i="7"/>
  <c r="V44" i="7"/>
  <c r="W44" i="8"/>
  <c r="V44" i="8"/>
  <c r="V43" i="8" s="1"/>
  <c r="W44" i="9"/>
  <c r="V44" i="9"/>
  <c r="V43" i="9" s="1"/>
  <c r="W44" i="10"/>
  <c r="V44" i="10"/>
  <c r="V43" i="10" s="1"/>
  <c r="W44" i="11"/>
  <c r="V44" i="11"/>
  <c r="W44" i="12"/>
  <c r="V44" i="12"/>
  <c r="W44" i="13"/>
  <c r="V44" i="13"/>
  <c r="V43" i="13" s="1"/>
  <c r="W44" i="14"/>
  <c r="V44" i="14"/>
  <c r="W43" i="14"/>
  <c r="V43" i="14"/>
  <c r="W44" i="15"/>
  <c r="W43" i="15" s="1"/>
  <c r="V44" i="15"/>
  <c r="V43" i="15" s="1"/>
  <c r="W44" i="16"/>
  <c r="V44" i="16"/>
  <c r="V43" i="16" s="1"/>
  <c r="W44" i="17"/>
  <c r="V44" i="17"/>
  <c r="W44" i="18"/>
  <c r="V44" i="18"/>
  <c r="W44" i="19"/>
  <c r="V44" i="19"/>
  <c r="W44" i="20"/>
  <c r="V44" i="20"/>
  <c r="V43" i="20" s="1"/>
  <c r="W44" i="21"/>
  <c r="V44" i="21"/>
  <c r="V43" i="21" s="1"/>
  <c r="W44" i="22"/>
  <c r="W43" i="22" s="1"/>
  <c r="V44" i="22"/>
  <c r="V43" i="22" s="1"/>
  <c r="W44" i="23"/>
  <c r="W43" i="23" s="1"/>
  <c r="V44" i="23"/>
  <c r="W44" i="1"/>
  <c r="V44" i="1"/>
  <c r="V43" i="1" s="1"/>
  <c r="O44" i="2"/>
  <c r="N44" i="2"/>
  <c r="N43" i="2" s="1"/>
  <c r="M44" i="2"/>
  <c r="M43" i="2" s="1"/>
  <c r="L44" i="2"/>
  <c r="K44" i="2"/>
  <c r="J44" i="2"/>
  <c r="J43" i="2" s="1"/>
  <c r="R43" i="2" s="1"/>
  <c r="I44" i="2"/>
  <c r="I43" i="2" s="1"/>
  <c r="H44" i="2"/>
  <c r="G44" i="2"/>
  <c r="F44" i="2"/>
  <c r="F43" i="2" s="1"/>
  <c r="D44" i="2"/>
  <c r="D43" i="2" s="1"/>
  <c r="C44" i="2"/>
  <c r="B44" i="2"/>
  <c r="H43" i="2"/>
  <c r="O44" i="3"/>
  <c r="O43" i="3" s="1"/>
  <c r="N44" i="3"/>
  <c r="N43" i="3" s="1"/>
  <c r="M44" i="3"/>
  <c r="L44" i="3"/>
  <c r="K44" i="3"/>
  <c r="J44" i="3"/>
  <c r="J43" i="3" s="1"/>
  <c r="I44" i="3"/>
  <c r="I43" i="3" s="1"/>
  <c r="H44" i="3"/>
  <c r="G44" i="3"/>
  <c r="F44" i="3"/>
  <c r="D44" i="3"/>
  <c r="C44" i="3"/>
  <c r="B44" i="3"/>
  <c r="B43" i="3" s="1"/>
  <c r="M43" i="3"/>
  <c r="F43" i="3"/>
  <c r="D43" i="3"/>
  <c r="O44" i="4"/>
  <c r="N44" i="4"/>
  <c r="M44" i="4"/>
  <c r="L44" i="4"/>
  <c r="L43" i="4" s="1"/>
  <c r="K44" i="4"/>
  <c r="J44" i="4"/>
  <c r="J43" i="4" s="1"/>
  <c r="R43" i="4" s="1"/>
  <c r="I44" i="4"/>
  <c r="H44" i="4"/>
  <c r="G44" i="4"/>
  <c r="F44" i="4"/>
  <c r="D44" i="4"/>
  <c r="C44" i="4"/>
  <c r="B44" i="4"/>
  <c r="O43" i="4"/>
  <c r="G43" i="4"/>
  <c r="B43" i="4"/>
  <c r="O44" i="5"/>
  <c r="N44" i="5"/>
  <c r="M44" i="5"/>
  <c r="M43" i="5" s="1"/>
  <c r="L44" i="5"/>
  <c r="L43" i="5" s="1"/>
  <c r="K44" i="5"/>
  <c r="J44" i="5"/>
  <c r="J43" i="5" s="1"/>
  <c r="R43" i="5" s="1"/>
  <c r="I44" i="5"/>
  <c r="I43" i="5" s="1"/>
  <c r="H44" i="5"/>
  <c r="G44" i="5"/>
  <c r="G43" i="5" s="1"/>
  <c r="F44" i="5"/>
  <c r="D44" i="5"/>
  <c r="C44" i="5"/>
  <c r="B44" i="5"/>
  <c r="O43" i="5"/>
  <c r="H43" i="5"/>
  <c r="O44" i="6"/>
  <c r="N44" i="6"/>
  <c r="N43" i="6" s="1"/>
  <c r="M44" i="6"/>
  <c r="L44" i="6"/>
  <c r="L43" i="6" s="1"/>
  <c r="K44" i="6"/>
  <c r="J44" i="6"/>
  <c r="J43" i="6" s="1"/>
  <c r="R43" i="6" s="1"/>
  <c r="I44" i="6"/>
  <c r="H44" i="6"/>
  <c r="G44" i="6"/>
  <c r="F44" i="6"/>
  <c r="D44" i="6"/>
  <c r="C44" i="6"/>
  <c r="B44" i="6"/>
  <c r="O43" i="6"/>
  <c r="O44" i="7"/>
  <c r="O43" i="7" s="1"/>
  <c r="N44" i="7"/>
  <c r="M44" i="7"/>
  <c r="M43" i="7" s="1"/>
  <c r="L44" i="7"/>
  <c r="K44" i="7"/>
  <c r="J44" i="7"/>
  <c r="I44" i="7"/>
  <c r="I43" i="7" s="1"/>
  <c r="H44" i="7"/>
  <c r="G44" i="7"/>
  <c r="F44" i="7"/>
  <c r="D44" i="7"/>
  <c r="C44" i="7"/>
  <c r="B44" i="7"/>
  <c r="N43" i="7"/>
  <c r="G43" i="7"/>
  <c r="O44" i="8"/>
  <c r="N44" i="8"/>
  <c r="N43" i="8" s="1"/>
  <c r="M44" i="8"/>
  <c r="L44" i="8"/>
  <c r="K44" i="8"/>
  <c r="J44" i="8"/>
  <c r="I44" i="8"/>
  <c r="H44" i="8"/>
  <c r="H43" i="8" s="1"/>
  <c r="G44" i="8"/>
  <c r="F44" i="8"/>
  <c r="F43" i="8" s="1"/>
  <c r="D44" i="8"/>
  <c r="C44" i="8"/>
  <c r="B44" i="8"/>
  <c r="O44" i="9"/>
  <c r="N44" i="9"/>
  <c r="M44" i="9"/>
  <c r="L44" i="9"/>
  <c r="K44" i="9"/>
  <c r="S44" i="9" s="1"/>
  <c r="J44" i="9"/>
  <c r="I44" i="9"/>
  <c r="I43" i="9" s="1"/>
  <c r="H44" i="9"/>
  <c r="G44" i="9"/>
  <c r="F44" i="9"/>
  <c r="D44" i="9"/>
  <c r="C44" i="9"/>
  <c r="B44" i="9"/>
  <c r="B43" i="9" s="1"/>
  <c r="O43" i="9"/>
  <c r="O44" i="10"/>
  <c r="N44" i="10"/>
  <c r="N43" i="10" s="1"/>
  <c r="M44" i="10"/>
  <c r="L44" i="10"/>
  <c r="K44" i="10"/>
  <c r="J44" i="10"/>
  <c r="I44" i="10"/>
  <c r="I43" i="10" s="1"/>
  <c r="H44" i="10"/>
  <c r="H43" i="10" s="1"/>
  <c r="G44" i="10"/>
  <c r="F44" i="10"/>
  <c r="F43" i="10" s="1"/>
  <c r="D44" i="10"/>
  <c r="C44" i="10"/>
  <c r="B44" i="10"/>
  <c r="L43" i="10"/>
  <c r="O44" i="11"/>
  <c r="O43" i="11" s="1"/>
  <c r="N44" i="11"/>
  <c r="N43" i="11" s="1"/>
  <c r="M44" i="11"/>
  <c r="L44" i="11"/>
  <c r="K44" i="11"/>
  <c r="J44" i="11"/>
  <c r="I44" i="11"/>
  <c r="H44" i="11"/>
  <c r="G44" i="11"/>
  <c r="G43" i="11" s="1"/>
  <c r="F44" i="11"/>
  <c r="F43" i="11" s="1"/>
  <c r="D44" i="11"/>
  <c r="C44" i="11"/>
  <c r="B44" i="11"/>
  <c r="B43" i="11" s="1"/>
  <c r="M43" i="11"/>
  <c r="J43" i="11"/>
  <c r="R43" i="11" s="1"/>
  <c r="O44" i="12"/>
  <c r="O43" i="12" s="1"/>
  <c r="N44" i="12"/>
  <c r="N43" i="12" s="1"/>
  <c r="M44" i="12"/>
  <c r="L44" i="12"/>
  <c r="K44" i="12"/>
  <c r="J44" i="12"/>
  <c r="I44" i="12"/>
  <c r="H44" i="12"/>
  <c r="H43" i="12" s="1"/>
  <c r="G44" i="12"/>
  <c r="F44" i="12"/>
  <c r="F43" i="12" s="1"/>
  <c r="D44" i="12"/>
  <c r="C44" i="12"/>
  <c r="B44" i="12"/>
  <c r="O44" i="13"/>
  <c r="O43" i="13" s="1"/>
  <c r="N44" i="13"/>
  <c r="M44" i="13"/>
  <c r="M43" i="13" s="1"/>
  <c r="L44" i="13"/>
  <c r="L43" i="13" s="1"/>
  <c r="K44" i="13"/>
  <c r="J44" i="13"/>
  <c r="J43" i="13" s="1"/>
  <c r="R43" i="13" s="1"/>
  <c r="I44" i="13"/>
  <c r="H44" i="13"/>
  <c r="G44" i="13"/>
  <c r="F44" i="13"/>
  <c r="D44" i="13"/>
  <c r="D43" i="13" s="1"/>
  <c r="C44" i="13"/>
  <c r="B44" i="13"/>
  <c r="B43" i="13" s="1"/>
  <c r="O44" i="14"/>
  <c r="O43" i="14" s="1"/>
  <c r="N44" i="14"/>
  <c r="N43" i="14" s="1"/>
  <c r="M44" i="14"/>
  <c r="M43" i="14" s="1"/>
  <c r="L44" i="14"/>
  <c r="K44" i="14"/>
  <c r="J44" i="14"/>
  <c r="J43" i="14" s="1"/>
  <c r="I44" i="14"/>
  <c r="I43" i="14" s="1"/>
  <c r="H44" i="14"/>
  <c r="H43" i="14" s="1"/>
  <c r="G44" i="14"/>
  <c r="G43" i="14" s="1"/>
  <c r="F44" i="14"/>
  <c r="D44" i="14"/>
  <c r="C44" i="14"/>
  <c r="B44" i="14"/>
  <c r="L43" i="14"/>
  <c r="O44" i="15"/>
  <c r="O43" i="15" s="1"/>
  <c r="N44" i="15"/>
  <c r="N43" i="15" s="1"/>
  <c r="M44" i="15"/>
  <c r="M43" i="15" s="1"/>
  <c r="L44" i="15"/>
  <c r="K44" i="15"/>
  <c r="J44" i="15"/>
  <c r="I44" i="15"/>
  <c r="I43" i="15" s="1"/>
  <c r="H44" i="15"/>
  <c r="G44" i="15"/>
  <c r="G43" i="15" s="1"/>
  <c r="F44" i="15"/>
  <c r="F43" i="15" s="1"/>
  <c r="D44" i="15"/>
  <c r="C44" i="15"/>
  <c r="B44" i="15"/>
  <c r="L43" i="15"/>
  <c r="O44" i="16"/>
  <c r="O43" i="16" s="1"/>
  <c r="N44" i="16"/>
  <c r="N43" i="16" s="1"/>
  <c r="M44" i="16"/>
  <c r="L44" i="16"/>
  <c r="K44" i="16"/>
  <c r="J44" i="16"/>
  <c r="J43" i="16" s="1"/>
  <c r="I44" i="16"/>
  <c r="H44" i="16"/>
  <c r="G44" i="16"/>
  <c r="G43" i="16" s="1"/>
  <c r="F44" i="16"/>
  <c r="F43" i="16" s="1"/>
  <c r="D44" i="16"/>
  <c r="C44" i="16"/>
  <c r="B44" i="16"/>
  <c r="I43" i="16"/>
  <c r="O44" i="17"/>
  <c r="N44" i="17"/>
  <c r="N43" i="17" s="1"/>
  <c r="M44" i="17"/>
  <c r="M43" i="17" s="1"/>
  <c r="L44" i="17"/>
  <c r="L43" i="17" s="1"/>
  <c r="K44" i="17"/>
  <c r="J44" i="17"/>
  <c r="R44" i="17" s="1"/>
  <c r="I44" i="17"/>
  <c r="H44" i="17"/>
  <c r="G44" i="17"/>
  <c r="F44" i="17"/>
  <c r="F43" i="17" s="1"/>
  <c r="D44" i="17"/>
  <c r="D43" i="17" s="1"/>
  <c r="C44" i="17"/>
  <c r="B44" i="17"/>
  <c r="B43" i="17" s="1"/>
  <c r="O44" i="18"/>
  <c r="N44" i="18"/>
  <c r="N43" i="18" s="1"/>
  <c r="M44" i="18"/>
  <c r="L44" i="18"/>
  <c r="K44" i="18"/>
  <c r="J44" i="18"/>
  <c r="J43" i="18" s="1"/>
  <c r="I44" i="18"/>
  <c r="H44" i="18"/>
  <c r="H43" i="18" s="1"/>
  <c r="G44" i="18"/>
  <c r="F44" i="18"/>
  <c r="F43" i="18" s="1"/>
  <c r="D44" i="18"/>
  <c r="C44" i="18"/>
  <c r="B44" i="18"/>
  <c r="I43" i="18"/>
  <c r="O44" i="19"/>
  <c r="O43" i="19" s="1"/>
  <c r="N44" i="19"/>
  <c r="M44" i="19"/>
  <c r="M43" i="19" s="1"/>
  <c r="L44" i="19"/>
  <c r="K44" i="19"/>
  <c r="S44" i="19" s="1"/>
  <c r="J44" i="19"/>
  <c r="I44" i="19"/>
  <c r="H44" i="19"/>
  <c r="G44" i="19"/>
  <c r="F44" i="19"/>
  <c r="D44" i="19"/>
  <c r="D43" i="19" s="1"/>
  <c r="C44" i="19"/>
  <c r="B44" i="19"/>
  <c r="B43" i="19" s="1"/>
  <c r="O44" i="20"/>
  <c r="O43" i="20" s="1"/>
  <c r="N44" i="20"/>
  <c r="M44" i="20"/>
  <c r="L44" i="20"/>
  <c r="L43" i="20" s="1"/>
  <c r="K44" i="20"/>
  <c r="J44" i="20"/>
  <c r="J43" i="20" s="1"/>
  <c r="R43" i="20" s="1"/>
  <c r="I44" i="20"/>
  <c r="H44" i="20"/>
  <c r="H43" i="20" s="1"/>
  <c r="G44" i="20"/>
  <c r="G43" i="20" s="1"/>
  <c r="F44" i="20"/>
  <c r="D44" i="20"/>
  <c r="C44" i="20"/>
  <c r="B44" i="20"/>
  <c r="M43" i="20"/>
  <c r="O44" i="21"/>
  <c r="O43" i="21" s="1"/>
  <c r="N44" i="21"/>
  <c r="M44" i="21"/>
  <c r="L44" i="21"/>
  <c r="L43" i="21" s="1"/>
  <c r="K44" i="21"/>
  <c r="J44" i="21"/>
  <c r="R44" i="21" s="1"/>
  <c r="I44" i="21"/>
  <c r="H44" i="21"/>
  <c r="G44" i="21"/>
  <c r="G43" i="21" s="1"/>
  <c r="F44" i="21"/>
  <c r="D44" i="21"/>
  <c r="D43" i="21" s="1"/>
  <c r="C44" i="21"/>
  <c r="B44" i="21"/>
  <c r="M43" i="21"/>
  <c r="O44" i="22"/>
  <c r="O43" i="22" s="1"/>
  <c r="N44" i="22"/>
  <c r="N43" i="22" s="1"/>
  <c r="M44" i="22"/>
  <c r="L44" i="22"/>
  <c r="K44" i="22"/>
  <c r="S44" i="22" s="1"/>
  <c r="J44" i="22"/>
  <c r="J43" i="22" s="1"/>
  <c r="R43" i="22" s="1"/>
  <c r="I44" i="22"/>
  <c r="H44" i="22"/>
  <c r="H43" i="22" s="1"/>
  <c r="G44" i="22"/>
  <c r="G43" i="22" s="1"/>
  <c r="F44" i="22"/>
  <c r="F43" i="22" s="1"/>
  <c r="D44" i="22"/>
  <c r="C44" i="22"/>
  <c r="B44" i="22"/>
  <c r="I43" i="22"/>
  <c r="O44" i="23"/>
  <c r="O43" i="23" s="1"/>
  <c r="N44" i="23"/>
  <c r="N43" i="23" s="1"/>
  <c r="M44" i="23"/>
  <c r="M43" i="23" s="1"/>
  <c r="L44" i="23"/>
  <c r="L43" i="23" s="1"/>
  <c r="K44" i="23"/>
  <c r="J44" i="23"/>
  <c r="I44" i="23"/>
  <c r="H44" i="23"/>
  <c r="G44" i="23"/>
  <c r="F44" i="23"/>
  <c r="D44" i="23"/>
  <c r="D43" i="23" s="1"/>
  <c r="C44" i="23"/>
  <c r="B44" i="23"/>
  <c r="G43" i="23"/>
  <c r="O44" i="1"/>
  <c r="N44" i="1"/>
  <c r="M44" i="1"/>
  <c r="L44" i="1"/>
  <c r="L43" i="1" s="1"/>
  <c r="K44" i="1"/>
  <c r="S44" i="1" s="1"/>
  <c r="J44" i="1"/>
  <c r="I44" i="1"/>
  <c r="H44" i="1"/>
  <c r="G44" i="1"/>
  <c r="F44" i="1"/>
  <c r="D44" i="1"/>
  <c r="C44" i="1"/>
  <c r="B44" i="1"/>
  <c r="B43" i="1" s="1"/>
  <c r="G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1"/>
  <c r="V28" i="1"/>
  <c r="O28" i="2"/>
  <c r="N28" i="2"/>
  <c r="M28" i="2"/>
  <c r="L28" i="2"/>
  <c r="K28" i="2"/>
  <c r="J28" i="2"/>
  <c r="R28" i="2" s="1"/>
  <c r="I28" i="2"/>
  <c r="H28" i="2"/>
  <c r="G28" i="2"/>
  <c r="G8" i="2" s="1"/>
  <c r="F28" i="2"/>
  <c r="D28" i="2"/>
  <c r="D8" i="2" s="1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O8" i="5" s="1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N8" i="7" s="1"/>
  <c r="M28" i="7"/>
  <c r="L28" i="7"/>
  <c r="K28" i="7"/>
  <c r="J28" i="7"/>
  <c r="I28" i="7"/>
  <c r="H28" i="7"/>
  <c r="G28" i="7"/>
  <c r="F28" i="7"/>
  <c r="F8" i="7" s="1"/>
  <c r="D28" i="7"/>
  <c r="C28" i="7"/>
  <c r="B28" i="7"/>
  <c r="O28" i="8"/>
  <c r="N28" i="8"/>
  <c r="M28" i="8"/>
  <c r="L28" i="8"/>
  <c r="K28" i="8"/>
  <c r="S28" i="8" s="1"/>
  <c r="J28" i="8"/>
  <c r="I28" i="8"/>
  <c r="H28" i="8"/>
  <c r="G28" i="8"/>
  <c r="F28" i="8"/>
  <c r="D28" i="8"/>
  <c r="C28" i="8"/>
  <c r="B28" i="8"/>
  <c r="B8" i="8" s="1"/>
  <c r="O28" i="9"/>
  <c r="N28" i="9"/>
  <c r="M28" i="9"/>
  <c r="L28" i="9"/>
  <c r="K28" i="9"/>
  <c r="S28" i="9" s="1"/>
  <c r="J28" i="9"/>
  <c r="J8" i="9" s="1"/>
  <c r="I28" i="9"/>
  <c r="H28" i="9"/>
  <c r="G28" i="9"/>
  <c r="F28" i="9"/>
  <c r="D28" i="9"/>
  <c r="C28" i="9"/>
  <c r="B28" i="9"/>
  <c r="O28" i="10"/>
  <c r="O8" i="10" s="1"/>
  <c r="N28" i="10"/>
  <c r="M28" i="10"/>
  <c r="L28" i="10"/>
  <c r="K28" i="10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R28" i="11" s="1"/>
  <c r="I28" i="11"/>
  <c r="H28" i="11"/>
  <c r="H8" i="11" s="1"/>
  <c r="G28" i="11"/>
  <c r="F28" i="11"/>
  <c r="D28" i="11"/>
  <c r="C28" i="11"/>
  <c r="B28" i="11"/>
  <c r="O28" i="12"/>
  <c r="N28" i="12"/>
  <c r="M28" i="12"/>
  <c r="L28" i="12"/>
  <c r="K28" i="12"/>
  <c r="J28" i="12"/>
  <c r="R28" i="12" s="1"/>
  <c r="I28" i="12"/>
  <c r="H28" i="12"/>
  <c r="G28" i="12"/>
  <c r="F28" i="12"/>
  <c r="D28" i="12"/>
  <c r="C28" i="12"/>
  <c r="B28" i="12"/>
  <c r="O28" i="13"/>
  <c r="O8" i="13" s="1"/>
  <c r="N28" i="13"/>
  <c r="M28" i="13"/>
  <c r="L28" i="13"/>
  <c r="K28" i="13"/>
  <c r="J28" i="13"/>
  <c r="I28" i="13"/>
  <c r="H28" i="13"/>
  <c r="G28" i="13"/>
  <c r="F28" i="13"/>
  <c r="D28" i="13"/>
  <c r="C28" i="13"/>
  <c r="B28" i="13"/>
  <c r="O28" i="14"/>
  <c r="N28" i="14"/>
  <c r="M28" i="14"/>
  <c r="L28" i="14"/>
  <c r="L8" i="14" s="1"/>
  <c r="K28" i="14"/>
  <c r="J28" i="14"/>
  <c r="I28" i="14"/>
  <c r="H28" i="14"/>
  <c r="G28" i="14"/>
  <c r="F28" i="14"/>
  <c r="D28" i="14"/>
  <c r="C28" i="14"/>
  <c r="C8" i="14" s="1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F28" i="16"/>
  <c r="D28" i="16"/>
  <c r="C28" i="16"/>
  <c r="B28" i="16"/>
  <c r="O28" i="17"/>
  <c r="N28" i="17"/>
  <c r="N8" i="17" s="1"/>
  <c r="M28" i="17"/>
  <c r="L28" i="17"/>
  <c r="K28" i="17"/>
  <c r="J28" i="17"/>
  <c r="I28" i="17"/>
  <c r="H28" i="17"/>
  <c r="G28" i="17"/>
  <c r="F28" i="17"/>
  <c r="F8" i="17" s="1"/>
  <c r="D28" i="17"/>
  <c r="C28" i="17"/>
  <c r="B28" i="17"/>
  <c r="O28" i="18"/>
  <c r="N28" i="18"/>
  <c r="M28" i="18"/>
  <c r="L28" i="18"/>
  <c r="K28" i="18"/>
  <c r="J28" i="18"/>
  <c r="I28" i="18"/>
  <c r="H28" i="18"/>
  <c r="G28" i="18"/>
  <c r="F28" i="18"/>
  <c r="D28" i="18"/>
  <c r="C28" i="18"/>
  <c r="B28" i="18"/>
  <c r="B8" i="18" s="1"/>
  <c r="O28" i="19"/>
  <c r="N28" i="19"/>
  <c r="M28" i="19"/>
  <c r="L28" i="19"/>
  <c r="K28" i="19"/>
  <c r="J28" i="19"/>
  <c r="R28" i="19" s="1"/>
  <c r="I28" i="19"/>
  <c r="H28" i="19"/>
  <c r="G28" i="19"/>
  <c r="F28" i="19"/>
  <c r="D28" i="19"/>
  <c r="C28" i="19"/>
  <c r="B28" i="19"/>
  <c r="O28" i="20"/>
  <c r="O8" i="20" s="1"/>
  <c r="N28" i="20"/>
  <c r="M28" i="20"/>
  <c r="S28" i="20" s="1"/>
  <c r="L28" i="20"/>
  <c r="K28" i="20"/>
  <c r="J28" i="20"/>
  <c r="I28" i="20"/>
  <c r="H28" i="20"/>
  <c r="G28" i="20"/>
  <c r="G8" i="20" s="1"/>
  <c r="F28" i="20"/>
  <c r="D28" i="20"/>
  <c r="C28" i="20"/>
  <c r="B28" i="20"/>
  <c r="O28" i="21"/>
  <c r="N28" i="21"/>
  <c r="M28" i="21"/>
  <c r="L28" i="21"/>
  <c r="R28" i="21" s="1"/>
  <c r="K28" i="21"/>
  <c r="J28" i="21"/>
  <c r="I28" i="21"/>
  <c r="H28" i="21"/>
  <c r="G28" i="21"/>
  <c r="F28" i="21"/>
  <c r="D28" i="21"/>
  <c r="C28" i="21"/>
  <c r="B28" i="21"/>
  <c r="O28" i="22"/>
  <c r="N28" i="22"/>
  <c r="M28" i="22"/>
  <c r="L28" i="22"/>
  <c r="R28" i="22" s="1"/>
  <c r="K28" i="22"/>
  <c r="J28" i="22"/>
  <c r="I28" i="22"/>
  <c r="H28" i="22"/>
  <c r="G28" i="22"/>
  <c r="F28" i="22"/>
  <c r="D28" i="22"/>
  <c r="C28" i="22"/>
  <c r="B28" i="22"/>
  <c r="O28" i="23"/>
  <c r="N28" i="23"/>
  <c r="N8" i="23" s="1"/>
  <c r="M28" i="23"/>
  <c r="L28" i="23"/>
  <c r="R28" i="23" s="1"/>
  <c r="K28" i="23"/>
  <c r="J28" i="23"/>
  <c r="I28" i="23"/>
  <c r="H28" i="23"/>
  <c r="G28" i="23"/>
  <c r="F28" i="23"/>
  <c r="F8" i="23" s="1"/>
  <c r="D28" i="23"/>
  <c r="C28" i="23"/>
  <c r="B28" i="23"/>
  <c r="O28" i="1"/>
  <c r="N28" i="1"/>
  <c r="M28" i="1"/>
  <c r="L28" i="1"/>
  <c r="K28" i="1"/>
  <c r="S28" i="1" s="1"/>
  <c r="J28" i="1"/>
  <c r="R28" i="1" s="1"/>
  <c r="I28" i="1"/>
  <c r="H28" i="1"/>
  <c r="G28" i="1"/>
  <c r="F28" i="1"/>
  <c r="D28" i="1"/>
  <c r="C28" i="1"/>
  <c r="B28" i="1"/>
  <c r="W9" i="2"/>
  <c r="V9" i="2"/>
  <c r="V8" i="2" s="1"/>
  <c r="W9" i="3"/>
  <c r="V9" i="3"/>
  <c r="W9" i="4"/>
  <c r="V9" i="4"/>
  <c r="W9" i="5"/>
  <c r="V9" i="5"/>
  <c r="W9" i="6"/>
  <c r="V9" i="6"/>
  <c r="V8" i="6" s="1"/>
  <c r="W9" i="7"/>
  <c r="V9" i="7"/>
  <c r="V8" i="7" s="1"/>
  <c r="W9" i="8"/>
  <c r="V9" i="8"/>
  <c r="W9" i="9"/>
  <c r="V9" i="9"/>
  <c r="W9" i="10"/>
  <c r="V9" i="10"/>
  <c r="V8" i="10" s="1"/>
  <c r="W9" i="11"/>
  <c r="W8" i="11" s="1"/>
  <c r="V9" i="11"/>
  <c r="V8" i="11" s="1"/>
  <c r="W9" i="12"/>
  <c r="V9" i="12"/>
  <c r="W9" i="13"/>
  <c r="V9" i="13"/>
  <c r="W9" i="14"/>
  <c r="V9" i="14"/>
  <c r="V8" i="14" s="1"/>
  <c r="W9" i="15"/>
  <c r="V9" i="15"/>
  <c r="V8" i="15" s="1"/>
  <c r="W9" i="16"/>
  <c r="V9" i="16"/>
  <c r="W9" i="17"/>
  <c r="V9" i="17"/>
  <c r="W9" i="18"/>
  <c r="V9" i="18"/>
  <c r="V8" i="18" s="1"/>
  <c r="W9" i="19"/>
  <c r="W8" i="19" s="1"/>
  <c r="V9" i="19"/>
  <c r="W9" i="20"/>
  <c r="V9" i="20"/>
  <c r="W9" i="21"/>
  <c r="V9" i="21"/>
  <c r="W9" i="22"/>
  <c r="V9" i="22"/>
  <c r="V8" i="22" s="1"/>
  <c r="W9" i="23"/>
  <c r="W8" i="23" s="1"/>
  <c r="V9" i="23"/>
  <c r="V8" i="23" s="1"/>
  <c r="W9" i="1"/>
  <c r="V9" i="1"/>
  <c r="O9" i="2"/>
  <c r="N9" i="2"/>
  <c r="N8" i="2" s="1"/>
  <c r="M9" i="2"/>
  <c r="L9" i="2"/>
  <c r="K9" i="2"/>
  <c r="J9" i="2"/>
  <c r="I9" i="2"/>
  <c r="H9" i="2"/>
  <c r="H8" i="2" s="1"/>
  <c r="G9" i="2"/>
  <c r="F9" i="2"/>
  <c r="F8" i="2" s="1"/>
  <c r="D9" i="2"/>
  <c r="C9" i="2"/>
  <c r="C8" i="2" s="1"/>
  <c r="B9" i="2"/>
  <c r="O9" i="3"/>
  <c r="N9" i="3"/>
  <c r="N8" i="3" s="1"/>
  <c r="M9" i="3"/>
  <c r="L9" i="3"/>
  <c r="L8" i="3" s="1"/>
  <c r="K9" i="3"/>
  <c r="J9" i="3"/>
  <c r="I9" i="3"/>
  <c r="H9" i="3"/>
  <c r="G9" i="3"/>
  <c r="F9" i="3"/>
  <c r="F8" i="3" s="1"/>
  <c r="D9" i="3"/>
  <c r="C9" i="3"/>
  <c r="C8" i="3" s="1"/>
  <c r="B9" i="3"/>
  <c r="K8" i="3"/>
  <c r="O9" i="4"/>
  <c r="N9" i="4"/>
  <c r="N8" i="4" s="1"/>
  <c r="M9" i="4"/>
  <c r="L9" i="4"/>
  <c r="L8" i="4" s="1"/>
  <c r="K9" i="4"/>
  <c r="K8" i="4" s="1"/>
  <c r="J9" i="4"/>
  <c r="I9" i="4"/>
  <c r="I8" i="4" s="1"/>
  <c r="H9" i="4"/>
  <c r="G9" i="4"/>
  <c r="F9" i="4"/>
  <c r="F8" i="4" s="1"/>
  <c r="D9" i="4"/>
  <c r="C9" i="4"/>
  <c r="B9" i="4"/>
  <c r="M8" i="4"/>
  <c r="O9" i="5"/>
  <c r="N9" i="5"/>
  <c r="M9" i="5"/>
  <c r="M8" i="5" s="1"/>
  <c r="L9" i="5"/>
  <c r="K9" i="5"/>
  <c r="K8" i="5" s="1"/>
  <c r="J9" i="5"/>
  <c r="I9" i="5"/>
  <c r="H9" i="5"/>
  <c r="G9" i="5"/>
  <c r="F9" i="5"/>
  <c r="D9" i="5"/>
  <c r="D8" i="5" s="1"/>
  <c r="C9" i="5"/>
  <c r="B9" i="5"/>
  <c r="O9" i="6"/>
  <c r="N9" i="6"/>
  <c r="M9" i="6"/>
  <c r="M8" i="6" s="1"/>
  <c r="L9" i="6"/>
  <c r="K9" i="6"/>
  <c r="S9" i="6" s="1"/>
  <c r="J9" i="6"/>
  <c r="R9" i="6" s="1"/>
  <c r="I9" i="6"/>
  <c r="H9" i="6"/>
  <c r="G9" i="6"/>
  <c r="F9" i="6"/>
  <c r="D9" i="6"/>
  <c r="C9" i="6"/>
  <c r="B9" i="6"/>
  <c r="D8" i="6"/>
  <c r="O9" i="7"/>
  <c r="N9" i="7"/>
  <c r="M9" i="7"/>
  <c r="L9" i="7"/>
  <c r="K9" i="7"/>
  <c r="K8" i="7" s="1"/>
  <c r="J9" i="7"/>
  <c r="R9" i="7" s="1"/>
  <c r="I9" i="7"/>
  <c r="H9" i="7"/>
  <c r="G9" i="7"/>
  <c r="F9" i="7"/>
  <c r="D9" i="7"/>
  <c r="C9" i="7"/>
  <c r="B9" i="7"/>
  <c r="O8" i="7"/>
  <c r="O61" i="7" s="1"/>
  <c r="H8" i="7"/>
  <c r="O9" i="8"/>
  <c r="N9" i="8"/>
  <c r="M9" i="8"/>
  <c r="M8" i="8" s="1"/>
  <c r="L9" i="8"/>
  <c r="K9" i="8"/>
  <c r="J9" i="8"/>
  <c r="R9" i="8" s="1"/>
  <c r="I9" i="8"/>
  <c r="H9" i="8"/>
  <c r="G9" i="8"/>
  <c r="F9" i="8"/>
  <c r="D9" i="8"/>
  <c r="C9" i="8"/>
  <c r="B9" i="8"/>
  <c r="O8" i="8"/>
  <c r="O9" i="9"/>
  <c r="N9" i="9"/>
  <c r="M9" i="9"/>
  <c r="M8" i="9" s="1"/>
  <c r="L9" i="9"/>
  <c r="L8" i="9" s="1"/>
  <c r="K9" i="9"/>
  <c r="J9" i="9"/>
  <c r="I9" i="9"/>
  <c r="I8" i="9" s="1"/>
  <c r="H9" i="9"/>
  <c r="G9" i="9"/>
  <c r="F9" i="9"/>
  <c r="D9" i="9"/>
  <c r="D8" i="9" s="1"/>
  <c r="C9" i="9"/>
  <c r="C8" i="9" s="1"/>
  <c r="B9" i="9"/>
  <c r="O9" i="10"/>
  <c r="N9" i="10"/>
  <c r="N8" i="10" s="1"/>
  <c r="M9" i="10"/>
  <c r="L9" i="10"/>
  <c r="L8" i="10" s="1"/>
  <c r="K9" i="10"/>
  <c r="J9" i="10"/>
  <c r="I9" i="10"/>
  <c r="H9" i="10"/>
  <c r="H8" i="10" s="1"/>
  <c r="G9" i="10"/>
  <c r="F9" i="10"/>
  <c r="F8" i="10" s="1"/>
  <c r="D9" i="10"/>
  <c r="C9" i="10"/>
  <c r="C8" i="10" s="1"/>
  <c r="B9" i="10"/>
  <c r="O9" i="11"/>
  <c r="N9" i="11"/>
  <c r="M9" i="11"/>
  <c r="L9" i="11"/>
  <c r="L8" i="11" s="1"/>
  <c r="K9" i="11"/>
  <c r="K8" i="11" s="1"/>
  <c r="J9" i="11"/>
  <c r="I9" i="11"/>
  <c r="I8" i="11" s="1"/>
  <c r="H9" i="11"/>
  <c r="G9" i="11"/>
  <c r="G8" i="11" s="1"/>
  <c r="F9" i="11"/>
  <c r="D9" i="11"/>
  <c r="C9" i="11"/>
  <c r="C8" i="11" s="1"/>
  <c r="B9" i="11"/>
  <c r="O8" i="11"/>
  <c r="O9" i="12"/>
  <c r="N9" i="12"/>
  <c r="N8" i="12" s="1"/>
  <c r="M9" i="12"/>
  <c r="M8" i="12" s="1"/>
  <c r="L9" i="12"/>
  <c r="L8" i="12" s="1"/>
  <c r="K9" i="12"/>
  <c r="J9" i="12"/>
  <c r="I9" i="12"/>
  <c r="H9" i="12"/>
  <c r="H8" i="12" s="1"/>
  <c r="G9" i="12"/>
  <c r="F9" i="12"/>
  <c r="F8" i="12" s="1"/>
  <c r="D9" i="12"/>
  <c r="D8" i="12" s="1"/>
  <c r="C9" i="12"/>
  <c r="C8" i="12" s="1"/>
  <c r="B9" i="12"/>
  <c r="O9" i="13"/>
  <c r="N9" i="13"/>
  <c r="M9" i="13"/>
  <c r="L9" i="13"/>
  <c r="K9" i="13"/>
  <c r="K8" i="13" s="1"/>
  <c r="S8" i="13" s="1"/>
  <c r="J9" i="13"/>
  <c r="R9" i="13" s="1"/>
  <c r="I9" i="13"/>
  <c r="H9" i="13"/>
  <c r="G9" i="13"/>
  <c r="F9" i="13"/>
  <c r="D9" i="13"/>
  <c r="C9" i="13"/>
  <c r="B9" i="13"/>
  <c r="O9" i="14"/>
  <c r="O8" i="14" s="1"/>
  <c r="N9" i="14"/>
  <c r="N8" i="14" s="1"/>
  <c r="M9" i="14"/>
  <c r="M8" i="14" s="1"/>
  <c r="L9" i="14"/>
  <c r="K9" i="14"/>
  <c r="K8" i="14" s="1"/>
  <c r="J9" i="14"/>
  <c r="I9" i="14"/>
  <c r="H9" i="14"/>
  <c r="H8" i="14" s="1"/>
  <c r="G9" i="14"/>
  <c r="G8" i="14" s="1"/>
  <c r="F9" i="14"/>
  <c r="F8" i="14" s="1"/>
  <c r="D9" i="14"/>
  <c r="D8" i="14" s="1"/>
  <c r="C9" i="14"/>
  <c r="B9" i="14"/>
  <c r="O9" i="15"/>
  <c r="N9" i="15"/>
  <c r="M9" i="15"/>
  <c r="L9" i="15"/>
  <c r="L8" i="15" s="1"/>
  <c r="K9" i="15"/>
  <c r="K8" i="15" s="1"/>
  <c r="J9" i="15"/>
  <c r="I9" i="15"/>
  <c r="H9" i="15"/>
  <c r="G9" i="15"/>
  <c r="F9" i="15"/>
  <c r="D9" i="15"/>
  <c r="D8" i="15" s="1"/>
  <c r="C9" i="15"/>
  <c r="C8" i="15" s="1"/>
  <c r="B9" i="15"/>
  <c r="M8" i="15"/>
  <c r="O9" i="16"/>
  <c r="N9" i="16"/>
  <c r="N8" i="16" s="1"/>
  <c r="M9" i="16"/>
  <c r="M8" i="16" s="1"/>
  <c r="L9" i="16"/>
  <c r="L8" i="16" s="1"/>
  <c r="K9" i="16"/>
  <c r="J9" i="16"/>
  <c r="I9" i="16"/>
  <c r="H9" i="16"/>
  <c r="G9" i="16"/>
  <c r="F9" i="16"/>
  <c r="F8" i="16" s="1"/>
  <c r="D9" i="16"/>
  <c r="D8" i="16" s="1"/>
  <c r="C9" i="16"/>
  <c r="C8" i="16" s="1"/>
  <c r="B9" i="16"/>
  <c r="O9" i="17"/>
  <c r="N9" i="17"/>
  <c r="M9" i="17"/>
  <c r="L9" i="17"/>
  <c r="K9" i="17"/>
  <c r="K8" i="17" s="1"/>
  <c r="J9" i="17"/>
  <c r="I9" i="17"/>
  <c r="I8" i="17" s="1"/>
  <c r="H9" i="17"/>
  <c r="G9" i="17"/>
  <c r="F9" i="17"/>
  <c r="D9" i="17"/>
  <c r="C9" i="17"/>
  <c r="B9" i="17"/>
  <c r="O9" i="18"/>
  <c r="N9" i="18"/>
  <c r="N8" i="18" s="1"/>
  <c r="M9" i="18"/>
  <c r="L9" i="18"/>
  <c r="L8" i="18" s="1"/>
  <c r="K9" i="18"/>
  <c r="J9" i="18"/>
  <c r="I9" i="18"/>
  <c r="H9" i="18"/>
  <c r="G9" i="18"/>
  <c r="F9" i="18"/>
  <c r="F8" i="18" s="1"/>
  <c r="D9" i="18"/>
  <c r="C9" i="18"/>
  <c r="C8" i="18" s="1"/>
  <c r="B9" i="18"/>
  <c r="O9" i="19"/>
  <c r="N9" i="19"/>
  <c r="N8" i="19" s="1"/>
  <c r="M9" i="19"/>
  <c r="M8" i="19" s="1"/>
  <c r="L9" i="19"/>
  <c r="R9" i="19" s="1"/>
  <c r="K9" i="19"/>
  <c r="K8" i="19" s="1"/>
  <c r="J9" i="19"/>
  <c r="I9" i="19"/>
  <c r="H9" i="19"/>
  <c r="G9" i="19"/>
  <c r="F9" i="19"/>
  <c r="F8" i="19" s="1"/>
  <c r="D9" i="19"/>
  <c r="D8" i="19" s="1"/>
  <c r="C9" i="19"/>
  <c r="B9" i="19"/>
  <c r="O9" i="20"/>
  <c r="N9" i="20"/>
  <c r="M9" i="20"/>
  <c r="L9" i="20"/>
  <c r="K9" i="20"/>
  <c r="K8" i="20" s="1"/>
  <c r="J9" i="20"/>
  <c r="I9" i="20"/>
  <c r="H9" i="20"/>
  <c r="G9" i="20"/>
  <c r="F9" i="20"/>
  <c r="D9" i="20"/>
  <c r="C9" i="20"/>
  <c r="C8" i="20" s="1"/>
  <c r="B9" i="20"/>
  <c r="O9" i="21"/>
  <c r="N9" i="21"/>
  <c r="M9" i="21"/>
  <c r="M8" i="21" s="1"/>
  <c r="L9" i="21"/>
  <c r="K9" i="21"/>
  <c r="K8" i="21" s="1"/>
  <c r="J9" i="21"/>
  <c r="I9" i="21"/>
  <c r="H9" i="21"/>
  <c r="G9" i="21"/>
  <c r="F9" i="21"/>
  <c r="D9" i="21"/>
  <c r="D8" i="21" s="1"/>
  <c r="D61" i="21" s="1"/>
  <c r="C9" i="21"/>
  <c r="B9" i="21"/>
  <c r="O9" i="22"/>
  <c r="N9" i="22"/>
  <c r="N8" i="22" s="1"/>
  <c r="M9" i="22"/>
  <c r="M8" i="22" s="1"/>
  <c r="L9" i="22"/>
  <c r="K9" i="22"/>
  <c r="K8" i="22" s="1"/>
  <c r="J9" i="22"/>
  <c r="I9" i="22"/>
  <c r="H9" i="22"/>
  <c r="G9" i="22"/>
  <c r="F9" i="22"/>
  <c r="F8" i="22" s="1"/>
  <c r="D9" i="22"/>
  <c r="D8" i="22" s="1"/>
  <c r="C9" i="22"/>
  <c r="B9" i="22"/>
  <c r="O9" i="23"/>
  <c r="N9" i="23"/>
  <c r="M9" i="23"/>
  <c r="L9" i="23"/>
  <c r="K9" i="23"/>
  <c r="S9" i="23" s="1"/>
  <c r="J9" i="23"/>
  <c r="J8" i="23" s="1"/>
  <c r="I9" i="23"/>
  <c r="H9" i="23"/>
  <c r="G9" i="23"/>
  <c r="F9" i="23"/>
  <c r="D9" i="23"/>
  <c r="C9" i="23"/>
  <c r="C8" i="23" s="1"/>
  <c r="B9" i="23"/>
  <c r="O8" i="23"/>
  <c r="O9" i="1"/>
  <c r="O8" i="1" s="1"/>
  <c r="N9" i="1"/>
  <c r="N8" i="1" s="1"/>
  <c r="M9" i="1"/>
  <c r="L9" i="1"/>
  <c r="K9" i="1"/>
  <c r="J9" i="1"/>
  <c r="J8" i="1" s="1"/>
  <c r="I9" i="1"/>
  <c r="H9" i="1"/>
  <c r="H8" i="1" s="1"/>
  <c r="G9" i="1"/>
  <c r="G8" i="1" s="1"/>
  <c r="G61" i="1" s="1"/>
  <c r="G65" i="1" s="1"/>
  <c r="F9" i="1"/>
  <c r="F8" i="1" s="1"/>
  <c r="D9" i="1"/>
  <c r="C9" i="1"/>
  <c r="C8" i="1" s="1"/>
  <c r="B9" i="1"/>
  <c r="I8" i="1"/>
  <c r="T64" i="23"/>
  <c r="S64" i="23"/>
  <c r="R64" i="23"/>
  <c r="Q64" i="23"/>
  <c r="P64" i="23"/>
  <c r="E64" i="23"/>
  <c r="U64" i="23" s="1"/>
  <c r="T63" i="23"/>
  <c r="S63" i="23"/>
  <c r="R63" i="23"/>
  <c r="Q63" i="23"/>
  <c r="P63" i="23"/>
  <c r="E63" i="23"/>
  <c r="S62" i="23"/>
  <c r="R62" i="23"/>
  <c r="S60" i="23"/>
  <c r="R60" i="23"/>
  <c r="Q60" i="23"/>
  <c r="P60" i="23"/>
  <c r="E60" i="23"/>
  <c r="S59" i="23"/>
  <c r="R59" i="23"/>
  <c r="Q59" i="23"/>
  <c r="P59" i="23"/>
  <c r="E59" i="23"/>
  <c r="T59" i="23" s="1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S56" i="23"/>
  <c r="S55" i="23"/>
  <c r="R55" i="23"/>
  <c r="Q55" i="23"/>
  <c r="P55" i="23"/>
  <c r="E55" i="23"/>
  <c r="S54" i="23"/>
  <c r="R54" i="23"/>
  <c r="Q54" i="23"/>
  <c r="P54" i="23"/>
  <c r="E54" i="23"/>
  <c r="T54" i="23" s="1"/>
  <c r="S53" i="23"/>
  <c r="R53" i="23"/>
  <c r="Q53" i="23"/>
  <c r="P53" i="23"/>
  <c r="E53" i="23"/>
  <c r="T53" i="23" s="1"/>
  <c r="U52" i="23"/>
  <c r="T52" i="23"/>
  <c r="S52" i="23"/>
  <c r="R52" i="23"/>
  <c r="Q52" i="23"/>
  <c r="P52" i="23"/>
  <c r="E52" i="23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S48" i="23"/>
  <c r="R48" i="23"/>
  <c r="Q48" i="23"/>
  <c r="P48" i="23"/>
  <c r="E48" i="23"/>
  <c r="U48" i="23" s="1"/>
  <c r="S47" i="23"/>
  <c r="R47" i="23"/>
  <c r="Q47" i="23"/>
  <c r="P47" i="23"/>
  <c r="E47" i="23"/>
  <c r="S46" i="23"/>
  <c r="R46" i="23"/>
  <c r="Q46" i="23"/>
  <c r="P46" i="23"/>
  <c r="E46" i="23"/>
  <c r="S45" i="23"/>
  <c r="R45" i="23"/>
  <c r="Q45" i="23"/>
  <c r="P45" i="23"/>
  <c r="E45" i="23"/>
  <c r="T45" i="23" s="1"/>
  <c r="S44" i="23"/>
  <c r="R44" i="23"/>
  <c r="S42" i="23"/>
  <c r="R42" i="23"/>
  <c r="Q42" i="23"/>
  <c r="P42" i="23"/>
  <c r="E42" i="23"/>
  <c r="U42" i="23" s="1"/>
  <c r="S41" i="23"/>
  <c r="R41" i="23"/>
  <c r="Q41" i="23"/>
  <c r="P41" i="23"/>
  <c r="E41" i="23"/>
  <c r="U41" i="23" s="1"/>
  <c r="S40" i="23"/>
  <c r="R40" i="23"/>
  <c r="Q40" i="23"/>
  <c r="P40" i="23"/>
  <c r="E40" i="23"/>
  <c r="S39" i="23"/>
  <c r="R39" i="23"/>
  <c r="Q39" i="23"/>
  <c r="P39" i="23"/>
  <c r="E39" i="23"/>
  <c r="U39" i="23" s="1"/>
  <c r="S38" i="23"/>
  <c r="R38" i="23"/>
  <c r="Q38" i="23"/>
  <c r="P38" i="23"/>
  <c r="E38" i="23"/>
  <c r="S37" i="23"/>
  <c r="R37" i="23"/>
  <c r="Q37" i="23"/>
  <c r="P37" i="23"/>
  <c r="E37" i="23"/>
  <c r="T37" i="23" s="1"/>
  <c r="U36" i="23"/>
  <c r="S36" i="23"/>
  <c r="R36" i="23"/>
  <c r="Q36" i="23"/>
  <c r="P36" i="23"/>
  <c r="E36" i="23"/>
  <c r="T36" i="23" s="1"/>
  <c r="T35" i="23"/>
  <c r="S35" i="23"/>
  <c r="R35" i="23"/>
  <c r="Q35" i="23"/>
  <c r="P35" i="23"/>
  <c r="E35" i="23"/>
  <c r="U35" i="23" s="1"/>
  <c r="S34" i="23"/>
  <c r="R34" i="23"/>
  <c r="Q34" i="23"/>
  <c r="P34" i="23"/>
  <c r="E34" i="23"/>
  <c r="U34" i="23" s="1"/>
  <c r="S33" i="23"/>
  <c r="R33" i="23"/>
  <c r="Q33" i="23"/>
  <c r="P33" i="23"/>
  <c r="E33" i="23"/>
  <c r="T33" i="23" s="1"/>
  <c r="U32" i="23"/>
  <c r="T32" i="23"/>
  <c r="S32" i="23"/>
  <c r="R32" i="23"/>
  <c r="Q32" i="23"/>
  <c r="P32" i="23"/>
  <c r="E32" i="23"/>
  <c r="S31" i="23"/>
  <c r="R31" i="23"/>
  <c r="Q31" i="23"/>
  <c r="P31" i="23"/>
  <c r="E31" i="23"/>
  <c r="S30" i="23"/>
  <c r="R30" i="23"/>
  <c r="Q30" i="23"/>
  <c r="P30" i="23"/>
  <c r="E30" i="23"/>
  <c r="U29" i="23"/>
  <c r="S29" i="23"/>
  <c r="R29" i="23"/>
  <c r="Q29" i="23"/>
  <c r="P29" i="23"/>
  <c r="E29" i="23"/>
  <c r="S28" i="23"/>
  <c r="S27" i="23"/>
  <c r="R27" i="23"/>
  <c r="Q27" i="23"/>
  <c r="P27" i="23"/>
  <c r="E27" i="23"/>
  <c r="S26" i="23"/>
  <c r="R26" i="23"/>
  <c r="Q26" i="23"/>
  <c r="P26" i="23"/>
  <c r="E26" i="23"/>
  <c r="U26" i="23" s="1"/>
  <c r="S25" i="23"/>
  <c r="R25" i="23"/>
  <c r="Q25" i="23"/>
  <c r="P25" i="23"/>
  <c r="E25" i="23"/>
  <c r="S24" i="23"/>
  <c r="R24" i="23"/>
  <c r="Q24" i="23"/>
  <c r="P24" i="23"/>
  <c r="E24" i="23"/>
  <c r="S23" i="23"/>
  <c r="R23" i="23"/>
  <c r="Q23" i="23"/>
  <c r="P23" i="23"/>
  <c r="E23" i="23"/>
  <c r="S22" i="23"/>
  <c r="R22" i="23"/>
  <c r="Q22" i="23"/>
  <c r="P22" i="23"/>
  <c r="E22" i="23"/>
  <c r="U22" i="23" s="1"/>
  <c r="U21" i="23"/>
  <c r="T21" i="23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S17" i="23"/>
  <c r="R17" i="23"/>
  <c r="Q17" i="23"/>
  <c r="P17" i="23"/>
  <c r="E17" i="23"/>
  <c r="U16" i="23"/>
  <c r="S16" i="23"/>
  <c r="R16" i="23"/>
  <c r="Q16" i="23"/>
  <c r="P16" i="23"/>
  <c r="E16" i="23"/>
  <c r="T16" i="23" s="1"/>
  <c r="S15" i="23"/>
  <c r="R15" i="23"/>
  <c r="Q15" i="23"/>
  <c r="P15" i="23"/>
  <c r="E15" i="23"/>
  <c r="T14" i="23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S64" i="22"/>
  <c r="R64" i="22"/>
  <c r="Q64" i="22"/>
  <c r="P64" i="22"/>
  <c r="E64" i="22"/>
  <c r="U64" i="22" s="1"/>
  <c r="S63" i="22"/>
  <c r="R63" i="22"/>
  <c r="Q63" i="22"/>
  <c r="P63" i="22"/>
  <c r="E63" i="22"/>
  <c r="S60" i="22"/>
  <c r="R60" i="22"/>
  <c r="Q60" i="22"/>
  <c r="P60" i="22"/>
  <c r="E60" i="22"/>
  <c r="T60" i="22" s="1"/>
  <c r="S59" i="22"/>
  <c r="R59" i="22"/>
  <c r="Q59" i="22"/>
  <c r="P59" i="22"/>
  <c r="E59" i="22"/>
  <c r="U59" i="22" s="1"/>
  <c r="S58" i="22"/>
  <c r="R58" i="22"/>
  <c r="Q58" i="22"/>
  <c r="P58" i="22"/>
  <c r="E58" i="22"/>
  <c r="U58" i="22" s="1"/>
  <c r="T57" i="22"/>
  <c r="S57" i="22"/>
  <c r="R57" i="22"/>
  <c r="Q57" i="22"/>
  <c r="P57" i="22"/>
  <c r="E57" i="22"/>
  <c r="U57" i="22" s="1"/>
  <c r="R56" i="22"/>
  <c r="U55" i="22"/>
  <c r="S55" i="22"/>
  <c r="R55" i="22"/>
  <c r="Q55" i="22"/>
  <c r="P55" i="22"/>
  <c r="E55" i="22"/>
  <c r="T55" i="22" s="1"/>
  <c r="T54" i="22"/>
  <c r="S54" i="22"/>
  <c r="R54" i="22"/>
  <c r="Q54" i="22"/>
  <c r="P54" i="22"/>
  <c r="E54" i="22"/>
  <c r="U54" i="22" s="1"/>
  <c r="S53" i="22"/>
  <c r="R53" i="22"/>
  <c r="Q53" i="22"/>
  <c r="P53" i="22"/>
  <c r="E53" i="22"/>
  <c r="S52" i="22"/>
  <c r="R52" i="22"/>
  <c r="Q52" i="22"/>
  <c r="P52" i="22"/>
  <c r="E52" i="22"/>
  <c r="T52" i="22" s="1"/>
  <c r="T51" i="22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S49" i="22"/>
  <c r="R49" i="22"/>
  <c r="Q49" i="22"/>
  <c r="P49" i="22"/>
  <c r="E49" i="22"/>
  <c r="U48" i="22"/>
  <c r="S48" i="22"/>
  <c r="R48" i="22"/>
  <c r="Q48" i="22"/>
  <c r="P48" i="22"/>
  <c r="E48" i="22"/>
  <c r="T48" i="22" s="1"/>
  <c r="U47" i="22"/>
  <c r="S47" i="22"/>
  <c r="R47" i="22"/>
  <c r="Q47" i="22"/>
  <c r="P47" i="22"/>
  <c r="E47" i="22"/>
  <c r="T47" i="22" s="1"/>
  <c r="S46" i="22"/>
  <c r="R46" i="22"/>
  <c r="Q46" i="22"/>
  <c r="P46" i="22"/>
  <c r="E46" i="22"/>
  <c r="U46" i="22" s="1"/>
  <c r="U45" i="22"/>
  <c r="S45" i="22"/>
  <c r="R45" i="22"/>
  <c r="Q45" i="22"/>
  <c r="P45" i="22"/>
  <c r="E45" i="22"/>
  <c r="T45" i="22" s="1"/>
  <c r="R44" i="22"/>
  <c r="S42" i="22"/>
  <c r="R42" i="22"/>
  <c r="Q42" i="22"/>
  <c r="P42" i="22"/>
  <c r="E42" i="22"/>
  <c r="U42" i="22" s="1"/>
  <c r="S41" i="22"/>
  <c r="R41" i="22"/>
  <c r="Q41" i="22"/>
  <c r="P41" i="22"/>
  <c r="E41" i="22"/>
  <c r="S40" i="22"/>
  <c r="R40" i="22"/>
  <c r="Q40" i="22"/>
  <c r="P40" i="22"/>
  <c r="E40" i="22"/>
  <c r="T40" i="22" s="1"/>
  <c r="S39" i="22"/>
  <c r="R39" i="22"/>
  <c r="Q39" i="22"/>
  <c r="P39" i="22"/>
  <c r="E39" i="22"/>
  <c r="T39" i="22" s="1"/>
  <c r="S38" i="22"/>
  <c r="R38" i="22"/>
  <c r="Q38" i="22"/>
  <c r="P38" i="22"/>
  <c r="E38" i="22"/>
  <c r="U38" i="22" s="1"/>
  <c r="T37" i="22"/>
  <c r="S37" i="22"/>
  <c r="R37" i="22"/>
  <c r="Q37" i="22"/>
  <c r="P37" i="22"/>
  <c r="E37" i="22"/>
  <c r="U37" i="22" s="1"/>
  <c r="S36" i="22"/>
  <c r="R36" i="22"/>
  <c r="Q36" i="22"/>
  <c r="P36" i="22"/>
  <c r="E36" i="22"/>
  <c r="U36" i="22" s="1"/>
  <c r="T35" i="22"/>
  <c r="S35" i="22"/>
  <c r="R35" i="22"/>
  <c r="Q35" i="22"/>
  <c r="P35" i="22"/>
  <c r="E35" i="22"/>
  <c r="U35" i="22" s="1"/>
  <c r="S34" i="22"/>
  <c r="R34" i="22"/>
  <c r="Q34" i="22"/>
  <c r="P34" i="22"/>
  <c r="E34" i="22"/>
  <c r="U34" i="22" s="1"/>
  <c r="S33" i="22"/>
  <c r="R33" i="22"/>
  <c r="Q33" i="22"/>
  <c r="P33" i="22"/>
  <c r="E33" i="22"/>
  <c r="U32" i="22"/>
  <c r="S32" i="22"/>
  <c r="R32" i="22"/>
  <c r="Q32" i="22"/>
  <c r="P32" i="22"/>
  <c r="E32" i="22"/>
  <c r="T32" i="22" s="1"/>
  <c r="U31" i="22"/>
  <c r="S31" i="22"/>
  <c r="R31" i="22"/>
  <c r="Q31" i="22"/>
  <c r="P31" i="22"/>
  <c r="E31" i="22"/>
  <c r="T31" i="22" s="1"/>
  <c r="T30" i="22"/>
  <c r="S30" i="22"/>
  <c r="R30" i="22"/>
  <c r="Q30" i="22"/>
  <c r="P30" i="22"/>
  <c r="E30" i="22"/>
  <c r="U30" i="22" s="1"/>
  <c r="S29" i="22"/>
  <c r="R29" i="22"/>
  <c r="Q29" i="22"/>
  <c r="P29" i="22"/>
  <c r="E29" i="22"/>
  <c r="S28" i="22"/>
  <c r="U27" i="22"/>
  <c r="T27" i="22"/>
  <c r="S27" i="22"/>
  <c r="R27" i="22"/>
  <c r="Q27" i="22"/>
  <c r="P27" i="22"/>
  <c r="E27" i="22"/>
  <c r="T26" i="22"/>
  <c r="S26" i="22"/>
  <c r="R26" i="22"/>
  <c r="Q26" i="22"/>
  <c r="P26" i="22"/>
  <c r="E26" i="22"/>
  <c r="U26" i="22" s="1"/>
  <c r="S25" i="22"/>
  <c r="R25" i="22"/>
  <c r="Q25" i="22"/>
  <c r="P25" i="22"/>
  <c r="E25" i="22"/>
  <c r="U24" i="22"/>
  <c r="T24" i="22"/>
  <c r="S24" i="22"/>
  <c r="R24" i="22"/>
  <c r="Q24" i="22"/>
  <c r="P24" i="22"/>
  <c r="E24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T17" i="22"/>
  <c r="S17" i="22"/>
  <c r="R17" i="22"/>
  <c r="Q17" i="22"/>
  <c r="P17" i="22"/>
  <c r="E17" i="22"/>
  <c r="U17" i="22" s="1"/>
  <c r="U16" i="22"/>
  <c r="T16" i="22"/>
  <c r="S16" i="22"/>
  <c r="R16" i="22"/>
  <c r="Q16" i="22"/>
  <c r="P16" i="22"/>
  <c r="E16" i="22"/>
  <c r="S15" i="22"/>
  <c r="R15" i="22"/>
  <c r="Q15" i="22"/>
  <c r="P15" i="22"/>
  <c r="E15" i="22"/>
  <c r="U15" i="22" s="1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S12" i="22"/>
  <c r="R12" i="22"/>
  <c r="Q12" i="22"/>
  <c r="P12" i="22"/>
  <c r="E12" i="22"/>
  <c r="U11" i="22"/>
  <c r="T11" i="22"/>
  <c r="S11" i="22"/>
  <c r="R11" i="22"/>
  <c r="Q11" i="22"/>
  <c r="P11" i="22"/>
  <c r="E11" i="22"/>
  <c r="S10" i="22"/>
  <c r="R10" i="22"/>
  <c r="Q10" i="22"/>
  <c r="P10" i="22"/>
  <c r="E10" i="22"/>
  <c r="T64" i="21"/>
  <c r="S64" i="21"/>
  <c r="R64" i="21"/>
  <c r="Q64" i="21"/>
  <c r="P64" i="21"/>
  <c r="E64" i="21"/>
  <c r="U64" i="21" s="1"/>
  <c r="T63" i="21"/>
  <c r="S63" i="21"/>
  <c r="R63" i="21"/>
  <c r="Q63" i="21"/>
  <c r="Q62" i="21" s="1"/>
  <c r="P63" i="21"/>
  <c r="E63" i="21"/>
  <c r="U63" i="21" s="1"/>
  <c r="R62" i="21"/>
  <c r="U60" i="21"/>
  <c r="T60" i="21"/>
  <c r="S60" i="21"/>
  <c r="R60" i="21"/>
  <c r="Q60" i="21"/>
  <c r="P60" i="21"/>
  <c r="E60" i="2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S57" i="21"/>
  <c r="R57" i="21"/>
  <c r="Q57" i="21"/>
  <c r="P57" i="21"/>
  <c r="E57" i="21"/>
  <c r="S55" i="21"/>
  <c r="R55" i="21"/>
  <c r="Q55" i="21"/>
  <c r="P55" i="21"/>
  <c r="E55" i="21"/>
  <c r="U55" i="21" s="1"/>
  <c r="T54" i="21"/>
  <c r="S54" i="21"/>
  <c r="R54" i="21"/>
  <c r="Q54" i="21"/>
  <c r="P54" i="21"/>
  <c r="E54" i="21"/>
  <c r="U54" i="21" s="1"/>
  <c r="S53" i="21"/>
  <c r="R53" i="21"/>
  <c r="Q53" i="21"/>
  <c r="P53" i="21"/>
  <c r="E53" i="21"/>
  <c r="U53" i="21" s="1"/>
  <c r="S52" i="21"/>
  <c r="R52" i="21"/>
  <c r="Q52" i="21"/>
  <c r="P52" i="21"/>
  <c r="E52" i="21"/>
  <c r="U51" i="21"/>
  <c r="S51" i="21"/>
  <c r="R51" i="21"/>
  <c r="Q51" i="21"/>
  <c r="P51" i="21"/>
  <c r="E51" i="21"/>
  <c r="T51" i="21" s="1"/>
  <c r="U50" i="21"/>
  <c r="T50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U47" i="2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E45" i="21"/>
  <c r="S44" i="21"/>
  <c r="T42" i="21"/>
  <c r="S42" i="21"/>
  <c r="R42" i="21"/>
  <c r="Q42" i="21"/>
  <c r="P42" i="21"/>
  <c r="E42" i="21"/>
  <c r="U42" i="21" s="1"/>
  <c r="S41" i="21"/>
  <c r="R41" i="21"/>
  <c r="Q41" i="21"/>
  <c r="P41" i="21"/>
  <c r="E41" i="2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S38" i="21"/>
  <c r="R38" i="21"/>
  <c r="Q38" i="21"/>
  <c r="P38" i="21"/>
  <c r="E38" i="21"/>
  <c r="S37" i="21"/>
  <c r="R37" i="21"/>
  <c r="Q37" i="21"/>
  <c r="P37" i="21"/>
  <c r="E37" i="21"/>
  <c r="S36" i="21"/>
  <c r="R36" i="21"/>
  <c r="Q36" i="21"/>
  <c r="P36" i="21"/>
  <c r="E36" i="21"/>
  <c r="S35" i="21"/>
  <c r="R35" i="21"/>
  <c r="Q35" i="21"/>
  <c r="P35" i="21"/>
  <c r="E35" i="21"/>
  <c r="U34" i="21"/>
  <c r="T34" i="21"/>
  <c r="S34" i="21"/>
  <c r="R34" i="21"/>
  <c r="Q34" i="21"/>
  <c r="P34" i="21"/>
  <c r="E34" i="21"/>
  <c r="U33" i="21"/>
  <c r="S33" i="21"/>
  <c r="R33" i="21"/>
  <c r="Q33" i="21"/>
  <c r="P33" i="21"/>
  <c r="E33" i="21"/>
  <c r="T33" i="21" s="1"/>
  <c r="T32" i="21"/>
  <c r="S32" i="21"/>
  <c r="R32" i="21"/>
  <c r="Q32" i="21"/>
  <c r="P32" i="21"/>
  <c r="E32" i="21"/>
  <c r="U32" i="21" s="1"/>
  <c r="U31" i="21"/>
  <c r="S31" i="21"/>
  <c r="R31" i="21"/>
  <c r="Q31" i="21"/>
  <c r="P31" i="21"/>
  <c r="T31" i="21" s="1"/>
  <c r="E31" i="21"/>
  <c r="S30" i="21"/>
  <c r="R30" i="21"/>
  <c r="Q30" i="21"/>
  <c r="P30" i="21"/>
  <c r="E30" i="21"/>
  <c r="S29" i="21"/>
  <c r="R29" i="21"/>
  <c r="Q29" i="21"/>
  <c r="P29" i="21"/>
  <c r="E29" i="21"/>
  <c r="U29" i="21" s="1"/>
  <c r="S28" i="21"/>
  <c r="T27" i="21"/>
  <c r="S27" i="21"/>
  <c r="R27" i="21"/>
  <c r="Q27" i="21"/>
  <c r="P27" i="21"/>
  <c r="E27" i="21"/>
  <c r="U27" i="21" s="1"/>
  <c r="U26" i="21"/>
  <c r="S26" i="21"/>
  <c r="R26" i="21"/>
  <c r="Q26" i="21"/>
  <c r="P26" i="21"/>
  <c r="E26" i="21"/>
  <c r="T26" i="21" s="1"/>
  <c r="S25" i="21"/>
  <c r="R25" i="21"/>
  <c r="Q25" i="21"/>
  <c r="P25" i="21"/>
  <c r="E25" i="21"/>
  <c r="T24" i="2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U20" i="21"/>
  <c r="T20" i="21"/>
  <c r="S20" i="21"/>
  <c r="R20" i="21"/>
  <c r="Q20" i="21"/>
  <c r="P20" i="21"/>
  <c r="E20" i="21"/>
  <c r="S19" i="21"/>
  <c r="R19" i="21"/>
  <c r="Q19" i="21"/>
  <c r="P19" i="21"/>
  <c r="E19" i="21"/>
  <c r="U19" i="21" s="1"/>
  <c r="T18" i="21"/>
  <c r="S18" i="21"/>
  <c r="R18" i="21"/>
  <c r="Q18" i="21"/>
  <c r="P18" i="21"/>
  <c r="E18" i="21"/>
  <c r="U18" i="21" s="1"/>
  <c r="U17" i="21"/>
  <c r="S17" i="21"/>
  <c r="R17" i="21"/>
  <c r="Q17" i="21"/>
  <c r="P17" i="21"/>
  <c r="E17" i="21"/>
  <c r="T17" i="21" s="1"/>
  <c r="S16" i="21"/>
  <c r="R16" i="21"/>
  <c r="Q16" i="21"/>
  <c r="P16" i="21"/>
  <c r="E16" i="21"/>
  <c r="U16" i="21" s="1"/>
  <c r="S15" i="21"/>
  <c r="R15" i="21"/>
  <c r="Q15" i="21"/>
  <c r="P15" i="21"/>
  <c r="E15" i="21"/>
  <c r="S14" i="21"/>
  <c r="R14" i="21"/>
  <c r="Q14" i="21"/>
  <c r="P14" i="21"/>
  <c r="E14" i="21"/>
  <c r="U13" i="21"/>
  <c r="S13" i="21"/>
  <c r="R13" i="21"/>
  <c r="Q13" i="21"/>
  <c r="P13" i="21"/>
  <c r="T13" i="21" s="1"/>
  <c r="E13" i="21"/>
  <c r="S12" i="21"/>
  <c r="R12" i="21"/>
  <c r="Q12" i="21"/>
  <c r="P12" i="21"/>
  <c r="E12" i="21"/>
  <c r="S11" i="21"/>
  <c r="R11" i="21"/>
  <c r="Q11" i="21"/>
  <c r="P11" i="21"/>
  <c r="E11" i="21"/>
  <c r="U11" i="21" s="1"/>
  <c r="U10" i="21"/>
  <c r="S10" i="21"/>
  <c r="R10" i="21"/>
  <c r="Q10" i="21"/>
  <c r="P10" i="21"/>
  <c r="E10" i="21"/>
  <c r="T10" i="21" s="1"/>
  <c r="S64" i="20"/>
  <c r="R64" i="20"/>
  <c r="Q64" i="20"/>
  <c r="P64" i="20"/>
  <c r="E64" i="20"/>
  <c r="U64" i="20" s="1"/>
  <c r="S63" i="20"/>
  <c r="R63" i="20"/>
  <c r="Q63" i="20"/>
  <c r="P63" i="20"/>
  <c r="E63" i="20"/>
  <c r="S62" i="20"/>
  <c r="S60" i="20"/>
  <c r="R60" i="20"/>
  <c r="Q60" i="20"/>
  <c r="P60" i="20"/>
  <c r="E60" i="20"/>
  <c r="T59" i="20"/>
  <c r="S59" i="20"/>
  <c r="R59" i="20"/>
  <c r="Q59" i="20"/>
  <c r="P59" i="20"/>
  <c r="E59" i="20"/>
  <c r="U59" i="20" s="1"/>
  <c r="U58" i="20"/>
  <c r="S58" i="20"/>
  <c r="R58" i="20"/>
  <c r="Q58" i="20"/>
  <c r="P58" i="20"/>
  <c r="E58" i="20"/>
  <c r="T58" i="20" s="1"/>
  <c r="T57" i="20"/>
  <c r="S57" i="20"/>
  <c r="R57" i="20"/>
  <c r="Q57" i="20"/>
  <c r="P57" i="20"/>
  <c r="E57" i="20"/>
  <c r="U57" i="20" s="1"/>
  <c r="S56" i="20"/>
  <c r="R56" i="20"/>
  <c r="S55" i="20"/>
  <c r="R55" i="20"/>
  <c r="Q55" i="20"/>
  <c r="P55" i="20"/>
  <c r="E55" i="20"/>
  <c r="U54" i="20"/>
  <c r="S54" i="20"/>
  <c r="R54" i="20"/>
  <c r="Q54" i="20"/>
  <c r="P54" i="20"/>
  <c r="E54" i="20"/>
  <c r="T54" i="20" s="1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T47" i="20" s="1"/>
  <c r="U46" i="20"/>
  <c r="T46" i="20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S42" i="20"/>
  <c r="R42" i="20"/>
  <c r="Q42" i="20"/>
  <c r="P42" i="20"/>
  <c r="E42" i="20"/>
  <c r="U42" i="20" s="1"/>
  <c r="S41" i="20"/>
  <c r="R41" i="20"/>
  <c r="Q41" i="20"/>
  <c r="P41" i="20"/>
  <c r="E41" i="20"/>
  <c r="T41" i="20" s="1"/>
  <c r="T40" i="20"/>
  <c r="S40" i="20"/>
  <c r="R40" i="20"/>
  <c r="Q40" i="20"/>
  <c r="P40" i="20"/>
  <c r="E40" i="20"/>
  <c r="U40" i="20" s="1"/>
  <c r="S39" i="20"/>
  <c r="R39" i="20"/>
  <c r="Q39" i="20"/>
  <c r="P39" i="20"/>
  <c r="E39" i="20"/>
  <c r="S38" i="20"/>
  <c r="R38" i="20"/>
  <c r="Q38" i="20"/>
  <c r="P38" i="20"/>
  <c r="E38" i="20"/>
  <c r="T38" i="20" s="1"/>
  <c r="U37" i="20"/>
  <c r="S37" i="20"/>
  <c r="R37" i="20"/>
  <c r="Q37" i="20"/>
  <c r="P37" i="20"/>
  <c r="E37" i="20"/>
  <c r="T37" i="20" s="1"/>
  <c r="U36" i="20"/>
  <c r="T36" i="20"/>
  <c r="S36" i="20"/>
  <c r="R36" i="20"/>
  <c r="Q36" i="20"/>
  <c r="P36" i="20"/>
  <c r="E36" i="20"/>
  <c r="S35" i="20"/>
  <c r="R35" i="20"/>
  <c r="Q35" i="20"/>
  <c r="P35" i="20"/>
  <c r="E35" i="20"/>
  <c r="U35" i="20" s="1"/>
  <c r="U34" i="20"/>
  <c r="S34" i="20"/>
  <c r="R34" i="20"/>
  <c r="Q34" i="20"/>
  <c r="P34" i="20"/>
  <c r="E34" i="20"/>
  <c r="T34" i="20" s="1"/>
  <c r="S33" i="20"/>
  <c r="R33" i="20"/>
  <c r="Q33" i="20"/>
  <c r="P33" i="20"/>
  <c r="E33" i="20"/>
  <c r="S32" i="20"/>
  <c r="R32" i="20"/>
  <c r="Q32" i="20"/>
  <c r="P32" i="20"/>
  <c r="E32" i="20"/>
  <c r="U32" i="20" s="1"/>
  <c r="S31" i="20"/>
  <c r="R31" i="20"/>
  <c r="Q31" i="20"/>
  <c r="P31" i="20"/>
  <c r="E31" i="20"/>
  <c r="S30" i="20"/>
  <c r="R30" i="20"/>
  <c r="Q30" i="20"/>
  <c r="P30" i="20"/>
  <c r="E30" i="20"/>
  <c r="T30" i="20" s="1"/>
  <c r="S29" i="20"/>
  <c r="R29" i="20"/>
  <c r="Q29" i="20"/>
  <c r="P29" i="20"/>
  <c r="E29" i="20"/>
  <c r="R28" i="20"/>
  <c r="S27" i="20"/>
  <c r="R27" i="20"/>
  <c r="Q27" i="20"/>
  <c r="P27" i="20"/>
  <c r="E27" i="20"/>
  <c r="U27" i="20" s="1"/>
  <c r="S26" i="20"/>
  <c r="R26" i="20"/>
  <c r="Q26" i="20"/>
  <c r="P26" i="20"/>
  <c r="E26" i="20"/>
  <c r="S25" i="20"/>
  <c r="R25" i="20"/>
  <c r="Q25" i="20"/>
  <c r="P25" i="20"/>
  <c r="E25" i="20"/>
  <c r="T25" i="20" s="1"/>
  <c r="U24" i="20"/>
  <c r="T24" i="20"/>
  <c r="S24" i="20"/>
  <c r="R24" i="20"/>
  <c r="Q24" i="20"/>
  <c r="P24" i="20"/>
  <c r="E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S18" i="20"/>
  <c r="R18" i="20"/>
  <c r="Q18" i="20"/>
  <c r="P18" i="20"/>
  <c r="E18" i="20"/>
  <c r="S17" i="20"/>
  <c r="R17" i="20"/>
  <c r="Q17" i="20"/>
  <c r="P17" i="20"/>
  <c r="E17" i="20"/>
  <c r="T16" i="20"/>
  <c r="S16" i="20"/>
  <c r="R16" i="20"/>
  <c r="Q16" i="20"/>
  <c r="P16" i="20"/>
  <c r="E16" i="20"/>
  <c r="U16" i="20" s="1"/>
  <c r="S15" i="20"/>
  <c r="R15" i="20"/>
  <c r="Q15" i="20"/>
  <c r="P15" i="20"/>
  <c r="E15" i="20"/>
  <c r="S14" i="20"/>
  <c r="R14" i="20"/>
  <c r="Q14" i="20"/>
  <c r="P14" i="20"/>
  <c r="E14" i="20"/>
  <c r="T13" i="20"/>
  <c r="S13" i="20"/>
  <c r="R13" i="20"/>
  <c r="Q13" i="20"/>
  <c r="P13" i="20"/>
  <c r="E13" i="20"/>
  <c r="U13" i="20" s="1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S10" i="20"/>
  <c r="R10" i="20"/>
  <c r="Q10" i="20"/>
  <c r="P10" i="20"/>
  <c r="E10" i="20"/>
  <c r="S64" i="19"/>
  <c r="R64" i="19"/>
  <c r="Q64" i="19"/>
  <c r="P64" i="19"/>
  <c r="E64" i="19"/>
  <c r="U63" i="19"/>
  <c r="S63" i="19"/>
  <c r="R63" i="19"/>
  <c r="Q63" i="19"/>
  <c r="P63" i="19"/>
  <c r="P62" i="19" s="1"/>
  <c r="E63" i="19"/>
  <c r="R62" i="19"/>
  <c r="T60" i="19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S57" i="19"/>
  <c r="R57" i="19"/>
  <c r="Q57" i="19"/>
  <c r="P57" i="19"/>
  <c r="E57" i="19"/>
  <c r="T57" i="19" s="1"/>
  <c r="S55" i="19"/>
  <c r="R55" i="19"/>
  <c r="Q55" i="19"/>
  <c r="P55" i="19"/>
  <c r="E55" i="19"/>
  <c r="U55" i="19" s="1"/>
  <c r="S54" i="19"/>
  <c r="R54" i="19"/>
  <c r="Q54" i="19"/>
  <c r="P54" i="19"/>
  <c r="E54" i="19"/>
  <c r="U54" i="19" s="1"/>
  <c r="U53" i="19"/>
  <c r="S53" i="19"/>
  <c r="R53" i="19"/>
  <c r="Q53" i="19"/>
  <c r="P53" i="19"/>
  <c r="E53" i="19"/>
  <c r="T53" i="19" s="1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U46" i="19" s="1"/>
  <c r="P46" i="19"/>
  <c r="E46" i="19"/>
  <c r="T46" i="19" s="1"/>
  <c r="U45" i="19"/>
  <c r="T45" i="19"/>
  <c r="S45" i="19"/>
  <c r="R45" i="19"/>
  <c r="Q45" i="19"/>
  <c r="P45" i="19"/>
  <c r="E45" i="19"/>
  <c r="R44" i="19"/>
  <c r="S42" i="19"/>
  <c r="R42" i="19"/>
  <c r="Q42" i="19"/>
  <c r="P42" i="19"/>
  <c r="E42" i="19"/>
  <c r="T42" i="19" s="1"/>
  <c r="S41" i="19"/>
  <c r="R41" i="19"/>
  <c r="Q41" i="19"/>
  <c r="P41" i="19"/>
  <c r="E41" i="19"/>
  <c r="U41" i="19" s="1"/>
  <c r="S40" i="19"/>
  <c r="R40" i="19"/>
  <c r="Q40" i="19"/>
  <c r="P40" i="19"/>
  <c r="E40" i="19"/>
  <c r="U40" i="19" s="1"/>
  <c r="S39" i="19"/>
  <c r="R39" i="19"/>
  <c r="Q39" i="19"/>
  <c r="P39" i="19"/>
  <c r="E39" i="19"/>
  <c r="S38" i="19"/>
  <c r="R38" i="19"/>
  <c r="Q38" i="19"/>
  <c r="P38" i="19"/>
  <c r="E38" i="19"/>
  <c r="T38" i="19" s="1"/>
  <c r="U37" i="19"/>
  <c r="S37" i="19"/>
  <c r="R37" i="19"/>
  <c r="Q37" i="19"/>
  <c r="P37" i="19"/>
  <c r="E37" i="19"/>
  <c r="T37" i="19" s="1"/>
  <c r="T36" i="19"/>
  <c r="S36" i="19"/>
  <c r="R36" i="19"/>
  <c r="Q36" i="19"/>
  <c r="P36" i="19"/>
  <c r="E36" i="19"/>
  <c r="U36" i="19" s="1"/>
  <c r="S35" i="19"/>
  <c r="R35" i="19"/>
  <c r="Q35" i="19"/>
  <c r="P35" i="19"/>
  <c r="E35" i="19"/>
  <c r="T34" i="19"/>
  <c r="S34" i="19"/>
  <c r="R34" i="19"/>
  <c r="Q34" i="19"/>
  <c r="P34" i="19"/>
  <c r="E34" i="19"/>
  <c r="U34" i="19" s="1"/>
  <c r="S33" i="19"/>
  <c r="R33" i="19"/>
  <c r="Q33" i="19"/>
  <c r="U33" i="19" s="1"/>
  <c r="P33" i="19"/>
  <c r="T33" i="19" s="1"/>
  <c r="E33" i="19"/>
  <c r="S32" i="19"/>
  <c r="R32" i="19"/>
  <c r="Q32" i="19"/>
  <c r="P32" i="19"/>
  <c r="E32" i="19"/>
  <c r="U32" i="19" s="1"/>
  <c r="S31" i="19"/>
  <c r="R31" i="19"/>
  <c r="Q31" i="19"/>
  <c r="P31" i="19"/>
  <c r="E31" i="19"/>
  <c r="S30" i="19"/>
  <c r="R30" i="19"/>
  <c r="Q30" i="19"/>
  <c r="P30" i="19"/>
  <c r="E30" i="19"/>
  <c r="T30" i="19" s="1"/>
  <c r="U29" i="19"/>
  <c r="S29" i="19"/>
  <c r="R29" i="19"/>
  <c r="Q29" i="19"/>
  <c r="P29" i="19"/>
  <c r="E29" i="19"/>
  <c r="T29" i="19" s="1"/>
  <c r="S28" i="19"/>
  <c r="S27" i="19"/>
  <c r="R27" i="19"/>
  <c r="Q27" i="19"/>
  <c r="P27" i="19"/>
  <c r="E27" i="19"/>
  <c r="U27" i="19" s="1"/>
  <c r="S26" i="19"/>
  <c r="R26" i="19"/>
  <c r="Q26" i="19"/>
  <c r="P26" i="19"/>
  <c r="E26" i="19"/>
  <c r="S25" i="19"/>
  <c r="R25" i="19"/>
  <c r="Q25" i="19"/>
  <c r="P25" i="19"/>
  <c r="E25" i="19"/>
  <c r="T25" i="19" s="1"/>
  <c r="S24" i="19"/>
  <c r="R24" i="19"/>
  <c r="Q24" i="19"/>
  <c r="P24" i="19"/>
  <c r="E24" i="19"/>
  <c r="S23" i="19"/>
  <c r="R23" i="19"/>
  <c r="Q23" i="19"/>
  <c r="P23" i="19"/>
  <c r="E23" i="19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S17" i="19"/>
  <c r="R17" i="19"/>
  <c r="Q17" i="19"/>
  <c r="P17" i="19"/>
  <c r="E17" i="19"/>
  <c r="U16" i="19"/>
  <c r="S16" i="19"/>
  <c r="R16" i="19"/>
  <c r="Q16" i="19"/>
  <c r="P16" i="19"/>
  <c r="E16" i="19"/>
  <c r="T16" i="19" s="1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T13" i="19"/>
  <c r="S13" i="19"/>
  <c r="R13" i="19"/>
  <c r="Q13" i="19"/>
  <c r="P13" i="19"/>
  <c r="E13" i="19"/>
  <c r="U12" i="19"/>
  <c r="T12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S64" i="18"/>
  <c r="R64" i="18"/>
  <c r="Q64" i="18"/>
  <c r="P64" i="18"/>
  <c r="E64" i="18"/>
  <c r="T64" i="18" s="1"/>
  <c r="U63" i="18"/>
  <c r="S63" i="18"/>
  <c r="R63" i="18"/>
  <c r="Q63" i="18"/>
  <c r="P63" i="18"/>
  <c r="E63" i="18"/>
  <c r="T63" i="18" s="1"/>
  <c r="S62" i="18"/>
  <c r="R62" i="18"/>
  <c r="S60" i="18"/>
  <c r="R60" i="18"/>
  <c r="Q60" i="18"/>
  <c r="P60" i="18"/>
  <c r="E60" i="18"/>
  <c r="U60" i="18" s="1"/>
  <c r="S59" i="18"/>
  <c r="R59" i="18"/>
  <c r="Q59" i="18"/>
  <c r="P59" i="18"/>
  <c r="E59" i="18"/>
  <c r="S58" i="18"/>
  <c r="R58" i="18"/>
  <c r="Q58" i="18"/>
  <c r="P58" i="18"/>
  <c r="E58" i="18"/>
  <c r="U58" i="18" s="1"/>
  <c r="S57" i="18"/>
  <c r="R57" i="18"/>
  <c r="Q57" i="18"/>
  <c r="P57" i="18"/>
  <c r="E57" i="18"/>
  <c r="S56" i="18"/>
  <c r="R56" i="18"/>
  <c r="U55" i="18"/>
  <c r="S55" i="18"/>
  <c r="R55" i="18"/>
  <c r="Q55" i="18"/>
  <c r="P55" i="18"/>
  <c r="E55" i="18"/>
  <c r="T55" i="18" s="1"/>
  <c r="T54" i="18"/>
  <c r="S54" i="18"/>
  <c r="R54" i="18"/>
  <c r="Q54" i="18"/>
  <c r="P54" i="18"/>
  <c r="E54" i="18"/>
  <c r="U54" i="18" s="1"/>
  <c r="U53" i="18"/>
  <c r="S53" i="18"/>
  <c r="R53" i="18"/>
  <c r="Q53" i="18"/>
  <c r="P53" i="18"/>
  <c r="E53" i="18"/>
  <c r="T53" i="18" s="1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T50" i="18" s="1"/>
  <c r="S49" i="18"/>
  <c r="R49" i="18"/>
  <c r="Q49" i="18"/>
  <c r="P49" i="18"/>
  <c r="E49" i="18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T46" i="18"/>
  <c r="S46" i="18"/>
  <c r="R46" i="18"/>
  <c r="Q46" i="18"/>
  <c r="P46" i="18"/>
  <c r="E46" i="18"/>
  <c r="S45" i="18"/>
  <c r="R45" i="18"/>
  <c r="Q45" i="18"/>
  <c r="P45" i="18"/>
  <c r="E45" i="18"/>
  <c r="S44" i="18"/>
  <c r="R44" i="18"/>
  <c r="R43" i="18"/>
  <c r="S42" i="18"/>
  <c r="R42" i="18"/>
  <c r="Q42" i="18"/>
  <c r="P42" i="18"/>
  <c r="E42" i="18"/>
  <c r="S41" i="18"/>
  <c r="R41" i="18"/>
  <c r="Q41" i="18"/>
  <c r="P41" i="18"/>
  <c r="E41" i="18"/>
  <c r="T41" i="18" s="1"/>
  <c r="S40" i="18"/>
  <c r="R40" i="18"/>
  <c r="Q40" i="18"/>
  <c r="P40" i="18"/>
  <c r="E40" i="18"/>
  <c r="T40" i="18" s="1"/>
  <c r="S39" i="18"/>
  <c r="R39" i="18"/>
  <c r="Q39" i="18"/>
  <c r="P39" i="18"/>
  <c r="E39" i="18"/>
  <c r="S38" i="18"/>
  <c r="R38" i="18"/>
  <c r="Q38" i="18"/>
  <c r="P38" i="18"/>
  <c r="E38" i="18"/>
  <c r="U38" i="18" s="1"/>
  <c r="T37" i="18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T36" i="18" s="1"/>
  <c r="S35" i="18"/>
  <c r="R35" i="18"/>
  <c r="Q35" i="18"/>
  <c r="P35" i="18"/>
  <c r="E35" i="18"/>
  <c r="U35" i="18" s="1"/>
  <c r="S34" i="18"/>
  <c r="R34" i="18"/>
  <c r="Q34" i="18"/>
  <c r="P34" i="18"/>
  <c r="E34" i="18"/>
  <c r="S33" i="18"/>
  <c r="R33" i="18"/>
  <c r="Q33" i="18"/>
  <c r="P33" i="18"/>
  <c r="E33" i="18"/>
  <c r="U33" i="18" s="1"/>
  <c r="S32" i="18"/>
  <c r="R32" i="18"/>
  <c r="Q32" i="18"/>
  <c r="P32" i="18"/>
  <c r="E32" i="18"/>
  <c r="U31" i="18"/>
  <c r="S31" i="18"/>
  <c r="R31" i="18"/>
  <c r="Q31" i="18"/>
  <c r="P31" i="18"/>
  <c r="E31" i="18"/>
  <c r="T31" i="18" s="1"/>
  <c r="U30" i="18"/>
  <c r="T30" i="18"/>
  <c r="S30" i="18"/>
  <c r="R30" i="18"/>
  <c r="Q30" i="18"/>
  <c r="P30" i="18"/>
  <c r="E30" i="18"/>
  <c r="T29" i="18"/>
  <c r="S29" i="18"/>
  <c r="R29" i="18"/>
  <c r="Q29" i="18"/>
  <c r="P29" i="18"/>
  <c r="E29" i="18"/>
  <c r="U29" i="18" s="1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T25" i="18"/>
  <c r="S25" i="18"/>
  <c r="R25" i="18"/>
  <c r="Q25" i="18"/>
  <c r="P25" i="18"/>
  <c r="E25" i="18"/>
  <c r="U25" i="18" s="1"/>
  <c r="T24" i="18"/>
  <c r="S24" i="18"/>
  <c r="R24" i="18"/>
  <c r="Q24" i="18"/>
  <c r="P24" i="18"/>
  <c r="E24" i="18"/>
  <c r="U24" i="18" s="1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8" i="18"/>
  <c r="S18" i="18"/>
  <c r="R18" i="18"/>
  <c r="Q18" i="18"/>
  <c r="P18" i="18"/>
  <c r="E18" i="18"/>
  <c r="T18" i="18" s="1"/>
  <c r="U17" i="18"/>
  <c r="T17" i="18"/>
  <c r="S17" i="18"/>
  <c r="R17" i="18"/>
  <c r="Q17" i="18"/>
  <c r="P17" i="18"/>
  <c r="E17" i="18"/>
  <c r="S16" i="18"/>
  <c r="R16" i="18"/>
  <c r="Q16" i="18"/>
  <c r="P16" i="18"/>
  <c r="E16" i="18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T11" i="18" s="1"/>
  <c r="S10" i="18"/>
  <c r="R10" i="18"/>
  <c r="Q10" i="18"/>
  <c r="P10" i="18"/>
  <c r="E10" i="18"/>
  <c r="R9" i="18"/>
  <c r="S64" i="17"/>
  <c r="R64" i="17"/>
  <c r="Q64" i="17"/>
  <c r="P64" i="17"/>
  <c r="E64" i="17"/>
  <c r="T64" i="17" s="1"/>
  <c r="U63" i="17"/>
  <c r="S63" i="17"/>
  <c r="R63" i="17"/>
  <c r="Q63" i="17"/>
  <c r="P63" i="17"/>
  <c r="E63" i="17"/>
  <c r="S62" i="17"/>
  <c r="U60" i="17"/>
  <c r="S60" i="17"/>
  <c r="R60" i="17"/>
  <c r="Q60" i="17"/>
  <c r="P60" i="17"/>
  <c r="E60" i="17"/>
  <c r="T60" i="17" s="1"/>
  <c r="U59" i="17"/>
  <c r="S59" i="17"/>
  <c r="R59" i="17"/>
  <c r="Q59" i="17"/>
  <c r="P59" i="17"/>
  <c r="E59" i="17"/>
  <c r="T59" i="17" s="1"/>
  <c r="S58" i="17"/>
  <c r="R58" i="17"/>
  <c r="Q58" i="17"/>
  <c r="P58" i="17"/>
  <c r="E58" i="17"/>
  <c r="U57" i="17"/>
  <c r="S57" i="17"/>
  <c r="R57" i="17"/>
  <c r="Q57" i="17"/>
  <c r="P57" i="17"/>
  <c r="E57" i="17"/>
  <c r="T57" i="17" s="1"/>
  <c r="S56" i="17"/>
  <c r="U55" i="17"/>
  <c r="T55" i="17"/>
  <c r="S55" i="17"/>
  <c r="R55" i="17"/>
  <c r="Q55" i="17"/>
  <c r="P55" i="17"/>
  <c r="E55" i="17"/>
  <c r="U54" i="17"/>
  <c r="T54" i="17"/>
  <c r="S54" i="17"/>
  <c r="R54" i="17"/>
  <c r="Q54" i="17"/>
  <c r="P54" i="17"/>
  <c r="E54" i="17"/>
  <c r="T53" i="17"/>
  <c r="S53" i="17"/>
  <c r="R53" i="17"/>
  <c r="Q53" i="17"/>
  <c r="P53" i="17"/>
  <c r="E53" i="17"/>
  <c r="U53" i="17" s="1"/>
  <c r="S52" i="17"/>
  <c r="R52" i="17"/>
  <c r="Q52" i="17"/>
  <c r="P52" i="17"/>
  <c r="E52" i="17"/>
  <c r="S51" i="17"/>
  <c r="R51" i="17"/>
  <c r="Q51" i="17"/>
  <c r="P51" i="17"/>
  <c r="E51" i="17"/>
  <c r="U51" i="17" s="1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7" i="17"/>
  <c r="T47" i="17"/>
  <c r="S47" i="17"/>
  <c r="R47" i="17"/>
  <c r="Q47" i="17"/>
  <c r="P47" i="17"/>
  <c r="E47" i="17"/>
  <c r="U46" i="17"/>
  <c r="T46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S42" i="17"/>
  <c r="R42" i="17"/>
  <c r="Q42" i="17"/>
  <c r="P42" i="17"/>
  <c r="E42" i="17"/>
  <c r="U42" i="17" s="1"/>
  <c r="S41" i="17"/>
  <c r="R41" i="17"/>
  <c r="Q41" i="17"/>
  <c r="P41" i="17"/>
  <c r="E41" i="17"/>
  <c r="U40" i="17"/>
  <c r="S40" i="17"/>
  <c r="R40" i="17"/>
  <c r="Q40" i="17"/>
  <c r="P40" i="17"/>
  <c r="E40" i="17"/>
  <c r="T40" i="17" s="1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U37" i="17"/>
  <c r="T37" i="17"/>
  <c r="S37" i="17"/>
  <c r="R37" i="17"/>
  <c r="Q37" i="17"/>
  <c r="P37" i="17"/>
  <c r="E37" i="17"/>
  <c r="T36" i="17"/>
  <c r="S36" i="17"/>
  <c r="R36" i="17"/>
  <c r="Q36" i="17"/>
  <c r="P36" i="17"/>
  <c r="E36" i="17"/>
  <c r="U36" i="17" s="1"/>
  <c r="S35" i="17"/>
  <c r="R35" i="17"/>
  <c r="Q35" i="17"/>
  <c r="P35" i="17"/>
  <c r="E35" i="17"/>
  <c r="U35" i="17" s="1"/>
  <c r="S34" i="17"/>
  <c r="R34" i="17"/>
  <c r="Q34" i="17"/>
  <c r="P34" i="17"/>
  <c r="E34" i="17"/>
  <c r="U34" i="17" s="1"/>
  <c r="S33" i="17"/>
  <c r="R33" i="17"/>
  <c r="Q33" i="17"/>
  <c r="P33" i="17"/>
  <c r="E33" i="17"/>
  <c r="S32" i="17"/>
  <c r="R32" i="17"/>
  <c r="Q32" i="17"/>
  <c r="P32" i="17"/>
  <c r="E32" i="17"/>
  <c r="S31" i="17"/>
  <c r="R31" i="17"/>
  <c r="Q31" i="17"/>
  <c r="P31" i="17"/>
  <c r="E31" i="17"/>
  <c r="U30" i="17"/>
  <c r="T30" i="17"/>
  <c r="S30" i="17"/>
  <c r="R30" i="17"/>
  <c r="Q30" i="17"/>
  <c r="P30" i="17"/>
  <c r="E30" i="17"/>
  <c r="U29" i="17"/>
  <c r="T29" i="17"/>
  <c r="S29" i="17"/>
  <c r="R29" i="17"/>
  <c r="Q29" i="17"/>
  <c r="P29" i="17"/>
  <c r="E29" i="17"/>
  <c r="U27" i="17"/>
  <c r="S27" i="17"/>
  <c r="R27" i="17"/>
  <c r="Q27" i="17"/>
  <c r="P27" i="17"/>
  <c r="E27" i="17"/>
  <c r="T27" i="17" s="1"/>
  <c r="S26" i="17"/>
  <c r="R26" i="17"/>
  <c r="Q26" i="17"/>
  <c r="P26" i="17"/>
  <c r="E26" i="17"/>
  <c r="S25" i="17"/>
  <c r="R25" i="17"/>
  <c r="Q25" i="17"/>
  <c r="P25" i="17"/>
  <c r="E25" i="17"/>
  <c r="S24" i="17"/>
  <c r="R24" i="17"/>
  <c r="Q24" i="17"/>
  <c r="P24" i="17"/>
  <c r="E24" i="17"/>
  <c r="T24" i="17" s="1"/>
  <c r="T23" i="17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T19" i="17" s="1"/>
  <c r="S18" i="17"/>
  <c r="R18" i="17"/>
  <c r="Q18" i="17"/>
  <c r="P18" i="17"/>
  <c r="E18" i="17"/>
  <c r="S17" i="17"/>
  <c r="R17" i="17"/>
  <c r="Q17" i="17"/>
  <c r="P17" i="17"/>
  <c r="E17" i="17"/>
  <c r="T17" i="17" s="1"/>
  <c r="U16" i="17"/>
  <c r="T16" i="17"/>
  <c r="S16" i="17"/>
  <c r="R16" i="17"/>
  <c r="Q16" i="17"/>
  <c r="P16" i="17"/>
  <c r="E16" i="17"/>
  <c r="T15" i="17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T11" i="17" s="1"/>
  <c r="U10" i="17"/>
  <c r="S10" i="17"/>
  <c r="R10" i="17"/>
  <c r="Q10" i="17"/>
  <c r="P10" i="17"/>
  <c r="E10" i="17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S60" i="16"/>
  <c r="R60" i="16"/>
  <c r="Q60" i="16"/>
  <c r="P60" i="16"/>
  <c r="E60" i="16"/>
  <c r="S59" i="16"/>
  <c r="R59" i="16"/>
  <c r="Q59" i="16"/>
  <c r="P59" i="16"/>
  <c r="E59" i="16"/>
  <c r="S58" i="16"/>
  <c r="R58" i="16"/>
  <c r="Q58" i="16"/>
  <c r="P58" i="16"/>
  <c r="E58" i="16"/>
  <c r="T58" i="16" s="1"/>
  <c r="T57" i="16"/>
  <c r="S57" i="16"/>
  <c r="R57" i="16"/>
  <c r="Q57" i="16"/>
  <c r="P57" i="16"/>
  <c r="E57" i="16"/>
  <c r="U57" i="16" s="1"/>
  <c r="S56" i="16"/>
  <c r="R56" i="16"/>
  <c r="U55" i="16"/>
  <c r="S55" i="16"/>
  <c r="R55" i="16"/>
  <c r="Q55" i="16"/>
  <c r="P55" i="16"/>
  <c r="E55" i="16"/>
  <c r="T55" i="16" s="1"/>
  <c r="U54" i="16"/>
  <c r="T54" i="16"/>
  <c r="S54" i="16"/>
  <c r="R54" i="16"/>
  <c r="Q54" i="16"/>
  <c r="P54" i="16"/>
  <c r="E54" i="16"/>
  <c r="U53" i="16"/>
  <c r="T53" i="16"/>
  <c r="S53" i="16"/>
  <c r="R53" i="16"/>
  <c r="Q53" i="16"/>
  <c r="P53" i="16"/>
  <c r="E53" i="16"/>
  <c r="S52" i="16"/>
  <c r="R52" i="16"/>
  <c r="Q52" i="16"/>
  <c r="P52" i="16"/>
  <c r="E52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R43" i="16"/>
  <c r="S42" i="16"/>
  <c r="R42" i="16"/>
  <c r="Q42" i="16"/>
  <c r="P42" i="16"/>
  <c r="E42" i="16"/>
  <c r="U42" i="16" s="1"/>
  <c r="S41" i="16"/>
  <c r="R41" i="16"/>
  <c r="Q41" i="16"/>
  <c r="P41" i="16"/>
  <c r="E41" i="16"/>
  <c r="U41" i="16" s="1"/>
  <c r="S40" i="16"/>
  <c r="R40" i="16"/>
  <c r="Q40" i="16"/>
  <c r="P40" i="16"/>
  <c r="E40" i="16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T37" i="16" s="1"/>
  <c r="U36" i="16"/>
  <c r="T36" i="16"/>
  <c r="S36" i="16"/>
  <c r="R36" i="16"/>
  <c r="Q36" i="16"/>
  <c r="P36" i="16"/>
  <c r="E36" i="16"/>
  <c r="S35" i="16"/>
  <c r="R35" i="16"/>
  <c r="Q35" i="16"/>
  <c r="P35" i="16"/>
  <c r="E35" i="16"/>
  <c r="U35" i="16" s="1"/>
  <c r="S34" i="16"/>
  <c r="R34" i="16"/>
  <c r="Q34" i="16"/>
  <c r="P34" i="16"/>
  <c r="E34" i="16"/>
  <c r="S33" i="16"/>
  <c r="R33" i="16"/>
  <c r="Q33" i="16"/>
  <c r="P33" i="16"/>
  <c r="E33" i="16"/>
  <c r="U33" i="16" s="1"/>
  <c r="S32" i="16"/>
  <c r="R32" i="16"/>
  <c r="Q32" i="16"/>
  <c r="P32" i="16"/>
  <c r="E32" i="16"/>
  <c r="S31" i="16"/>
  <c r="R31" i="16"/>
  <c r="Q31" i="16"/>
  <c r="P31" i="16"/>
  <c r="E31" i="16"/>
  <c r="S30" i="16"/>
  <c r="R30" i="16"/>
  <c r="Q30" i="16"/>
  <c r="P30" i="16"/>
  <c r="E30" i="16"/>
  <c r="U29" i="16"/>
  <c r="T29" i="16"/>
  <c r="S29" i="16"/>
  <c r="R29" i="16"/>
  <c r="Q29" i="16"/>
  <c r="P29" i="16"/>
  <c r="E29" i="16"/>
  <c r="S28" i="16"/>
  <c r="R28" i="16"/>
  <c r="S27" i="16"/>
  <c r="R27" i="16"/>
  <c r="Q27" i="16"/>
  <c r="P27" i="16"/>
  <c r="E27" i="16"/>
  <c r="U26" i="16"/>
  <c r="S26" i="16"/>
  <c r="R26" i="16"/>
  <c r="Q26" i="16"/>
  <c r="P26" i="16"/>
  <c r="E26" i="16"/>
  <c r="T26" i="16" s="1"/>
  <c r="S25" i="16"/>
  <c r="R25" i="16"/>
  <c r="Q25" i="16"/>
  <c r="P25" i="16"/>
  <c r="E25" i="16"/>
  <c r="S24" i="16"/>
  <c r="R24" i="16"/>
  <c r="Q24" i="16"/>
  <c r="P24" i="16"/>
  <c r="E24" i="16"/>
  <c r="S23" i="16"/>
  <c r="R23" i="16"/>
  <c r="Q23" i="16"/>
  <c r="P23" i="16"/>
  <c r="E23" i="16"/>
  <c r="T23" i="16" s="1"/>
  <c r="T22" i="16"/>
  <c r="S22" i="16"/>
  <c r="R22" i="16"/>
  <c r="Q22" i="16"/>
  <c r="P22" i="16"/>
  <c r="E22" i="16"/>
  <c r="U22" i="16" s="1"/>
  <c r="U21" i="16"/>
  <c r="T21" i="16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S18" i="16"/>
  <c r="R18" i="16"/>
  <c r="Q18" i="16"/>
  <c r="P18" i="16"/>
  <c r="E18" i="16"/>
  <c r="T18" i="16" s="1"/>
  <c r="S17" i="16"/>
  <c r="R17" i="16"/>
  <c r="Q17" i="16"/>
  <c r="P17" i="16"/>
  <c r="E17" i="16"/>
  <c r="S16" i="16"/>
  <c r="R16" i="16"/>
  <c r="Q16" i="16"/>
  <c r="P16" i="16"/>
  <c r="E16" i="16"/>
  <c r="S15" i="16"/>
  <c r="R15" i="16"/>
  <c r="Q15" i="16"/>
  <c r="P15" i="16"/>
  <c r="E15" i="16"/>
  <c r="U15" i="16" s="1"/>
  <c r="T14" i="16"/>
  <c r="S14" i="16"/>
  <c r="R14" i="16"/>
  <c r="Q14" i="16"/>
  <c r="P14" i="16"/>
  <c r="E14" i="16"/>
  <c r="U14" i="16" s="1"/>
  <c r="S13" i="16"/>
  <c r="R13" i="16"/>
  <c r="Q13" i="16"/>
  <c r="P13" i="16"/>
  <c r="T13" i="16" s="1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U10" i="16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S62" i="15"/>
  <c r="R62" i="15"/>
  <c r="S60" i="15"/>
  <c r="R60" i="15"/>
  <c r="Q60" i="15"/>
  <c r="P60" i="15"/>
  <c r="E60" i="15"/>
  <c r="S59" i="15"/>
  <c r="R59" i="15"/>
  <c r="Q59" i="15"/>
  <c r="P59" i="15"/>
  <c r="E59" i="15"/>
  <c r="U58" i="15"/>
  <c r="S58" i="15"/>
  <c r="R58" i="15"/>
  <c r="Q58" i="15"/>
  <c r="P58" i="15"/>
  <c r="E58" i="15"/>
  <c r="T58" i="15" s="1"/>
  <c r="U57" i="15"/>
  <c r="T57" i="15"/>
  <c r="S57" i="15"/>
  <c r="R57" i="15"/>
  <c r="Q57" i="15"/>
  <c r="P57" i="15"/>
  <c r="E57" i="15"/>
  <c r="S56" i="15"/>
  <c r="R56" i="15"/>
  <c r="S55" i="15"/>
  <c r="R55" i="15"/>
  <c r="Q55" i="15"/>
  <c r="P55" i="15"/>
  <c r="E55" i="15"/>
  <c r="S54" i="15"/>
  <c r="R54" i="15"/>
  <c r="Q54" i="15"/>
  <c r="P54" i="15"/>
  <c r="E54" i="15"/>
  <c r="T54" i="15" s="1"/>
  <c r="S53" i="15"/>
  <c r="R53" i="15"/>
  <c r="Q53" i="15"/>
  <c r="P53" i="15"/>
  <c r="E53" i="15"/>
  <c r="S52" i="15"/>
  <c r="R52" i="15"/>
  <c r="Q52" i="15"/>
  <c r="P52" i="15"/>
  <c r="E52" i="15"/>
  <c r="T52" i="15" s="1"/>
  <c r="U51" i="15"/>
  <c r="S51" i="15"/>
  <c r="R51" i="15"/>
  <c r="Q51" i="15"/>
  <c r="P51" i="15"/>
  <c r="E51" i="15"/>
  <c r="T51" i="15" s="1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S46" i="15"/>
  <c r="R46" i="15"/>
  <c r="Q46" i="15"/>
  <c r="P46" i="15"/>
  <c r="E46" i="15"/>
  <c r="U45" i="15"/>
  <c r="S45" i="15"/>
  <c r="R45" i="15"/>
  <c r="Q45" i="15"/>
  <c r="P45" i="15"/>
  <c r="E45" i="15"/>
  <c r="T45" i="15" s="1"/>
  <c r="S44" i="15"/>
  <c r="R44" i="15"/>
  <c r="S42" i="15"/>
  <c r="R42" i="15"/>
  <c r="Q42" i="15"/>
  <c r="P42" i="15"/>
  <c r="E42" i="15"/>
  <c r="T41" i="15"/>
  <c r="S41" i="15"/>
  <c r="R41" i="15"/>
  <c r="Q41" i="15"/>
  <c r="P41" i="15"/>
  <c r="E41" i="15"/>
  <c r="U41" i="15" s="1"/>
  <c r="U40" i="15"/>
  <c r="T40" i="15"/>
  <c r="S40" i="15"/>
  <c r="R40" i="15"/>
  <c r="Q40" i="15"/>
  <c r="P40" i="15"/>
  <c r="E40" i="15"/>
  <c r="S39" i="15"/>
  <c r="R39" i="15"/>
  <c r="Q39" i="15"/>
  <c r="P39" i="15"/>
  <c r="E39" i="15"/>
  <c r="U39" i="15" s="1"/>
  <c r="S38" i="15"/>
  <c r="R38" i="15"/>
  <c r="Q38" i="15"/>
  <c r="P38" i="15"/>
  <c r="E38" i="15"/>
  <c r="U37" i="15"/>
  <c r="S37" i="15"/>
  <c r="R37" i="15"/>
  <c r="Q37" i="15"/>
  <c r="P37" i="15"/>
  <c r="E37" i="15"/>
  <c r="T37" i="15" s="1"/>
  <c r="U36" i="15"/>
  <c r="S36" i="15"/>
  <c r="R36" i="15"/>
  <c r="Q36" i="15"/>
  <c r="P36" i="15"/>
  <c r="E36" i="15"/>
  <c r="T36" i="15" s="1"/>
  <c r="S35" i="15"/>
  <c r="R35" i="15"/>
  <c r="Q35" i="15"/>
  <c r="P35" i="15"/>
  <c r="E35" i="15"/>
  <c r="U35" i="15" s="1"/>
  <c r="U34" i="15"/>
  <c r="S34" i="15"/>
  <c r="R34" i="15"/>
  <c r="Q34" i="15"/>
  <c r="P34" i="15"/>
  <c r="E34" i="15"/>
  <c r="T34" i="15" s="1"/>
  <c r="T33" i="15"/>
  <c r="S33" i="15"/>
  <c r="R33" i="15"/>
  <c r="Q33" i="15"/>
  <c r="P33" i="15"/>
  <c r="E33" i="15"/>
  <c r="U33" i="15" s="1"/>
  <c r="U32" i="15"/>
  <c r="T32" i="15"/>
  <c r="S32" i="15"/>
  <c r="R32" i="15"/>
  <c r="Q32" i="15"/>
  <c r="P32" i="15"/>
  <c r="E32" i="15"/>
  <c r="S31" i="15"/>
  <c r="R31" i="15"/>
  <c r="Q31" i="15"/>
  <c r="P31" i="15"/>
  <c r="E31" i="15"/>
  <c r="U31" i="15" s="1"/>
  <c r="S30" i="15"/>
  <c r="R30" i="15"/>
  <c r="Q30" i="15"/>
  <c r="P30" i="15"/>
  <c r="E30" i="15"/>
  <c r="U29" i="15"/>
  <c r="S29" i="15"/>
  <c r="R29" i="15"/>
  <c r="Q29" i="15"/>
  <c r="P29" i="15"/>
  <c r="E29" i="15"/>
  <c r="S28" i="15"/>
  <c r="R28" i="15"/>
  <c r="U27" i="15"/>
  <c r="T27" i="15"/>
  <c r="S27" i="15"/>
  <c r="R27" i="15"/>
  <c r="Q27" i="15"/>
  <c r="P27" i="15"/>
  <c r="E27" i="15"/>
  <c r="S26" i="15"/>
  <c r="R26" i="15"/>
  <c r="Q26" i="15"/>
  <c r="P26" i="15"/>
  <c r="E26" i="15"/>
  <c r="U26" i="15" s="1"/>
  <c r="S25" i="15"/>
  <c r="R25" i="15"/>
  <c r="Q25" i="15"/>
  <c r="P25" i="15"/>
  <c r="E25" i="15"/>
  <c r="U24" i="15"/>
  <c r="S24" i="15"/>
  <c r="R24" i="15"/>
  <c r="Q24" i="15"/>
  <c r="P24" i="15"/>
  <c r="E24" i="15"/>
  <c r="T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U22" i="15" s="1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S17" i="15"/>
  <c r="R17" i="15"/>
  <c r="Q17" i="15"/>
  <c r="P17" i="15"/>
  <c r="E17" i="15"/>
  <c r="U16" i="15"/>
  <c r="S16" i="15"/>
  <c r="R16" i="15"/>
  <c r="Q16" i="15"/>
  <c r="P16" i="15"/>
  <c r="E16" i="15"/>
  <c r="T16" i="15" s="1"/>
  <c r="S15" i="15"/>
  <c r="R15" i="15"/>
  <c r="Q15" i="15"/>
  <c r="P15" i="15"/>
  <c r="E15" i="15"/>
  <c r="T15" i="15" s="1"/>
  <c r="S14" i="15"/>
  <c r="R14" i="15"/>
  <c r="Q14" i="15"/>
  <c r="P14" i="15"/>
  <c r="E14" i="15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S64" i="14"/>
  <c r="R64" i="14"/>
  <c r="Q64" i="14"/>
  <c r="P64" i="14"/>
  <c r="E64" i="14"/>
  <c r="T64" i="14" s="1"/>
  <c r="T63" i="14"/>
  <c r="S63" i="14"/>
  <c r="R63" i="14"/>
  <c r="Q63" i="14"/>
  <c r="P63" i="14"/>
  <c r="E63" i="14"/>
  <c r="U60" i="14"/>
  <c r="T60" i="14"/>
  <c r="S60" i="14"/>
  <c r="R60" i="14"/>
  <c r="Q60" i="14"/>
  <c r="P60" i="14"/>
  <c r="E60" i="14"/>
  <c r="S59" i="14"/>
  <c r="R59" i="14"/>
  <c r="Q59" i="14"/>
  <c r="P59" i="14"/>
  <c r="E59" i="14"/>
  <c r="U59" i="14" s="1"/>
  <c r="S58" i="14"/>
  <c r="R58" i="14"/>
  <c r="Q58" i="14"/>
  <c r="P58" i="14"/>
  <c r="E58" i="14"/>
  <c r="U57" i="14"/>
  <c r="S57" i="14"/>
  <c r="R57" i="14"/>
  <c r="Q57" i="14"/>
  <c r="P57" i="14"/>
  <c r="E57" i="14"/>
  <c r="R56" i="14"/>
  <c r="U55" i="14"/>
  <c r="T55" i="14"/>
  <c r="S55" i="14"/>
  <c r="R55" i="14"/>
  <c r="Q55" i="14"/>
  <c r="P55" i="14"/>
  <c r="E55" i="14"/>
  <c r="S54" i="14"/>
  <c r="R54" i="14"/>
  <c r="Q54" i="14"/>
  <c r="P54" i="14"/>
  <c r="E54" i="14"/>
  <c r="U54" i="14" s="1"/>
  <c r="S53" i="14"/>
  <c r="R53" i="14"/>
  <c r="Q53" i="14"/>
  <c r="P53" i="14"/>
  <c r="E53" i="14"/>
  <c r="S52" i="14"/>
  <c r="R52" i="14"/>
  <c r="Q52" i="14"/>
  <c r="P52" i="14"/>
  <c r="E52" i="14"/>
  <c r="T52" i="14" s="1"/>
  <c r="U51" i="14"/>
  <c r="T51" i="14"/>
  <c r="S51" i="14"/>
  <c r="R51" i="14"/>
  <c r="Q51" i="14"/>
  <c r="P51" i="14"/>
  <c r="E51" i="14"/>
  <c r="U50" i="14"/>
  <c r="T50" i="14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U47" i="14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S44" i="14"/>
  <c r="R44" i="14"/>
  <c r="R43" i="14"/>
  <c r="S42" i="14"/>
  <c r="R42" i="14"/>
  <c r="Q42" i="14"/>
  <c r="P42" i="14"/>
  <c r="E42" i="14"/>
  <c r="U42" i="14" s="1"/>
  <c r="S41" i="14"/>
  <c r="R41" i="14"/>
  <c r="Q41" i="14"/>
  <c r="P41" i="14"/>
  <c r="E41" i="14"/>
  <c r="U41" i="14" s="1"/>
  <c r="U40" i="14"/>
  <c r="T40" i="14"/>
  <c r="S40" i="14"/>
  <c r="R40" i="14"/>
  <c r="Q40" i="14"/>
  <c r="P40" i="14"/>
  <c r="E40" i="14"/>
  <c r="S39" i="14"/>
  <c r="R39" i="14"/>
  <c r="Q39" i="14"/>
  <c r="P39" i="14"/>
  <c r="E39" i="14"/>
  <c r="U39" i="14" s="1"/>
  <c r="S38" i="14"/>
  <c r="R38" i="14"/>
  <c r="Q38" i="14"/>
  <c r="P38" i="14"/>
  <c r="E38" i="14"/>
  <c r="T38" i="14" s="1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T35" i="14" s="1"/>
  <c r="U34" i="14"/>
  <c r="T34" i="14"/>
  <c r="S34" i="14"/>
  <c r="R34" i="14"/>
  <c r="Q34" i="14"/>
  <c r="P34" i="14"/>
  <c r="E34" i="14"/>
  <c r="T33" i="14"/>
  <c r="S33" i="14"/>
  <c r="R33" i="14"/>
  <c r="Q33" i="14"/>
  <c r="U33" i="14" s="1"/>
  <c r="P33" i="14"/>
  <c r="E33" i="14"/>
  <c r="T32" i="14"/>
  <c r="S32" i="14"/>
  <c r="R32" i="14"/>
  <c r="Q32" i="14"/>
  <c r="P32" i="14"/>
  <c r="E32" i="14"/>
  <c r="U32" i="14" s="1"/>
  <c r="S31" i="14"/>
  <c r="R31" i="14"/>
  <c r="Q31" i="14"/>
  <c r="P31" i="14"/>
  <c r="E31" i="14"/>
  <c r="T31" i="14" s="1"/>
  <c r="S30" i="14"/>
  <c r="R30" i="14"/>
  <c r="Q30" i="14"/>
  <c r="P30" i="14"/>
  <c r="E30" i="14"/>
  <c r="S29" i="14"/>
  <c r="R29" i="14"/>
  <c r="Q29" i="14"/>
  <c r="P29" i="14"/>
  <c r="E29" i="14"/>
  <c r="S28" i="14"/>
  <c r="U27" i="14"/>
  <c r="T27" i="14"/>
  <c r="S27" i="14"/>
  <c r="R27" i="14"/>
  <c r="Q27" i="14"/>
  <c r="P27" i="14"/>
  <c r="E27" i="14"/>
  <c r="T26" i="14"/>
  <c r="S26" i="14"/>
  <c r="R26" i="14"/>
  <c r="Q26" i="14"/>
  <c r="P26" i="14"/>
  <c r="E26" i="14"/>
  <c r="U26" i="14" s="1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S22" i="14"/>
  <c r="R22" i="14"/>
  <c r="Q22" i="14"/>
  <c r="P22" i="14"/>
  <c r="E22" i="14"/>
  <c r="T22" i="14" s="1"/>
  <c r="S21" i="14"/>
  <c r="R21" i="14"/>
  <c r="Q21" i="14"/>
  <c r="P21" i="14"/>
  <c r="E21" i="14"/>
  <c r="U21" i="14" s="1"/>
  <c r="U20" i="14"/>
  <c r="T20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S17" i="14"/>
  <c r="R17" i="14"/>
  <c r="Q17" i="14"/>
  <c r="P17" i="14"/>
  <c r="E17" i="14"/>
  <c r="T17" i="14" s="1"/>
  <c r="S16" i="14"/>
  <c r="R16" i="14"/>
  <c r="Q16" i="14"/>
  <c r="P16" i="14"/>
  <c r="E16" i="14"/>
  <c r="S15" i="14"/>
  <c r="R15" i="14"/>
  <c r="Q15" i="14"/>
  <c r="P15" i="14"/>
  <c r="E15" i="14"/>
  <c r="S14" i="14"/>
  <c r="R14" i="14"/>
  <c r="Q14" i="14"/>
  <c r="P14" i="14"/>
  <c r="E14" i="14"/>
  <c r="T13" i="14"/>
  <c r="S13" i="14"/>
  <c r="R13" i="14"/>
  <c r="Q13" i="14"/>
  <c r="P13" i="14"/>
  <c r="E13" i="14"/>
  <c r="U13" i="14" s="1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P10" i="14"/>
  <c r="E10" i="14"/>
  <c r="T10" i="14" s="1"/>
  <c r="S9" i="14"/>
  <c r="S64" i="13"/>
  <c r="R64" i="13"/>
  <c r="Q64" i="13"/>
  <c r="P64" i="13"/>
  <c r="E64" i="13"/>
  <c r="T64" i="13" s="1"/>
  <c r="T63" i="13"/>
  <c r="S63" i="13"/>
  <c r="R63" i="13"/>
  <c r="Q63" i="13"/>
  <c r="Q62" i="13" s="1"/>
  <c r="P63" i="13"/>
  <c r="E63" i="13"/>
  <c r="U63" i="13" s="1"/>
  <c r="S62" i="13"/>
  <c r="R62" i="13"/>
  <c r="T60" i="13"/>
  <c r="S60" i="13"/>
  <c r="R60" i="13"/>
  <c r="Q60" i="13"/>
  <c r="P60" i="13"/>
  <c r="E60" i="13"/>
  <c r="U60" i="13" s="1"/>
  <c r="S59" i="13"/>
  <c r="R59" i="13"/>
  <c r="Q59" i="13"/>
  <c r="P59" i="13"/>
  <c r="E59" i="13"/>
  <c r="U59" i="13" s="1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U55" i="13"/>
  <c r="T55" i="13"/>
  <c r="S55" i="13"/>
  <c r="R55" i="13"/>
  <c r="Q55" i="13"/>
  <c r="P55" i="13"/>
  <c r="E55" i="13"/>
  <c r="S54" i="13"/>
  <c r="R54" i="13"/>
  <c r="Q54" i="13"/>
  <c r="P54" i="13"/>
  <c r="E54" i="13"/>
  <c r="U54" i="13" s="1"/>
  <c r="S53" i="13"/>
  <c r="R53" i="13"/>
  <c r="Q53" i="13"/>
  <c r="P53" i="13"/>
  <c r="E53" i="13"/>
  <c r="U53" i="13" s="1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S49" i="13"/>
  <c r="R49" i="13"/>
  <c r="Q49" i="13"/>
  <c r="P49" i="13"/>
  <c r="E49" i="13"/>
  <c r="T49" i="13" s="1"/>
  <c r="U48" i="13"/>
  <c r="T48" i="13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S44" i="13"/>
  <c r="S42" i="13"/>
  <c r="R42" i="13"/>
  <c r="Q42" i="13"/>
  <c r="P42" i="13"/>
  <c r="E42" i="13"/>
  <c r="U41" i="13"/>
  <c r="S41" i="13"/>
  <c r="R41" i="13"/>
  <c r="Q41" i="13"/>
  <c r="P41" i="13"/>
  <c r="E41" i="13"/>
  <c r="T41" i="13" s="1"/>
  <c r="T40" i="13"/>
  <c r="S40" i="13"/>
  <c r="R40" i="13"/>
  <c r="Q40" i="13"/>
  <c r="P40" i="13"/>
  <c r="E40" i="13"/>
  <c r="U40" i="13" s="1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U36" i="13" s="1"/>
  <c r="P36" i="13"/>
  <c r="T36" i="13" s="1"/>
  <c r="E36" i="13"/>
  <c r="S35" i="13"/>
  <c r="R35" i="13"/>
  <c r="Q35" i="13"/>
  <c r="P35" i="13"/>
  <c r="E35" i="13"/>
  <c r="S34" i="13"/>
  <c r="R34" i="13"/>
  <c r="Q34" i="13"/>
  <c r="P34" i="13"/>
  <c r="E34" i="13"/>
  <c r="U33" i="13"/>
  <c r="S33" i="13"/>
  <c r="R33" i="13"/>
  <c r="Q33" i="13"/>
  <c r="P33" i="13"/>
  <c r="E33" i="13"/>
  <c r="S32" i="13"/>
  <c r="R32" i="13"/>
  <c r="Q32" i="13"/>
  <c r="P32" i="13"/>
  <c r="E32" i="13"/>
  <c r="U32" i="13" s="1"/>
  <c r="S31" i="13"/>
  <c r="R31" i="13"/>
  <c r="Q31" i="13"/>
  <c r="P31" i="13"/>
  <c r="E31" i="13"/>
  <c r="S30" i="13"/>
  <c r="R30" i="13"/>
  <c r="Q30" i="13"/>
  <c r="P30" i="13"/>
  <c r="E30" i="13"/>
  <c r="S29" i="13"/>
  <c r="R29" i="13"/>
  <c r="Q29" i="13"/>
  <c r="P29" i="13"/>
  <c r="E29" i="13"/>
  <c r="U29" i="13" s="1"/>
  <c r="S28" i="13"/>
  <c r="U27" i="13"/>
  <c r="T27" i="13"/>
  <c r="S27" i="13"/>
  <c r="R27" i="13"/>
  <c r="Q27" i="13"/>
  <c r="P27" i="13"/>
  <c r="E27" i="13"/>
  <c r="U26" i="13"/>
  <c r="T26" i="13"/>
  <c r="S26" i="13"/>
  <c r="R26" i="13"/>
  <c r="Q26" i="13"/>
  <c r="P26" i="13"/>
  <c r="E26" i="13"/>
  <c r="T25" i="13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U18" i="13"/>
  <c r="T18" i="13"/>
  <c r="S18" i="13"/>
  <c r="R18" i="13"/>
  <c r="Q18" i="13"/>
  <c r="P18" i="13"/>
  <c r="E18" i="13"/>
  <c r="T17" i="13"/>
  <c r="S17" i="13"/>
  <c r="R17" i="13"/>
  <c r="Q17" i="13"/>
  <c r="P17" i="13"/>
  <c r="E17" i="13"/>
  <c r="U17" i="13" s="1"/>
  <c r="S16" i="13"/>
  <c r="R16" i="13"/>
  <c r="Q16" i="13"/>
  <c r="P16" i="13"/>
  <c r="E16" i="13"/>
  <c r="U16" i="13" s="1"/>
  <c r="S15" i="13"/>
  <c r="R15" i="13"/>
  <c r="Q15" i="13"/>
  <c r="P15" i="13"/>
  <c r="E15" i="13"/>
  <c r="S14" i="13"/>
  <c r="R14" i="13"/>
  <c r="Q14" i="13"/>
  <c r="P14" i="13"/>
  <c r="E14" i="13"/>
  <c r="S13" i="13"/>
  <c r="R13" i="13"/>
  <c r="Q13" i="13"/>
  <c r="P13" i="13"/>
  <c r="E13" i="13"/>
  <c r="S12" i="13"/>
  <c r="R12" i="13"/>
  <c r="Q12" i="13"/>
  <c r="P12" i="13"/>
  <c r="E12" i="13"/>
  <c r="T12" i="13" s="1"/>
  <c r="T11" i="13"/>
  <c r="S11" i="13"/>
  <c r="R11" i="13"/>
  <c r="Q11" i="13"/>
  <c r="P11" i="13"/>
  <c r="E11" i="13"/>
  <c r="U11" i="13" s="1"/>
  <c r="T10" i="13"/>
  <c r="S10" i="13"/>
  <c r="R10" i="13"/>
  <c r="Q10" i="13"/>
  <c r="P10" i="13"/>
  <c r="E10" i="13"/>
  <c r="U10" i="13" s="1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U60" i="12"/>
  <c r="S60" i="12"/>
  <c r="R60" i="12"/>
  <c r="Q60" i="12"/>
  <c r="P60" i="12"/>
  <c r="E60" i="12"/>
  <c r="T60" i="12" s="1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S55" i="12"/>
  <c r="R55" i="12"/>
  <c r="Q55" i="12"/>
  <c r="P55" i="12"/>
  <c r="E55" i="12"/>
  <c r="T54" i="12"/>
  <c r="S54" i="12"/>
  <c r="R54" i="12"/>
  <c r="Q54" i="12"/>
  <c r="P54" i="12"/>
  <c r="E54" i="12"/>
  <c r="U54" i="12" s="1"/>
  <c r="T53" i="12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T50" i="12" s="1"/>
  <c r="S49" i="12"/>
  <c r="R49" i="12"/>
  <c r="Q49" i="12"/>
  <c r="P49" i="12"/>
  <c r="E49" i="12"/>
  <c r="S48" i="12"/>
  <c r="R48" i="12"/>
  <c r="Q48" i="12"/>
  <c r="P48" i="12"/>
  <c r="E48" i="12"/>
  <c r="T48" i="12" s="1"/>
  <c r="U47" i="12"/>
  <c r="T47" i="12"/>
  <c r="S47" i="12"/>
  <c r="R47" i="12"/>
  <c r="Q47" i="12"/>
  <c r="P47" i="12"/>
  <c r="E47" i="12"/>
  <c r="S46" i="12"/>
  <c r="R46" i="12"/>
  <c r="Q46" i="12"/>
  <c r="U46" i="12" s="1"/>
  <c r="P46" i="12"/>
  <c r="E46" i="12"/>
  <c r="T46" i="12" s="1"/>
  <c r="S45" i="12"/>
  <c r="R45" i="12"/>
  <c r="Q45" i="12"/>
  <c r="P45" i="12"/>
  <c r="E45" i="12"/>
  <c r="U45" i="12" s="1"/>
  <c r="S44" i="12"/>
  <c r="R44" i="12"/>
  <c r="S42" i="12"/>
  <c r="R42" i="12"/>
  <c r="Q42" i="12"/>
  <c r="P42" i="12"/>
  <c r="E42" i="12"/>
  <c r="U42" i="12" s="1"/>
  <c r="S41" i="12"/>
  <c r="R41" i="12"/>
  <c r="Q41" i="12"/>
  <c r="P41" i="12"/>
  <c r="E41" i="12"/>
  <c r="T41" i="12" s="1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S38" i="12"/>
  <c r="R38" i="12"/>
  <c r="Q38" i="12"/>
  <c r="P38" i="12"/>
  <c r="E38" i="12"/>
  <c r="S37" i="12"/>
  <c r="R37" i="12"/>
  <c r="Q37" i="12"/>
  <c r="P37" i="12"/>
  <c r="E37" i="12"/>
  <c r="U36" i="12"/>
  <c r="T36" i="12"/>
  <c r="S36" i="12"/>
  <c r="R36" i="12"/>
  <c r="Q36" i="12"/>
  <c r="P36" i="12"/>
  <c r="E36" i="12"/>
  <c r="S35" i="12"/>
  <c r="R35" i="12"/>
  <c r="Q35" i="12"/>
  <c r="P35" i="12"/>
  <c r="E35" i="12"/>
  <c r="U35" i="12" s="1"/>
  <c r="S34" i="12"/>
  <c r="R34" i="12"/>
  <c r="Q34" i="12"/>
  <c r="P34" i="12"/>
  <c r="E34" i="12"/>
  <c r="U34" i="12" s="1"/>
  <c r="S33" i="12"/>
  <c r="R33" i="12"/>
  <c r="Q33" i="12"/>
  <c r="P33" i="12"/>
  <c r="E33" i="12"/>
  <c r="T32" i="12"/>
  <c r="S32" i="12"/>
  <c r="R32" i="12"/>
  <c r="Q32" i="12"/>
  <c r="P32" i="12"/>
  <c r="E32" i="12"/>
  <c r="U32" i="12" s="1"/>
  <c r="S31" i="12"/>
  <c r="R31" i="12"/>
  <c r="Q31" i="12"/>
  <c r="P31" i="12"/>
  <c r="E31" i="12"/>
  <c r="U31" i="12" s="1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7" i="12"/>
  <c r="R27" i="12"/>
  <c r="Q27" i="12"/>
  <c r="P27" i="12"/>
  <c r="E27" i="12"/>
  <c r="U27" i="12" s="1"/>
  <c r="S26" i="12"/>
  <c r="R26" i="12"/>
  <c r="Q26" i="12"/>
  <c r="P26" i="12"/>
  <c r="E26" i="12"/>
  <c r="S25" i="12"/>
  <c r="R25" i="12"/>
  <c r="Q25" i="12"/>
  <c r="P25" i="12"/>
  <c r="E25" i="12"/>
  <c r="S24" i="12"/>
  <c r="R24" i="12"/>
  <c r="Q24" i="12"/>
  <c r="P24" i="12"/>
  <c r="E24" i="12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S17" i="12"/>
  <c r="R17" i="12"/>
  <c r="Q17" i="12"/>
  <c r="P17" i="12"/>
  <c r="E17" i="12"/>
  <c r="T17" i="12" s="1"/>
  <c r="U16" i="12"/>
  <c r="T16" i="12"/>
  <c r="S16" i="12"/>
  <c r="R16" i="12"/>
  <c r="Q16" i="12"/>
  <c r="P16" i="12"/>
  <c r="E16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S64" i="11"/>
  <c r="R64" i="11"/>
  <c r="Q64" i="11"/>
  <c r="P64" i="11"/>
  <c r="E64" i="11"/>
  <c r="S63" i="11"/>
  <c r="R63" i="11"/>
  <c r="Q63" i="11"/>
  <c r="Q62" i="11" s="1"/>
  <c r="P63" i="11"/>
  <c r="E63" i="11"/>
  <c r="T63" i="11" s="1"/>
  <c r="R62" i="11"/>
  <c r="S60" i="11"/>
  <c r="R60" i="11"/>
  <c r="Q60" i="11"/>
  <c r="P60" i="11"/>
  <c r="E60" i="11"/>
  <c r="T60" i="11" s="1"/>
  <c r="S59" i="11"/>
  <c r="R59" i="11"/>
  <c r="Q59" i="11"/>
  <c r="P59" i="11"/>
  <c r="E59" i="11"/>
  <c r="S58" i="11"/>
  <c r="R58" i="11"/>
  <c r="Q58" i="11"/>
  <c r="P58" i="11"/>
  <c r="E58" i="11"/>
  <c r="T58" i="11" s="1"/>
  <c r="S57" i="11"/>
  <c r="R57" i="11"/>
  <c r="Q57" i="11"/>
  <c r="P57" i="11"/>
  <c r="E57" i="11"/>
  <c r="S56" i="11"/>
  <c r="R56" i="11"/>
  <c r="S55" i="11"/>
  <c r="R55" i="11"/>
  <c r="Q55" i="11"/>
  <c r="P55" i="11"/>
  <c r="E55" i="11"/>
  <c r="S54" i="11"/>
  <c r="R54" i="11"/>
  <c r="Q54" i="11"/>
  <c r="P54" i="11"/>
  <c r="E54" i="1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S44" i="11"/>
  <c r="R44" i="11"/>
  <c r="S42" i="11"/>
  <c r="R42" i="11"/>
  <c r="Q42" i="11"/>
  <c r="P42" i="11"/>
  <c r="E42" i="11"/>
  <c r="S41" i="11"/>
  <c r="R41" i="11"/>
  <c r="Q41" i="11"/>
  <c r="P41" i="11"/>
  <c r="E41" i="11"/>
  <c r="U41" i="11" s="1"/>
  <c r="S40" i="11"/>
  <c r="R40" i="11"/>
  <c r="Q40" i="11"/>
  <c r="P40" i="11"/>
  <c r="E40" i="11"/>
  <c r="U40" i="11" s="1"/>
  <c r="S39" i="11"/>
  <c r="R39" i="11"/>
  <c r="Q39" i="11"/>
  <c r="P39" i="11"/>
  <c r="E39" i="11"/>
  <c r="S38" i="11"/>
  <c r="R38" i="11"/>
  <c r="Q38" i="11"/>
  <c r="P38" i="11"/>
  <c r="E38" i="11"/>
  <c r="U38" i="11" s="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S35" i="11"/>
  <c r="R35" i="11"/>
  <c r="Q35" i="11"/>
  <c r="P35" i="11"/>
  <c r="E35" i="11"/>
  <c r="S34" i="11"/>
  <c r="R34" i="11"/>
  <c r="Q34" i="11"/>
  <c r="P34" i="11"/>
  <c r="E34" i="11"/>
  <c r="S33" i="11"/>
  <c r="R33" i="11"/>
  <c r="Q33" i="11"/>
  <c r="P33" i="11"/>
  <c r="E33" i="11"/>
  <c r="S32" i="11"/>
  <c r="R32" i="11"/>
  <c r="Q32" i="11"/>
  <c r="P32" i="11"/>
  <c r="E32" i="11"/>
  <c r="U32" i="11" s="1"/>
  <c r="S31" i="11"/>
  <c r="R31" i="11"/>
  <c r="Q31" i="11"/>
  <c r="P31" i="11"/>
  <c r="E31" i="11"/>
  <c r="T30" i="11"/>
  <c r="S30" i="11"/>
  <c r="R30" i="11"/>
  <c r="Q30" i="11"/>
  <c r="P30" i="11"/>
  <c r="E30" i="11"/>
  <c r="U30" i="11" s="1"/>
  <c r="U29" i="11"/>
  <c r="T29" i="11"/>
  <c r="S29" i="11"/>
  <c r="R29" i="11"/>
  <c r="Q29" i="11"/>
  <c r="P29" i="11"/>
  <c r="E29" i="1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S25" i="11"/>
  <c r="R25" i="11"/>
  <c r="Q25" i="11"/>
  <c r="P25" i="11"/>
  <c r="E25" i="11"/>
  <c r="U24" i="11"/>
  <c r="T24" i="11"/>
  <c r="S24" i="11"/>
  <c r="R24" i="11"/>
  <c r="Q24" i="11"/>
  <c r="P24" i="11"/>
  <c r="E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S18" i="11"/>
  <c r="R18" i="11"/>
  <c r="Q18" i="11"/>
  <c r="P18" i="11"/>
  <c r="E18" i="11"/>
  <c r="T17" i="11"/>
  <c r="S17" i="11"/>
  <c r="R17" i="11"/>
  <c r="Q17" i="11"/>
  <c r="P17" i="11"/>
  <c r="E17" i="11"/>
  <c r="U17" i="11" s="1"/>
  <c r="T16" i="1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S12" i="11"/>
  <c r="R12" i="11"/>
  <c r="Q12" i="11"/>
  <c r="P12" i="11"/>
  <c r="E12" i="11"/>
  <c r="U12" i="11" s="1"/>
  <c r="S11" i="11"/>
  <c r="R11" i="11"/>
  <c r="Q11" i="11"/>
  <c r="P11" i="11"/>
  <c r="E11" i="11"/>
  <c r="U11" i="11" s="1"/>
  <c r="S10" i="11"/>
  <c r="R10" i="11"/>
  <c r="Q10" i="11"/>
  <c r="P10" i="11"/>
  <c r="E10" i="11"/>
  <c r="S64" i="10"/>
  <c r="R64" i="10"/>
  <c r="Q64" i="10"/>
  <c r="P64" i="10"/>
  <c r="E64" i="10"/>
  <c r="T64" i="10" s="1"/>
  <c r="S63" i="10"/>
  <c r="R63" i="10"/>
  <c r="Q63" i="10"/>
  <c r="P63" i="10"/>
  <c r="E63" i="10"/>
  <c r="S62" i="10"/>
  <c r="R62" i="10"/>
  <c r="S60" i="10"/>
  <c r="R60" i="10"/>
  <c r="Q60" i="10"/>
  <c r="P60" i="10"/>
  <c r="E60" i="10"/>
  <c r="T60" i="10" s="1"/>
  <c r="S59" i="10"/>
  <c r="R59" i="10"/>
  <c r="Q59" i="10"/>
  <c r="P59" i="10"/>
  <c r="E59" i="10"/>
  <c r="S58" i="10"/>
  <c r="R58" i="10"/>
  <c r="Q58" i="10"/>
  <c r="P58" i="10"/>
  <c r="E58" i="10"/>
  <c r="U57" i="10"/>
  <c r="S57" i="10"/>
  <c r="R57" i="10"/>
  <c r="Q57" i="10"/>
  <c r="P57" i="10"/>
  <c r="E57" i="10"/>
  <c r="T57" i="10" s="1"/>
  <c r="S56" i="10"/>
  <c r="R56" i="10"/>
  <c r="S55" i="10"/>
  <c r="R55" i="10"/>
  <c r="Q55" i="10"/>
  <c r="P55" i="10"/>
  <c r="E55" i="10"/>
  <c r="S54" i="10"/>
  <c r="R54" i="10"/>
  <c r="Q54" i="10"/>
  <c r="P54" i="10"/>
  <c r="E54" i="10"/>
  <c r="S53" i="10"/>
  <c r="R53" i="10"/>
  <c r="Q53" i="10"/>
  <c r="P53" i="10"/>
  <c r="E53" i="10"/>
  <c r="U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U48" i="10" s="1"/>
  <c r="U47" i="10"/>
  <c r="T47" i="10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S44" i="10"/>
  <c r="R44" i="10"/>
  <c r="S42" i="10"/>
  <c r="R42" i="10"/>
  <c r="Q42" i="10"/>
  <c r="P42" i="10"/>
  <c r="E42" i="10"/>
  <c r="S41" i="10"/>
  <c r="R41" i="10"/>
  <c r="Q41" i="10"/>
  <c r="P41" i="10"/>
  <c r="E41" i="10"/>
  <c r="S40" i="10"/>
  <c r="R40" i="10"/>
  <c r="Q40" i="10"/>
  <c r="P40" i="10"/>
  <c r="E40" i="10"/>
  <c r="T40" i="10" s="1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S34" i="10"/>
  <c r="R34" i="10"/>
  <c r="Q34" i="10"/>
  <c r="P34" i="10"/>
  <c r="E34" i="10"/>
  <c r="T33" i="10"/>
  <c r="S33" i="10"/>
  <c r="R33" i="10"/>
  <c r="Q33" i="10"/>
  <c r="P33" i="10"/>
  <c r="E33" i="10"/>
  <c r="U33" i="10" s="1"/>
  <c r="U32" i="10"/>
  <c r="S32" i="10"/>
  <c r="R32" i="10"/>
  <c r="Q32" i="10"/>
  <c r="P32" i="10"/>
  <c r="E32" i="10"/>
  <c r="T32" i="10" s="1"/>
  <c r="S31" i="10"/>
  <c r="R31" i="10"/>
  <c r="Q31" i="10"/>
  <c r="P31" i="10"/>
  <c r="E31" i="10"/>
  <c r="S30" i="10"/>
  <c r="R30" i="10"/>
  <c r="Q30" i="10"/>
  <c r="P30" i="10"/>
  <c r="E30" i="10"/>
  <c r="S29" i="10"/>
  <c r="R29" i="10"/>
  <c r="Q29" i="10"/>
  <c r="P29" i="10"/>
  <c r="E29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U25" i="10"/>
  <c r="S25" i="10"/>
  <c r="R25" i="10"/>
  <c r="Q25" i="10"/>
  <c r="P25" i="10"/>
  <c r="E25" i="10"/>
  <c r="T25" i="10" s="1"/>
  <c r="S24" i="10"/>
  <c r="R24" i="10"/>
  <c r="Q24" i="10"/>
  <c r="P24" i="10"/>
  <c r="E24" i="10"/>
  <c r="S23" i="10"/>
  <c r="R23" i="10"/>
  <c r="Q23" i="10"/>
  <c r="P23" i="10"/>
  <c r="E23" i="10"/>
  <c r="T23" i="10" s="1"/>
  <c r="S22" i="10"/>
  <c r="R22" i="10"/>
  <c r="Q22" i="10"/>
  <c r="P22" i="10"/>
  <c r="E22" i="10"/>
  <c r="S21" i="10"/>
  <c r="R21" i="10"/>
  <c r="Q21" i="10"/>
  <c r="P21" i="10"/>
  <c r="E21" i="10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S17" i="10"/>
  <c r="R17" i="10"/>
  <c r="Q17" i="10"/>
  <c r="P17" i="10"/>
  <c r="E17" i="10"/>
  <c r="T17" i="10" s="1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T13" i="10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P10" i="10"/>
  <c r="E10" i="10"/>
  <c r="T64" i="9"/>
  <c r="S64" i="9"/>
  <c r="R64" i="9"/>
  <c r="Q64" i="9"/>
  <c r="P64" i="9"/>
  <c r="E64" i="9"/>
  <c r="U64" i="9" s="1"/>
  <c r="T63" i="9"/>
  <c r="S63" i="9"/>
  <c r="R63" i="9"/>
  <c r="Q63" i="9"/>
  <c r="Q62" i="9" s="1"/>
  <c r="P63" i="9"/>
  <c r="P62" i="9" s="1"/>
  <c r="E63" i="9"/>
  <c r="U63" i="9" s="1"/>
  <c r="S60" i="9"/>
  <c r="R60" i="9"/>
  <c r="Q60" i="9"/>
  <c r="P60" i="9"/>
  <c r="E60" i="9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S56" i="9"/>
  <c r="S55" i="9"/>
  <c r="R55" i="9"/>
  <c r="Q55" i="9"/>
  <c r="P55" i="9"/>
  <c r="E55" i="9"/>
  <c r="S54" i="9"/>
  <c r="R54" i="9"/>
  <c r="Q54" i="9"/>
  <c r="P54" i="9"/>
  <c r="E54" i="9"/>
  <c r="U54" i="9" s="1"/>
  <c r="S53" i="9"/>
  <c r="R53" i="9"/>
  <c r="Q53" i="9"/>
  <c r="U53" i="9" s="1"/>
  <c r="P53" i="9"/>
  <c r="T53" i="9" s="1"/>
  <c r="E53" i="9"/>
  <c r="S52" i="9"/>
  <c r="R52" i="9"/>
  <c r="Q52" i="9"/>
  <c r="P52" i="9"/>
  <c r="E52" i="9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T45" i="9" s="1"/>
  <c r="T42" i="9"/>
  <c r="S42" i="9"/>
  <c r="R42" i="9"/>
  <c r="Q42" i="9"/>
  <c r="P42" i="9"/>
  <c r="E42" i="9"/>
  <c r="U42" i="9" s="1"/>
  <c r="T41" i="9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U39" i="9" s="1"/>
  <c r="U38" i="9"/>
  <c r="S38" i="9"/>
  <c r="R38" i="9"/>
  <c r="Q38" i="9"/>
  <c r="P38" i="9"/>
  <c r="E38" i="9"/>
  <c r="T38" i="9" s="1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S34" i="9"/>
  <c r="R34" i="9"/>
  <c r="Q34" i="9"/>
  <c r="P34" i="9"/>
  <c r="E34" i="9"/>
  <c r="U34" i="9" s="1"/>
  <c r="S33" i="9"/>
  <c r="R33" i="9"/>
  <c r="Q33" i="9"/>
  <c r="P33" i="9"/>
  <c r="T33" i="9" s="1"/>
  <c r="E33" i="9"/>
  <c r="S32" i="9"/>
  <c r="R32" i="9"/>
  <c r="Q32" i="9"/>
  <c r="P32" i="9"/>
  <c r="E32" i="9"/>
  <c r="T31" i="9"/>
  <c r="S31" i="9"/>
  <c r="R31" i="9"/>
  <c r="Q31" i="9"/>
  <c r="P31" i="9"/>
  <c r="E31" i="9"/>
  <c r="U31" i="9" s="1"/>
  <c r="S30" i="9"/>
  <c r="R30" i="9"/>
  <c r="Q30" i="9"/>
  <c r="P30" i="9"/>
  <c r="E30" i="9"/>
  <c r="T30" i="9" s="1"/>
  <c r="S29" i="9"/>
  <c r="R29" i="9"/>
  <c r="Q29" i="9"/>
  <c r="P29" i="9"/>
  <c r="E29" i="9"/>
  <c r="U29" i="9" s="1"/>
  <c r="T27" i="9"/>
  <c r="S27" i="9"/>
  <c r="R27" i="9"/>
  <c r="Q27" i="9"/>
  <c r="P27" i="9"/>
  <c r="E27" i="9"/>
  <c r="U27" i="9" s="1"/>
  <c r="T26" i="9"/>
  <c r="S26" i="9"/>
  <c r="R26" i="9"/>
  <c r="Q26" i="9"/>
  <c r="P26" i="9"/>
  <c r="E26" i="9"/>
  <c r="U26" i="9" s="1"/>
  <c r="U25" i="9"/>
  <c r="S25" i="9"/>
  <c r="R25" i="9"/>
  <c r="Q25" i="9"/>
  <c r="P25" i="9"/>
  <c r="E25" i="9"/>
  <c r="T25" i="9" s="1"/>
  <c r="S24" i="9"/>
  <c r="R24" i="9"/>
  <c r="Q24" i="9"/>
  <c r="P24" i="9"/>
  <c r="E24" i="9"/>
  <c r="U23" i="9"/>
  <c r="T23" i="9"/>
  <c r="S23" i="9"/>
  <c r="R23" i="9"/>
  <c r="Q23" i="9"/>
  <c r="P23" i="9"/>
  <c r="E23" i="9"/>
  <c r="U22" i="9"/>
  <c r="S22" i="9"/>
  <c r="R22" i="9"/>
  <c r="Q22" i="9"/>
  <c r="P22" i="9"/>
  <c r="E22" i="9"/>
  <c r="T22" i="9" s="1"/>
  <c r="T21" i="9"/>
  <c r="S21" i="9"/>
  <c r="R21" i="9"/>
  <c r="Q21" i="9"/>
  <c r="P21" i="9"/>
  <c r="E21" i="9"/>
  <c r="U21" i="9" s="1"/>
  <c r="S20" i="9"/>
  <c r="R20" i="9"/>
  <c r="Q20" i="9"/>
  <c r="P20" i="9"/>
  <c r="E20" i="9"/>
  <c r="S19" i="9"/>
  <c r="R19" i="9"/>
  <c r="Q19" i="9"/>
  <c r="P19" i="9"/>
  <c r="E19" i="9"/>
  <c r="S18" i="9"/>
  <c r="R18" i="9"/>
  <c r="Q18" i="9"/>
  <c r="P18" i="9"/>
  <c r="E18" i="9"/>
  <c r="U18" i="9" s="1"/>
  <c r="U17" i="9"/>
  <c r="S17" i="9"/>
  <c r="R17" i="9"/>
  <c r="Q17" i="9"/>
  <c r="P17" i="9"/>
  <c r="E17" i="9"/>
  <c r="T17" i="9" s="1"/>
  <c r="S16" i="9"/>
  <c r="R16" i="9"/>
  <c r="Q16" i="9"/>
  <c r="P16" i="9"/>
  <c r="E16" i="9"/>
  <c r="S15" i="9"/>
  <c r="R15" i="9"/>
  <c r="Q15" i="9"/>
  <c r="P15" i="9"/>
  <c r="E15" i="9"/>
  <c r="T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T10" i="9" s="1"/>
  <c r="E10" i="9"/>
  <c r="S64" i="8"/>
  <c r="R64" i="8"/>
  <c r="Q64" i="8"/>
  <c r="P64" i="8"/>
  <c r="E64" i="8"/>
  <c r="U64" i="8" s="1"/>
  <c r="U63" i="8"/>
  <c r="T63" i="8"/>
  <c r="S63" i="8"/>
  <c r="R63" i="8"/>
  <c r="Q63" i="8"/>
  <c r="P63" i="8"/>
  <c r="E63" i="8"/>
  <c r="S62" i="8"/>
  <c r="R62" i="8"/>
  <c r="S60" i="8"/>
  <c r="R60" i="8"/>
  <c r="Q60" i="8"/>
  <c r="P60" i="8"/>
  <c r="E60" i="8"/>
  <c r="T60" i="8" s="1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S56" i="8"/>
  <c r="R56" i="8"/>
  <c r="S55" i="8"/>
  <c r="R55" i="8"/>
  <c r="Q55" i="8"/>
  <c r="P55" i="8"/>
  <c r="E55" i="8"/>
  <c r="U55" i="8" s="1"/>
  <c r="S54" i="8"/>
  <c r="R54" i="8"/>
  <c r="Q54" i="8"/>
  <c r="P54" i="8"/>
  <c r="E54" i="8"/>
  <c r="U54" i="8" s="1"/>
  <c r="U53" i="8"/>
  <c r="S53" i="8"/>
  <c r="R53" i="8"/>
  <c r="Q53" i="8"/>
  <c r="P53" i="8"/>
  <c r="E53" i="8"/>
  <c r="T53" i="8" s="1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U49" i="8" s="1"/>
  <c r="U48" i="8"/>
  <c r="T48" i="8"/>
  <c r="S48" i="8"/>
  <c r="R48" i="8"/>
  <c r="Q48" i="8"/>
  <c r="P48" i="8"/>
  <c r="E48" i="8"/>
  <c r="U47" i="8"/>
  <c r="T47" i="8"/>
  <c r="S47" i="8"/>
  <c r="R47" i="8"/>
  <c r="Q47" i="8"/>
  <c r="P47" i="8"/>
  <c r="E47" i="8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U40" i="8" s="1"/>
  <c r="T39" i="8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T35" i="8"/>
  <c r="S35" i="8"/>
  <c r="R35" i="8"/>
  <c r="Q35" i="8"/>
  <c r="P35" i="8"/>
  <c r="E35" i="8"/>
  <c r="U35" i="8" s="1"/>
  <c r="S34" i="8"/>
  <c r="R34" i="8"/>
  <c r="Q34" i="8"/>
  <c r="P34" i="8"/>
  <c r="E34" i="8"/>
  <c r="S33" i="8"/>
  <c r="R33" i="8"/>
  <c r="Q33" i="8"/>
  <c r="P33" i="8"/>
  <c r="E33" i="8"/>
  <c r="S32" i="8"/>
  <c r="R32" i="8"/>
  <c r="Q32" i="8"/>
  <c r="P32" i="8"/>
  <c r="E32" i="8"/>
  <c r="U32" i="8" s="1"/>
  <c r="S31" i="8"/>
  <c r="R31" i="8"/>
  <c r="Q31" i="8"/>
  <c r="U31" i="8" s="1"/>
  <c r="P31" i="8"/>
  <c r="T31" i="8" s="1"/>
  <c r="E31" i="8"/>
  <c r="S30" i="8"/>
  <c r="R30" i="8"/>
  <c r="Q30" i="8"/>
  <c r="P30" i="8"/>
  <c r="E30" i="8"/>
  <c r="S29" i="8"/>
  <c r="R29" i="8"/>
  <c r="Q29" i="8"/>
  <c r="P29" i="8"/>
  <c r="E29" i="8"/>
  <c r="T29" i="8" s="1"/>
  <c r="T27" i="8"/>
  <c r="S27" i="8"/>
  <c r="R27" i="8"/>
  <c r="Q27" i="8"/>
  <c r="P27" i="8"/>
  <c r="E27" i="8"/>
  <c r="U27" i="8" s="1"/>
  <c r="T26" i="8"/>
  <c r="S26" i="8"/>
  <c r="R26" i="8"/>
  <c r="Q26" i="8"/>
  <c r="P26" i="8"/>
  <c r="E26" i="8"/>
  <c r="U26" i="8" s="1"/>
  <c r="U25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T22" i="8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T20" i="8"/>
  <c r="S20" i="8"/>
  <c r="R20" i="8"/>
  <c r="Q20" i="8"/>
  <c r="P20" i="8"/>
  <c r="E20" i="8"/>
  <c r="U20" i="8" s="1"/>
  <c r="S19" i="8"/>
  <c r="R19" i="8"/>
  <c r="Q19" i="8"/>
  <c r="P19" i="8"/>
  <c r="E19" i="8"/>
  <c r="U19" i="8" s="1"/>
  <c r="U18" i="8"/>
  <c r="T18" i="8"/>
  <c r="S18" i="8"/>
  <c r="R18" i="8"/>
  <c r="Q18" i="8"/>
  <c r="P18" i="8"/>
  <c r="E18" i="8"/>
  <c r="S17" i="8"/>
  <c r="R17" i="8"/>
  <c r="Q17" i="8"/>
  <c r="P17" i="8"/>
  <c r="E17" i="8"/>
  <c r="U17" i="8" s="1"/>
  <c r="S16" i="8"/>
  <c r="R16" i="8"/>
  <c r="Q16" i="8"/>
  <c r="P16" i="8"/>
  <c r="E16" i="8"/>
  <c r="S15" i="8"/>
  <c r="R15" i="8"/>
  <c r="Q15" i="8"/>
  <c r="P15" i="8"/>
  <c r="E15" i="8"/>
  <c r="S14" i="8"/>
  <c r="R14" i="8"/>
  <c r="Q14" i="8"/>
  <c r="P14" i="8"/>
  <c r="E14" i="8"/>
  <c r="T14" i="8" s="1"/>
  <c r="S13" i="8"/>
  <c r="R13" i="8"/>
  <c r="Q13" i="8"/>
  <c r="U13" i="8" s="1"/>
  <c r="P13" i="8"/>
  <c r="T13" i="8" s="1"/>
  <c r="E13" i="8"/>
  <c r="S12" i="8"/>
  <c r="R12" i="8"/>
  <c r="Q12" i="8"/>
  <c r="P12" i="8"/>
  <c r="E12" i="8"/>
  <c r="S11" i="8"/>
  <c r="R11" i="8"/>
  <c r="Q11" i="8"/>
  <c r="P11" i="8"/>
  <c r="E11" i="8"/>
  <c r="U11" i="8" s="1"/>
  <c r="U10" i="8"/>
  <c r="S10" i="8"/>
  <c r="R10" i="8"/>
  <c r="Q10" i="8"/>
  <c r="P10" i="8"/>
  <c r="E10" i="8"/>
  <c r="S64" i="7"/>
  <c r="R64" i="7"/>
  <c r="Q64" i="7"/>
  <c r="P64" i="7"/>
  <c r="E64" i="7"/>
  <c r="U64" i="7" s="1"/>
  <c r="S63" i="7"/>
  <c r="R63" i="7"/>
  <c r="Q63" i="7"/>
  <c r="P63" i="7"/>
  <c r="E63" i="7"/>
  <c r="U63" i="7" s="1"/>
  <c r="S62" i="7"/>
  <c r="R62" i="7"/>
  <c r="S60" i="7"/>
  <c r="R60" i="7"/>
  <c r="Q60" i="7"/>
  <c r="P60" i="7"/>
  <c r="E60" i="7"/>
  <c r="U60" i="7" s="1"/>
  <c r="U59" i="7"/>
  <c r="S59" i="7"/>
  <c r="R59" i="7"/>
  <c r="Q59" i="7"/>
  <c r="P59" i="7"/>
  <c r="E59" i="7"/>
  <c r="T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S55" i="7"/>
  <c r="R55" i="7"/>
  <c r="Q55" i="7"/>
  <c r="P55" i="7"/>
  <c r="E55" i="7"/>
  <c r="U55" i="7" s="1"/>
  <c r="U54" i="7"/>
  <c r="S54" i="7"/>
  <c r="R54" i="7"/>
  <c r="Q54" i="7"/>
  <c r="P54" i="7"/>
  <c r="E54" i="7"/>
  <c r="T54" i="7" s="1"/>
  <c r="S53" i="7"/>
  <c r="R53" i="7"/>
  <c r="Q53" i="7"/>
  <c r="P53" i="7"/>
  <c r="T53" i="7" s="1"/>
  <c r="E53" i="7"/>
  <c r="S52" i="7"/>
  <c r="R52" i="7"/>
  <c r="Q52" i="7"/>
  <c r="P52" i="7"/>
  <c r="E52" i="7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U46" i="7" s="1"/>
  <c r="P46" i="7"/>
  <c r="T46" i="7" s="1"/>
  <c r="E46" i="7"/>
  <c r="S45" i="7"/>
  <c r="R45" i="7"/>
  <c r="Q45" i="7"/>
  <c r="Q44" i="7" s="1"/>
  <c r="P45" i="7"/>
  <c r="E45" i="7"/>
  <c r="S44" i="7"/>
  <c r="U42" i="7"/>
  <c r="S42" i="7"/>
  <c r="R42" i="7"/>
  <c r="Q42" i="7"/>
  <c r="P42" i="7"/>
  <c r="E42" i="7"/>
  <c r="T42" i="7" s="1"/>
  <c r="S41" i="7"/>
  <c r="R41" i="7"/>
  <c r="Q41" i="7"/>
  <c r="P41" i="7"/>
  <c r="E41" i="7"/>
  <c r="U41" i="7" s="1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U35" i="7" s="1"/>
  <c r="U34" i="7"/>
  <c r="S34" i="7"/>
  <c r="R34" i="7"/>
  <c r="Q34" i="7"/>
  <c r="P34" i="7"/>
  <c r="E34" i="7"/>
  <c r="T34" i="7" s="1"/>
  <c r="S33" i="7"/>
  <c r="R33" i="7"/>
  <c r="Q33" i="7"/>
  <c r="U33" i="7" s="1"/>
  <c r="P33" i="7"/>
  <c r="T33" i="7" s="1"/>
  <c r="E33" i="7"/>
  <c r="S32" i="7"/>
  <c r="R32" i="7"/>
  <c r="Q32" i="7"/>
  <c r="P32" i="7"/>
  <c r="E32" i="7"/>
  <c r="S31" i="7"/>
  <c r="R31" i="7"/>
  <c r="Q31" i="7"/>
  <c r="P31" i="7"/>
  <c r="E31" i="7"/>
  <c r="T30" i="7"/>
  <c r="S30" i="7"/>
  <c r="R30" i="7"/>
  <c r="Q30" i="7"/>
  <c r="P30" i="7"/>
  <c r="E30" i="7"/>
  <c r="U30" i="7" s="1"/>
  <c r="S29" i="7"/>
  <c r="R29" i="7"/>
  <c r="Q29" i="7"/>
  <c r="P29" i="7"/>
  <c r="E29" i="7"/>
  <c r="U29" i="7" s="1"/>
  <c r="R28" i="7"/>
  <c r="S27" i="7"/>
  <c r="R27" i="7"/>
  <c r="Q27" i="7"/>
  <c r="P27" i="7"/>
  <c r="E27" i="7"/>
  <c r="S26" i="7"/>
  <c r="R26" i="7"/>
  <c r="Q26" i="7"/>
  <c r="P26" i="7"/>
  <c r="E26" i="7"/>
  <c r="T25" i="7"/>
  <c r="S25" i="7"/>
  <c r="R25" i="7"/>
  <c r="Q25" i="7"/>
  <c r="P25" i="7"/>
  <c r="E25" i="7"/>
  <c r="U25" i="7" s="1"/>
  <c r="T24" i="7"/>
  <c r="S24" i="7"/>
  <c r="R24" i="7"/>
  <c r="Q24" i="7"/>
  <c r="P24" i="7"/>
  <c r="E24" i="7"/>
  <c r="U24" i="7" s="1"/>
  <c r="U23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T21" i="7" s="1"/>
  <c r="T20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T17" i="7"/>
  <c r="S17" i="7"/>
  <c r="R17" i="7"/>
  <c r="Q17" i="7"/>
  <c r="P17" i="7"/>
  <c r="E17" i="7"/>
  <c r="U17" i="7" s="1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U13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P10" i="7"/>
  <c r="E10" i="7"/>
  <c r="S9" i="7"/>
  <c r="S64" i="6"/>
  <c r="R64" i="6"/>
  <c r="Q64" i="6"/>
  <c r="P64" i="6"/>
  <c r="E64" i="6"/>
  <c r="T64" i="6" s="1"/>
  <c r="S63" i="6"/>
  <c r="R63" i="6"/>
  <c r="Q63" i="6"/>
  <c r="Q62" i="6" s="1"/>
  <c r="P63" i="6"/>
  <c r="E63" i="6"/>
  <c r="U63" i="6" s="1"/>
  <c r="U60" i="6"/>
  <c r="S60" i="6"/>
  <c r="R60" i="6"/>
  <c r="Q60" i="6"/>
  <c r="P60" i="6"/>
  <c r="E60" i="6"/>
  <c r="T60" i="6" s="1"/>
  <c r="U59" i="6"/>
  <c r="T59" i="6"/>
  <c r="S59" i="6"/>
  <c r="R59" i="6"/>
  <c r="Q59" i="6"/>
  <c r="P59" i="6"/>
  <c r="E59" i="6"/>
  <c r="S58" i="6"/>
  <c r="R58" i="6"/>
  <c r="Q58" i="6"/>
  <c r="P58" i="6"/>
  <c r="E58" i="6"/>
  <c r="S57" i="6"/>
  <c r="R57" i="6"/>
  <c r="Q57" i="6"/>
  <c r="P57" i="6"/>
  <c r="E57" i="6"/>
  <c r="T57" i="6" s="1"/>
  <c r="R56" i="6"/>
  <c r="S55" i="6"/>
  <c r="R55" i="6"/>
  <c r="Q55" i="6"/>
  <c r="P55" i="6"/>
  <c r="E55" i="6"/>
  <c r="U54" i="6"/>
  <c r="S54" i="6"/>
  <c r="R54" i="6"/>
  <c r="Q54" i="6"/>
  <c r="P54" i="6"/>
  <c r="E54" i="6"/>
  <c r="T54" i="6" s="1"/>
  <c r="S53" i="6"/>
  <c r="R53" i="6"/>
  <c r="Q53" i="6"/>
  <c r="P53" i="6"/>
  <c r="E53" i="6"/>
  <c r="U53" i="6" s="1"/>
  <c r="T52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S48" i="6"/>
  <c r="R48" i="6"/>
  <c r="Q48" i="6"/>
  <c r="P48" i="6"/>
  <c r="E48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S42" i="6"/>
  <c r="R42" i="6"/>
  <c r="Q42" i="6"/>
  <c r="P42" i="6"/>
  <c r="E42" i="6"/>
  <c r="U42" i="6" s="1"/>
  <c r="S41" i="6"/>
  <c r="R41" i="6"/>
  <c r="Q41" i="6"/>
  <c r="P41" i="6"/>
  <c r="E41" i="6"/>
  <c r="U41" i="6" s="1"/>
  <c r="S40" i="6"/>
  <c r="R40" i="6"/>
  <c r="Q40" i="6"/>
  <c r="P40" i="6"/>
  <c r="E40" i="6"/>
  <c r="T40" i="6" s="1"/>
  <c r="T39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T36" i="6"/>
  <c r="S36" i="6"/>
  <c r="R36" i="6"/>
  <c r="Q36" i="6"/>
  <c r="P36" i="6"/>
  <c r="E36" i="6"/>
  <c r="U36" i="6" s="1"/>
  <c r="U35" i="6"/>
  <c r="S35" i="6"/>
  <c r="R35" i="6"/>
  <c r="Q35" i="6"/>
  <c r="P35" i="6"/>
  <c r="E35" i="6"/>
  <c r="T35" i="6" s="1"/>
  <c r="S34" i="6"/>
  <c r="R34" i="6"/>
  <c r="Q34" i="6"/>
  <c r="P34" i="6"/>
  <c r="E34" i="6"/>
  <c r="U34" i="6" s="1"/>
  <c r="S33" i="6"/>
  <c r="R33" i="6"/>
  <c r="Q33" i="6"/>
  <c r="P33" i="6"/>
  <c r="T33" i="6" s="1"/>
  <c r="E33" i="6"/>
  <c r="U32" i="6"/>
  <c r="S32" i="6"/>
  <c r="R32" i="6"/>
  <c r="Q32" i="6"/>
  <c r="P32" i="6"/>
  <c r="E32" i="6"/>
  <c r="T32" i="6" s="1"/>
  <c r="T31" i="6"/>
  <c r="S31" i="6"/>
  <c r="R31" i="6"/>
  <c r="Q31" i="6"/>
  <c r="U31" i="6" s="1"/>
  <c r="P31" i="6"/>
  <c r="E31" i="6"/>
  <c r="S30" i="6"/>
  <c r="R30" i="6"/>
  <c r="Q30" i="6"/>
  <c r="P30" i="6"/>
  <c r="E30" i="6"/>
  <c r="S29" i="6"/>
  <c r="R29" i="6"/>
  <c r="Q29" i="6"/>
  <c r="P29" i="6"/>
  <c r="E29" i="6"/>
  <c r="S28" i="6"/>
  <c r="R28" i="6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T25" i="6"/>
  <c r="S25" i="6"/>
  <c r="R25" i="6"/>
  <c r="Q25" i="6"/>
  <c r="P25" i="6"/>
  <c r="E25" i="6"/>
  <c r="U25" i="6" s="1"/>
  <c r="S24" i="6"/>
  <c r="R24" i="6"/>
  <c r="Q24" i="6"/>
  <c r="P24" i="6"/>
  <c r="E24" i="6"/>
  <c r="T23" i="6"/>
  <c r="S23" i="6"/>
  <c r="R23" i="6"/>
  <c r="Q23" i="6"/>
  <c r="P23" i="6"/>
  <c r="E23" i="6"/>
  <c r="U23" i="6" s="1"/>
  <c r="U22" i="6"/>
  <c r="T22" i="6"/>
  <c r="S22" i="6"/>
  <c r="R22" i="6"/>
  <c r="Q22" i="6"/>
  <c r="P22" i="6"/>
  <c r="E22" i="6"/>
  <c r="T21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S18" i="6"/>
  <c r="R18" i="6"/>
  <c r="Q18" i="6"/>
  <c r="P18" i="6"/>
  <c r="E18" i="6"/>
  <c r="U18" i="6" s="1"/>
  <c r="T17" i="6"/>
  <c r="S17" i="6"/>
  <c r="R17" i="6"/>
  <c r="Q17" i="6"/>
  <c r="P17" i="6"/>
  <c r="E17" i="6"/>
  <c r="U17" i="6" s="1"/>
  <c r="U16" i="6"/>
  <c r="S16" i="6"/>
  <c r="R16" i="6"/>
  <c r="Q16" i="6"/>
  <c r="P16" i="6"/>
  <c r="E16" i="6"/>
  <c r="T16" i="6" s="1"/>
  <c r="S15" i="6"/>
  <c r="R15" i="6"/>
  <c r="Q15" i="6"/>
  <c r="P15" i="6"/>
  <c r="E15" i="6"/>
  <c r="U15" i="6" s="1"/>
  <c r="S14" i="6"/>
  <c r="R14" i="6"/>
  <c r="Q14" i="6"/>
  <c r="P14" i="6"/>
  <c r="E14" i="6"/>
  <c r="T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U10" i="6"/>
  <c r="T10" i="6"/>
  <c r="S10" i="6"/>
  <c r="R10" i="6"/>
  <c r="Q10" i="6"/>
  <c r="P10" i="6"/>
  <c r="E10" i="6"/>
  <c r="S64" i="5"/>
  <c r="R64" i="5"/>
  <c r="Q64" i="5"/>
  <c r="P64" i="5"/>
  <c r="E64" i="5"/>
  <c r="T64" i="5" s="1"/>
  <c r="S63" i="5"/>
  <c r="R63" i="5"/>
  <c r="Q63" i="5"/>
  <c r="P63" i="5"/>
  <c r="E63" i="5"/>
  <c r="T63" i="5" s="1"/>
  <c r="S62" i="5"/>
  <c r="R62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S55" i="5"/>
  <c r="R55" i="5"/>
  <c r="Q55" i="5"/>
  <c r="P55" i="5"/>
  <c r="E55" i="5"/>
  <c r="T55" i="5" s="1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5" i="5"/>
  <c r="S45" i="5"/>
  <c r="R45" i="5"/>
  <c r="Q45" i="5"/>
  <c r="P45" i="5"/>
  <c r="E45" i="5"/>
  <c r="T45" i="5" s="1"/>
  <c r="S44" i="5"/>
  <c r="R44" i="5"/>
  <c r="S42" i="5"/>
  <c r="R42" i="5"/>
  <c r="Q42" i="5"/>
  <c r="P42" i="5"/>
  <c r="E42" i="5"/>
  <c r="U42" i="5" s="1"/>
  <c r="S41" i="5"/>
  <c r="R41" i="5"/>
  <c r="Q41" i="5"/>
  <c r="P41" i="5"/>
  <c r="E41" i="5"/>
  <c r="T41" i="5" s="1"/>
  <c r="S40" i="5"/>
  <c r="R40" i="5"/>
  <c r="Q40" i="5"/>
  <c r="P40" i="5"/>
  <c r="E40" i="5"/>
  <c r="U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S36" i="5"/>
  <c r="R36" i="5"/>
  <c r="Q36" i="5"/>
  <c r="U36" i="5" s="1"/>
  <c r="P36" i="5"/>
  <c r="T36" i="5" s="1"/>
  <c r="E36" i="5"/>
  <c r="S35" i="5"/>
  <c r="R35" i="5"/>
  <c r="Q35" i="5"/>
  <c r="P35" i="5"/>
  <c r="E35" i="5"/>
  <c r="U35" i="5" s="1"/>
  <c r="S34" i="5"/>
  <c r="R34" i="5"/>
  <c r="Q34" i="5"/>
  <c r="P34" i="5"/>
  <c r="E34" i="5"/>
  <c r="U34" i="5" s="1"/>
  <c r="S33" i="5"/>
  <c r="R33" i="5"/>
  <c r="Q33" i="5"/>
  <c r="U33" i="5" s="1"/>
  <c r="P33" i="5"/>
  <c r="T33" i="5" s="1"/>
  <c r="E33" i="5"/>
  <c r="U32" i="5"/>
  <c r="T32" i="5"/>
  <c r="S32" i="5"/>
  <c r="R32" i="5"/>
  <c r="Q32" i="5"/>
  <c r="P32" i="5"/>
  <c r="E32" i="5"/>
  <c r="S31" i="5"/>
  <c r="R31" i="5"/>
  <c r="Q31" i="5"/>
  <c r="P31" i="5"/>
  <c r="E31" i="5"/>
  <c r="U31" i="5" s="1"/>
  <c r="U30" i="5"/>
  <c r="S30" i="5"/>
  <c r="R30" i="5"/>
  <c r="Q30" i="5"/>
  <c r="P30" i="5"/>
  <c r="E30" i="5"/>
  <c r="T30" i="5" s="1"/>
  <c r="S29" i="5"/>
  <c r="R29" i="5"/>
  <c r="Q29" i="5"/>
  <c r="P29" i="5"/>
  <c r="E29" i="5"/>
  <c r="S28" i="5"/>
  <c r="R28" i="5"/>
  <c r="S27" i="5"/>
  <c r="R27" i="5"/>
  <c r="Q27" i="5"/>
  <c r="P27" i="5"/>
  <c r="E27" i="5"/>
  <c r="U27" i="5" s="1"/>
  <c r="T26" i="5"/>
  <c r="S26" i="5"/>
  <c r="R26" i="5"/>
  <c r="Q26" i="5"/>
  <c r="P26" i="5"/>
  <c r="E26" i="5"/>
  <c r="U26" i="5" s="1"/>
  <c r="S25" i="5"/>
  <c r="R25" i="5"/>
  <c r="Q25" i="5"/>
  <c r="P25" i="5"/>
  <c r="E25" i="5"/>
  <c r="T25" i="5" s="1"/>
  <c r="S24" i="5"/>
  <c r="R24" i="5"/>
  <c r="Q24" i="5"/>
  <c r="P24" i="5"/>
  <c r="E24" i="5"/>
  <c r="T24" i="5" s="1"/>
  <c r="S23" i="5"/>
  <c r="R23" i="5"/>
  <c r="Q23" i="5"/>
  <c r="P23" i="5"/>
  <c r="E23" i="5"/>
  <c r="U23" i="5" s="1"/>
  <c r="U22" i="5"/>
  <c r="T22" i="5"/>
  <c r="S22" i="5"/>
  <c r="R22" i="5"/>
  <c r="Q22" i="5"/>
  <c r="P22" i="5"/>
  <c r="E22" i="5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U16" i="5"/>
  <c r="T16" i="5"/>
  <c r="S16" i="5"/>
  <c r="R16" i="5"/>
  <c r="Q16" i="5"/>
  <c r="P16" i="5"/>
  <c r="E16" i="5"/>
  <c r="S15" i="5"/>
  <c r="R15" i="5"/>
  <c r="Q15" i="5"/>
  <c r="P15" i="5"/>
  <c r="E15" i="5"/>
  <c r="U15" i="5" s="1"/>
  <c r="U14" i="5"/>
  <c r="T14" i="5"/>
  <c r="S14" i="5"/>
  <c r="R14" i="5"/>
  <c r="Q14" i="5"/>
  <c r="P14" i="5"/>
  <c r="E14" i="5"/>
  <c r="S13" i="5"/>
  <c r="R13" i="5"/>
  <c r="Q13" i="5"/>
  <c r="P13" i="5"/>
  <c r="E13" i="5"/>
  <c r="T13" i="5" s="1"/>
  <c r="S12" i="5"/>
  <c r="R12" i="5"/>
  <c r="Q12" i="5"/>
  <c r="P12" i="5"/>
  <c r="E12" i="5"/>
  <c r="U12" i="5" s="1"/>
  <c r="S11" i="5"/>
  <c r="R11" i="5"/>
  <c r="Q11" i="5"/>
  <c r="P11" i="5"/>
  <c r="E11" i="5"/>
  <c r="U11" i="5" s="1"/>
  <c r="T10" i="5"/>
  <c r="S10" i="5"/>
  <c r="R10" i="5"/>
  <c r="Q10" i="5"/>
  <c r="P10" i="5"/>
  <c r="E10" i="5"/>
  <c r="R9" i="5"/>
  <c r="U64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S60" i="4"/>
  <c r="R60" i="4"/>
  <c r="Q60" i="4"/>
  <c r="P60" i="4"/>
  <c r="E60" i="4"/>
  <c r="U60" i="4" s="1"/>
  <c r="T59" i="4"/>
  <c r="S59" i="4"/>
  <c r="R59" i="4"/>
  <c r="Q59" i="4"/>
  <c r="P59" i="4"/>
  <c r="E59" i="4"/>
  <c r="S58" i="4"/>
  <c r="R58" i="4"/>
  <c r="Q58" i="4"/>
  <c r="P58" i="4"/>
  <c r="E58" i="4"/>
  <c r="T58" i="4" s="1"/>
  <c r="S57" i="4"/>
  <c r="R57" i="4"/>
  <c r="Q57" i="4"/>
  <c r="P57" i="4"/>
  <c r="E57" i="4"/>
  <c r="E56" i="4" s="1"/>
  <c r="S56" i="4"/>
  <c r="R56" i="4"/>
  <c r="S55" i="4"/>
  <c r="R55" i="4"/>
  <c r="Q55" i="4"/>
  <c r="P55" i="4"/>
  <c r="E55" i="4"/>
  <c r="U55" i="4" s="1"/>
  <c r="S54" i="4"/>
  <c r="R54" i="4"/>
  <c r="Q54" i="4"/>
  <c r="P54" i="4"/>
  <c r="E54" i="4"/>
  <c r="U54" i="4" s="1"/>
  <c r="S53" i="4"/>
  <c r="R53" i="4"/>
  <c r="Q53" i="4"/>
  <c r="P53" i="4"/>
  <c r="E53" i="4"/>
  <c r="T53" i="4" s="1"/>
  <c r="U52" i="4"/>
  <c r="T52" i="4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S42" i="4"/>
  <c r="R42" i="4"/>
  <c r="Q42" i="4"/>
  <c r="P42" i="4"/>
  <c r="E42" i="4"/>
  <c r="U42" i="4" s="1"/>
  <c r="S41" i="4"/>
  <c r="R41" i="4"/>
  <c r="Q41" i="4"/>
  <c r="P41" i="4"/>
  <c r="E41" i="4"/>
  <c r="T41" i="4" s="1"/>
  <c r="S40" i="4"/>
  <c r="R40" i="4"/>
  <c r="Q40" i="4"/>
  <c r="P40" i="4"/>
  <c r="E40" i="4"/>
  <c r="U40" i="4" s="1"/>
  <c r="S39" i="4"/>
  <c r="R39" i="4"/>
  <c r="Q39" i="4"/>
  <c r="P39" i="4"/>
  <c r="E39" i="4"/>
  <c r="U39" i="4" s="1"/>
  <c r="S38" i="4"/>
  <c r="R38" i="4"/>
  <c r="Q38" i="4"/>
  <c r="P38" i="4"/>
  <c r="E38" i="4"/>
  <c r="T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S34" i="4"/>
  <c r="R34" i="4"/>
  <c r="Q34" i="4"/>
  <c r="P34" i="4"/>
  <c r="E34" i="4"/>
  <c r="U34" i="4" s="1"/>
  <c r="S33" i="4"/>
  <c r="R33" i="4"/>
  <c r="Q33" i="4"/>
  <c r="P33" i="4"/>
  <c r="E33" i="4"/>
  <c r="U33" i="4" s="1"/>
  <c r="S32" i="4"/>
  <c r="R32" i="4"/>
  <c r="Q32" i="4"/>
  <c r="P32" i="4"/>
  <c r="E32" i="4"/>
  <c r="T32" i="4" s="1"/>
  <c r="U31" i="4"/>
  <c r="T31" i="4"/>
  <c r="S31" i="4"/>
  <c r="R31" i="4"/>
  <c r="Q31" i="4"/>
  <c r="P31" i="4"/>
  <c r="E31" i="4"/>
  <c r="S30" i="4"/>
  <c r="R30" i="4"/>
  <c r="Q30" i="4"/>
  <c r="P30" i="4"/>
  <c r="E30" i="4"/>
  <c r="T30" i="4" s="1"/>
  <c r="T29" i="4"/>
  <c r="S29" i="4"/>
  <c r="R29" i="4"/>
  <c r="Q29" i="4"/>
  <c r="P29" i="4"/>
  <c r="E29" i="4"/>
  <c r="S28" i="4"/>
  <c r="R28" i="4"/>
  <c r="S27" i="4"/>
  <c r="R27" i="4"/>
  <c r="Q27" i="4"/>
  <c r="P27" i="4"/>
  <c r="E27" i="4"/>
  <c r="U27" i="4" s="1"/>
  <c r="U26" i="4"/>
  <c r="T26" i="4"/>
  <c r="S26" i="4"/>
  <c r="R26" i="4"/>
  <c r="Q26" i="4"/>
  <c r="P26" i="4"/>
  <c r="E26" i="4"/>
  <c r="U25" i="4"/>
  <c r="T25" i="4"/>
  <c r="S25" i="4"/>
  <c r="R25" i="4"/>
  <c r="Q25" i="4"/>
  <c r="P25" i="4"/>
  <c r="E25" i="4"/>
  <c r="S24" i="4"/>
  <c r="R24" i="4"/>
  <c r="Q24" i="4"/>
  <c r="P24" i="4"/>
  <c r="E24" i="4"/>
  <c r="U24" i="4" s="1"/>
  <c r="S23" i="4"/>
  <c r="R23" i="4"/>
  <c r="Q23" i="4"/>
  <c r="P23" i="4"/>
  <c r="E23" i="4"/>
  <c r="T22" i="4"/>
  <c r="S22" i="4"/>
  <c r="R22" i="4"/>
  <c r="Q22" i="4"/>
  <c r="U22" i="4" s="1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U18" i="4"/>
  <c r="S18" i="4"/>
  <c r="R18" i="4"/>
  <c r="Q18" i="4"/>
  <c r="P18" i="4"/>
  <c r="E18" i="4"/>
  <c r="T18" i="4" s="1"/>
  <c r="S17" i="4"/>
  <c r="R17" i="4"/>
  <c r="Q17" i="4"/>
  <c r="P17" i="4"/>
  <c r="E17" i="4"/>
  <c r="U17" i="4" s="1"/>
  <c r="S16" i="4"/>
  <c r="R16" i="4"/>
  <c r="Q16" i="4"/>
  <c r="P16" i="4"/>
  <c r="E16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S9" i="4"/>
  <c r="S64" i="3"/>
  <c r="R64" i="3"/>
  <c r="Q64" i="3"/>
  <c r="P64" i="3"/>
  <c r="E64" i="3"/>
  <c r="U64" i="3" s="1"/>
  <c r="U63" i="3"/>
  <c r="T63" i="3"/>
  <c r="S63" i="3"/>
  <c r="R63" i="3"/>
  <c r="Q63" i="3"/>
  <c r="P63" i="3"/>
  <c r="E63" i="3"/>
  <c r="R62" i="3"/>
  <c r="S60" i="3"/>
  <c r="R60" i="3"/>
  <c r="Q60" i="3"/>
  <c r="P60" i="3"/>
  <c r="E60" i="3"/>
  <c r="U60" i="3" s="1"/>
  <c r="S59" i="3"/>
  <c r="R59" i="3"/>
  <c r="Q59" i="3"/>
  <c r="U59" i="3" s="1"/>
  <c r="P59" i="3"/>
  <c r="T59" i="3" s="1"/>
  <c r="E59" i="3"/>
  <c r="S58" i="3"/>
  <c r="R58" i="3"/>
  <c r="Q58" i="3"/>
  <c r="P58" i="3"/>
  <c r="E58" i="3"/>
  <c r="T58" i="3" s="1"/>
  <c r="T57" i="3"/>
  <c r="S57" i="3"/>
  <c r="R57" i="3"/>
  <c r="Q57" i="3"/>
  <c r="P57" i="3"/>
  <c r="E57" i="3"/>
  <c r="S56" i="3"/>
  <c r="R56" i="3"/>
  <c r="S55" i="3"/>
  <c r="R55" i="3"/>
  <c r="Q55" i="3"/>
  <c r="P55" i="3"/>
  <c r="E55" i="3"/>
  <c r="U55" i="3" s="1"/>
  <c r="U54" i="3"/>
  <c r="S54" i="3"/>
  <c r="R54" i="3"/>
  <c r="Q54" i="3"/>
  <c r="P54" i="3"/>
  <c r="E54" i="3"/>
  <c r="T54" i="3" s="1"/>
  <c r="U53" i="3"/>
  <c r="T53" i="3"/>
  <c r="S53" i="3"/>
  <c r="R53" i="3"/>
  <c r="Q53" i="3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U47" i="3"/>
  <c r="T47" i="3"/>
  <c r="S47" i="3"/>
  <c r="R47" i="3"/>
  <c r="Q47" i="3"/>
  <c r="P47" i="3"/>
  <c r="E47" i="3"/>
  <c r="S46" i="3"/>
  <c r="R46" i="3"/>
  <c r="Q46" i="3"/>
  <c r="P46" i="3"/>
  <c r="E46" i="3"/>
  <c r="U46" i="3" s="1"/>
  <c r="S45" i="3"/>
  <c r="R45" i="3"/>
  <c r="Q45" i="3"/>
  <c r="P45" i="3"/>
  <c r="E45" i="3"/>
  <c r="S44" i="3"/>
  <c r="R44" i="3"/>
  <c r="R43" i="3"/>
  <c r="S42" i="3"/>
  <c r="R42" i="3"/>
  <c r="Q42" i="3"/>
  <c r="P42" i="3"/>
  <c r="E42" i="3"/>
  <c r="T42" i="3" s="1"/>
  <c r="S41" i="3"/>
  <c r="R41" i="3"/>
  <c r="Q41" i="3"/>
  <c r="P41" i="3"/>
  <c r="E41" i="3"/>
  <c r="U41" i="3" s="1"/>
  <c r="S40" i="3"/>
  <c r="R40" i="3"/>
  <c r="Q40" i="3"/>
  <c r="P40" i="3"/>
  <c r="E40" i="3"/>
  <c r="T40" i="3" s="1"/>
  <c r="U39" i="3"/>
  <c r="S39" i="3"/>
  <c r="R39" i="3"/>
  <c r="Q39" i="3"/>
  <c r="P39" i="3"/>
  <c r="E39" i="3"/>
  <c r="T39" i="3" s="1"/>
  <c r="U38" i="3"/>
  <c r="T38" i="3"/>
  <c r="S38" i="3"/>
  <c r="R38" i="3"/>
  <c r="Q38" i="3"/>
  <c r="P38" i="3"/>
  <c r="E38" i="3"/>
  <c r="S37" i="3"/>
  <c r="R37" i="3"/>
  <c r="Q37" i="3"/>
  <c r="P37" i="3"/>
  <c r="E37" i="3"/>
  <c r="T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S34" i="3"/>
  <c r="R34" i="3"/>
  <c r="Q34" i="3"/>
  <c r="P34" i="3"/>
  <c r="E34" i="3"/>
  <c r="T34" i="3" s="1"/>
  <c r="T33" i="3"/>
  <c r="S33" i="3"/>
  <c r="R33" i="3"/>
  <c r="Q33" i="3"/>
  <c r="U33" i="3" s="1"/>
  <c r="P33" i="3"/>
  <c r="E33" i="3"/>
  <c r="U32" i="3"/>
  <c r="T32" i="3"/>
  <c r="S32" i="3"/>
  <c r="R32" i="3"/>
  <c r="Q32" i="3"/>
  <c r="P32" i="3"/>
  <c r="E32" i="3"/>
  <c r="S31" i="3"/>
  <c r="R31" i="3"/>
  <c r="Q31" i="3"/>
  <c r="P31" i="3"/>
  <c r="E31" i="3"/>
  <c r="S30" i="3"/>
  <c r="R30" i="3"/>
  <c r="Q30" i="3"/>
  <c r="P30" i="3"/>
  <c r="E30" i="3"/>
  <c r="U30" i="3" s="1"/>
  <c r="U29" i="3"/>
  <c r="T29" i="3"/>
  <c r="S29" i="3"/>
  <c r="R29" i="3"/>
  <c r="Q29" i="3"/>
  <c r="P29" i="3"/>
  <c r="E29" i="3"/>
  <c r="S28" i="3"/>
  <c r="R28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U17" i="3"/>
  <c r="T17" i="3"/>
  <c r="S17" i="3"/>
  <c r="R17" i="3"/>
  <c r="Q17" i="3"/>
  <c r="P17" i="3"/>
  <c r="E17" i="3"/>
  <c r="S16" i="3"/>
  <c r="R16" i="3"/>
  <c r="Q16" i="3"/>
  <c r="P16" i="3"/>
  <c r="E16" i="3"/>
  <c r="T16" i="3" s="1"/>
  <c r="S15" i="3"/>
  <c r="R15" i="3"/>
  <c r="Q15" i="3"/>
  <c r="P15" i="3"/>
  <c r="E15" i="3"/>
  <c r="U15" i="3" s="1"/>
  <c r="T14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S64" i="2"/>
  <c r="R64" i="2"/>
  <c r="Q64" i="2"/>
  <c r="P64" i="2"/>
  <c r="E64" i="2"/>
  <c r="U64" i="2" s="1"/>
  <c r="U63" i="2"/>
  <c r="S63" i="2"/>
  <c r="R63" i="2"/>
  <c r="Q63" i="2"/>
  <c r="P63" i="2"/>
  <c r="P62" i="2" s="1"/>
  <c r="E63" i="2"/>
  <c r="S62" i="2"/>
  <c r="R62" i="2"/>
  <c r="U60" i="2"/>
  <c r="S60" i="2"/>
  <c r="R60" i="2"/>
  <c r="Q60" i="2"/>
  <c r="P60" i="2"/>
  <c r="E60" i="2"/>
  <c r="T60" i="2" s="1"/>
  <c r="U59" i="2"/>
  <c r="T59" i="2"/>
  <c r="S59" i="2"/>
  <c r="R59" i="2"/>
  <c r="Q59" i="2"/>
  <c r="P59" i="2"/>
  <c r="E59" i="2"/>
  <c r="S58" i="2"/>
  <c r="R58" i="2"/>
  <c r="Q58" i="2"/>
  <c r="P58" i="2"/>
  <c r="E58" i="2"/>
  <c r="T58" i="2" s="1"/>
  <c r="U57" i="2"/>
  <c r="S57" i="2"/>
  <c r="R57" i="2"/>
  <c r="Q57" i="2"/>
  <c r="P57" i="2"/>
  <c r="E57" i="2"/>
  <c r="T57" i="2" s="1"/>
  <c r="R56" i="2"/>
  <c r="U55" i="2"/>
  <c r="S55" i="2"/>
  <c r="R55" i="2"/>
  <c r="Q55" i="2"/>
  <c r="P55" i="2"/>
  <c r="E55" i="2"/>
  <c r="T55" i="2" s="1"/>
  <c r="U54" i="2"/>
  <c r="T54" i="2"/>
  <c r="S54" i="2"/>
  <c r="R54" i="2"/>
  <c r="Q54" i="2"/>
  <c r="P54" i="2"/>
  <c r="E54" i="2"/>
  <c r="S53" i="2"/>
  <c r="R53" i="2"/>
  <c r="Q53" i="2"/>
  <c r="P53" i="2"/>
  <c r="E53" i="2"/>
  <c r="U53" i="2" s="1"/>
  <c r="S52" i="2"/>
  <c r="R52" i="2"/>
  <c r="Q52" i="2"/>
  <c r="P52" i="2"/>
  <c r="E52" i="2"/>
  <c r="U52" i="2" s="1"/>
  <c r="U51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U47" i="2"/>
  <c r="T47" i="2"/>
  <c r="S47" i="2"/>
  <c r="R47" i="2"/>
  <c r="Q47" i="2"/>
  <c r="P47" i="2"/>
  <c r="E47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U35" i="2"/>
  <c r="S35" i="2"/>
  <c r="R35" i="2"/>
  <c r="Q35" i="2"/>
  <c r="P35" i="2"/>
  <c r="E35" i="2"/>
  <c r="T35" i="2" s="1"/>
  <c r="U34" i="2"/>
  <c r="T34" i="2"/>
  <c r="S34" i="2"/>
  <c r="R34" i="2"/>
  <c r="Q34" i="2"/>
  <c r="P34" i="2"/>
  <c r="E34" i="2"/>
  <c r="S33" i="2"/>
  <c r="R33" i="2"/>
  <c r="Q33" i="2"/>
  <c r="P33" i="2"/>
  <c r="E33" i="2"/>
  <c r="S32" i="2"/>
  <c r="R32" i="2"/>
  <c r="Q32" i="2"/>
  <c r="P32" i="2"/>
  <c r="E32" i="2"/>
  <c r="U32" i="2" s="1"/>
  <c r="U31" i="2"/>
  <c r="S31" i="2"/>
  <c r="R31" i="2"/>
  <c r="Q31" i="2"/>
  <c r="P31" i="2"/>
  <c r="E31" i="2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S27" i="2"/>
  <c r="R27" i="2"/>
  <c r="Q27" i="2"/>
  <c r="P27" i="2"/>
  <c r="E27" i="2"/>
  <c r="U27" i="2" s="1"/>
  <c r="S26" i="2"/>
  <c r="R26" i="2"/>
  <c r="Q26" i="2"/>
  <c r="P26" i="2"/>
  <c r="E26" i="2"/>
  <c r="T26" i="2" s="1"/>
  <c r="U25" i="2"/>
  <c r="T25" i="2"/>
  <c r="S25" i="2"/>
  <c r="R25" i="2"/>
  <c r="Q25" i="2"/>
  <c r="P25" i="2"/>
  <c r="E25" i="2"/>
  <c r="S24" i="2"/>
  <c r="R24" i="2"/>
  <c r="Q24" i="2"/>
  <c r="P24" i="2"/>
  <c r="E24" i="2"/>
  <c r="U24" i="2" s="1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S17" i="2"/>
  <c r="R17" i="2"/>
  <c r="Q17" i="2"/>
  <c r="P17" i="2"/>
  <c r="E17" i="2"/>
  <c r="T17" i="2" s="1"/>
  <c r="S16" i="2"/>
  <c r="R16" i="2"/>
  <c r="Q16" i="2"/>
  <c r="P16" i="2"/>
  <c r="E16" i="2"/>
  <c r="U16" i="2" s="1"/>
  <c r="U15" i="2"/>
  <c r="S15" i="2"/>
  <c r="R15" i="2"/>
  <c r="Q15" i="2"/>
  <c r="P15" i="2"/>
  <c r="E15" i="2"/>
  <c r="T15" i="2" s="1"/>
  <c r="U14" i="2"/>
  <c r="T14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R9" i="2"/>
  <c r="U64" i="1"/>
  <c r="T64" i="1"/>
  <c r="S64" i="1"/>
  <c r="R64" i="1"/>
  <c r="Q64" i="1"/>
  <c r="P64" i="1"/>
  <c r="E64" i="1"/>
  <c r="S63" i="1"/>
  <c r="R63" i="1"/>
  <c r="Q63" i="1"/>
  <c r="P63" i="1"/>
  <c r="E63" i="1"/>
  <c r="E62" i="1" s="1"/>
  <c r="U62" i="1" s="1"/>
  <c r="S62" i="1"/>
  <c r="R62" i="1"/>
  <c r="S60" i="1"/>
  <c r="R60" i="1"/>
  <c r="Q60" i="1"/>
  <c r="P60" i="1"/>
  <c r="E60" i="1"/>
  <c r="U60" i="1" s="1"/>
  <c r="S59" i="1"/>
  <c r="R59" i="1"/>
  <c r="Q59" i="1"/>
  <c r="P59" i="1"/>
  <c r="E59" i="1"/>
  <c r="T59" i="1" s="1"/>
  <c r="U58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S56" i="1"/>
  <c r="R56" i="1"/>
  <c r="S55" i="1"/>
  <c r="R55" i="1"/>
  <c r="Q55" i="1"/>
  <c r="P55" i="1"/>
  <c r="E55" i="1"/>
  <c r="U55" i="1" s="1"/>
  <c r="S54" i="1"/>
  <c r="R54" i="1"/>
  <c r="Q54" i="1"/>
  <c r="P54" i="1"/>
  <c r="E54" i="1"/>
  <c r="T54" i="1" s="1"/>
  <c r="U53" i="1"/>
  <c r="T53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R44" i="1"/>
  <c r="S42" i="1"/>
  <c r="R42" i="1"/>
  <c r="Q42" i="1"/>
  <c r="P42" i="1"/>
  <c r="E42" i="1"/>
  <c r="U42" i="1" s="1"/>
  <c r="S41" i="1"/>
  <c r="R41" i="1"/>
  <c r="Q41" i="1"/>
  <c r="P41" i="1"/>
  <c r="E41" i="1"/>
  <c r="T41" i="1" s="1"/>
  <c r="T40" i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T36" i="1" s="1"/>
  <c r="S35" i="1"/>
  <c r="R35" i="1"/>
  <c r="Q35" i="1"/>
  <c r="P35" i="1"/>
  <c r="E35" i="1"/>
  <c r="U35" i="1" s="1"/>
  <c r="S34" i="1"/>
  <c r="R34" i="1"/>
  <c r="Q34" i="1"/>
  <c r="P34" i="1"/>
  <c r="E34" i="1"/>
  <c r="U34" i="1" s="1"/>
  <c r="S33" i="1"/>
  <c r="R33" i="1"/>
  <c r="Q33" i="1"/>
  <c r="U33" i="1" s="1"/>
  <c r="P33" i="1"/>
  <c r="E33" i="1"/>
  <c r="T33" i="1" s="1"/>
  <c r="U32" i="1"/>
  <c r="T32" i="1"/>
  <c r="S32" i="1"/>
  <c r="R32" i="1"/>
  <c r="Q32" i="1"/>
  <c r="P32" i="1"/>
  <c r="E32" i="1"/>
  <c r="S31" i="1"/>
  <c r="R31" i="1"/>
  <c r="Q31" i="1"/>
  <c r="P31" i="1"/>
  <c r="E31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S25" i="1"/>
  <c r="R25" i="1"/>
  <c r="Q25" i="1"/>
  <c r="P25" i="1"/>
  <c r="E25" i="1"/>
  <c r="U25" i="1" s="1"/>
  <c r="S24" i="1"/>
  <c r="R24" i="1"/>
  <c r="Q24" i="1"/>
  <c r="P24" i="1"/>
  <c r="E24" i="1"/>
  <c r="T24" i="1" s="1"/>
  <c r="S23" i="1"/>
  <c r="R23" i="1"/>
  <c r="Q23" i="1"/>
  <c r="U23" i="1" s="1"/>
  <c r="P23" i="1"/>
  <c r="E23" i="1"/>
  <c r="T23" i="1" s="1"/>
  <c r="S22" i="1"/>
  <c r="R22" i="1"/>
  <c r="Q22" i="1"/>
  <c r="U22" i="1" s="1"/>
  <c r="P22" i="1"/>
  <c r="T22" i="1" s="1"/>
  <c r="E22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U19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T16" i="1" s="1"/>
  <c r="S15" i="1"/>
  <c r="R15" i="1"/>
  <c r="Q15" i="1"/>
  <c r="P15" i="1"/>
  <c r="E15" i="1"/>
  <c r="T15" i="1" s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3" i="1" s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46" i="5" l="1"/>
  <c r="T46" i="5"/>
  <c r="U55" i="10"/>
  <c r="T55" i="10"/>
  <c r="U59" i="11"/>
  <c r="T59" i="11"/>
  <c r="T38" i="16"/>
  <c r="U38" i="16"/>
  <c r="T45" i="18"/>
  <c r="U45" i="18"/>
  <c r="T29" i="22"/>
  <c r="U29" i="22"/>
  <c r="U53" i="22"/>
  <c r="T53" i="22"/>
  <c r="U46" i="1"/>
  <c r="T52" i="1"/>
  <c r="T46" i="2"/>
  <c r="U12" i="3"/>
  <c r="T24" i="3"/>
  <c r="T20" i="5"/>
  <c r="T16" i="7"/>
  <c r="U34" i="8"/>
  <c r="T34" i="8"/>
  <c r="U12" i="9"/>
  <c r="U14" i="10"/>
  <c r="T14" i="10"/>
  <c r="U14" i="12"/>
  <c r="T14" i="12"/>
  <c r="T26" i="12"/>
  <c r="U26" i="12"/>
  <c r="U37" i="13"/>
  <c r="T37" i="13"/>
  <c r="T14" i="14"/>
  <c r="U14" i="14"/>
  <c r="U48" i="18"/>
  <c r="T48" i="18"/>
  <c r="U21" i="20"/>
  <c r="T21" i="20"/>
  <c r="U12" i="1"/>
  <c r="T14" i="1"/>
  <c r="U24" i="1"/>
  <c r="T27" i="1"/>
  <c r="U36" i="1"/>
  <c r="T45" i="1"/>
  <c r="U47" i="1"/>
  <c r="U59" i="1"/>
  <c r="T16" i="2"/>
  <c r="U17" i="2"/>
  <c r="U33" i="2"/>
  <c r="T36" i="2"/>
  <c r="U37" i="2"/>
  <c r="T45" i="2"/>
  <c r="U58" i="2"/>
  <c r="T15" i="3"/>
  <c r="U16" i="3"/>
  <c r="T23" i="3"/>
  <c r="T27" i="3"/>
  <c r="U31" i="3"/>
  <c r="U37" i="3"/>
  <c r="U49" i="3"/>
  <c r="T52" i="3"/>
  <c r="T27" i="4"/>
  <c r="U30" i="4"/>
  <c r="U38" i="4"/>
  <c r="T19" i="5"/>
  <c r="T31" i="5"/>
  <c r="T12" i="7"/>
  <c r="U14" i="7"/>
  <c r="T14" i="7"/>
  <c r="U27" i="7"/>
  <c r="T27" i="7"/>
  <c r="U52" i="7"/>
  <c r="T52" i="7"/>
  <c r="U13" i="9"/>
  <c r="T13" i="9"/>
  <c r="U19" i="9"/>
  <c r="T19" i="9"/>
  <c r="U36" i="9"/>
  <c r="T36" i="9"/>
  <c r="T60" i="9"/>
  <c r="U60" i="9"/>
  <c r="T35" i="10"/>
  <c r="U35" i="10"/>
  <c r="T49" i="10"/>
  <c r="U49" i="10"/>
  <c r="T21" i="11"/>
  <c r="U21" i="11"/>
  <c r="U35" i="11"/>
  <c r="T35" i="11"/>
  <c r="T46" i="11"/>
  <c r="U54" i="11"/>
  <c r="T54" i="11"/>
  <c r="T20" i="13"/>
  <c r="U20" i="13"/>
  <c r="U31" i="13"/>
  <c r="U45" i="13"/>
  <c r="T45" i="13"/>
  <c r="T46" i="15"/>
  <c r="U46" i="15"/>
  <c r="T31" i="16"/>
  <c r="U31" i="16"/>
  <c r="T18" i="17"/>
  <c r="U18" i="17"/>
  <c r="T32" i="17"/>
  <c r="U32" i="17"/>
  <c r="T48" i="17"/>
  <c r="U48" i="17"/>
  <c r="T58" i="19"/>
  <c r="U58" i="19"/>
  <c r="G43" i="18"/>
  <c r="O43" i="18"/>
  <c r="U32" i="7"/>
  <c r="T32" i="7"/>
  <c r="U57" i="8"/>
  <c r="T57" i="8"/>
  <c r="U41" i="10"/>
  <c r="T41" i="10"/>
  <c r="U21" i="12"/>
  <c r="T21" i="12"/>
  <c r="U21" i="15"/>
  <c r="T21" i="15"/>
  <c r="T17" i="16"/>
  <c r="U17" i="16"/>
  <c r="U52" i="16"/>
  <c r="T52" i="16"/>
  <c r="K43" i="22"/>
  <c r="S43" i="22" s="1"/>
  <c r="S56" i="22"/>
  <c r="K43" i="14"/>
  <c r="S43" i="14" s="1"/>
  <c r="S56" i="14"/>
  <c r="U15" i="1"/>
  <c r="U49" i="1"/>
  <c r="U34" i="3"/>
  <c r="P62" i="4"/>
  <c r="U30" i="6"/>
  <c r="T30" i="6"/>
  <c r="U55" i="6"/>
  <c r="T55" i="6"/>
  <c r="U18" i="7"/>
  <c r="T18" i="7"/>
  <c r="U52" i="8"/>
  <c r="T52" i="8"/>
  <c r="U38" i="10"/>
  <c r="T38" i="10"/>
  <c r="U25" i="11"/>
  <c r="T25" i="11"/>
  <c r="U23" i="13"/>
  <c r="T23" i="13"/>
  <c r="T49" i="15"/>
  <c r="U49" i="15"/>
  <c r="U34" i="16"/>
  <c r="T34" i="16"/>
  <c r="U17" i="17"/>
  <c r="U39" i="18"/>
  <c r="T39" i="18"/>
  <c r="U64" i="19"/>
  <c r="T64" i="19"/>
  <c r="T15" i="20"/>
  <c r="U15" i="20"/>
  <c r="T38" i="21"/>
  <c r="U38" i="21"/>
  <c r="O65" i="7"/>
  <c r="P62" i="1"/>
  <c r="U26" i="2"/>
  <c r="T53" i="5"/>
  <c r="U53" i="5"/>
  <c r="U48" i="6"/>
  <c r="T48" i="6"/>
  <c r="U49" i="7"/>
  <c r="T49" i="7"/>
  <c r="U33" i="9"/>
  <c r="U22" i="10"/>
  <c r="T22" i="10"/>
  <c r="U38" i="12"/>
  <c r="T38" i="12"/>
  <c r="U30" i="14"/>
  <c r="T30" i="14"/>
  <c r="U20" i="15"/>
  <c r="T20" i="15"/>
  <c r="U16" i="16"/>
  <c r="T16" i="16"/>
  <c r="U16" i="18"/>
  <c r="T16" i="18"/>
  <c r="U21" i="19"/>
  <c r="T21" i="19"/>
  <c r="T24" i="19"/>
  <c r="U24" i="19"/>
  <c r="T10" i="22"/>
  <c r="U10" i="22"/>
  <c r="U49" i="23"/>
  <c r="T49" i="23"/>
  <c r="T24" i="6"/>
  <c r="U24" i="6"/>
  <c r="U16" i="8"/>
  <c r="T16" i="8"/>
  <c r="U33" i="8"/>
  <c r="T33" i="8"/>
  <c r="T55" i="9"/>
  <c r="U55" i="9"/>
  <c r="U13" i="12"/>
  <c r="T13" i="12"/>
  <c r="U25" i="12"/>
  <c r="T25" i="12"/>
  <c r="U55" i="12"/>
  <c r="T55" i="12"/>
  <c r="T25" i="16"/>
  <c r="U25" i="16"/>
  <c r="U45" i="16"/>
  <c r="T45" i="16"/>
  <c r="T60" i="16"/>
  <c r="U60" i="16"/>
  <c r="T26" i="17"/>
  <c r="U26" i="17"/>
  <c r="T32" i="18"/>
  <c r="U32" i="18"/>
  <c r="U30" i="21"/>
  <c r="T30" i="21"/>
  <c r="T15" i="23"/>
  <c r="U15" i="23"/>
  <c r="T27" i="23"/>
  <c r="U27" i="23"/>
  <c r="T21" i="1"/>
  <c r="T34" i="1"/>
  <c r="T13" i="2"/>
  <c r="T24" i="2"/>
  <c r="T30" i="2"/>
  <c r="T53" i="2"/>
  <c r="T10" i="3"/>
  <c r="Q44" i="3"/>
  <c r="T46" i="3"/>
  <c r="U58" i="3"/>
  <c r="T14" i="4"/>
  <c r="T21" i="4"/>
  <c r="T55" i="4"/>
  <c r="T63" i="4"/>
  <c r="T18" i="6"/>
  <c r="U57" i="6"/>
  <c r="T26" i="7"/>
  <c r="U26" i="7"/>
  <c r="T41" i="7"/>
  <c r="T47" i="7"/>
  <c r="U30" i="8"/>
  <c r="T30" i="8"/>
  <c r="U45" i="9"/>
  <c r="U49" i="9"/>
  <c r="T49" i="9"/>
  <c r="U17" i="10"/>
  <c r="U42" i="10"/>
  <c r="T42" i="10"/>
  <c r="U58" i="10"/>
  <c r="T58" i="10"/>
  <c r="U45" i="11"/>
  <c r="T45" i="11"/>
  <c r="U48" i="14"/>
  <c r="T48" i="14"/>
  <c r="U25" i="21"/>
  <c r="T25" i="21"/>
  <c r="T11" i="1"/>
  <c r="T20" i="1"/>
  <c r="U31" i="1"/>
  <c r="U41" i="1"/>
  <c r="T23" i="2"/>
  <c r="T52" i="2"/>
  <c r="U21" i="3"/>
  <c r="T55" i="3"/>
  <c r="T13" i="4"/>
  <c r="T20" i="4"/>
  <c r="U36" i="4"/>
  <c r="U48" i="4"/>
  <c r="T51" i="4"/>
  <c r="T12" i="5"/>
  <c r="U13" i="5"/>
  <c r="T23" i="5"/>
  <c r="T27" i="5"/>
  <c r="U52" i="5"/>
  <c r="T52" i="5"/>
  <c r="U14" i="6"/>
  <c r="U47" i="6"/>
  <c r="T47" i="6"/>
  <c r="U58" i="6"/>
  <c r="T58" i="6"/>
  <c r="T36" i="7"/>
  <c r="U36" i="7"/>
  <c r="T48" i="7"/>
  <c r="U48" i="7"/>
  <c r="U38" i="8"/>
  <c r="T38" i="8"/>
  <c r="U32" i="9"/>
  <c r="T32" i="9"/>
  <c r="U21" i="10"/>
  <c r="T21" i="10"/>
  <c r="T42" i="11"/>
  <c r="U42" i="11"/>
  <c r="U37" i="12"/>
  <c r="T37" i="12"/>
  <c r="U15" i="13"/>
  <c r="T15" i="13"/>
  <c r="U38" i="13"/>
  <c r="T38" i="13"/>
  <c r="U64" i="14"/>
  <c r="U52" i="15"/>
  <c r="U23" i="16"/>
  <c r="U58" i="16"/>
  <c r="U24" i="17"/>
  <c r="U52" i="17"/>
  <c r="T52" i="17"/>
  <c r="U58" i="17"/>
  <c r="T58" i="17"/>
  <c r="T49" i="18"/>
  <c r="U49" i="18"/>
  <c r="U14" i="19"/>
  <c r="T14" i="19"/>
  <c r="U20" i="19"/>
  <c r="T20" i="19"/>
  <c r="U45" i="10"/>
  <c r="T45" i="10"/>
  <c r="U49" i="12"/>
  <c r="T49" i="12"/>
  <c r="U14" i="15"/>
  <c r="T14" i="15"/>
  <c r="U42" i="15"/>
  <c r="T42" i="15"/>
  <c r="U10" i="18"/>
  <c r="T10" i="18"/>
  <c r="U24" i="5"/>
  <c r="T58" i="8"/>
  <c r="U58" i="8"/>
  <c r="U34" i="10"/>
  <c r="T34" i="10"/>
  <c r="U14" i="11"/>
  <c r="T14" i="11"/>
  <c r="T34" i="11"/>
  <c r="U34" i="11"/>
  <c r="U22" i="12"/>
  <c r="T22" i="12"/>
  <c r="U30" i="13"/>
  <c r="T30" i="13"/>
  <c r="U17" i="14"/>
  <c r="T59" i="15"/>
  <c r="U59" i="15"/>
  <c r="T30" i="16"/>
  <c r="U30" i="16"/>
  <c r="T31" i="17"/>
  <c r="U31" i="17"/>
  <c r="T19" i="18"/>
  <c r="U19" i="18"/>
  <c r="U12" i="21"/>
  <c r="T12" i="21"/>
  <c r="U16" i="1"/>
  <c r="U54" i="1"/>
  <c r="T29" i="2"/>
  <c r="T31" i="2"/>
  <c r="U48" i="2"/>
  <c r="U32" i="4"/>
  <c r="T49" i="5"/>
  <c r="U49" i="5"/>
  <c r="U53" i="7"/>
  <c r="U12" i="8"/>
  <c r="T15" i="8"/>
  <c r="U15" i="8"/>
  <c r="U20" i="9"/>
  <c r="T20" i="9"/>
  <c r="U30" i="10"/>
  <c r="T30" i="10"/>
  <c r="T55" i="11"/>
  <c r="U55" i="11"/>
  <c r="T46" i="13"/>
  <c r="U13" i="15"/>
  <c r="T13" i="15"/>
  <c r="T53" i="15"/>
  <c r="U53" i="15"/>
  <c r="U24" i="16"/>
  <c r="T24" i="16"/>
  <c r="U37" i="16"/>
  <c r="U59" i="16"/>
  <c r="T59" i="16"/>
  <c r="U25" i="17"/>
  <c r="T25" i="17"/>
  <c r="T49" i="17"/>
  <c r="U49" i="17"/>
  <c r="T17" i="19"/>
  <c r="U17" i="19"/>
  <c r="T29" i="20"/>
  <c r="U29" i="20"/>
  <c r="U64" i="5"/>
  <c r="U33" i="6"/>
  <c r="P9" i="7"/>
  <c r="U31" i="7"/>
  <c r="U36" i="8"/>
  <c r="T40" i="8"/>
  <c r="T59" i="8"/>
  <c r="U30" i="9"/>
  <c r="T34" i="9"/>
  <c r="U47" i="9"/>
  <c r="U19" i="10"/>
  <c r="U27" i="10"/>
  <c r="T36" i="10"/>
  <c r="T50" i="10"/>
  <c r="T53" i="10"/>
  <c r="T32" i="11"/>
  <c r="T36" i="11"/>
  <c r="T15" i="12"/>
  <c r="T27" i="12"/>
  <c r="T42" i="12"/>
  <c r="T59" i="12"/>
  <c r="T32" i="13"/>
  <c r="T39" i="13"/>
  <c r="T54" i="13"/>
  <c r="U13" i="16"/>
  <c r="T10" i="17"/>
  <c r="U59" i="18"/>
  <c r="T59" i="18"/>
  <c r="U37" i="21"/>
  <c r="T37" i="21"/>
  <c r="T24" i="23"/>
  <c r="U24" i="23"/>
  <c r="T46" i="23"/>
  <c r="U46" i="23"/>
  <c r="T22" i="11"/>
  <c r="T49" i="11"/>
  <c r="U10" i="12"/>
  <c r="T34" i="12"/>
  <c r="T45" i="12"/>
  <c r="T58" i="12"/>
  <c r="T16" i="13"/>
  <c r="T24" i="13"/>
  <c r="T31" i="13"/>
  <c r="T53" i="13"/>
  <c r="T59" i="13"/>
  <c r="U22" i="14"/>
  <c r="T25" i="14"/>
  <c r="T49" i="14"/>
  <c r="E62" i="14"/>
  <c r="U62" i="14" s="1"/>
  <c r="U15" i="15"/>
  <c r="T22" i="15"/>
  <c r="U54" i="15"/>
  <c r="U39" i="16"/>
  <c r="T42" i="16"/>
  <c r="T46" i="16"/>
  <c r="U19" i="17"/>
  <c r="U39" i="17"/>
  <c r="U23" i="19"/>
  <c r="T23" i="19"/>
  <c r="D43" i="1"/>
  <c r="N43" i="13"/>
  <c r="L43" i="3"/>
  <c r="U14" i="20"/>
  <c r="T14" i="20"/>
  <c r="T40" i="23"/>
  <c r="U40" i="23"/>
  <c r="O43" i="2"/>
  <c r="O61" i="2" s="1"/>
  <c r="O65" i="2" s="1"/>
  <c r="U14" i="8"/>
  <c r="U46" i="8"/>
  <c r="Q62" i="14"/>
  <c r="Q56" i="16"/>
  <c r="U46" i="18"/>
  <c r="U23" i="21"/>
  <c r="U25" i="22"/>
  <c r="T25" i="22"/>
  <c r="T23" i="23"/>
  <c r="U23" i="23"/>
  <c r="F43" i="5"/>
  <c r="N43" i="5"/>
  <c r="U10" i="9"/>
  <c r="U23" i="10"/>
  <c r="U46" i="11"/>
  <c r="U46" i="13"/>
  <c r="U35" i="19"/>
  <c r="T35" i="19"/>
  <c r="U41" i="21"/>
  <c r="T41" i="21"/>
  <c r="K8" i="16"/>
  <c r="S8" i="16" s="1"/>
  <c r="N43" i="21"/>
  <c r="Q56" i="17"/>
  <c r="U27" i="18"/>
  <c r="U40" i="18"/>
  <c r="U13" i="19"/>
  <c r="U25" i="19"/>
  <c r="U30" i="19"/>
  <c r="U25" i="20"/>
  <c r="U47" i="20"/>
  <c r="T22" i="23"/>
  <c r="U53" i="23"/>
  <c r="G8" i="18"/>
  <c r="O8" i="18"/>
  <c r="R9" i="17"/>
  <c r="D8" i="11"/>
  <c r="M8" i="11"/>
  <c r="M61" i="11" s="1"/>
  <c r="M65" i="11" s="1"/>
  <c r="G8" i="10"/>
  <c r="C8" i="6"/>
  <c r="L8" i="6"/>
  <c r="O8" i="2"/>
  <c r="G8" i="23"/>
  <c r="G61" i="23" s="1"/>
  <c r="G65" i="23" s="1"/>
  <c r="J8" i="22"/>
  <c r="J61" i="22" s="1"/>
  <c r="J65" i="22" s="1"/>
  <c r="O8" i="15"/>
  <c r="S28" i="11"/>
  <c r="R28" i="8"/>
  <c r="G8" i="7"/>
  <c r="B43" i="23"/>
  <c r="N43" i="19"/>
  <c r="G43" i="10"/>
  <c r="I43" i="23"/>
  <c r="L43" i="22"/>
  <c r="G43" i="13"/>
  <c r="V43" i="12"/>
  <c r="U33" i="23"/>
  <c r="H8" i="23"/>
  <c r="F43" i="21"/>
  <c r="F43" i="13"/>
  <c r="I43" i="12"/>
  <c r="J43" i="9"/>
  <c r="R43" i="9" s="1"/>
  <c r="T34" i="23"/>
  <c r="T51" i="23"/>
  <c r="B8" i="1"/>
  <c r="K8" i="1"/>
  <c r="H43" i="7"/>
  <c r="I43" i="4"/>
  <c r="I61" i="4" s="1"/>
  <c r="I65" i="4" s="1"/>
  <c r="G43" i="19"/>
  <c r="F43" i="6"/>
  <c r="F61" i="6" s="1"/>
  <c r="F65" i="6" s="1"/>
  <c r="G43" i="3"/>
  <c r="V43" i="19"/>
  <c r="V43" i="7"/>
  <c r="V61" i="7" s="1"/>
  <c r="V65" i="7" s="1"/>
  <c r="T33" i="18"/>
  <c r="T54" i="19"/>
  <c r="T59" i="19"/>
  <c r="T23" i="20"/>
  <c r="T27" i="20"/>
  <c r="T33" i="20"/>
  <c r="T35" i="20"/>
  <c r="T45" i="20"/>
  <c r="T19" i="21"/>
  <c r="T46" i="21"/>
  <c r="T55" i="21"/>
  <c r="T15" i="22"/>
  <c r="T36" i="22"/>
  <c r="U40" i="22"/>
  <c r="T46" i="22"/>
  <c r="T59" i="22"/>
  <c r="T12" i="23"/>
  <c r="U31" i="23"/>
  <c r="T50" i="23"/>
  <c r="C8" i="21"/>
  <c r="R9" i="21"/>
  <c r="I8" i="14"/>
  <c r="C8" i="13"/>
  <c r="L8" i="13"/>
  <c r="G8" i="12"/>
  <c r="O8" i="12"/>
  <c r="R9" i="4"/>
  <c r="C8" i="17"/>
  <c r="R28" i="17"/>
  <c r="B8" i="12"/>
  <c r="S28" i="12"/>
  <c r="F8" i="11"/>
  <c r="N8" i="11"/>
  <c r="J43" i="21"/>
  <c r="R43" i="21" s="1"/>
  <c r="H43" i="16"/>
  <c r="L43" i="9"/>
  <c r="G43" i="2"/>
  <c r="G61" i="2" s="1"/>
  <c r="G65" i="2" s="1"/>
  <c r="I43" i="1"/>
  <c r="D43" i="20"/>
  <c r="D43" i="12"/>
  <c r="D61" i="12" s="1"/>
  <c r="D65" i="12" s="1"/>
  <c r="M43" i="12"/>
  <c r="N43" i="9"/>
  <c r="C43" i="7"/>
  <c r="D43" i="4"/>
  <c r="H43" i="3"/>
  <c r="B43" i="2"/>
  <c r="K43" i="2"/>
  <c r="S43" i="2" s="1"/>
  <c r="E62" i="19"/>
  <c r="U62" i="19" s="1"/>
  <c r="U33" i="20"/>
  <c r="U36" i="21"/>
  <c r="U23" i="22"/>
  <c r="Q62" i="22"/>
  <c r="U10" i="23"/>
  <c r="U14" i="23"/>
  <c r="D8" i="1"/>
  <c r="I8" i="15"/>
  <c r="R9" i="14"/>
  <c r="K8" i="10"/>
  <c r="F8" i="9"/>
  <c r="N8" i="9"/>
  <c r="N61" i="9" s="1"/>
  <c r="N65" i="9" s="1"/>
  <c r="J8" i="18"/>
  <c r="R8" i="18" s="1"/>
  <c r="D8" i="17"/>
  <c r="S28" i="17"/>
  <c r="R28" i="10"/>
  <c r="F8" i="6"/>
  <c r="N8" i="6"/>
  <c r="I8" i="5"/>
  <c r="M43" i="1"/>
  <c r="I43" i="20"/>
  <c r="J43" i="7"/>
  <c r="R43" i="7" s="1"/>
  <c r="I43" i="19"/>
  <c r="L43" i="18"/>
  <c r="L61" i="18" s="1"/>
  <c r="L65" i="18" s="1"/>
  <c r="O43" i="17"/>
  <c r="G43" i="9"/>
  <c r="D43" i="7"/>
  <c r="H43" i="6"/>
  <c r="B43" i="5"/>
  <c r="C43" i="2"/>
  <c r="I8" i="6"/>
  <c r="C8" i="5"/>
  <c r="L8" i="5"/>
  <c r="S28" i="18"/>
  <c r="R28" i="13"/>
  <c r="S28" i="10"/>
  <c r="G8" i="6"/>
  <c r="G61" i="6" s="1"/>
  <c r="G65" i="6" s="1"/>
  <c r="O8" i="6"/>
  <c r="D8" i="4"/>
  <c r="K8" i="2"/>
  <c r="K61" i="2" s="1"/>
  <c r="K65" i="2" s="1"/>
  <c r="F43" i="23"/>
  <c r="M43" i="18"/>
  <c r="G43" i="12"/>
  <c r="G61" i="12" s="1"/>
  <c r="G65" i="12" s="1"/>
  <c r="M43" i="10"/>
  <c r="M61" i="10" s="1"/>
  <c r="M65" i="10" s="1"/>
  <c r="B43" i="8"/>
  <c r="B61" i="8" s="1"/>
  <c r="B65" i="8" s="1"/>
  <c r="K43" i="8"/>
  <c r="S43" i="8" s="1"/>
  <c r="F43" i="7"/>
  <c r="I43" i="6"/>
  <c r="I61" i="6" s="1"/>
  <c r="I65" i="6" s="1"/>
  <c r="P44" i="21"/>
  <c r="U45" i="23"/>
  <c r="I8" i="23"/>
  <c r="C8" i="22"/>
  <c r="L8" i="22"/>
  <c r="L61" i="22" s="1"/>
  <c r="I8" i="20"/>
  <c r="I61" i="20" s="1"/>
  <c r="I65" i="20" s="1"/>
  <c r="C8" i="19"/>
  <c r="D8" i="18"/>
  <c r="M8" i="18"/>
  <c r="D8" i="10"/>
  <c r="M8" i="10"/>
  <c r="H8" i="9"/>
  <c r="I8" i="8"/>
  <c r="I8" i="7"/>
  <c r="M8" i="2"/>
  <c r="W8" i="22"/>
  <c r="W61" i="22" s="1"/>
  <c r="W65" i="22" s="1"/>
  <c r="W8" i="14"/>
  <c r="W8" i="10"/>
  <c r="W8" i="6"/>
  <c r="W8" i="2"/>
  <c r="D8" i="23"/>
  <c r="D61" i="23" s="1"/>
  <c r="D65" i="23" s="1"/>
  <c r="G8" i="17"/>
  <c r="O8" i="17"/>
  <c r="D8" i="7"/>
  <c r="D61" i="7" s="1"/>
  <c r="D65" i="7" s="1"/>
  <c r="S28" i="7"/>
  <c r="O43" i="1"/>
  <c r="B43" i="20"/>
  <c r="L43" i="19"/>
  <c r="J43" i="15"/>
  <c r="R43" i="15" s="1"/>
  <c r="D43" i="6"/>
  <c r="M43" i="6"/>
  <c r="I43" i="17"/>
  <c r="I61" i="17" s="1"/>
  <c r="I65" i="17" s="1"/>
  <c r="L43" i="16"/>
  <c r="D43" i="5"/>
  <c r="V43" i="17"/>
  <c r="E62" i="23"/>
  <c r="U62" i="23" s="1"/>
  <c r="P62" i="23"/>
  <c r="Q62" i="23"/>
  <c r="F61" i="23"/>
  <c r="F65" i="23" s="1"/>
  <c r="J43" i="23"/>
  <c r="R43" i="23" s="1"/>
  <c r="U58" i="23"/>
  <c r="H43" i="23"/>
  <c r="V43" i="23"/>
  <c r="V61" i="23" s="1"/>
  <c r="V65" i="23" s="1"/>
  <c r="I61" i="23"/>
  <c r="I65" i="23" s="1"/>
  <c r="O61" i="23"/>
  <c r="O65" i="23" s="1"/>
  <c r="N61" i="23"/>
  <c r="N65" i="23" s="1"/>
  <c r="P44" i="23"/>
  <c r="W61" i="23"/>
  <c r="W65" i="23" s="1"/>
  <c r="T42" i="23"/>
  <c r="T41" i="23"/>
  <c r="M8" i="23"/>
  <c r="M61" i="23" s="1"/>
  <c r="M65" i="23" s="1"/>
  <c r="T19" i="23"/>
  <c r="K8" i="23"/>
  <c r="S8" i="23" s="1"/>
  <c r="P9" i="23"/>
  <c r="R9" i="23"/>
  <c r="Q9" i="23"/>
  <c r="T11" i="23"/>
  <c r="L8" i="23"/>
  <c r="L61" i="23" s="1"/>
  <c r="B8" i="23"/>
  <c r="U60" i="22"/>
  <c r="B43" i="22"/>
  <c r="K61" i="22"/>
  <c r="K65" i="22" s="1"/>
  <c r="S65" i="22" s="1"/>
  <c r="D43" i="22"/>
  <c r="D61" i="22" s="1"/>
  <c r="D65" i="22" s="1"/>
  <c r="Q56" i="22"/>
  <c r="V61" i="22"/>
  <c r="V65" i="22" s="1"/>
  <c r="T58" i="22"/>
  <c r="M61" i="22"/>
  <c r="M65" i="22" s="1"/>
  <c r="U52" i="22"/>
  <c r="F61" i="22"/>
  <c r="F65" i="22" s="1"/>
  <c r="N61" i="22"/>
  <c r="N65" i="22" s="1"/>
  <c r="T38" i="22"/>
  <c r="U39" i="22"/>
  <c r="G8" i="22"/>
  <c r="G61" i="22" s="1"/>
  <c r="G65" i="22" s="1"/>
  <c r="O8" i="22"/>
  <c r="O61" i="22" s="1"/>
  <c r="O65" i="22" s="1"/>
  <c r="H8" i="22"/>
  <c r="H61" i="22" s="1"/>
  <c r="H65" i="22" s="1"/>
  <c r="I8" i="22"/>
  <c r="I61" i="22" s="1"/>
  <c r="I65" i="22" s="1"/>
  <c r="S9" i="22"/>
  <c r="T19" i="22"/>
  <c r="T18" i="22"/>
  <c r="P9" i="22"/>
  <c r="Q9" i="22"/>
  <c r="S8" i="22"/>
  <c r="B8" i="22"/>
  <c r="B61" i="22" s="1"/>
  <c r="B65" i="22" s="1"/>
  <c r="R9" i="22"/>
  <c r="D65" i="21"/>
  <c r="H43" i="21"/>
  <c r="M61" i="21"/>
  <c r="M65" i="21" s="1"/>
  <c r="B43" i="21"/>
  <c r="I43" i="21"/>
  <c r="T49" i="21"/>
  <c r="T48" i="21"/>
  <c r="T40" i="21"/>
  <c r="U39" i="21"/>
  <c r="Q28" i="21"/>
  <c r="T29" i="21"/>
  <c r="F8" i="21"/>
  <c r="F61" i="21" s="1"/>
  <c r="F65" i="21" s="1"/>
  <c r="N8" i="21"/>
  <c r="N61" i="21" s="1"/>
  <c r="N65" i="21" s="1"/>
  <c r="G8" i="21"/>
  <c r="G61" i="21" s="1"/>
  <c r="G65" i="21" s="1"/>
  <c r="O8" i="21"/>
  <c r="O61" i="21" s="1"/>
  <c r="O65" i="21" s="1"/>
  <c r="H8" i="21"/>
  <c r="I8" i="21"/>
  <c r="P9" i="21"/>
  <c r="Q9" i="21"/>
  <c r="L8" i="21"/>
  <c r="T11" i="21"/>
  <c r="J8" i="21"/>
  <c r="J61" i="21" s="1"/>
  <c r="J65" i="21" s="1"/>
  <c r="B8" i="21"/>
  <c r="B61" i="21" s="1"/>
  <c r="B65" i="21" s="1"/>
  <c r="O61" i="20"/>
  <c r="O65" i="20" s="1"/>
  <c r="F43" i="20"/>
  <c r="N43" i="20"/>
  <c r="T49" i="20"/>
  <c r="G61" i="20"/>
  <c r="G65" i="20" s="1"/>
  <c r="T51" i="20"/>
  <c r="T50" i="20"/>
  <c r="U41" i="20"/>
  <c r="T42" i="20"/>
  <c r="P28" i="20"/>
  <c r="Q28" i="20"/>
  <c r="D8" i="20"/>
  <c r="D61" i="20" s="1"/>
  <c r="D65" i="20" s="1"/>
  <c r="M8" i="20"/>
  <c r="M61" i="20" s="1"/>
  <c r="M65" i="20" s="1"/>
  <c r="F8" i="20"/>
  <c r="F61" i="20" s="1"/>
  <c r="F65" i="20" s="1"/>
  <c r="N8" i="20"/>
  <c r="N61" i="20" s="1"/>
  <c r="N65" i="20" s="1"/>
  <c r="H8" i="20"/>
  <c r="H61" i="20" s="1"/>
  <c r="H65" i="20" s="1"/>
  <c r="R9" i="20"/>
  <c r="T19" i="20"/>
  <c r="L8" i="20"/>
  <c r="J8" i="20"/>
  <c r="J61" i="20" s="1"/>
  <c r="J65" i="20" s="1"/>
  <c r="V8" i="20"/>
  <c r="V61" i="20" s="1"/>
  <c r="V65" i="20" s="1"/>
  <c r="B8" i="20"/>
  <c r="B61" i="20" s="1"/>
  <c r="B65" i="20" s="1"/>
  <c r="T62" i="19"/>
  <c r="J43" i="19"/>
  <c r="R43" i="19" s="1"/>
  <c r="H43" i="19"/>
  <c r="W43" i="19"/>
  <c r="W61" i="19" s="1"/>
  <c r="W65" i="19" s="1"/>
  <c r="T48" i="19"/>
  <c r="T52" i="19"/>
  <c r="F61" i="19"/>
  <c r="F65" i="19" s="1"/>
  <c r="N61" i="19"/>
  <c r="N65" i="19" s="1"/>
  <c r="U50" i="19"/>
  <c r="C43" i="19"/>
  <c r="M61" i="19"/>
  <c r="M65" i="19" s="1"/>
  <c r="T49" i="19"/>
  <c r="P44" i="19"/>
  <c r="U42" i="19"/>
  <c r="T41" i="19"/>
  <c r="U38" i="19"/>
  <c r="V8" i="19"/>
  <c r="V61" i="19" s="1"/>
  <c r="V65" i="19" s="1"/>
  <c r="G8" i="19"/>
  <c r="O8" i="19"/>
  <c r="O61" i="19" s="1"/>
  <c r="O65" i="19" s="1"/>
  <c r="H8" i="19"/>
  <c r="H61" i="19" s="1"/>
  <c r="H65" i="19" s="1"/>
  <c r="I8" i="19"/>
  <c r="I61" i="19" s="1"/>
  <c r="I65" i="19" s="1"/>
  <c r="L8" i="19"/>
  <c r="J8" i="19"/>
  <c r="J61" i="19" s="1"/>
  <c r="B8" i="19"/>
  <c r="B61" i="19" s="1"/>
  <c r="B65" i="19" s="1"/>
  <c r="Q62" i="18"/>
  <c r="U64" i="18"/>
  <c r="T60" i="18"/>
  <c r="D43" i="18"/>
  <c r="E56" i="18"/>
  <c r="U56" i="18" s="1"/>
  <c r="P56" i="18"/>
  <c r="T58" i="18"/>
  <c r="B43" i="18"/>
  <c r="B61" i="18" s="1"/>
  <c r="B65" i="18" s="1"/>
  <c r="V43" i="18"/>
  <c r="V61" i="18" s="1"/>
  <c r="V65" i="18" s="1"/>
  <c r="W43" i="18"/>
  <c r="G61" i="18"/>
  <c r="G65" i="18" s="1"/>
  <c r="M61" i="18"/>
  <c r="M65" i="18" s="1"/>
  <c r="O61" i="18"/>
  <c r="O65" i="18" s="1"/>
  <c r="Q44" i="18"/>
  <c r="N61" i="18"/>
  <c r="N65" i="18" s="1"/>
  <c r="U50" i="18"/>
  <c r="U41" i="18"/>
  <c r="T38" i="18"/>
  <c r="W8" i="18"/>
  <c r="H8" i="18"/>
  <c r="H61" i="18" s="1"/>
  <c r="H65" i="18" s="1"/>
  <c r="K8" i="18"/>
  <c r="S8" i="18" s="1"/>
  <c r="I8" i="18"/>
  <c r="I61" i="18" s="1"/>
  <c r="I65" i="18" s="1"/>
  <c r="R28" i="18"/>
  <c r="T15" i="18"/>
  <c r="U11" i="18"/>
  <c r="U64" i="17"/>
  <c r="E62" i="17"/>
  <c r="P56" i="17"/>
  <c r="G43" i="17"/>
  <c r="G61" i="17" s="1"/>
  <c r="G65" i="17" s="1"/>
  <c r="H43" i="17"/>
  <c r="N61" i="17"/>
  <c r="N65" i="17" s="1"/>
  <c r="O61" i="17"/>
  <c r="O65" i="17" s="1"/>
  <c r="J43" i="17"/>
  <c r="R43" i="17" s="1"/>
  <c r="T38" i="17"/>
  <c r="L8" i="17"/>
  <c r="M8" i="17"/>
  <c r="M61" i="17" s="1"/>
  <c r="M65" i="17" s="1"/>
  <c r="S8" i="17"/>
  <c r="H8" i="17"/>
  <c r="H61" i="17" s="1"/>
  <c r="H65" i="17" s="1"/>
  <c r="J8" i="17"/>
  <c r="B8" i="17"/>
  <c r="B61" i="17" s="1"/>
  <c r="B65" i="17" s="1"/>
  <c r="U11" i="17"/>
  <c r="P62" i="16"/>
  <c r="L61" i="16"/>
  <c r="L65" i="16" s="1"/>
  <c r="D61" i="16"/>
  <c r="D65" i="16" s="1"/>
  <c r="M61" i="16"/>
  <c r="M65" i="16" s="1"/>
  <c r="B43" i="16"/>
  <c r="W43" i="16"/>
  <c r="U48" i="16"/>
  <c r="T51" i="16"/>
  <c r="T35" i="16"/>
  <c r="G8" i="16"/>
  <c r="G61" i="16" s="1"/>
  <c r="G65" i="16" s="1"/>
  <c r="O8" i="16"/>
  <c r="O61" i="16" s="1"/>
  <c r="O65" i="16" s="1"/>
  <c r="H8" i="16"/>
  <c r="H61" i="16" s="1"/>
  <c r="H65" i="16" s="1"/>
  <c r="I8" i="16"/>
  <c r="I61" i="16" s="1"/>
  <c r="I65" i="16" s="1"/>
  <c r="U18" i="16"/>
  <c r="R9" i="16"/>
  <c r="T15" i="16"/>
  <c r="J8" i="16"/>
  <c r="B8" i="16"/>
  <c r="S9" i="16"/>
  <c r="V8" i="16"/>
  <c r="V61" i="16" s="1"/>
  <c r="V65" i="16" s="1"/>
  <c r="E62" i="15"/>
  <c r="U62" i="15" s="1"/>
  <c r="P62" i="15"/>
  <c r="M61" i="15"/>
  <c r="M65" i="15" s="1"/>
  <c r="B43" i="15"/>
  <c r="H43" i="15"/>
  <c r="L61" i="15"/>
  <c r="L65" i="15" s="1"/>
  <c r="I61" i="15"/>
  <c r="I65" i="15" s="1"/>
  <c r="D43" i="15"/>
  <c r="V61" i="15"/>
  <c r="V65" i="15" s="1"/>
  <c r="O61" i="15"/>
  <c r="O65" i="15" s="1"/>
  <c r="T50" i="15"/>
  <c r="W8" i="15"/>
  <c r="W61" i="15" s="1"/>
  <c r="W65" i="15" s="1"/>
  <c r="T35" i="15"/>
  <c r="H8" i="15"/>
  <c r="H61" i="15" s="1"/>
  <c r="H65" i="15" s="1"/>
  <c r="F8" i="15"/>
  <c r="F61" i="15" s="1"/>
  <c r="F65" i="15" s="1"/>
  <c r="N8" i="15"/>
  <c r="N61" i="15" s="1"/>
  <c r="N65" i="15" s="1"/>
  <c r="G8" i="15"/>
  <c r="R9" i="15"/>
  <c r="S8" i="15"/>
  <c r="T19" i="15"/>
  <c r="S9" i="15"/>
  <c r="T11" i="15"/>
  <c r="J8" i="15"/>
  <c r="B8" i="15"/>
  <c r="B61" i="15" s="1"/>
  <c r="B65" i="15" s="1"/>
  <c r="B43" i="14"/>
  <c r="V61" i="14"/>
  <c r="V65" i="14" s="1"/>
  <c r="W61" i="14"/>
  <c r="W65" i="14" s="1"/>
  <c r="D43" i="14"/>
  <c r="F43" i="14"/>
  <c r="F61" i="14" s="1"/>
  <c r="F65" i="14" s="1"/>
  <c r="N61" i="14"/>
  <c r="N65" i="14" s="1"/>
  <c r="G61" i="14"/>
  <c r="G65" i="14" s="1"/>
  <c r="O61" i="14"/>
  <c r="O65" i="14" s="1"/>
  <c r="H61" i="14"/>
  <c r="H65" i="14" s="1"/>
  <c r="M61" i="14"/>
  <c r="M65" i="14" s="1"/>
  <c r="L61" i="14"/>
  <c r="L65" i="14" s="1"/>
  <c r="U52" i="14"/>
  <c r="T41" i="14"/>
  <c r="R28" i="14"/>
  <c r="U38" i="14"/>
  <c r="T39" i="14"/>
  <c r="U35" i="14"/>
  <c r="T18" i="14"/>
  <c r="P9" i="14"/>
  <c r="T19" i="14"/>
  <c r="S8" i="14"/>
  <c r="T11" i="14"/>
  <c r="J8" i="14"/>
  <c r="B8" i="14"/>
  <c r="I43" i="13"/>
  <c r="Q56" i="13"/>
  <c r="T58" i="13"/>
  <c r="H43" i="13"/>
  <c r="R44" i="13"/>
  <c r="O61" i="13"/>
  <c r="O65" i="13" s="1"/>
  <c r="Q44" i="13"/>
  <c r="Q43" i="13" s="1"/>
  <c r="D8" i="13"/>
  <c r="M8" i="13"/>
  <c r="M61" i="13" s="1"/>
  <c r="M65" i="13" s="1"/>
  <c r="F8" i="13"/>
  <c r="N8" i="13"/>
  <c r="N61" i="13" s="1"/>
  <c r="N65" i="13" s="1"/>
  <c r="I8" i="13"/>
  <c r="T29" i="13"/>
  <c r="G8" i="13"/>
  <c r="H8" i="13"/>
  <c r="H61" i="13" s="1"/>
  <c r="H65" i="13" s="1"/>
  <c r="J8" i="13"/>
  <c r="B8" i="13"/>
  <c r="B61" i="13" s="1"/>
  <c r="B65" i="13" s="1"/>
  <c r="S9" i="13"/>
  <c r="T64" i="12"/>
  <c r="P62" i="12"/>
  <c r="N61" i="12"/>
  <c r="N65" i="12" s="1"/>
  <c r="J43" i="12"/>
  <c r="R43" i="12" s="1"/>
  <c r="B43" i="12"/>
  <c r="B61" i="12" s="1"/>
  <c r="B65" i="12" s="1"/>
  <c r="L61" i="12"/>
  <c r="L65" i="12" s="1"/>
  <c r="E56" i="12"/>
  <c r="U56" i="12" s="1"/>
  <c r="U51" i="12"/>
  <c r="O61" i="12"/>
  <c r="O65" i="12" s="1"/>
  <c r="H61" i="12"/>
  <c r="H65" i="12" s="1"/>
  <c r="T52" i="12"/>
  <c r="T40" i="12"/>
  <c r="K8" i="12"/>
  <c r="T29" i="12"/>
  <c r="I8" i="12"/>
  <c r="R9" i="12"/>
  <c r="M61" i="12"/>
  <c r="M65" i="12" s="1"/>
  <c r="S8" i="12"/>
  <c r="J8" i="12"/>
  <c r="V8" i="12"/>
  <c r="V61" i="12" s="1"/>
  <c r="V65" i="12" s="1"/>
  <c r="S9" i="12"/>
  <c r="P62" i="11"/>
  <c r="U58" i="11"/>
  <c r="W43" i="11"/>
  <c r="H43" i="11"/>
  <c r="H61" i="11" s="1"/>
  <c r="H65" i="11" s="1"/>
  <c r="I43" i="11"/>
  <c r="D43" i="11"/>
  <c r="D61" i="11" s="1"/>
  <c r="D65" i="11" s="1"/>
  <c r="V43" i="11"/>
  <c r="V61" i="11" s="1"/>
  <c r="V65" i="11" s="1"/>
  <c r="U50" i="11"/>
  <c r="L61" i="11"/>
  <c r="L65" i="11" s="1"/>
  <c r="N61" i="11"/>
  <c r="N65" i="11" s="1"/>
  <c r="T51" i="11"/>
  <c r="G61" i="11"/>
  <c r="G65" i="11" s="1"/>
  <c r="W61" i="11"/>
  <c r="W65" i="11" s="1"/>
  <c r="T40" i="11"/>
  <c r="T38" i="11"/>
  <c r="U19" i="11"/>
  <c r="J8" i="11"/>
  <c r="J61" i="11" s="1"/>
  <c r="J65" i="11" s="1"/>
  <c r="R65" i="11" s="1"/>
  <c r="B8" i="11"/>
  <c r="B61" i="11" s="1"/>
  <c r="B65" i="11" s="1"/>
  <c r="S9" i="11"/>
  <c r="T15" i="11"/>
  <c r="S8" i="11"/>
  <c r="R9" i="11"/>
  <c r="T11" i="11"/>
  <c r="E62" i="10"/>
  <c r="U62" i="10" s="1"/>
  <c r="Q62" i="10"/>
  <c r="U64" i="10"/>
  <c r="U60" i="10"/>
  <c r="O61" i="10"/>
  <c r="O65" i="10" s="1"/>
  <c r="W43" i="10"/>
  <c r="W61" i="10" s="1"/>
  <c r="W65" i="10" s="1"/>
  <c r="J43" i="10"/>
  <c r="R43" i="10" s="1"/>
  <c r="B43" i="10"/>
  <c r="L61" i="10"/>
  <c r="L65" i="10" s="1"/>
  <c r="D43" i="10"/>
  <c r="D61" i="10" s="1"/>
  <c r="D65" i="10" s="1"/>
  <c r="V61" i="10"/>
  <c r="V65" i="10" s="1"/>
  <c r="N61" i="10"/>
  <c r="N65" i="10" s="1"/>
  <c r="T52" i="10"/>
  <c r="G61" i="10"/>
  <c r="G65" i="10" s="1"/>
  <c r="H61" i="10"/>
  <c r="H65" i="10" s="1"/>
  <c r="T51" i="10"/>
  <c r="U40" i="10"/>
  <c r="I8" i="10"/>
  <c r="I61" i="10" s="1"/>
  <c r="I65" i="10" s="1"/>
  <c r="R9" i="10"/>
  <c r="S9" i="10"/>
  <c r="T15" i="10"/>
  <c r="Q9" i="10"/>
  <c r="U11" i="10"/>
  <c r="J8" i="10"/>
  <c r="B8" i="10"/>
  <c r="B61" i="10" s="1"/>
  <c r="B65" i="10" s="1"/>
  <c r="D43" i="9"/>
  <c r="D61" i="9" s="1"/>
  <c r="D65" i="9" s="1"/>
  <c r="M43" i="9"/>
  <c r="F43" i="9"/>
  <c r="T58" i="9"/>
  <c r="H43" i="9"/>
  <c r="M61" i="9"/>
  <c r="M65" i="9" s="1"/>
  <c r="T51" i="9"/>
  <c r="J61" i="9"/>
  <c r="J65" i="9" s="1"/>
  <c r="R44" i="9"/>
  <c r="T48" i="9"/>
  <c r="I61" i="9"/>
  <c r="I65" i="9" s="1"/>
  <c r="K43" i="9"/>
  <c r="S43" i="9" s="1"/>
  <c r="P44" i="9"/>
  <c r="T40" i="9"/>
  <c r="T39" i="9"/>
  <c r="R28" i="9"/>
  <c r="K8" i="9"/>
  <c r="G8" i="9"/>
  <c r="G61" i="9" s="1"/>
  <c r="G65" i="9" s="1"/>
  <c r="O8" i="9"/>
  <c r="O61" i="9" s="1"/>
  <c r="O65" i="9" s="1"/>
  <c r="T18" i="9"/>
  <c r="U15" i="9"/>
  <c r="R9" i="9"/>
  <c r="Q9" i="9"/>
  <c r="S9" i="9"/>
  <c r="B8" i="9"/>
  <c r="B61" i="9" s="1"/>
  <c r="B65" i="9" s="1"/>
  <c r="T11" i="9"/>
  <c r="R8" i="9"/>
  <c r="P62" i="8"/>
  <c r="U60" i="8"/>
  <c r="O61" i="8"/>
  <c r="O65" i="8" s="1"/>
  <c r="I43" i="8"/>
  <c r="J43" i="8"/>
  <c r="R43" i="8" s="1"/>
  <c r="E56" i="8"/>
  <c r="L43" i="8"/>
  <c r="U50" i="8"/>
  <c r="M61" i="8"/>
  <c r="M65" i="8" s="1"/>
  <c r="C43" i="8"/>
  <c r="T51" i="8"/>
  <c r="W43" i="8"/>
  <c r="U41" i="8"/>
  <c r="T42" i="8"/>
  <c r="H8" i="8"/>
  <c r="H61" i="8" s="1"/>
  <c r="H65" i="8" s="1"/>
  <c r="D8" i="8"/>
  <c r="D61" i="8" s="1"/>
  <c r="D65" i="8" s="1"/>
  <c r="K8" i="8"/>
  <c r="K61" i="8" s="1"/>
  <c r="C8" i="8"/>
  <c r="C61" i="8" s="1"/>
  <c r="C65" i="8" s="1"/>
  <c r="L8" i="8"/>
  <c r="F8" i="8"/>
  <c r="F61" i="8" s="1"/>
  <c r="F65" i="8" s="1"/>
  <c r="N8" i="8"/>
  <c r="N61" i="8" s="1"/>
  <c r="N65" i="8" s="1"/>
  <c r="G8" i="8"/>
  <c r="G61" i="8" s="1"/>
  <c r="G65" i="8" s="1"/>
  <c r="T19" i="8"/>
  <c r="S9" i="8"/>
  <c r="J8" i="8"/>
  <c r="V8" i="8"/>
  <c r="V61" i="8" s="1"/>
  <c r="V65" i="8" s="1"/>
  <c r="E62" i="7"/>
  <c r="P62" i="7"/>
  <c r="T64" i="7"/>
  <c r="B43" i="7"/>
  <c r="T60" i="7"/>
  <c r="W43" i="7"/>
  <c r="N61" i="7"/>
  <c r="N65" i="7" s="1"/>
  <c r="L43" i="7"/>
  <c r="F61" i="7"/>
  <c r="F65" i="7" s="1"/>
  <c r="G61" i="7"/>
  <c r="G65" i="7" s="1"/>
  <c r="P44" i="7"/>
  <c r="H61" i="7"/>
  <c r="H65" i="7" s="1"/>
  <c r="K43" i="7"/>
  <c r="S43" i="7" s="1"/>
  <c r="I61" i="7"/>
  <c r="I65" i="7" s="1"/>
  <c r="R44" i="7"/>
  <c r="U51" i="7"/>
  <c r="T40" i="7"/>
  <c r="C8" i="7"/>
  <c r="C61" i="7" s="1"/>
  <c r="C65" i="7" s="1"/>
  <c r="L8" i="7"/>
  <c r="T39" i="7"/>
  <c r="T35" i="7"/>
  <c r="M8" i="7"/>
  <c r="M61" i="7" s="1"/>
  <c r="M65" i="7" s="1"/>
  <c r="T29" i="7"/>
  <c r="W8" i="7"/>
  <c r="W61" i="7" s="1"/>
  <c r="W65" i="7" s="1"/>
  <c r="T19" i="7"/>
  <c r="U11" i="7"/>
  <c r="J8" i="7"/>
  <c r="B8" i="7"/>
  <c r="N61" i="6"/>
  <c r="N65" i="6" s="1"/>
  <c r="D61" i="6"/>
  <c r="D65" i="6" s="1"/>
  <c r="V61" i="6"/>
  <c r="V65" i="6" s="1"/>
  <c r="O61" i="6"/>
  <c r="O65" i="6" s="1"/>
  <c r="W61" i="6"/>
  <c r="W65" i="6" s="1"/>
  <c r="P56" i="6"/>
  <c r="G43" i="6"/>
  <c r="M61" i="6"/>
  <c r="M65" i="6" s="1"/>
  <c r="U51" i="6"/>
  <c r="K43" i="6"/>
  <c r="S43" i="6" s="1"/>
  <c r="C43" i="6"/>
  <c r="C61" i="6" s="1"/>
  <c r="C65" i="6" s="1"/>
  <c r="T50" i="6"/>
  <c r="T42" i="6"/>
  <c r="P28" i="6"/>
  <c r="T38" i="6"/>
  <c r="H8" i="6"/>
  <c r="H61" i="6" s="1"/>
  <c r="H65" i="6" s="1"/>
  <c r="T15" i="6"/>
  <c r="U11" i="6"/>
  <c r="K8" i="6"/>
  <c r="S8" i="6" s="1"/>
  <c r="J8" i="6"/>
  <c r="B8" i="6"/>
  <c r="B61" i="6" s="1"/>
  <c r="B65" i="6" s="1"/>
  <c r="U60" i="5"/>
  <c r="O61" i="5"/>
  <c r="O65" i="5" s="1"/>
  <c r="D61" i="5"/>
  <c r="D65" i="5" s="1"/>
  <c r="U50" i="5"/>
  <c r="L61" i="5"/>
  <c r="L65" i="5" s="1"/>
  <c r="K43" i="5"/>
  <c r="S43" i="5" s="1"/>
  <c r="M61" i="5"/>
  <c r="M65" i="5" s="1"/>
  <c r="C43" i="5"/>
  <c r="C61" i="5" s="1"/>
  <c r="C65" i="5" s="1"/>
  <c r="T51" i="5"/>
  <c r="U41" i="5"/>
  <c r="T42" i="5"/>
  <c r="U38" i="5"/>
  <c r="P28" i="5"/>
  <c r="F8" i="5"/>
  <c r="F61" i="5" s="1"/>
  <c r="F65" i="5" s="1"/>
  <c r="N8" i="5"/>
  <c r="G8" i="5"/>
  <c r="G61" i="5" s="1"/>
  <c r="G65" i="5" s="1"/>
  <c r="H8" i="5"/>
  <c r="H61" i="5" s="1"/>
  <c r="H65" i="5" s="1"/>
  <c r="T15" i="5"/>
  <c r="S8" i="5"/>
  <c r="S9" i="5"/>
  <c r="J8" i="5"/>
  <c r="B8" i="5"/>
  <c r="T60" i="4"/>
  <c r="M43" i="4"/>
  <c r="F43" i="4"/>
  <c r="N43" i="4"/>
  <c r="N61" i="4" s="1"/>
  <c r="N65" i="4" s="1"/>
  <c r="H43" i="4"/>
  <c r="U49" i="4"/>
  <c r="L61" i="4"/>
  <c r="L65" i="4" s="1"/>
  <c r="C43" i="4"/>
  <c r="M61" i="4"/>
  <c r="M65" i="4" s="1"/>
  <c r="T50" i="4"/>
  <c r="F61" i="4"/>
  <c r="F65" i="4" s="1"/>
  <c r="D61" i="4"/>
  <c r="D65" i="4" s="1"/>
  <c r="K43" i="4"/>
  <c r="S43" i="4" s="1"/>
  <c r="W43" i="4"/>
  <c r="U41" i="4"/>
  <c r="T42" i="4"/>
  <c r="T39" i="4"/>
  <c r="H8" i="4"/>
  <c r="C8" i="4"/>
  <c r="G8" i="4"/>
  <c r="G61" i="4" s="1"/>
  <c r="G65" i="4" s="1"/>
  <c r="O8" i="4"/>
  <c r="O61" i="4" s="1"/>
  <c r="O65" i="4" s="1"/>
  <c r="U19" i="4"/>
  <c r="S8" i="4"/>
  <c r="U15" i="4"/>
  <c r="J8" i="4"/>
  <c r="V8" i="4"/>
  <c r="B8" i="4"/>
  <c r="B61" i="4" s="1"/>
  <c r="B65" i="4" s="1"/>
  <c r="P62" i="3"/>
  <c r="T64" i="3"/>
  <c r="F61" i="3"/>
  <c r="F65" i="3" s="1"/>
  <c r="W43" i="3"/>
  <c r="N61" i="3"/>
  <c r="N65" i="3" s="1"/>
  <c r="V43" i="3"/>
  <c r="P44" i="3"/>
  <c r="K43" i="3"/>
  <c r="S43" i="3" s="1"/>
  <c r="L61" i="3"/>
  <c r="L65" i="3" s="1"/>
  <c r="C43" i="3"/>
  <c r="C61" i="3" s="1"/>
  <c r="C65" i="3" s="1"/>
  <c r="U50" i="3"/>
  <c r="U40" i="3"/>
  <c r="U42" i="3"/>
  <c r="T41" i="3"/>
  <c r="G8" i="3"/>
  <c r="G61" i="3" s="1"/>
  <c r="G65" i="3" s="1"/>
  <c r="O8" i="3"/>
  <c r="O61" i="3" s="1"/>
  <c r="O65" i="3" s="1"/>
  <c r="T35" i="3"/>
  <c r="D8" i="3"/>
  <c r="D61" i="3" s="1"/>
  <c r="D65" i="3" s="1"/>
  <c r="M8" i="3"/>
  <c r="M61" i="3" s="1"/>
  <c r="M65" i="3" s="1"/>
  <c r="W8" i="3"/>
  <c r="H8" i="3"/>
  <c r="I8" i="3"/>
  <c r="I61" i="3" s="1"/>
  <c r="I65" i="3" s="1"/>
  <c r="V8" i="3"/>
  <c r="V61" i="3" s="1"/>
  <c r="V65" i="3" s="1"/>
  <c r="U18" i="3"/>
  <c r="T11" i="3"/>
  <c r="J8" i="3"/>
  <c r="S8" i="3"/>
  <c r="B8" i="3"/>
  <c r="F61" i="2"/>
  <c r="F65" i="2" s="1"/>
  <c r="S56" i="2"/>
  <c r="H61" i="2"/>
  <c r="H65" i="2" s="1"/>
  <c r="Q56" i="2"/>
  <c r="L43" i="2"/>
  <c r="N61" i="2"/>
  <c r="N65" i="2" s="1"/>
  <c r="R44" i="2"/>
  <c r="C61" i="2"/>
  <c r="C65" i="2" s="1"/>
  <c r="V61" i="2"/>
  <c r="V65" i="2" s="1"/>
  <c r="W61" i="2"/>
  <c r="W65" i="2" s="1"/>
  <c r="T42" i="2"/>
  <c r="L8" i="2"/>
  <c r="U39" i="2"/>
  <c r="T38" i="2"/>
  <c r="I8" i="2"/>
  <c r="I61" i="2" s="1"/>
  <c r="I65" i="2" s="1"/>
  <c r="M61" i="2"/>
  <c r="J8" i="2"/>
  <c r="B8" i="2"/>
  <c r="B61" i="2" s="1"/>
  <c r="B65" i="2" s="1"/>
  <c r="F43" i="1"/>
  <c r="N43" i="1"/>
  <c r="I61" i="1"/>
  <c r="I65" i="1" s="1"/>
  <c r="H43" i="1"/>
  <c r="H61" i="1"/>
  <c r="H65" i="1" s="1"/>
  <c r="F61" i="1"/>
  <c r="F65" i="1" s="1"/>
  <c r="J43" i="1"/>
  <c r="R43" i="1" s="1"/>
  <c r="B61" i="1"/>
  <c r="B65" i="1" s="1"/>
  <c r="D61" i="1"/>
  <c r="D65" i="1" s="1"/>
  <c r="O61" i="1"/>
  <c r="O65" i="1" s="1"/>
  <c r="T50" i="1"/>
  <c r="U51" i="1"/>
  <c r="T42" i="1"/>
  <c r="T35" i="1"/>
  <c r="P9" i="1"/>
  <c r="R9" i="1"/>
  <c r="S9" i="1"/>
  <c r="V8" i="1"/>
  <c r="V61" i="1" s="1"/>
  <c r="V65" i="1" s="1"/>
  <c r="L8" i="1"/>
  <c r="L61" i="1" s="1"/>
  <c r="L65" i="1" s="1"/>
  <c r="M8" i="1"/>
  <c r="E9" i="1"/>
  <c r="Q28" i="4"/>
  <c r="E28" i="5"/>
  <c r="E28" i="6"/>
  <c r="E9" i="7"/>
  <c r="P44" i="8"/>
  <c r="U16" i="9"/>
  <c r="T16" i="9"/>
  <c r="U24" i="9"/>
  <c r="T24" i="9"/>
  <c r="E44" i="14"/>
  <c r="U45" i="14"/>
  <c r="T45" i="14"/>
  <c r="E28" i="1"/>
  <c r="Q62" i="1"/>
  <c r="E9" i="2"/>
  <c r="E62" i="2"/>
  <c r="P9" i="4"/>
  <c r="U16" i="4"/>
  <c r="T23" i="4"/>
  <c r="P56" i="4"/>
  <c r="T56" i="4" s="1"/>
  <c r="Q28" i="5"/>
  <c r="E56" i="5"/>
  <c r="Q56" i="6"/>
  <c r="E62" i="6"/>
  <c r="E56" i="7"/>
  <c r="U57" i="7"/>
  <c r="T23" i="8"/>
  <c r="E56" i="9"/>
  <c r="U57" i="9"/>
  <c r="T57" i="9"/>
  <c r="U16" i="10"/>
  <c r="T16" i="10"/>
  <c r="U24" i="10"/>
  <c r="T24" i="10"/>
  <c r="U46" i="10"/>
  <c r="T46" i="10"/>
  <c r="U54" i="10"/>
  <c r="T54" i="10"/>
  <c r="U31" i="11"/>
  <c r="T31" i="11"/>
  <c r="E56" i="11"/>
  <c r="U57" i="11"/>
  <c r="T57" i="11"/>
  <c r="U64" i="11"/>
  <c r="T64" i="11"/>
  <c r="T33" i="12"/>
  <c r="U33" i="12"/>
  <c r="U14" i="21"/>
  <c r="T14" i="21"/>
  <c r="U52" i="21"/>
  <c r="T52" i="21"/>
  <c r="U24" i="12"/>
  <c r="T24" i="12"/>
  <c r="P28" i="3"/>
  <c r="Q9" i="4"/>
  <c r="Q56" i="4"/>
  <c r="U56" i="4" s="1"/>
  <c r="E9" i="5"/>
  <c r="U10" i="5"/>
  <c r="P56" i="5"/>
  <c r="E44" i="6"/>
  <c r="U45" i="6"/>
  <c r="P56" i="7"/>
  <c r="U52" i="9"/>
  <c r="T52" i="9"/>
  <c r="E28" i="10"/>
  <c r="U29" i="10"/>
  <c r="T29" i="10"/>
  <c r="U39" i="11"/>
  <c r="T39" i="11"/>
  <c r="T47" i="11"/>
  <c r="U47" i="11"/>
  <c r="U11" i="12"/>
  <c r="T11" i="12"/>
  <c r="Q9" i="1"/>
  <c r="E44" i="1"/>
  <c r="P9" i="2"/>
  <c r="Q9" i="2"/>
  <c r="Q62" i="2"/>
  <c r="E44" i="4"/>
  <c r="T45" i="4"/>
  <c r="P9" i="5"/>
  <c r="E44" i="5"/>
  <c r="E62" i="5"/>
  <c r="U63" i="5"/>
  <c r="T45" i="7"/>
  <c r="Q56" i="7"/>
  <c r="Q43" i="7" s="1"/>
  <c r="Q28" i="9"/>
  <c r="U37" i="10"/>
  <c r="T37" i="10"/>
  <c r="E62" i="12"/>
  <c r="T63" i="12"/>
  <c r="U63" i="12"/>
  <c r="U14" i="13"/>
  <c r="T14" i="13"/>
  <c r="U19" i="13"/>
  <c r="T19" i="13"/>
  <c r="U51" i="18"/>
  <c r="T51" i="18"/>
  <c r="P28" i="1"/>
  <c r="Q28" i="1"/>
  <c r="E28" i="2"/>
  <c r="Q28" i="3"/>
  <c r="T10" i="1"/>
  <c r="T18" i="1"/>
  <c r="T26" i="1"/>
  <c r="T31" i="1"/>
  <c r="T39" i="1"/>
  <c r="Q44" i="1"/>
  <c r="T48" i="1"/>
  <c r="P56" i="1"/>
  <c r="T63" i="1"/>
  <c r="T12" i="2"/>
  <c r="T20" i="2"/>
  <c r="P28" i="2"/>
  <c r="T33" i="2"/>
  <c r="T41" i="2"/>
  <c r="E44" i="2"/>
  <c r="T50" i="2"/>
  <c r="P9" i="3"/>
  <c r="T20" i="3"/>
  <c r="T26" i="3"/>
  <c r="T31" i="3"/>
  <c r="U45" i="3"/>
  <c r="E56" i="3"/>
  <c r="U57" i="3"/>
  <c r="T11" i="4"/>
  <c r="T17" i="4"/>
  <c r="T24" i="4"/>
  <c r="T34" i="4"/>
  <c r="T40" i="4"/>
  <c r="P44" i="4"/>
  <c r="T47" i="4"/>
  <c r="T54" i="4"/>
  <c r="U58" i="4"/>
  <c r="Q62" i="4"/>
  <c r="Q9" i="5"/>
  <c r="T29" i="5"/>
  <c r="T35" i="5"/>
  <c r="P44" i="5"/>
  <c r="P43" i="5" s="1"/>
  <c r="T48" i="5"/>
  <c r="U55" i="5"/>
  <c r="T59" i="5"/>
  <c r="P62" i="5"/>
  <c r="E9" i="6"/>
  <c r="T13" i="6"/>
  <c r="T20" i="6"/>
  <c r="T26" i="6"/>
  <c r="T29" i="6"/>
  <c r="T41" i="6"/>
  <c r="Q44" i="6"/>
  <c r="T53" i="6"/>
  <c r="T10" i="7"/>
  <c r="T13" i="7"/>
  <c r="T22" i="7"/>
  <c r="P28" i="7"/>
  <c r="T38" i="7"/>
  <c r="U45" i="7"/>
  <c r="T50" i="7"/>
  <c r="T58" i="7"/>
  <c r="P9" i="8"/>
  <c r="T10" i="8"/>
  <c r="T12" i="8"/>
  <c r="T24" i="8"/>
  <c r="E28" i="8"/>
  <c r="U29" i="8"/>
  <c r="T32" i="8"/>
  <c r="T55" i="8"/>
  <c r="Q56" i="8"/>
  <c r="U35" i="9"/>
  <c r="T35" i="9"/>
  <c r="T18" i="12"/>
  <c r="U18" i="12"/>
  <c r="Q28" i="12"/>
  <c r="U42" i="18"/>
  <c r="T42" i="18"/>
  <c r="P44" i="1"/>
  <c r="P43" i="1" s="1"/>
  <c r="E9" i="3"/>
  <c r="T45" i="3"/>
  <c r="U10" i="1"/>
  <c r="T17" i="1"/>
  <c r="T30" i="1"/>
  <c r="T38" i="1"/>
  <c r="T47" i="1"/>
  <c r="Q56" i="1"/>
  <c r="T62" i="1"/>
  <c r="U63" i="1"/>
  <c r="T11" i="2"/>
  <c r="T19" i="2"/>
  <c r="T27" i="2"/>
  <c r="T32" i="2"/>
  <c r="T40" i="2"/>
  <c r="T49" i="2"/>
  <c r="E56" i="2"/>
  <c r="T64" i="2"/>
  <c r="Q9" i="3"/>
  <c r="U13" i="3"/>
  <c r="T19" i="3"/>
  <c r="T25" i="3"/>
  <c r="T30" i="3"/>
  <c r="T36" i="3"/>
  <c r="U51" i="3"/>
  <c r="P56" i="3"/>
  <c r="P43" i="3" s="1"/>
  <c r="T60" i="3"/>
  <c r="T10" i="4"/>
  <c r="E28" i="4"/>
  <c r="U29" i="4"/>
  <c r="T33" i="4"/>
  <c r="Q44" i="4"/>
  <c r="Q43" i="4" s="1"/>
  <c r="T57" i="4"/>
  <c r="U59" i="4"/>
  <c r="T11" i="5"/>
  <c r="T18" i="5"/>
  <c r="U25" i="5"/>
  <c r="U29" i="5"/>
  <c r="T34" i="5"/>
  <c r="T40" i="5"/>
  <c r="Q44" i="5"/>
  <c r="T54" i="5"/>
  <c r="T58" i="5"/>
  <c r="Q62" i="5"/>
  <c r="P9" i="6"/>
  <c r="P8" i="6" s="1"/>
  <c r="U29" i="6"/>
  <c r="T34" i="6"/>
  <c r="T46" i="6"/>
  <c r="U64" i="6"/>
  <c r="U10" i="7"/>
  <c r="T15" i="7"/>
  <c r="Q28" i="7"/>
  <c r="T31" i="7"/>
  <c r="T55" i="7"/>
  <c r="Q9" i="8"/>
  <c r="T17" i="8"/>
  <c r="P28" i="8"/>
  <c r="T37" i="8"/>
  <c r="T49" i="8"/>
  <c r="U10" i="10"/>
  <c r="U59" i="10"/>
  <c r="T59" i="10"/>
  <c r="E9" i="11"/>
  <c r="U10" i="11"/>
  <c r="T10" i="11"/>
  <c r="U18" i="11"/>
  <c r="T18" i="11"/>
  <c r="U26" i="11"/>
  <c r="T26" i="11"/>
  <c r="U33" i="11"/>
  <c r="U53" i="11"/>
  <c r="T53" i="11"/>
  <c r="T50" i="13"/>
  <c r="U50" i="13"/>
  <c r="P8" i="7"/>
  <c r="E56" i="1"/>
  <c r="T25" i="1"/>
  <c r="T55" i="1"/>
  <c r="T60" i="1"/>
  <c r="Q28" i="2"/>
  <c r="P44" i="2"/>
  <c r="T29" i="1"/>
  <c r="T10" i="2"/>
  <c r="Q44" i="2"/>
  <c r="Q43" i="2" s="1"/>
  <c r="P56" i="2"/>
  <c r="T63" i="2"/>
  <c r="E44" i="3"/>
  <c r="Q56" i="3"/>
  <c r="Q43" i="3" s="1"/>
  <c r="E62" i="3"/>
  <c r="U10" i="4"/>
  <c r="T16" i="4"/>
  <c r="U23" i="4"/>
  <c r="P28" i="4"/>
  <c r="T46" i="4"/>
  <c r="U53" i="4"/>
  <c r="U57" i="4"/>
  <c r="U47" i="5"/>
  <c r="T57" i="5"/>
  <c r="Q9" i="6"/>
  <c r="T12" i="6"/>
  <c r="U19" i="6"/>
  <c r="U40" i="6"/>
  <c r="T63" i="6"/>
  <c r="U21" i="7"/>
  <c r="E44" i="7"/>
  <c r="T57" i="7"/>
  <c r="T63" i="7"/>
  <c r="T11" i="8"/>
  <c r="U23" i="8"/>
  <c r="Q28" i="8"/>
  <c r="E44" i="8"/>
  <c r="T45" i="8"/>
  <c r="T54" i="8"/>
  <c r="T64" i="8"/>
  <c r="U46" i="9"/>
  <c r="U31" i="10"/>
  <c r="U15" i="14"/>
  <c r="T15" i="14"/>
  <c r="U25" i="15"/>
  <c r="T25" i="15"/>
  <c r="P62" i="6"/>
  <c r="Q44" i="8"/>
  <c r="Q43" i="8" s="1"/>
  <c r="P56" i="8"/>
  <c r="P28" i="9"/>
  <c r="E44" i="9"/>
  <c r="P9" i="10"/>
  <c r="P62" i="10"/>
  <c r="U52" i="11"/>
  <c r="U17" i="12"/>
  <c r="U23" i="12"/>
  <c r="P28" i="12"/>
  <c r="Q56" i="12"/>
  <c r="P44" i="13"/>
  <c r="U49" i="13"/>
  <c r="P56" i="13"/>
  <c r="U64" i="13"/>
  <c r="U10" i="14"/>
  <c r="U24" i="14"/>
  <c r="T24" i="14"/>
  <c r="U36" i="14"/>
  <c r="T36" i="14"/>
  <c r="U17" i="15"/>
  <c r="T17" i="15"/>
  <c r="U32" i="16"/>
  <c r="T32" i="16"/>
  <c r="U40" i="16"/>
  <c r="T40" i="16"/>
  <c r="P9" i="18"/>
  <c r="U34" i="18"/>
  <c r="T34" i="18"/>
  <c r="Q44" i="9"/>
  <c r="P56" i="9"/>
  <c r="P28" i="10"/>
  <c r="E44" i="10"/>
  <c r="P9" i="11"/>
  <c r="P56" i="11"/>
  <c r="P44" i="12"/>
  <c r="Q9" i="13"/>
  <c r="U35" i="13"/>
  <c r="T35" i="13"/>
  <c r="Q9" i="14"/>
  <c r="T42" i="14"/>
  <c r="U47" i="15"/>
  <c r="T47" i="15"/>
  <c r="U13" i="18"/>
  <c r="T13" i="18"/>
  <c r="U39" i="20"/>
  <c r="T39" i="20"/>
  <c r="E28" i="3"/>
  <c r="Q62" i="3"/>
  <c r="E9" i="4"/>
  <c r="E62" i="4"/>
  <c r="Q56" i="5"/>
  <c r="Q28" i="6"/>
  <c r="P44" i="6"/>
  <c r="E56" i="6"/>
  <c r="Q9" i="7"/>
  <c r="E28" i="7"/>
  <c r="Q62" i="7"/>
  <c r="E9" i="8"/>
  <c r="E62" i="8"/>
  <c r="Q56" i="9"/>
  <c r="Q28" i="10"/>
  <c r="Q8" i="10" s="1"/>
  <c r="P44" i="10"/>
  <c r="E56" i="10"/>
  <c r="Q9" i="11"/>
  <c r="E28" i="11"/>
  <c r="E44" i="11"/>
  <c r="U60" i="11"/>
  <c r="E62" i="11"/>
  <c r="U63" i="11"/>
  <c r="E9" i="12"/>
  <c r="T10" i="12"/>
  <c r="T30" i="12"/>
  <c r="T35" i="12"/>
  <c r="U41" i="12"/>
  <c r="U48" i="12"/>
  <c r="T57" i="12"/>
  <c r="U12" i="13"/>
  <c r="U22" i="13"/>
  <c r="T22" i="13"/>
  <c r="T21" i="14"/>
  <c r="U23" i="14"/>
  <c r="T23" i="14"/>
  <c r="E28" i="14"/>
  <c r="U29" i="14"/>
  <c r="T29" i="14"/>
  <c r="Q44" i="14"/>
  <c r="U53" i="14"/>
  <c r="T53" i="14"/>
  <c r="U30" i="15"/>
  <c r="T30" i="15"/>
  <c r="U55" i="15"/>
  <c r="T55" i="15"/>
  <c r="U20" i="17"/>
  <c r="T20" i="17"/>
  <c r="U50" i="17"/>
  <c r="T50" i="17"/>
  <c r="U21" i="18"/>
  <c r="T21" i="18"/>
  <c r="E9" i="19"/>
  <c r="U10" i="19"/>
  <c r="T10" i="19"/>
  <c r="T29" i="9"/>
  <c r="T37" i="9"/>
  <c r="T46" i="9"/>
  <c r="T54" i="9"/>
  <c r="T59" i="9"/>
  <c r="T10" i="10"/>
  <c r="T18" i="10"/>
  <c r="T26" i="10"/>
  <c r="T31" i="10"/>
  <c r="T39" i="10"/>
  <c r="Q44" i="10"/>
  <c r="T48" i="10"/>
  <c r="P56" i="10"/>
  <c r="T63" i="10"/>
  <c r="T12" i="11"/>
  <c r="T20" i="11"/>
  <c r="P28" i="11"/>
  <c r="T33" i="11"/>
  <c r="T41" i="11"/>
  <c r="P44" i="11"/>
  <c r="T48" i="11"/>
  <c r="P9" i="12"/>
  <c r="T12" i="12"/>
  <c r="U57" i="12"/>
  <c r="U13" i="13"/>
  <c r="T13" i="13"/>
  <c r="U52" i="13"/>
  <c r="T52" i="13"/>
  <c r="P28" i="14"/>
  <c r="P8" i="14" s="1"/>
  <c r="U38" i="15"/>
  <c r="T38" i="15"/>
  <c r="U12" i="17"/>
  <c r="T12" i="17"/>
  <c r="U18" i="19"/>
  <c r="T18" i="19"/>
  <c r="T17" i="20"/>
  <c r="U17" i="20"/>
  <c r="U47" i="23"/>
  <c r="T47" i="23"/>
  <c r="Q62" i="8"/>
  <c r="E9" i="9"/>
  <c r="E62" i="9"/>
  <c r="Q56" i="10"/>
  <c r="T62" i="10"/>
  <c r="U63" i="10"/>
  <c r="Q28" i="11"/>
  <c r="Q44" i="11"/>
  <c r="Q9" i="12"/>
  <c r="T31" i="12"/>
  <c r="U34" i="13"/>
  <c r="T34" i="13"/>
  <c r="U42" i="13"/>
  <c r="T42" i="13"/>
  <c r="U37" i="14"/>
  <c r="T37" i="14"/>
  <c r="U58" i="14"/>
  <c r="T58" i="14"/>
  <c r="P9" i="15"/>
  <c r="U60" i="15"/>
  <c r="T60" i="15"/>
  <c r="U19" i="16"/>
  <c r="T19" i="16"/>
  <c r="U49" i="16"/>
  <c r="T49" i="16"/>
  <c r="U64" i="16"/>
  <c r="T64" i="16"/>
  <c r="U41" i="17"/>
  <c r="T41" i="17"/>
  <c r="U26" i="19"/>
  <c r="T26" i="19"/>
  <c r="U39" i="19"/>
  <c r="T39" i="19"/>
  <c r="P9" i="9"/>
  <c r="U21" i="13"/>
  <c r="T21" i="13"/>
  <c r="Q28" i="13"/>
  <c r="U16" i="14"/>
  <c r="T16" i="14"/>
  <c r="U46" i="14"/>
  <c r="T46" i="14"/>
  <c r="U11" i="16"/>
  <c r="T11" i="16"/>
  <c r="U27" i="16"/>
  <c r="T27" i="16"/>
  <c r="U33" i="17"/>
  <c r="T33" i="17"/>
  <c r="U31" i="19"/>
  <c r="T31" i="19"/>
  <c r="U11" i="20"/>
  <c r="T11" i="20"/>
  <c r="E28" i="9"/>
  <c r="E9" i="10"/>
  <c r="E28" i="12"/>
  <c r="U39" i="12"/>
  <c r="U50" i="12"/>
  <c r="T33" i="13"/>
  <c r="U51" i="13"/>
  <c r="T51" i="13"/>
  <c r="E56" i="13"/>
  <c r="U57" i="13"/>
  <c r="T57" i="13"/>
  <c r="U31" i="14"/>
  <c r="U53" i="20"/>
  <c r="T53" i="20"/>
  <c r="E9" i="15"/>
  <c r="Q44" i="17"/>
  <c r="Q43" i="17" s="1"/>
  <c r="T63" i="17"/>
  <c r="Q28" i="18"/>
  <c r="P44" i="18"/>
  <c r="P43" i="18" s="1"/>
  <c r="T55" i="19"/>
  <c r="T32" i="20"/>
  <c r="U38" i="20"/>
  <c r="T52" i="20"/>
  <c r="U35" i="21"/>
  <c r="T35" i="21"/>
  <c r="U20" i="22"/>
  <c r="T20" i="22"/>
  <c r="Q28" i="14"/>
  <c r="P44" i="14"/>
  <c r="E56" i="14"/>
  <c r="Q9" i="15"/>
  <c r="E28" i="15"/>
  <c r="Q62" i="15"/>
  <c r="E9" i="16"/>
  <c r="E62" i="16"/>
  <c r="Q56" i="18"/>
  <c r="Q43" i="18" s="1"/>
  <c r="P9" i="19"/>
  <c r="U51" i="19"/>
  <c r="T51" i="19"/>
  <c r="U26" i="20"/>
  <c r="T26" i="20"/>
  <c r="U48" i="20"/>
  <c r="T48" i="20"/>
  <c r="U60" i="20"/>
  <c r="T60" i="20"/>
  <c r="U22" i="21"/>
  <c r="T22" i="21"/>
  <c r="E56" i="21"/>
  <c r="U57" i="21"/>
  <c r="T57" i="21"/>
  <c r="U49" i="22"/>
  <c r="T49" i="22"/>
  <c r="U17" i="23"/>
  <c r="T17" i="23"/>
  <c r="U25" i="23"/>
  <c r="T25" i="23"/>
  <c r="U55" i="23"/>
  <c r="T55" i="23"/>
  <c r="P56" i="14"/>
  <c r="P28" i="15"/>
  <c r="E44" i="15"/>
  <c r="P9" i="16"/>
  <c r="E9" i="17"/>
  <c r="Q9" i="19"/>
  <c r="E28" i="19"/>
  <c r="E56" i="19"/>
  <c r="U57" i="19"/>
  <c r="E62" i="20"/>
  <c r="U63" i="20"/>
  <c r="T63" i="20"/>
  <c r="E62" i="22"/>
  <c r="U63" i="22"/>
  <c r="T63" i="22"/>
  <c r="U38" i="23"/>
  <c r="T38" i="23"/>
  <c r="U60" i="23"/>
  <c r="T60" i="23"/>
  <c r="Q62" i="12"/>
  <c r="E9" i="13"/>
  <c r="E62" i="13"/>
  <c r="Q56" i="14"/>
  <c r="T62" i="14"/>
  <c r="U63" i="14"/>
  <c r="Q28" i="15"/>
  <c r="P44" i="15"/>
  <c r="E56" i="15"/>
  <c r="Q9" i="16"/>
  <c r="E28" i="16"/>
  <c r="Q62" i="16"/>
  <c r="P9" i="17"/>
  <c r="T14" i="17"/>
  <c r="T22" i="17"/>
  <c r="T35" i="17"/>
  <c r="P62" i="17"/>
  <c r="E9" i="18"/>
  <c r="E62" i="18"/>
  <c r="P28" i="19"/>
  <c r="Q44" i="19"/>
  <c r="P56" i="19"/>
  <c r="P43" i="19" s="1"/>
  <c r="E9" i="20"/>
  <c r="U10" i="20"/>
  <c r="T10" i="20"/>
  <c r="P62" i="20"/>
  <c r="U33" i="22"/>
  <c r="T33" i="22"/>
  <c r="U41" i="22"/>
  <c r="T41" i="22"/>
  <c r="U30" i="23"/>
  <c r="T30" i="23"/>
  <c r="E44" i="12"/>
  <c r="P9" i="13"/>
  <c r="P62" i="13"/>
  <c r="T54" i="14"/>
  <c r="T59" i="14"/>
  <c r="T10" i="15"/>
  <c r="T18" i="15"/>
  <c r="T26" i="15"/>
  <c r="T31" i="15"/>
  <c r="T39" i="15"/>
  <c r="Q44" i="15"/>
  <c r="Q43" i="15" s="1"/>
  <c r="T48" i="15"/>
  <c r="P56" i="15"/>
  <c r="T63" i="15"/>
  <c r="T12" i="16"/>
  <c r="T20" i="16"/>
  <c r="P28" i="16"/>
  <c r="T33" i="16"/>
  <c r="T41" i="16"/>
  <c r="E44" i="16"/>
  <c r="T50" i="16"/>
  <c r="Q9" i="17"/>
  <c r="T13" i="17"/>
  <c r="T21" i="17"/>
  <c r="E28" i="17"/>
  <c r="T34" i="17"/>
  <c r="T42" i="17"/>
  <c r="T51" i="17"/>
  <c r="Q62" i="17"/>
  <c r="T14" i="18"/>
  <c r="T22" i="18"/>
  <c r="T35" i="18"/>
  <c r="T52" i="18"/>
  <c r="T57" i="18"/>
  <c r="P62" i="18"/>
  <c r="T11" i="19"/>
  <c r="T19" i="19"/>
  <c r="T27" i="19"/>
  <c r="Q28" i="19"/>
  <c r="T32" i="19"/>
  <c r="T40" i="19"/>
  <c r="T47" i="19"/>
  <c r="Q56" i="19"/>
  <c r="P9" i="20"/>
  <c r="P8" i="20" s="1"/>
  <c r="T22" i="20"/>
  <c r="U30" i="20"/>
  <c r="E28" i="13"/>
  <c r="E9" i="14"/>
  <c r="U10" i="15"/>
  <c r="Q56" i="15"/>
  <c r="T62" i="15"/>
  <c r="U63" i="15"/>
  <c r="Q28" i="16"/>
  <c r="P44" i="16"/>
  <c r="E56" i="16"/>
  <c r="P28" i="17"/>
  <c r="E44" i="17"/>
  <c r="Q9" i="18"/>
  <c r="E28" i="18"/>
  <c r="T56" i="18"/>
  <c r="U57" i="18"/>
  <c r="Q9" i="20"/>
  <c r="Q8" i="20" s="1"/>
  <c r="U31" i="20"/>
  <c r="T31" i="20"/>
  <c r="E44" i="20"/>
  <c r="U15" i="21"/>
  <c r="T15" i="21"/>
  <c r="Q56" i="11"/>
  <c r="Q44" i="12"/>
  <c r="Q43" i="12" s="1"/>
  <c r="P56" i="12"/>
  <c r="P28" i="13"/>
  <c r="E44" i="13"/>
  <c r="T57" i="14"/>
  <c r="P62" i="14"/>
  <c r="T29" i="15"/>
  <c r="T10" i="16"/>
  <c r="Q44" i="16"/>
  <c r="Q43" i="16" s="1"/>
  <c r="P56" i="16"/>
  <c r="T63" i="16"/>
  <c r="Q28" i="17"/>
  <c r="P44" i="17"/>
  <c r="P43" i="17" s="1"/>
  <c r="E56" i="17"/>
  <c r="P28" i="18"/>
  <c r="E44" i="18"/>
  <c r="T63" i="19"/>
  <c r="U18" i="20"/>
  <c r="T18" i="20"/>
  <c r="P44" i="20"/>
  <c r="U55" i="20"/>
  <c r="T55" i="20"/>
  <c r="U12" i="22"/>
  <c r="T12" i="22"/>
  <c r="P28" i="21"/>
  <c r="P8" i="21" s="1"/>
  <c r="E44" i="21"/>
  <c r="U37" i="23"/>
  <c r="U54" i="23"/>
  <c r="U59" i="23"/>
  <c r="J61" i="23"/>
  <c r="J65" i="23" s="1"/>
  <c r="E28" i="20"/>
  <c r="Q62" i="20"/>
  <c r="Q44" i="21"/>
  <c r="P56" i="21"/>
  <c r="P43" i="21" s="1"/>
  <c r="P62" i="22"/>
  <c r="E28" i="23"/>
  <c r="R8" i="23"/>
  <c r="Q56" i="21"/>
  <c r="E9" i="22"/>
  <c r="P28" i="23"/>
  <c r="P8" i="23" s="1"/>
  <c r="E44" i="23"/>
  <c r="E9" i="23"/>
  <c r="L61" i="21"/>
  <c r="E56" i="20"/>
  <c r="T64" i="20"/>
  <c r="T16" i="21"/>
  <c r="T59" i="21"/>
  <c r="E62" i="21"/>
  <c r="T14" i="22"/>
  <c r="T22" i="22"/>
  <c r="Q28" i="23"/>
  <c r="Q8" i="23" s="1"/>
  <c r="E56" i="23"/>
  <c r="T62" i="23"/>
  <c r="U63" i="23"/>
  <c r="N61" i="1"/>
  <c r="N65" i="1" s="1"/>
  <c r="C43" i="11"/>
  <c r="C61" i="11" s="1"/>
  <c r="C65" i="11" s="1"/>
  <c r="Q62" i="19"/>
  <c r="Q44" i="20"/>
  <c r="P56" i="20"/>
  <c r="E9" i="21"/>
  <c r="T23" i="21"/>
  <c r="T36" i="21"/>
  <c r="T45" i="21"/>
  <c r="T53" i="21"/>
  <c r="T58" i="21"/>
  <c r="P62" i="21"/>
  <c r="T13" i="22"/>
  <c r="T21" i="22"/>
  <c r="E28" i="22"/>
  <c r="T34" i="22"/>
  <c r="T42" i="22"/>
  <c r="E44" i="22"/>
  <c r="T50" i="22"/>
  <c r="T64" i="22"/>
  <c r="T10" i="23"/>
  <c r="T18" i="23"/>
  <c r="T26" i="23"/>
  <c r="T31" i="23"/>
  <c r="T39" i="23"/>
  <c r="Q44" i="23"/>
  <c r="T48" i="23"/>
  <c r="P56" i="23"/>
  <c r="P43" i="23" s="1"/>
  <c r="B61" i="3"/>
  <c r="B65" i="3" s="1"/>
  <c r="E44" i="19"/>
  <c r="Q56" i="20"/>
  <c r="U45" i="21"/>
  <c r="P28" i="22"/>
  <c r="P8" i="22" s="1"/>
  <c r="P44" i="22"/>
  <c r="E56" i="22"/>
  <c r="Q56" i="23"/>
  <c r="E28" i="21"/>
  <c r="Q28" i="22"/>
  <c r="Q8" i="22" s="1"/>
  <c r="Q44" i="22"/>
  <c r="Q43" i="22" s="1"/>
  <c r="P56" i="22"/>
  <c r="T29" i="23"/>
  <c r="R8" i="22"/>
  <c r="G61" i="15"/>
  <c r="G65" i="15" s="1"/>
  <c r="O61" i="11"/>
  <c r="O65" i="11" s="1"/>
  <c r="W8" i="21"/>
  <c r="W61" i="21" s="1"/>
  <c r="W65" i="21" s="1"/>
  <c r="W8" i="17"/>
  <c r="W8" i="13"/>
  <c r="W8" i="9"/>
  <c r="W8" i="5"/>
  <c r="C43" i="1"/>
  <c r="C61" i="1" s="1"/>
  <c r="C65" i="1" s="1"/>
  <c r="K43" i="19"/>
  <c r="S43" i="19" s="1"/>
  <c r="C43" i="16"/>
  <c r="C61" i="16" s="1"/>
  <c r="C65" i="16" s="1"/>
  <c r="K43" i="11"/>
  <c r="S43" i="11" s="1"/>
  <c r="I61" i="14"/>
  <c r="I65" i="14" s="1"/>
  <c r="I61" i="12"/>
  <c r="I65" i="12" s="1"/>
  <c r="I61" i="11"/>
  <c r="I65" i="11" s="1"/>
  <c r="I61" i="5"/>
  <c r="I65" i="5" s="1"/>
  <c r="W61" i="3"/>
  <c r="W65" i="3" s="1"/>
  <c r="W8" i="1"/>
  <c r="W8" i="20"/>
  <c r="W61" i="20" s="1"/>
  <c r="W65" i="20" s="1"/>
  <c r="W8" i="16"/>
  <c r="W8" i="12"/>
  <c r="W61" i="12" s="1"/>
  <c r="W65" i="12" s="1"/>
  <c r="W8" i="8"/>
  <c r="W8" i="4"/>
  <c r="C43" i="22"/>
  <c r="C61" i="22" s="1"/>
  <c r="C65" i="22" s="1"/>
  <c r="K43" i="17"/>
  <c r="S43" i="17" s="1"/>
  <c r="C43" i="14"/>
  <c r="C61" i="14" s="1"/>
  <c r="C65" i="14" s="1"/>
  <c r="K43" i="20"/>
  <c r="S43" i="20" s="1"/>
  <c r="C43" i="17"/>
  <c r="C61" i="17" s="1"/>
  <c r="C65" i="17" s="1"/>
  <c r="K43" i="12"/>
  <c r="S43" i="12" s="1"/>
  <c r="C43" i="9"/>
  <c r="C61" i="9" s="1"/>
  <c r="C65" i="9" s="1"/>
  <c r="W43" i="1"/>
  <c r="C61" i="20"/>
  <c r="C65" i="20" s="1"/>
  <c r="C61" i="19"/>
  <c r="C65" i="19" s="1"/>
  <c r="K43" i="23"/>
  <c r="S43" i="23" s="1"/>
  <c r="C43" i="20"/>
  <c r="K43" i="15"/>
  <c r="S43" i="15" s="1"/>
  <c r="C43" i="12"/>
  <c r="C61" i="12" s="1"/>
  <c r="C65" i="12" s="1"/>
  <c r="D61" i="19"/>
  <c r="D65" i="19" s="1"/>
  <c r="D61" i="18"/>
  <c r="D65" i="18" s="1"/>
  <c r="D61" i="17"/>
  <c r="D65" i="17" s="1"/>
  <c r="L61" i="17"/>
  <c r="D61" i="15"/>
  <c r="D65" i="15" s="1"/>
  <c r="D61" i="14"/>
  <c r="D65" i="14" s="1"/>
  <c r="D61" i="13"/>
  <c r="D65" i="13" s="1"/>
  <c r="L61" i="13"/>
  <c r="L61" i="9"/>
  <c r="L61" i="6"/>
  <c r="D61" i="2"/>
  <c r="D65" i="2" s="1"/>
  <c r="C43" i="23"/>
  <c r="C61" i="23" s="1"/>
  <c r="C65" i="23" s="1"/>
  <c r="K43" i="18"/>
  <c r="S43" i="18" s="1"/>
  <c r="C43" i="15"/>
  <c r="C61" i="15" s="1"/>
  <c r="C65" i="15" s="1"/>
  <c r="K43" i="10"/>
  <c r="S43" i="10" s="1"/>
  <c r="S9" i="21"/>
  <c r="S9" i="20"/>
  <c r="S9" i="19"/>
  <c r="S9" i="18"/>
  <c r="S9" i="17"/>
  <c r="K43" i="21"/>
  <c r="S43" i="21" s="1"/>
  <c r="C43" i="18"/>
  <c r="C61" i="18" s="1"/>
  <c r="C65" i="18" s="1"/>
  <c r="K43" i="13"/>
  <c r="S43" i="13" s="1"/>
  <c r="C43" i="10"/>
  <c r="C61" i="10" s="1"/>
  <c r="C65" i="10" s="1"/>
  <c r="F61" i="18"/>
  <c r="F65" i="18" s="1"/>
  <c r="F61" i="17"/>
  <c r="F65" i="17" s="1"/>
  <c r="F61" i="16"/>
  <c r="F65" i="16" s="1"/>
  <c r="N61" i="16"/>
  <c r="N65" i="16" s="1"/>
  <c r="F61" i="13"/>
  <c r="F65" i="13" s="1"/>
  <c r="F61" i="12"/>
  <c r="F65" i="12" s="1"/>
  <c r="F61" i="11"/>
  <c r="F65" i="11" s="1"/>
  <c r="F61" i="10"/>
  <c r="F65" i="10" s="1"/>
  <c r="F61" i="9"/>
  <c r="F65" i="9" s="1"/>
  <c r="N61" i="5"/>
  <c r="N65" i="5" s="1"/>
  <c r="V8" i="21"/>
  <c r="V61" i="21" s="1"/>
  <c r="V65" i="21" s="1"/>
  <c r="V8" i="17"/>
  <c r="V61" i="17" s="1"/>
  <c r="V65" i="17" s="1"/>
  <c r="V8" i="13"/>
  <c r="V61" i="13" s="1"/>
  <c r="V65" i="13" s="1"/>
  <c r="V8" i="9"/>
  <c r="V61" i="9" s="1"/>
  <c r="V65" i="9" s="1"/>
  <c r="V8" i="5"/>
  <c r="V61" i="5" s="1"/>
  <c r="V65" i="5" s="1"/>
  <c r="K43" i="1"/>
  <c r="S43" i="1" s="1"/>
  <c r="C43" i="21"/>
  <c r="C61" i="21" s="1"/>
  <c r="C65" i="21" s="1"/>
  <c r="K43" i="16"/>
  <c r="S43" i="16" s="1"/>
  <c r="C43" i="13"/>
  <c r="C61" i="13" s="1"/>
  <c r="C65" i="13" s="1"/>
  <c r="V43" i="4"/>
  <c r="V61" i="4" s="1"/>
  <c r="V65" i="4" s="1"/>
  <c r="W43" i="17"/>
  <c r="W43" i="13"/>
  <c r="W43" i="9"/>
  <c r="W43" i="5"/>
  <c r="S8" i="21"/>
  <c r="S8" i="19"/>
  <c r="P8" i="5" l="1"/>
  <c r="I61" i="8"/>
  <c r="I65" i="8" s="1"/>
  <c r="G61" i="13"/>
  <c r="G65" i="13" s="1"/>
  <c r="J61" i="18"/>
  <c r="J65" i="18" s="1"/>
  <c r="B61" i="23"/>
  <c r="B65" i="23" s="1"/>
  <c r="S8" i="2"/>
  <c r="H61" i="23"/>
  <c r="H65" i="23" s="1"/>
  <c r="Q8" i="12"/>
  <c r="Q8" i="9"/>
  <c r="H61" i="9"/>
  <c r="H65" i="9" s="1"/>
  <c r="I61" i="13"/>
  <c r="I65" i="13" s="1"/>
  <c r="L61" i="19"/>
  <c r="L65" i="19" s="1"/>
  <c r="S8" i="10"/>
  <c r="K61" i="14"/>
  <c r="K65" i="14" s="1"/>
  <c r="S65" i="14" s="1"/>
  <c r="P43" i="7"/>
  <c r="M61" i="1"/>
  <c r="M65" i="1" s="1"/>
  <c r="B61" i="7"/>
  <c r="B65" i="7" s="1"/>
  <c r="R8" i="11"/>
  <c r="W61" i="18"/>
  <c r="W65" i="18" s="1"/>
  <c r="Q8" i="21"/>
  <c r="H61" i="3"/>
  <c r="H65" i="3" s="1"/>
  <c r="R61" i="11"/>
  <c r="W61" i="8"/>
  <c r="W65" i="8" s="1"/>
  <c r="P43" i="11"/>
  <c r="P43" i="4"/>
  <c r="P8" i="1"/>
  <c r="P61" i="1" s="1"/>
  <c r="P65" i="1" s="1"/>
  <c r="L61" i="2"/>
  <c r="L65" i="2" s="1"/>
  <c r="K61" i="4"/>
  <c r="B61" i="5"/>
  <c r="B65" i="5" s="1"/>
  <c r="B61" i="14"/>
  <c r="B65" i="14" s="1"/>
  <c r="G61" i="19"/>
  <c r="G65" i="19" s="1"/>
  <c r="H61" i="21"/>
  <c r="H65" i="21" s="1"/>
  <c r="P61" i="23"/>
  <c r="S61" i="22"/>
  <c r="Q61" i="22"/>
  <c r="Q65" i="22" s="1"/>
  <c r="Q43" i="21"/>
  <c r="Q61" i="21" s="1"/>
  <c r="Q65" i="21" s="1"/>
  <c r="I61" i="21"/>
  <c r="I65" i="21" s="1"/>
  <c r="K61" i="21"/>
  <c r="S61" i="21" s="1"/>
  <c r="P61" i="21"/>
  <c r="P65" i="21" s="1"/>
  <c r="R8" i="21"/>
  <c r="K61" i="20"/>
  <c r="S8" i="20"/>
  <c r="R8" i="20"/>
  <c r="L61" i="20"/>
  <c r="R61" i="20" s="1"/>
  <c r="Q43" i="19"/>
  <c r="R8" i="19"/>
  <c r="J65" i="19"/>
  <c r="R65" i="19" s="1"/>
  <c r="R61" i="19"/>
  <c r="R65" i="18"/>
  <c r="R61" i="18"/>
  <c r="U62" i="17"/>
  <c r="T62" i="17"/>
  <c r="Q8" i="17"/>
  <c r="Q61" i="17" s="1"/>
  <c r="J61" i="17"/>
  <c r="J65" i="17" s="1"/>
  <c r="R8" i="17"/>
  <c r="B61" i="16"/>
  <c r="B65" i="16" s="1"/>
  <c r="W61" i="16"/>
  <c r="W65" i="16" s="1"/>
  <c r="P8" i="16"/>
  <c r="J61" i="16"/>
  <c r="R8" i="16"/>
  <c r="P43" i="15"/>
  <c r="J61" i="15"/>
  <c r="R8" i="15"/>
  <c r="J61" i="14"/>
  <c r="R8" i="14"/>
  <c r="W61" i="13"/>
  <c r="W65" i="13" s="1"/>
  <c r="J61" i="13"/>
  <c r="J65" i="13" s="1"/>
  <c r="R8" i="13"/>
  <c r="T56" i="12"/>
  <c r="Q61" i="12"/>
  <c r="Q65" i="12" s="1"/>
  <c r="J61" i="12"/>
  <c r="R8" i="12"/>
  <c r="K61" i="11"/>
  <c r="J61" i="10"/>
  <c r="R8" i="10"/>
  <c r="Q43" i="9"/>
  <c r="Q61" i="9"/>
  <c r="Q65" i="9" s="1"/>
  <c r="K61" i="9"/>
  <c r="S61" i="9" s="1"/>
  <c r="W61" i="9"/>
  <c r="W65" i="9" s="1"/>
  <c r="P43" i="9"/>
  <c r="P8" i="9"/>
  <c r="S8" i="9"/>
  <c r="U56" i="8"/>
  <c r="T56" i="8"/>
  <c r="L61" i="8"/>
  <c r="L65" i="8" s="1"/>
  <c r="S8" i="8"/>
  <c r="K65" i="8"/>
  <c r="S65" i="8" s="1"/>
  <c r="S61" i="8"/>
  <c r="J61" i="8"/>
  <c r="R8" i="8"/>
  <c r="U62" i="7"/>
  <c r="T62" i="7"/>
  <c r="L61" i="7"/>
  <c r="L65" i="7" s="1"/>
  <c r="K61" i="7"/>
  <c r="S61" i="7" s="1"/>
  <c r="S8" i="7"/>
  <c r="J61" i="7"/>
  <c r="R8" i="7"/>
  <c r="K65" i="7"/>
  <c r="S65" i="7" s="1"/>
  <c r="P43" i="6"/>
  <c r="K61" i="6"/>
  <c r="K65" i="6" s="1"/>
  <c r="S65" i="6" s="1"/>
  <c r="Q8" i="6"/>
  <c r="J61" i="6"/>
  <c r="J65" i="6" s="1"/>
  <c r="R8" i="6"/>
  <c r="Q43" i="5"/>
  <c r="Q61" i="5" s="1"/>
  <c r="Q65" i="5" s="1"/>
  <c r="K61" i="5"/>
  <c r="K65" i="5" s="1"/>
  <c r="S65" i="5" s="1"/>
  <c r="Q8" i="5"/>
  <c r="J61" i="5"/>
  <c r="R8" i="5"/>
  <c r="W61" i="4"/>
  <c r="W65" i="4" s="1"/>
  <c r="C61" i="4"/>
  <c r="C65" i="4" s="1"/>
  <c r="H61" i="4"/>
  <c r="H65" i="4" s="1"/>
  <c r="K65" i="4"/>
  <c r="S65" i="4" s="1"/>
  <c r="S61" i="4"/>
  <c r="J61" i="4"/>
  <c r="R8" i="4"/>
  <c r="K61" i="3"/>
  <c r="K65" i="3" s="1"/>
  <c r="S65" i="3" s="1"/>
  <c r="S61" i="3"/>
  <c r="Q8" i="3"/>
  <c r="J61" i="3"/>
  <c r="R8" i="3"/>
  <c r="P43" i="2"/>
  <c r="M65" i="2"/>
  <c r="S65" i="2" s="1"/>
  <c r="S61" i="2"/>
  <c r="J61" i="2"/>
  <c r="R8" i="2"/>
  <c r="J61" i="1"/>
  <c r="J65" i="1" s="1"/>
  <c r="R65" i="1" s="1"/>
  <c r="R8" i="1"/>
  <c r="S8" i="1"/>
  <c r="P65" i="23"/>
  <c r="E8" i="17"/>
  <c r="U9" i="17"/>
  <c r="T9" i="17"/>
  <c r="U28" i="11"/>
  <c r="T28" i="11"/>
  <c r="E8" i="4"/>
  <c r="T9" i="4"/>
  <c r="U9" i="4"/>
  <c r="P8" i="11"/>
  <c r="P61" i="11" s="1"/>
  <c r="P65" i="11" s="1"/>
  <c r="P61" i="7"/>
  <c r="P65" i="7" s="1"/>
  <c r="E43" i="2"/>
  <c r="U44" i="2"/>
  <c r="T44" i="2"/>
  <c r="U28" i="2"/>
  <c r="T28" i="2"/>
  <c r="Q8" i="2"/>
  <c r="Q61" i="2" s="1"/>
  <c r="Q65" i="2" s="1"/>
  <c r="U62" i="6"/>
  <c r="T62" i="6"/>
  <c r="U62" i="2"/>
  <c r="T62" i="2"/>
  <c r="U28" i="6"/>
  <c r="T28" i="6"/>
  <c r="K61" i="17"/>
  <c r="E43" i="21"/>
  <c r="U44" i="21"/>
  <c r="T44" i="21"/>
  <c r="U56" i="16"/>
  <c r="T56" i="16"/>
  <c r="U28" i="13"/>
  <c r="T28" i="13"/>
  <c r="E8" i="20"/>
  <c r="T8" i="20" s="1"/>
  <c r="T9" i="20"/>
  <c r="U9" i="20"/>
  <c r="T56" i="21"/>
  <c r="U56" i="21"/>
  <c r="T28" i="15"/>
  <c r="U28" i="15"/>
  <c r="U28" i="12"/>
  <c r="T28" i="12"/>
  <c r="Q43" i="11"/>
  <c r="Q8" i="11"/>
  <c r="U28" i="7"/>
  <c r="T28" i="7"/>
  <c r="E43" i="10"/>
  <c r="T44" i="10"/>
  <c r="U44" i="10"/>
  <c r="Q61" i="3"/>
  <c r="Q65" i="3" s="1"/>
  <c r="T28" i="8"/>
  <c r="U28" i="8"/>
  <c r="T56" i="3"/>
  <c r="U56" i="3"/>
  <c r="Q43" i="1"/>
  <c r="P8" i="2"/>
  <c r="P61" i="2" s="1"/>
  <c r="P65" i="2" s="1"/>
  <c r="E8" i="2"/>
  <c r="T9" i="2"/>
  <c r="U9" i="2"/>
  <c r="U28" i="5"/>
  <c r="T28" i="5"/>
  <c r="E8" i="14"/>
  <c r="U9" i="14"/>
  <c r="T9" i="14"/>
  <c r="L65" i="13"/>
  <c r="R65" i="13" s="1"/>
  <c r="R61" i="13"/>
  <c r="L65" i="20"/>
  <c r="R65" i="20" s="1"/>
  <c r="U28" i="22"/>
  <c r="T28" i="22"/>
  <c r="E8" i="22"/>
  <c r="U9" i="22"/>
  <c r="T9" i="22"/>
  <c r="P43" i="16"/>
  <c r="P61" i="16" s="1"/>
  <c r="P65" i="16" s="1"/>
  <c r="Q65" i="17"/>
  <c r="U62" i="20"/>
  <c r="T62" i="20"/>
  <c r="E43" i="15"/>
  <c r="U44" i="15"/>
  <c r="T44" i="15"/>
  <c r="Q8" i="15"/>
  <c r="Q61" i="15" s="1"/>
  <c r="Q65" i="15" s="1"/>
  <c r="E8" i="10"/>
  <c r="U9" i="10"/>
  <c r="T9" i="10"/>
  <c r="K61" i="23"/>
  <c r="U56" i="10"/>
  <c r="T56" i="10"/>
  <c r="Q8" i="7"/>
  <c r="Q61" i="7" s="1"/>
  <c r="Q65" i="7" s="1"/>
  <c r="U28" i="3"/>
  <c r="T28" i="3"/>
  <c r="Q8" i="14"/>
  <c r="E43" i="7"/>
  <c r="U44" i="7"/>
  <c r="T44" i="7"/>
  <c r="U62" i="3"/>
  <c r="T62" i="3"/>
  <c r="T62" i="5"/>
  <c r="U62" i="5"/>
  <c r="E43" i="1"/>
  <c r="T44" i="1"/>
  <c r="U44" i="1"/>
  <c r="E43" i="6"/>
  <c r="T44" i="6"/>
  <c r="U44" i="6"/>
  <c r="T56" i="5"/>
  <c r="U56" i="5"/>
  <c r="E43" i="23"/>
  <c r="U44" i="23"/>
  <c r="T44" i="23"/>
  <c r="K61" i="13"/>
  <c r="K61" i="18"/>
  <c r="W61" i="5"/>
  <c r="W65" i="5" s="1"/>
  <c r="E43" i="19"/>
  <c r="U44" i="19"/>
  <c r="T44" i="19"/>
  <c r="E8" i="21"/>
  <c r="U9" i="21"/>
  <c r="T9" i="21"/>
  <c r="T28" i="20"/>
  <c r="U28" i="20"/>
  <c r="E43" i="18"/>
  <c r="U44" i="18"/>
  <c r="T44" i="18"/>
  <c r="P8" i="17"/>
  <c r="P61" i="17" s="1"/>
  <c r="P65" i="17" s="1"/>
  <c r="T56" i="14"/>
  <c r="U56" i="14"/>
  <c r="U56" i="13"/>
  <c r="T56" i="13"/>
  <c r="U28" i="9"/>
  <c r="T28" i="9"/>
  <c r="P8" i="12"/>
  <c r="Q43" i="14"/>
  <c r="E8" i="12"/>
  <c r="U9" i="12"/>
  <c r="T9" i="12"/>
  <c r="P43" i="10"/>
  <c r="U56" i="6"/>
  <c r="T56" i="6"/>
  <c r="U56" i="2"/>
  <c r="T56" i="2"/>
  <c r="E8" i="3"/>
  <c r="U9" i="3"/>
  <c r="T9" i="3"/>
  <c r="T62" i="12"/>
  <c r="U62" i="12"/>
  <c r="E43" i="5"/>
  <c r="U44" i="5"/>
  <c r="T44" i="5"/>
  <c r="Q8" i="1"/>
  <c r="U28" i="1"/>
  <c r="T28" i="1"/>
  <c r="U28" i="21"/>
  <c r="T28" i="21"/>
  <c r="E43" i="16"/>
  <c r="U44" i="16"/>
  <c r="T44" i="16"/>
  <c r="U56" i="19"/>
  <c r="T56" i="19"/>
  <c r="P8" i="19"/>
  <c r="P61" i="19" s="1"/>
  <c r="P65" i="19" s="1"/>
  <c r="P43" i="14"/>
  <c r="P61" i="14" s="1"/>
  <c r="P65" i="14" s="1"/>
  <c r="E43" i="8"/>
  <c r="U44" i="8"/>
  <c r="T44" i="8"/>
  <c r="E43" i="3"/>
  <c r="U44" i="3"/>
  <c r="T44" i="3"/>
  <c r="P61" i="5"/>
  <c r="P65" i="5" s="1"/>
  <c r="T28" i="10"/>
  <c r="U28" i="10"/>
  <c r="T56" i="9"/>
  <c r="U56" i="9"/>
  <c r="U62" i="21"/>
  <c r="T62" i="21"/>
  <c r="K65" i="21"/>
  <c r="S65" i="21" s="1"/>
  <c r="U56" i="23"/>
  <c r="T56" i="23"/>
  <c r="R61" i="23"/>
  <c r="L65" i="23"/>
  <c r="R65" i="23" s="1"/>
  <c r="U62" i="18"/>
  <c r="T62" i="18"/>
  <c r="U28" i="16"/>
  <c r="T28" i="16"/>
  <c r="T62" i="13"/>
  <c r="U62" i="13"/>
  <c r="E8" i="15"/>
  <c r="U9" i="15"/>
  <c r="T9" i="15"/>
  <c r="P8" i="15"/>
  <c r="P61" i="15" s="1"/>
  <c r="P65" i="15" s="1"/>
  <c r="T62" i="11"/>
  <c r="U62" i="11"/>
  <c r="Q8" i="13"/>
  <c r="Q61" i="13" s="1"/>
  <c r="Q65" i="13" s="1"/>
  <c r="P8" i="10"/>
  <c r="E8" i="11"/>
  <c r="T9" i="11"/>
  <c r="U9" i="11"/>
  <c r="Q8" i="8"/>
  <c r="Q61" i="8" s="1"/>
  <c r="Q65" i="8" s="1"/>
  <c r="P8" i="8"/>
  <c r="E8" i="6"/>
  <c r="U9" i="6"/>
  <c r="T9" i="6"/>
  <c r="E8" i="5"/>
  <c r="T9" i="5"/>
  <c r="U9" i="5"/>
  <c r="P43" i="8"/>
  <c r="E8" i="1"/>
  <c r="U9" i="1"/>
  <c r="T9" i="1"/>
  <c r="U56" i="20"/>
  <c r="T56" i="20"/>
  <c r="L65" i="21"/>
  <c r="R65" i="21" s="1"/>
  <c r="R61" i="21"/>
  <c r="U56" i="17"/>
  <c r="T56" i="17"/>
  <c r="U28" i="18"/>
  <c r="T28" i="18"/>
  <c r="L65" i="6"/>
  <c r="R65" i="6" s="1"/>
  <c r="L65" i="17"/>
  <c r="W61" i="17"/>
  <c r="W65" i="17" s="1"/>
  <c r="L65" i="22"/>
  <c r="R65" i="22" s="1"/>
  <c r="R61" i="22"/>
  <c r="U56" i="22"/>
  <c r="T56" i="22"/>
  <c r="T28" i="23"/>
  <c r="U28" i="23"/>
  <c r="Q8" i="18"/>
  <c r="Q61" i="18" s="1"/>
  <c r="Q65" i="18" s="1"/>
  <c r="P8" i="13"/>
  <c r="E8" i="18"/>
  <c r="U9" i="18"/>
  <c r="T9" i="18"/>
  <c r="Q8" i="16"/>
  <c r="Q61" i="16" s="1"/>
  <c r="Q65" i="16" s="1"/>
  <c r="E8" i="13"/>
  <c r="U9" i="13"/>
  <c r="T9" i="13"/>
  <c r="T62" i="22"/>
  <c r="U62" i="22"/>
  <c r="U28" i="19"/>
  <c r="T28" i="19"/>
  <c r="T62" i="16"/>
  <c r="U62" i="16"/>
  <c r="K61" i="1"/>
  <c r="U62" i="9"/>
  <c r="T62" i="9"/>
  <c r="Q43" i="10"/>
  <c r="Q61" i="10" s="1"/>
  <c r="Q65" i="10" s="1"/>
  <c r="E8" i="19"/>
  <c r="T9" i="19"/>
  <c r="U9" i="19"/>
  <c r="U28" i="14"/>
  <c r="T28" i="14"/>
  <c r="U62" i="8"/>
  <c r="T62" i="8"/>
  <c r="P43" i="12"/>
  <c r="P43" i="13"/>
  <c r="E43" i="9"/>
  <c r="U44" i="9"/>
  <c r="T44" i="9"/>
  <c r="P8" i="3"/>
  <c r="P61" i="3" s="1"/>
  <c r="P65" i="3" s="1"/>
  <c r="E43" i="4"/>
  <c r="U44" i="4"/>
  <c r="T44" i="4"/>
  <c r="E43" i="14"/>
  <c r="T44" i="14"/>
  <c r="U44" i="14"/>
  <c r="K61" i="10"/>
  <c r="K65" i="11"/>
  <c r="S65" i="11" s="1"/>
  <c r="S61" i="11"/>
  <c r="K61" i="15"/>
  <c r="K61" i="19"/>
  <c r="Q43" i="20"/>
  <c r="Q61" i="20" s="1"/>
  <c r="Q65" i="20" s="1"/>
  <c r="L65" i="9"/>
  <c r="R65" i="9" s="1"/>
  <c r="R61" i="9"/>
  <c r="K61" i="12"/>
  <c r="K61" i="16"/>
  <c r="K65" i="20"/>
  <c r="S65" i="20" s="1"/>
  <c r="S61" i="20"/>
  <c r="W61" i="1"/>
  <c r="W65" i="1" s="1"/>
  <c r="P43" i="22"/>
  <c r="P61" i="22" s="1"/>
  <c r="Q43" i="23"/>
  <c r="Q61" i="23" s="1"/>
  <c r="Q65" i="23" s="1"/>
  <c r="E43" i="22"/>
  <c r="U44" i="22"/>
  <c r="T44" i="22"/>
  <c r="U9" i="23"/>
  <c r="T9" i="23"/>
  <c r="E8" i="23"/>
  <c r="P43" i="20"/>
  <c r="P61" i="20" s="1"/>
  <c r="P65" i="20" s="1"/>
  <c r="E43" i="13"/>
  <c r="U44" i="13"/>
  <c r="T44" i="13"/>
  <c r="U44" i="20"/>
  <c r="E43" i="20"/>
  <c r="T44" i="20"/>
  <c r="E43" i="17"/>
  <c r="U44" i="17"/>
  <c r="T44" i="17"/>
  <c r="U28" i="17"/>
  <c r="T28" i="17"/>
  <c r="E43" i="12"/>
  <c r="T44" i="12"/>
  <c r="U44" i="12"/>
  <c r="U56" i="15"/>
  <c r="T56" i="15"/>
  <c r="Q8" i="19"/>
  <c r="E8" i="16"/>
  <c r="T9" i="16"/>
  <c r="U9" i="16"/>
  <c r="E8" i="9"/>
  <c r="T9" i="9"/>
  <c r="U9" i="9"/>
  <c r="E43" i="11"/>
  <c r="U44" i="11"/>
  <c r="T44" i="11"/>
  <c r="E8" i="8"/>
  <c r="U9" i="8"/>
  <c r="T9" i="8"/>
  <c r="T62" i="4"/>
  <c r="U62" i="4"/>
  <c r="P8" i="18"/>
  <c r="P61" i="18" s="1"/>
  <c r="P65" i="18" s="1"/>
  <c r="U56" i="1"/>
  <c r="T56" i="1"/>
  <c r="P61" i="6"/>
  <c r="P65" i="6" s="1"/>
  <c r="T28" i="4"/>
  <c r="U28" i="4"/>
  <c r="Q43" i="6"/>
  <c r="Q61" i="6" s="1"/>
  <c r="Q65" i="6" s="1"/>
  <c r="Q8" i="4"/>
  <c r="Q61" i="4" s="1"/>
  <c r="Q65" i="4" s="1"/>
  <c r="T56" i="11"/>
  <c r="U56" i="11"/>
  <c r="T56" i="7"/>
  <c r="U56" i="7"/>
  <c r="P8" i="4"/>
  <c r="P61" i="4" s="1"/>
  <c r="P65" i="4" s="1"/>
  <c r="E8" i="7"/>
  <c r="U9" i="7"/>
  <c r="T9" i="7"/>
  <c r="S61" i="5" l="1"/>
  <c r="P61" i="9"/>
  <c r="P65" i="9" s="1"/>
  <c r="S61" i="14"/>
  <c r="S61" i="6"/>
  <c r="R61" i="1"/>
  <c r="K65" i="9"/>
  <c r="S65" i="9" s="1"/>
  <c r="R65" i="17"/>
  <c r="R61" i="17"/>
  <c r="J65" i="16"/>
  <c r="R65" i="16" s="1"/>
  <c r="R61" i="16"/>
  <c r="J65" i="15"/>
  <c r="R65" i="15" s="1"/>
  <c r="R61" i="15"/>
  <c r="J65" i="14"/>
  <c r="R65" i="14" s="1"/>
  <c r="R61" i="14"/>
  <c r="J65" i="12"/>
  <c r="R65" i="12" s="1"/>
  <c r="R61" i="12"/>
  <c r="J65" i="10"/>
  <c r="R65" i="10" s="1"/>
  <c r="R61" i="10"/>
  <c r="J65" i="8"/>
  <c r="R65" i="8" s="1"/>
  <c r="R61" i="8"/>
  <c r="J65" i="7"/>
  <c r="R65" i="7" s="1"/>
  <c r="R61" i="7"/>
  <c r="R61" i="6"/>
  <c r="J65" i="5"/>
  <c r="R65" i="5" s="1"/>
  <c r="R61" i="5"/>
  <c r="J65" i="4"/>
  <c r="R65" i="4" s="1"/>
  <c r="R61" i="4"/>
  <c r="J65" i="3"/>
  <c r="R65" i="3" s="1"/>
  <c r="R61" i="3"/>
  <c r="J65" i="2"/>
  <c r="R65" i="2" s="1"/>
  <c r="R61" i="2"/>
  <c r="Q61" i="1"/>
  <c r="Q65" i="1" s="1"/>
  <c r="P65" i="22"/>
  <c r="E61" i="13"/>
  <c r="U8" i="13"/>
  <c r="T8" i="13"/>
  <c r="U43" i="9"/>
  <c r="T43" i="9"/>
  <c r="K65" i="18"/>
  <c r="S65" i="18" s="1"/>
  <c r="S61" i="18"/>
  <c r="U43" i="21"/>
  <c r="T43" i="21"/>
  <c r="E61" i="17"/>
  <c r="U8" i="17"/>
  <c r="T8" i="17"/>
  <c r="U43" i="14"/>
  <c r="T43" i="14"/>
  <c r="E61" i="19"/>
  <c r="T8" i="19"/>
  <c r="E61" i="5"/>
  <c r="U8" i="5"/>
  <c r="T8" i="5"/>
  <c r="K65" i="13"/>
  <c r="S65" i="13" s="1"/>
  <c r="S61" i="13"/>
  <c r="U43" i="6"/>
  <c r="T43" i="6"/>
  <c r="U43" i="15"/>
  <c r="T43" i="15"/>
  <c r="E61" i="22"/>
  <c r="U8" i="22"/>
  <c r="T8" i="22"/>
  <c r="E61" i="2"/>
  <c r="U8" i="2"/>
  <c r="T8" i="2"/>
  <c r="E61" i="20"/>
  <c r="U8" i="20"/>
  <c r="K65" i="17"/>
  <c r="S65" i="17" s="1"/>
  <c r="S61" i="17"/>
  <c r="U8" i="19"/>
  <c r="Q61" i="19"/>
  <c r="Q65" i="19" s="1"/>
  <c r="T43" i="17"/>
  <c r="U43" i="17"/>
  <c r="E61" i="23"/>
  <c r="U8" i="23"/>
  <c r="T8" i="23"/>
  <c r="K65" i="19"/>
  <c r="S65" i="19" s="1"/>
  <c r="S61" i="19"/>
  <c r="E61" i="11"/>
  <c r="U8" i="11"/>
  <c r="T8" i="11"/>
  <c r="E61" i="15"/>
  <c r="U8" i="15"/>
  <c r="T8" i="15"/>
  <c r="E61" i="3"/>
  <c r="U8" i="3"/>
  <c r="T8" i="3"/>
  <c r="E61" i="12"/>
  <c r="U8" i="12"/>
  <c r="K65" i="23"/>
  <c r="S65" i="23" s="1"/>
  <c r="S61" i="23"/>
  <c r="K65" i="15"/>
  <c r="S65" i="15" s="1"/>
  <c r="S61" i="15"/>
  <c r="E61" i="18"/>
  <c r="T8" i="18"/>
  <c r="U8" i="18"/>
  <c r="P61" i="10"/>
  <c r="P65" i="10" s="1"/>
  <c r="U43" i="3"/>
  <c r="T43" i="3"/>
  <c r="E61" i="21"/>
  <c r="U8" i="21"/>
  <c r="T8" i="21"/>
  <c r="U43" i="7"/>
  <c r="T43" i="7"/>
  <c r="U43" i="10"/>
  <c r="T43" i="10"/>
  <c r="E61" i="4"/>
  <c r="U8" i="4"/>
  <c r="T8" i="4"/>
  <c r="E61" i="7"/>
  <c r="T8" i="7"/>
  <c r="U8" i="7"/>
  <c r="E61" i="9"/>
  <c r="U8" i="9"/>
  <c r="T8" i="9"/>
  <c r="U43" i="20"/>
  <c r="T43" i="20"/>
  <c r="U43" i="4"/>
  <c r="T43" i="4"/>
  <c r="P61" i="13"/>
  <c r="P65" i="13" s="1"/>
  <c r="T8" i="12"/>
  <c r="P61" i="12"/>
  <c r="P65" i="12" s="1"/>
  <c r="U43" i="23"/>
  <c r="T43" i="23"/>
  <c r="U43" i="1"/>
  <c r="T43" i="1"/>
  <c r="Q61" i="14"/>
  <c r="Q65" i="14" s="1"/>
  <c r="E61" i="14"/>
  <c r="U8" i="14"/>
  <c r="T8" i="14"/>
  <c r="E61" i="16"/>
  <c r="U8" i="16"/>
  <c r="T8" i="16"/>
  <c r="T43" i="22"/>
  <c r="U43" i="22"/>
  <c r="U43" i="13"/>
  <c r="T43" i="13"/>
  <c r="U43" i="11"/>
  <c r="T43" i="11"/>
  <c r="T43" i="12"/>
  <c r="U43" i="12"/>
  <c r="K65" i="16"/>
  <c r="S65" i="16" s="1"/>
  <c r="S61" i="16"/>
  <c r="E61" i="1"/>
  <c r="T8" i="1"/>
  <c r="U8" i="1"/>
  <c r="E61" i="6"/>
  <c r="T8" i="6"/>
  <c r="U8" i="6"/>
  <c r="T43" i="16"/>
  <c r="U43" i="16"/>
  <c r="U43" i="5"/>
  <c r="T43" i="5"/>
  <c r="E61" i="10"/>
  <c r="U8" i="10"/>
  <c r="T8" i="10"/>
  <c r="T43" i="2"/>
  <c r="U43" i="2"/>
  <c r="E61" i="8"/>
  <c r="U8" i="8"/>
  <c r="T8" i="8"/>
  <c r="K65" i="12"/>
  <c r="S65" i="12" s="1"/>
  <c r="S61" i="12"/>
  <c r="K65" i="10"/>
  <c r="S65" i="10" s="1"/>
  <c r="S61" i="10"/>
  <c r="K65" i="1"/>
  <c r="S65" i="1" s="1"/>
  <c r="S61" i="1"/>
  <c r="P61" i="8"/>
  <c r="P65" i="8" s="1"/>
  <c r="T43" i="8"/>
  <c r="U43" i="8"/>
  <c r="U43" i="18"/>
  <c r="T43" i="18"/>
  <c r="U43" i="19"/>
  <c r="T43" i="19"/>
  <c r="Q61" i="11"/>
  <c r="Q65" i="11" s="1"/>
  <c r="E65" i="12" l="1"/>
  <c r="U61" i="12"/>
  <c r="T61" i="12"/>
  <c r="E65" i="2"/>
  <c r="U61" i="2"/>
  <c r="T61" i="2"/>
  <c r="E65" i="14"/>
  <c r="T61" i="14"/>
  <c r="U61" i="14"/>
  <c r="E65" i="7"/>
  <c r="T61" i="7"/>
  <c r="U61" i="7"/>
  <c r="E65" i="1"/>
  <c r="U61" i="1"/>
  <c r="T61" i="1"/>
  <c r="E65" i="22"/>
  <c r="U61" i="22"/>
  <c r="E65" i="17"/>
  <c r="U61" i="17"/>
  <c r="T61" i="17"/>
  <c r="E65" i="16"/>
  <c r="U61" i="16"/>
  <c r="T61" i="16"/>
  <c r="E65" i="4"/>
  <c r="U61" i="4"/>
  <c r="T61" i="4"/>
  <c r="E65" i="5"/>
  <c r="T61" i="5"/>
  <c r="U61" i="5"/>
  <c r="E65" i="13"/>
  <c r="U61" i="13"/>
  <c r="T61" i="13"/>
  <c r="E65" i="8"/>
  <c r="U61" i="8"/>
  <c r="T61" i="8"/>
  <c r="E65" i="11"/>
  <c r="U61" i="11"/>
  <c r="T61" i="11"/>
  <c r="E65" i="21"/>
  <c r="T61" i="21"/>
  <c r="U61" i="21"/>
  <c r="E65" i="15"/>
  <c r="U61" i="15"/>
  <c r="T61" i="15"/>
  <c r="E65" i="23"/>
  <c r="U61" i="23"/>
  <c r="T61" i="23"/>
  <c r="E65" i="20"/>
  <c r="U61" i="20"/>
  <c r="T61" i="20"/>
  <c r="E65" i="18"/>
  <c r="U61" i="18"/>
  <c r="T61" i="18"/>
  <c r="E65" i="3"/>
  <c r="T61" i="3"/>
  <c r="U61" i="3"/>
  <c r="E65" i="6"/>
  <c r="U61" i="6"/>
  <c r="T61" i="6"/>
  <c r="E65" i="10"/>
  <c r="U61" i="10"/>
  <c r="T61" i="10"/>
  <c r="E65" i="9"/>
  <c r="T61" i="9"/>
  <c r="U61" i="9"/>
  <c r="E65" i="19"/>
  <c r="U61" i="19"/>
  <c r="T61" i="19"/>
  <c r="T61" i="22"/>
  <c r="T65" i="4" l="1"/>
  <c r="U65" i="4"/>
  <c r="U65" i="9"/>
  <c r="T65" i="9"/>
  <c r="U65" i="23"/>
  <c r="T65" i="23"/>
  <c r="U65" i="16"/>
  <c r="T65" i="16"/>
  <c r="U65" i="18"/>
  <c r="T65" i="18"/>
  <c r="U65" i="5"/>
  <c r="T65" i="5"/>
  <c r="U65" i="14"/>
  <c r="T65" i="14"/>
  <c r="U65" i="13"/>
  <c r="T65" i="13"/>
  <c r="U65" i="17"/>
  <c r="T65" i="17"/>
  <c r="U65" i="7"/>
  <c r="T65" i="7"/>
  <c r="U65" i="20"/>
  <c r="T65" i="20"/>
  <c r="U65" i="22"/>
  <c r="T65" i="22"/>
  <c r="U65" i="21"/>
  <c r="T65" i="21"/>
  <c r="T65" i="3"/>
  <c r="U65" i="3"/>
  <c r="U65" i="1"/>
  <c r="T65" i="1"/>
  <c r="T65" i="10"/>
  <c r="U65" i="10"/>
  <c r="U65" i="11"/>
  <c r="T65" i="11"/>
  <c r="U65" i="2"/>
  <c r="T65" i="2"/>
  <c r="U65" i="19"/>
  <c r="T65" i="19"/>
  <c r="T65" i="15"/>
  <c r="U65" i="15"/>
  <c r="U65" i="6"/>
  <c r="T65" i="6"/>
  <c r="T65" i="8"/>
  <c r="U65" i="8"/>
  <c r="T65" i="12"/>
  <c r="U65" i="12"/>
</calcChain>
</file>

<file path=xl/sharedStrings.xml><?xml version="1.0" encoding="utf-8"?>
<sst xmlns="http://schemas.openxmlformats.org/spreadsheetml/2006/main" count="2530" uniqueCount="122">
  <si>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</si>
  <si>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</si>
  <si>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</si>
  <si>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</si>
  <si>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</si>
  <si>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</si>
  <si>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</si>
  <si>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</si>
  <si>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</si>
  <si>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</si>
  <si>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</si>
  <si>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</si>
  <si>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</si>
  <si>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</si>
  <si>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</si>
  <si>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</si>
  <si>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</si>
  <si>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</si>
  <si>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</si>
  <si>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</si>
  <si>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</si>
  <si>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</si>
  <si>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</si>
  <si>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</si>
  <si>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</si>
  <si>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</si>
  <si>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</si>
  <si>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</si>
  <si>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</si>
  <si>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</si>
  <si>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</si>
  <si>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</si>
  <si>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</si>
  <si>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</si>
  <si>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</si>
  <si>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</si>
  <si>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</si>
  <si>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</si>
  <si>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</si>
  <si>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</si>
  <si>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</si>
  <si>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</si>
  <si>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</si>
  <si>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</si>
  <si>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</si>
  <si>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</si>
  <si>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</si>
  <si>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</si>
  <si>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</si>
  <si>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</si>
  <si>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</si>
  <si>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</si>
  <si>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</si>
  <si>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</si>
  <si>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</si>
  <si>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</si>
  <si>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</si>
  <si>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</si>
  <si>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</si>
  <si>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</si>
  <si>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</si>
  <si>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</si>
  <si>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</si>
  <si>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</si>
  <si>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</si>
  <si>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</si>
  <si>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</si>
  <si>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</si>
  <si>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</si>
  <si>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</si>
  <si>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</si>
  <si>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</si>
  <si>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</si>
  <si>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</si>
  <si>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</si>
  <si>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</si>
  <si>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</si>
  <si>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</si>
  <si>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</si>
  <si>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</si>
  <si>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</si>
  <si>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</si>
  <si>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</si>
  <si>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</si>
  <si>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</si>
  <si>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</si>
  <si>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</si>
  <si>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</si>
  <si>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</si>
  <si>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</si>
  <si>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NORTH WEST: BOJANALA PLATINUM (DC37)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</si>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</sst>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3481310000</v>
      </c>
      <c r="C8" s="36">
        <f t="shared" si="0"/>
        <v>-30444000</v>
      </c>
      <c r="D8" s="36">
        <f t="shared" si="0"/>
        <v>0</v>
      </c>
      <c r="E8" s="36">
        <f t="shared" si="0"/>
        <v>3450866000</v>
      </c>
      <c r="F8" s="37">
        <f t="shared" si="0"/>
        <v>3450866000</v>
      </c>
      <c r="G8" s="38">
        <f t="shared" si="0"/>
        <v>3138675000</v>
      </c>
      <c r="H8" s="37">
        <f t="shared" si="0"/>
        <v>697588000</v>
      </c>
      <c r="I8" s="38">
        <f t="shared" si="0"/>
        <v>405949205</v>
      </c>
      <c r="J8" s="37">
        <f t="shared" si="0"/>
        <v>949801000</v>
      </c>
      <c r="K8" s="38">
        <f t="shared" si="0"/>
        <v>52964803</v>
      </c>
      <c r="L8" s="37">
        <f t="shared" si="0"/>
        <v>448285000</v>
      </c>
      <c r="M8" s="38">
        <f t="shared" si="0"/>
        <v>-9754399</v>
      </c>
      <c r="N8" s="37">
        <f t="shared" si="0"/>
        <v>0</v>
      </c>
      <c r="O8" s="38">
        <f t="shared" si="0"/>
        <v>0</v>
      </c>
      <c r="P8" s="37">
        <f t="shared" si="0"/>
        <v>2095674000</v>
      </c>
      <c r="Q8" s="38">
        <f t="shared" si="0"/>
        <v>449159609</v>
      </c>
      <c r="R8" s="16">
        <f>IF(($J8       =0),0,((($L8       -$J8       )/$J8       )*100))</f>
        <v>-52.802218569995183</v>
      </c>
      <c r="S8" s="17">
        <f>IF(($K8       =0),0,((($M8       -$K8       )/$K8       )*100))</f>
        <v>-118.41675687909195</v>
      </c>
      <c r="T8" s="16">
        <f>IF(($E8       =0),0,(($P8       /$E8       )*100))</f>
        <v>60.728930071466117</v>
      </c>
      <c r="U8" s="18">
        <f>IF(($E8       =0),0,(($Q8       /$E8       )*100))</f>
        <v>13.015851933978311</v>
      </c>
      <c r="V8" s="37">
        <f t="shared" ref="V8:W8" si="1">+V9+V28</f>
        <v>93031000</v>
      </c>
      <c r="W8" s="38">
        <f t="shared" si="1"/>
        <v>8148000</v>
      </c>
    </row>
    <row r="9" spans="1:23" x14ac:dyDescent="0.2">
      <c r="A9" s="19" t="s">
        <v>35</v>
      </c>
      <c r="B9" s="39">
        <f t="shared" ref="B9:Q9" si="2">SUM(B10:B27)</f>
        <v>3356627000</v>
      </c>
      <c r="C9" s="39">
        <f t="shared" si="2"/>
        <v>-28107000</v>
      </c>
      <c r="D9" s="39">
        <f t="shared" si="2"/>
        <v>0</v>
      </c>
      <c r="E9" s="39">
        <f t="shared" si="2"/>
        <v>3328520000</v>
      </c>
      <c r="F9" s="40">
        <f t="shared" si="2"/>
        <v>3328520000</v>
      </c>
      <c r="G9" s="41">
        <f t="shared" si="2"/>
        <v>3016329000</v>
      </c>
      <c r="H9" s="40">
        <f t="shared" si="2"/>
        <v>673437000</v>
      </c>
      <c r="I9" s="41">
        <f t="shared" si="2"/>
        <v>391480885</v>
      </c>
      <c r="J9" s="40">
        <f t="shared" si="2"/>
        <v>925272000</v>
      </c>
      <c r="K9" s="41">
        <f t="shared" si="2"/>
        <v>40622628</v>
      </c>
      <c r="L9" s="40">
        <f t="shared" si="2"/>
        <v>429834000</v>
      </c>
      <c r="M9" s="41">
        <f t="shared" si="2"/>
        <v>-29468915</v>
      </c>
      <c r="N9" s="40">
        <f t="shared" si="2"/>
        <v>0</v>
      </c>
      <c r="O9" s="41">
        <f t="shared" si="2"/>
        <v>0</v>
      </c>
      <c r="P9" s="40">
        <f t="shared" si="2"/>
        <v>2028543000</v>
      </c>
      <c r="Q9" s="41">
        <f t="shared" si="2"/>
        <v>402634598</v>
      </c>
      <c r="R9" s="20">
        <f>IF(($J9       =0),0,((($L9       -$J9       )/$J9       )*100))</f>
        <v>-53.545119705340703</v>
      </c>
      <c r="S9" s="21">
        <f>IF(($K9       =0),0,((($M9       -$K9       )/$K9       )*100))</f>
        <v>-172.5431033167032</v>
      </c>
      <c r="T9" s="20">
        <f>IF(($E9       =0),0,(($P9       /$E9       )*100))</f>
        <v>60.944293559900501</v>
      </c>
      <c r="U9" s="22">
        <f>IF(($E9       =0),0,(($Q9       /$E9       )*100))</f>
        <v>12.096505293644022</v>
      </c>
      <c r="V9" s="40">
        <f t="shared" ref="V9:W9" si="3">SUM(V10:V27)</f>
        <v>69336000</v>
      </c>
      <c r="W9" s="41">
        <f t="shared" si="3"/>
        <v>-4231000</v>
      </c>
    </row>
    <row r="10" spans="1:23" x14ac:dyDescent="0.2">
      <c r="A10" s="23" t="s">
        <v>36</v>
      </c>
      <c r="B10" s="42">
        <v>2103659000</v>
      </c>
      <c r="C10" s="42">
        <v>-19316000</v>
      </c>
      <c r="D10" s="42"/>
      <c r="E10" s="42">
        <f t="shared" ref="E10:E41" si="4">$B10      +$C10      +$D10</f>
        <v>2084343000</v>
      </c>
      <c r="F10" s="43">
        <v>2084343000</v>
      </c>
      <c r="G10" s="44">
        <v>2084343000</v>
      </c>
      <c r="H10" s="43">
        <v>433844000</v>
      </c>
      <c r="I10" s="44">
        <v>281807264</v>
      </c>
      <c r="J10" s="43">
        <v>657589000</v>
      </c>
      <c r="K10" s="44">
        <v>-42253944</v>
      </c>
      <c r="L10" s="43">
        <v>346068000</v>
      </c>
      <c r="M10" s="44">
        <v>210023350</v>
      </c>
      <c r="N10" s="43"/>
      <c r="O10" s="44"/>
      <c r="P10" s="43">
        <f t="shared" ref="P10:P41" si="5">$H10      +$J10      +$L10      +$N10</f>
        <v>1437501000</v>
      </c>
      <c r="Q10" s="44">
        <f t="shared" ref="Q10:Q41" si="6">$I10      +$K10      +$M10      +$O10</f>
        <v>449576670</v>
      </c>
      <c r="R10" s="24">
        <f t="shared" ref="R10:R41" si="7">IF(($J10      =0),0,((($L10      -$J10      )/$J10      )*100))</f>
        <v>-47.373207276885715</v>
      </c>
      <c r="S10" s="25">
        <f t="shared" ref="S10:S41" si="8">IF(($K10      =0),0,((($M10      -$K10      )/$K10      )*100))</f>
        <v>-597.05028718739243</v>
      </c>
      <c r="T10" s="24">
        <f t="shared" ref="T10:T41" si="9">IF(($E10      =0),0,(($P10      /$E10      )*100))</f>
        <v>68.966624015337203</v>
      </c>
      <c r="U10" s="26">
        <f t="shared" ref="U10:U41" si="10">IF(($E10      =0),0,(($Q10      /$E10      )*100))</f>
        <v>21.569226849899465</v>
      </c>
      <c r="V10" s="43">
        <v>63107000</v>
      </c>
      <c r="W10" s="44">
        <v>-55000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254763000</v>
      </c>
      <c r="C12" s="42"/>
      <c r="D12" s="42"/>
      <c r="E12" s="42">
        <f t="shared" si="4"/>
        <v>254763000</v>
      </c>
      <c r="F12" s="43">
        <v>254763000</v>
      </c>
      <c r="G12" s="44">
        <v>137572000</v>
      </c>
      <c r="H12" s="43">
        <v>54691000</v>
      </c>
      <c r="I12" s="44">
        <v>51354125</v>
      </c>
      <c r="J12" s="43">
        <v>66586000</v>
      </c>
      <c r="K12" s="44">
        <v>30831696</v>
      </c>
      <c r="L12" s="43"/>
      <c r="M12" s="44">
        <v>-309602014</v>
      </c>
      <c r="N12" s="43"/>
      <c r="O12" s="44"/>
      <c r="P12" s="43">
        <f t="shared" si="5"/>
        <v>121277000</v>
      </c>
      <c r="Q12" s="44">
        <f t="shared" si="6"/>
        <v>-227416193</v>
      </c>
      <c r="R12" s="24">
        <f t="shared" si="7"/>
        <v>-100</v>
      </c>
      <c r="S12" s="25">
        <f t="shared" si="8"/>
        <v>-1104.1679640328575</v>
      </c>
      <c r="T12" s="24">
        <f t="shared" si="9"/>
        <v>47.603851422694824</v>
      </c>
      <c r="U12" s="26">
        <f t="shared" si="10"/>
        <v>-89.265785455501785</v>
      </c>
      <c r="V12" s="43"/>
      <c r="W12" s="44"/>
    </row>
    <row r="13" spans="1:23" x14ac:dyDescent="0.2">
      <c r="A13" s="23" t="s">
        <v>39</v>
      </c>
      <c r="B13" s="42">
        <v>110206000</v>
      </c>
      <c r="C13" s="42">
        <v>9803000</v>
      </c>
      <c r="D13" s="42"/>
      <c r="E13" s="42">
        <f t="shared" si="4"/>
        <v>120009000</v>
      </c>
      <c r="F13" s="43">
        <v>120009000</v>
      </c>
      <c r="G13" s="44">
        <v>120009000</v>
      </c>
      <c r="H13" s="43">
        <v>20271000</v>
      </c>
      <c r="I13" s="44">
        <v>4859983</v>
      </c>
      <c r="J13" s="43">
        <v>16948000</v>
      </c>
      <c r="K13" s="44">
        <v>10395780</v>
      </c>
      <c r="L13" s="43">
        <v>14359000</v>
      </c>
      <c r="M13" s="44">
        <v>29557371</v>
      </c>
      <c r="N13" s="43"/>
      <c r="O13" s="44"/>
      <c r="P13" s="43">
        <f t="shared" si="5"/>
        <v>51578000</v>
      </c>
      <c r="Q13" s="44">
        <f t="shared" si="6"/>
        <v>44813134</v>
      </c>
      <c r="R13" s="24">
        <f t="shared" si="7"/>
        <v>-15.276138777436865</v>
      </c>
      <c r="S13" s="25">
        <f t="shared" si="8"/>
        <v>184.32085904088004</v>
      </c>
      <c r="T13" s="24">
        <f t="shared" si="9"/>
        <v>42.978443283420411</v>
      </c>
      <c r="U13" s="26">
        <f t="shared" si="10"/>
        <v>37.341477722504145</v>
      </c>
      <c r="V13" s="43"/>
      <c r="W13" s="44"/>
    </row>
    <row r="14" spans="1:23" x14ac:dyDescent="0.2">
      <c r="A14" s="23" t="s">
        <v>40</v>
      </c>
      <c r="B14" s="42">
        <v>45662000</v>
      </c>
      <c r="C14" s="42">
        <v>-18390000</v>
      </c>
      <c r="D14" s="42"/>
      <c r="E14" s="42">
        <f t="shared" si="4"/>
        <v>27272000</v>
      </c>
      <c r="F14" s="43">
        <v>27272000</v>
      </c>
      <c r="G14" s="44">
        <v>27272000</v>
      </c>
      <c r="H14" s="43">
        <v>9264000</v>
      </c>
      <c r="I14" s="44">
        <v>9528733</v>
      </c>
      <c r="J14" s="43">
        <v>1217000</v>
      </c>
      <c r="K14" s="44">
        <v>2415127</v>
      </c>
      <c r="L14" s="43">
        <v>4985000</v>
      </c>
      <c r="M14" s="44">
        <v>236876</v>
      </c>
      <c r="N14" s="43"/>
      <c r="O14" s="44"/>
      <c r="P14" s="43">
        <f t="shared" si="5"/>
        <v>15466000</v>
      </c>
      <c r="Q14" s="44">
        <f t="shared" si="6"/>
        <v>12180736</v>
      </c>
      <c r="R14" s="24">
        <f t="shared" si="7"/>
        <v>309.61380443714052</v>
      </c>
      <c r="S14" s="25">
        <f t="shared" si="8"/>
        <v>-90.191985763067521</v>
      </c>
      <c r="T14" s="24">
        <f t="shared" si="9"/>
        <v>56.710178938105017</v>
      </c>
      <c r="U14" s="26">
        <f t="shared" si="10"/>
        <v>44.663889703725431</v>
      </c>
      <c r="V14" s="43">
        <v>4176000</v>
      </c>
      <c r="W14" s="44">
        <v>-4176000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11008000</v>
      </c>
      <c r="C16" s="42">
        <v>-204000</v>
      </c>
      <c r="D16" s="42"/>
      <c r="E16" s="42">
        <f t="shared" si="4"/>
        <v>10804000</v>
      </c>
      <c r="F16" s="43">
        <v>10804000</v>
      </c>
      <c r="G16" s="44">
        <v>10804000</v>
      </c>
      <c r="H16" s="43">
        <v>1338000</v>
      </c>
      <c r="I16" s="44">
        <v>2727998</v>
      </c>
      <c r="J16" s="43">
        <v>3002000</v>
      </c>
      <c r="K16" s="44">
        <v>1156180</v>
      </c>
      <c r="L16" s="43">
        <v>3002000</v>
      </c>
      <c r="M16" s="44">
        <v>1837890</v>
      </c>
      <c r="N16" s="43"/>
      <c r="O16" s="44"/>
      <c r="P16" s="43">
        <f t="shared" si="5"/>
        <v>7342000</v>
      </c>
      <c r="Q16" s="44">
        <f t="shared" si="6"/>
        <v>5722068</v>
      </c>
      <c r="R16" s="24">
        <f t="shared" si="7"/>
        <v>0</v>
      </c>
      <c r="S16" s="25">
        <f t="shared" si="8"/>
        <v>58.962272310539873</v>
      </c>
      <c r="T16" s="24">
        <f t="shared" si="9"/>
        <v>67.956312476860433</v>
      </c>
      <c r="U16" s="26">
        <f t="shared" si="10"/>
        <v>52.962495372084419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401333000</v>
      </c>
      <c r="C22" s="42"/>
      <c r="D22" s="42"/>
      <c r="E22" s="42">
        <f t="shared" si="4"/>
        <v>401333000</v>
      </c>
      <c r="F22" s="43">
        <v>401333000</v>
      </c>
      <c r="G22" s="44">
        <v>206333000</v>
      </c>
      <c r="H22" s="43">
        <v>92273000</v>
      </c>
      <c r="I22" s="44"/>
      <c r="J22" s="43">
        <v>114060000</v>
      </c>
      <c r="K22" s="44"/>
      <c r="L22" s="43"/>
      <c r="M22" s="44"/>
      <c r="N22" s="43"/>
      <c r="O22" s="44"/>
      <c r="P22" s="43">
        <f t="shared" si="5"/>
        <v>206333000</v>
      </c>
      <c r="Q22" s="44">
        <f t="shared" si="6"/>
        <v>0</v>
      </c>
      <c r="R22" s="24">
        <f t="shared" si="7"/>
        <v>-100</v>
      </c>
      <c r="S22" s="25">
        <f t="shared" si="8"/>
        <v>0</v>
      </c>
      <c r="T22" s="24">
        <f t="shared" si="9"/>
        <v>51.411919777342007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429996000</v>
      </c>
      <c r="C23" s="42"/>
      <c r="D23" s="42"/>
      <c r="E23" s="42">
        <f t="shared" si="4"/>
        <v>429996000</v>
      </c>
      <c r="F23" s="43">
        <v>429996000</v>
      </c>
      <c r="G23" s="44">
        <v>429996000</v>
      </c>
      <c r="H23" s="43">
        <v>61756000</v>
      </c>
      <c r="I23" s="44">
        <v>41202782</v>
      </c>
      <c r="J23" s="43">
        <v>65870000</v>
      </c>
      <c r="K23" s="44">
        <v>38077789</v>
      </c>
      <c r="L23" s="43">
        <v>61420000</v>
      </c>
      <c r="M23" s="44">
        <v>38477612</v>
      </c>
      <c r="N23" s="43"/>
      <c r="O23" s="44"/>
      <c r="P23" s="43">
        <f t="shared" si="5"/>
        <v>189046000</v>
      </c>
      <c r="Q23" s="44">
        <f t="shared" si="6"/>
        <v>117758183</v>
      </c>
      <c r="R23" s="24">
        <f t="shared" si="7"/>
        <v>-6.7557309852740248</v>
      </c>
      <c r="S23" s="25">
        <f t="shared" si="8"/>
        <v>1.0500163231641417</v>
      </c>
      <c r="T23" s="24">
        <f t="shared" si="9"/>
        <v>43.964595019488556</v>
      </c>
      <c r="U23" s="26">
        <f t="shared" si="10"/>
        <v>27.385878705848427</v>
      </c>
      <c r="V23" s="43">
        <v>2053000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124683000</v>
      </c>
      <c r="C28" s="39">
        <f t="shared" si="11"/>
        <v>-2337000</v>
      </c>
      <c r="D28" s="39">
        <f t="shared" si="11"/>
        <v>0</v>
      </c>
      <c r="E28" s="39">
        <f t="shared" si="11"/>
        <v>122346000</v>
      </c>
      <c r="F28" s="40">
        <f t="shared" si="11"/>
        <v>122346000</v>
      </c>
      <c r="G28" s="41">
        <f t="shared" si="11"/>
        <v>122346000</v>
      </c>
      <c r="H28" s="40">
        <f t="shared" si="11"/>
        <v>24151000</v>
      </c>
      <c r="I28" s="41">
        <f t="shared" si="11"/>
        <v>14468320</v>
      </c>
      <c r="J28" s="40">
        <f t="shared" si="11"/>
        <v>24529000</v>
      </c>
      <c r="K28" s="41">
        <f t="shared" si="11"/>
        <v>12342175</v>
      </c>
      <c r="L28" s="40">
        <f t="shared" si="11"/>
        <v>18451000</v>
      </c>
      <c r="M28" s="41">
        <f t="shared" si="11"/>
        <v>19714516</v>
      </c>
      <c r="N28" s="40">
        <f t="shared" si="11"/>
        <v>0</v>
      </c>
      <c r="O28" s="41">
        <f t="shared" si="11"/>
        <v>0</v>
      </c>
      <c r="P28" s="40">
        <f t="shared" si="11"/>
        <v>67131000</v>
      </c>
      <c r="Q28" s="41">
        <f t="shared" si="11"/>
        <v>46525011</v>
      </c>
      <c r="R28" s="20">
        <f t="shared" si="7"/>
        <v>-24.778833217823802</v>
      </c>
      <c r="S28" s="21">
        <f t="shared" si="8"/>
        <v>59.732915794825473</v>
      </c>
      <c r="T28" s="20">
        <f t="shared" si="9"/>
        <v>54.869795498013829</v>
      </c>
      <c r="U28" s="22">
        <f t="shared" si="10"/>
        <v>38.027406699033889</v>
      </c>
      <c r="V28" s="40">
        <f t="shared" ref="V28:W28" si="12">SUM(V29:V42)</f>
        <v>23695000</v>
      </c>
      <c r="W28" s="41">
        <f t="shared" si="12"/>
        <v>12379000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60900000</v>
      </c>
      <c r="C31" s="42"/>
      <c r="D31" s="42"/>
      <c r="E31" s="42">
        <f t="shared" si="4"/>
        <v>60900000</v>
      </c>
      <c r="F31" s="43">
        <v>60900000</v>
      </c>
      <c r="G31" s="44">
        <v>60900000</v>
      </c>
      <c r="H31" s="43">
        <v>15249000</v>
      </c>
      <c r="I31" s="44">
        <v>9549959</v>
      </c>
      <c r="J31" s="43">
        <v>5313000</v>
      </c>
      <c r="K31" s="44">
        <v>7001976</v>
      </c>
      <c r="L31" s="43">
        <v>4471000</v>
      </c>
      <c r="M31" s="44">
        <v>5956618</v>
      </c>
      <c r="N31" s="43"/>
      <c r="O31" s="44"/>
      <c r="P31" s="43">
        <f t="shared" si="5"/>
        <v>25033000</v>
      </c>
      <c r="Q31" s="44">
        <f t="shared" si="6"/>
        <v>22508553</v>
      </c>
      <c r="R31" s="24">
        <f t="shared" si="7"/>
        <v>-15.847920195746282</v>
      </c>
      <c r="S31" s="25">
        <f t="shared" si="8"/>
        <v>-14.929471337805214</v>
      </c>
      <c r="T31" s="24">
        <f t="shared" si="9"/>
        <v>41.105090311986864</v>
      </c>
      <c r="U31" s="26">
        <f t="shared" si="10"/>
        <v>36.959857142857146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33583000</v>
      </c>
      <c r="C33" s="42">
        <v>-1337000</v>
      </c>
      <c r="D33" s="42"/>
      <c r="E33" s="42">
        <f t="shared" si="4"/>
        <v>32246000</v>
      </c>
      <c r="F33" s="43">
        <v>32246000</v>
      </c>
      <c r="G33" s="44">
        <v>32246000</v>
      </c>
      <c r="H33" s="43">
        <v>7072000</v>
      </c>
      <c r="I33" s="44">
        <v>4623792</v>
      </c>
      <c r="J33" s="43">
        <v>12350000</v>
      </c>
      <c r="K33" s="44">
        <v>3754010</v>
      </c>
      <c r="L33" s="43">
        <v>5442000</v>
      </c>
      <c r="M33" s="44">
        <v>5753517</v>
      </c>
      <c r="N33" s="43"/>
      <c r="O33" s="44"/>
      <c r="P33" s="43">
        <f t="shared" si="5"/>
        <v>24864000</v>
      </c>
      <c r="Q33" s="44">
        <f t="shared" si="6"/>
        <v>14131319</v>
      </c>
      <c r="R33" s="24">
        <f t="shared" si="7"/>
        <v>-55.935222672064775</v>
      </c>
      <c r="S33" s="25">
        <f t="shared" si="8"/>
        <v>53.263230518831861</v>
      </c>
      <c r="T33" s="24">
        <f t="shared" si="9"/>
        <v>77.107238107052041</v>
      </c>
      <c r="U33" s="26">
        <f t="shared" si="10"/>
        <v>43.823478881101529</v>
      </c>
      <c r="V33" s="43"/>
      <c r="W33" s="44"/>
    </row>
    <row r="34" spans="1:23" x14ac:dyDescent="0.2">
      <c r="A34" s="23" t="s">
        <v>60</v>
      </c>
      <c r="B34" s="42">
        <v>3000000</v>
      </c>
      <c r="C34" s="42">
        <v>-1000000</v>
      </c>
      <c r="D34" s="42"/>
      <c r="E34" s="42">
        <f t="shared" si="4"/>
        <v>2000000</v>
      </c>
      <c r="F34" s="43">
        <v>2000000</v>
      </c>
      <c r="G34" s="44">
        <v>2000000</v>
      </c>
      <c r="H34" s="43"/>
      <c r="I34" s="44"/>
      <c r="J34" s="43">
        <v>247000</v>
      </c>
      <c r="K34" s="44"/>
      <c r="L34" s="43">
        <v>778000</v>
      </c>
      <c r="M34" s="44"/>
      <c r="N34" s="43"/>
      <c r="O34" s="44"/>
      <c r="P34" s="43">
        <f t="shared" si="5"/>
        <v>1025000</v>
      </c>
      <c r="Q34" s="44">
        <f t="shared" si="6"/>
        <v>0</v>
      </c>
      <c r="R34" s="24">
        <f t="shared" si="7"/>
        <v>214.97975708502025</v>
      </c>
      <c r="S34" s="25">
        <f t="shared" si="8"/>
        <v>0</v>
      </c>
      <c r="T34" s="24">
        <f t="shared" si="9"/>
        <v>51.249999999999993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27200000</v>
      </c>
      <c r="C36" s="42"/>
      <c r="D36" s="42"/>
      <c r="E36" s="42">
        <f t="shared" si="4"/>
        <v>27200000</v>
      </c>
      <c r="F36" s="43">
        <v>27200000</v>
      </c>
      <c r="G36" s="44">
        <v>27200000</v>
      </c>
      <c r="H36" s="43">
        <v>1830000</v>
      </c>
      <c r="I36" s="44">
        <v>294569</v>
      </c>
      <c r="J36" s="43">
        <v>6619000</v>
      </c>
      <c r="K36" s="44">
        <v>1586189</v>
      </c>
      <c r="L36" s="43">
        <v>7760000</v>
      </c>
      <c r="M36" s="44">
        <v>8004381</v>
      </c>
      <c r="N36" s="43"/>
      <c r="O36" s="44"/>
      <c r="P36" s="43">
        <f t="shared" si="5"/>
        <v>16209000</v>
      </c>
      <c r="Q36" s="44">
        <f t="shared" si="6"/>
        <v>9885139</v>
      </c>
      <c r="R36" s="24">
        <f t="shared" si="7"/>
        <v>17.238253512615199</v>
      </c>
      <c r="S36" s="25">
        <f t="shared" si="8"/>
        <v>404.62971310480657</v>
      </c>
      <c r="T36" s="24">
        <f t="shared" si="9"/>
        <v>59.591911764705884</v>
      </c>
      <c r="U36" s="26">
        <f t="shared" si="10"/>
        <v>36.342422794117645</v>
      </c>
      <c r="V36" s="43">
        <v>1540000</v>
      </c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22155000</v>
      </c>
      <c r="W37" s="44">
        <v>12379000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736882000</v>
      </c>
      <c r="C43" s="45">
        <f t="shared" si="20"/>
        <v>101869000</v>
      </c>
      <c r="D43" s="45">
        <f t="shared" si="20"/>
        <v>0</v>
      </c>
      <c r="E43" s="45">
        <f t="shared" si="20"/>
        <v>838751000</v>
      </c>
      <c r="F43" s="46">
        <f t="shared" si="20"/>
        <v>808304000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721765000</v>
      </c>
      <c r="C44" s="39">
        <f t="shared" si="22"/>
        <v>101869000</v>
      </c>
      <c r="D44" s="39">
        <f t="shared" si="22"/>
        <v>0</v>
      </c>
      <c r="E44" s="39">
        <f t="shared" si="22"/>
        <v>823634000</v>
      </c>
      <c r="F44" s="40">
        <f t="shared" si="22"/>
        <v>793187000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226095000</v>
      </c>
      <c r="C45" s="42"/>
      <c r="D45" s="42"/>
      <c r="E45" s="42">
        <f t="shared" si="13"/>
        <v>226095000</v>
      </c>
      <c r="F45" s="43">
        <v>226095000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325365000</v>
      </c>
      <c r="C46" s="42">
        <v>30447000</v>
      </c>
      <c r="D46" s="42"/>
      <c r="E46" s="42">
        <f t="shared" si="13"/>
        <v>355812000</v>
      </c>
      <c r="F46" s="43">
        <v>325365000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2400000</v>
      </c>
      <c r="C47" s="42">
        <v>-2059000</v>
      </c>
      <c r="D47" s="42"/>
      <c r="E47" s="42">
        <f t="shared" si="13"/>
        <v>341000</v>
      </c>
      <c r="F47" s="43">
        <v>341000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167905000</v>
      </c>
      <c r="C53" s="42"/>
      <c r="D53" s="42"/>
      <c r="E53" s="42">
        <f t="shared" si="13"/>
        <v>167905000</v>
      </c>
      <c r="F53" s="43">
        <v>167905000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73481000</v>
      </c>
      <c r="D55" s="42"/>
      <c r="E55" s="42">
        <f t="shared" si="13"/>
        <v>73481000</v>
      </c>
      <c r="F55" s="43">
        <v>73481000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15117000</v>
      </c>
      <c r="C56" s="39">
        <f t="shared" si="24"/>
        <v>0</v>
      </c>
      <c r="D56" s="39">
        <f t="shared" si="24"/>
        <v>0</v>
      </c>
      <c r="E56" s="39">
        <f t="shared" si="24"/>
        <v>15117000</v>
      </c>
      <c r="F56" s="40">
        <f t="shared" si="24"/>
        <v>15117000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15117000</v>
      </c>
      <c r="C59" s="42"/>
      <c r="D59" s="42"/>
      <c r="E59" s="42">
        <f t="shared" si="13"/>
        <v>15117000</v>
      </c>
      <c r="F59" s="43">
        <v>15117000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4218192000</v>
      </c>
      <c r="C61" s="39">
        <f t="shared" si="26"/>
        <v>71425000</v>
      </c>
      <c r="D61" s="39">
        <f t="shared" si="26"/>
        <v>0</v>
      </c>
      <c r="E61" s="39">
        <f t="shared" si="26"/>
        <v>4289617000</v>
      </c>
      <c r="F61" s="40">
        <f t="shared" si="26"/>
        <v>4259170000</v>
      </c>
      <c r="G61" s="41">
        <f t="shared" si="26"/>
        <v>3138675000</v>
      </c>
      <c r="H61" s="40">
        <f t="shared" si="26"/>
        <v>697588000</v>
      </c>
      <c r="I61" s="41">
        <f t="shared" si="26"/>
        <v>405949205</v>
      </c>
      <c r="J61" s="40">
        <f t="shared" si="26"/>
        <v>949801000</v>
      </c>
      <c r="K61" s="41">
        <f t="shared" si="26"/>
        <v>52964803</v>
      </c>
      <c r="L61" s="40">
        <f t="shared" si="26"/>
        <v>448285000</v>
      </c>
      <c r="M61" s="41">
        <f t="shared" si="26"/>
        <v>-9754399</v>
      </c>
      <c r="N61" s="40">
        <f t="shared" si="26"/>
        <v>0</v>
      </c>
      <c r="O61" s="41">
        <f t="shared" si="26"/>
        <v>0</v>
      </c>
      <c r="P61" s="40">
        <f t="shared" si="26"/>
        <v>2095674000</v>
      </c>
      <c r="Q61" s="41">
        <f t="shared" si="26"/>
        <v>449159609</v>
      </c>
      <c r="R61" s="20">
        <f t="shared" si="16"/>
        <v>-52.802218569995183</v>
      </c>
      <c r="S61" s="21">
        <f t="shared" si="17"/>
        <v>-118.41675687909195</v>
      </c>
      <c r="T61" s="20">
        <f t="shared" si="18"/>
        <v>48.854571398798541</v>
      </c>
      <c r="U61" s="22">
        <f t="shared" si="19"/>
        <v>10.470855766377278</v>
      </c>
      <c r="V61" s="40">
        <f t="shared" ref="V61:W61" si="27">+V8+V43</f>
        <v>93031000</v>
      </c>
      <c r="W61" s="41">
        <f t="shared" si="27"/>
        <v>8148000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4218192000</v>
      </c>
      <c r="C65" s="48">
        <f t="shared" si="30"/>
        <v>71425000</v>
      </c>
      <c r="D65" s="48">
        <f t="shared" si="30"/>
        <v>0</v>
      </c>
      <c r="E65" s="48">
        <f t="shared" si="30"/>
        <v>4289617000</v>
      </c>
      <c r="F65" s="49">
        <f t="shared" si="30"/>
        <v>4259170000</v>
      </c>
      <c r="G65" s="50">
        <f t="shared" si="30"/>
        <v>3138675000</v>
      </c>
      <c r="H65" s="49">
        <f t="shared" si="30"/>
        <v>697588000</v>
      </c>
      <c r="I65" s="50">
        <f t="shared" si="30"/>
        <v>405949205</v>
      </c>
      <c r="J65" s="49">
        <f t="shared" si="30"/>
        <v>949801000</v>
      </c>
      <c r="K65" s="50">
        <f t="shared" si="30"/>
        <v>52964803</v>
      </c>
      <c r="L65" s="49">
        <f t="shared" si="30"/>
        <v>448285000</v>
      </c>
      <c r="M65" s="51">
        <f t="shared" si="30"/>
        <v>-9754399</v>
      </c>
      <c r="N65" s="49">
        <f t="shared" si="30"/>
        <v>0</v>
      </c>
      <c r="O65" s="50">
        <f t="shared" si="30"/>
        <v>0</v>
      </c>
      <c r="P65" s="49">
        <f t="shared" si="30"/>
        <v>2095674000</v>
      </c>
      <c r="Q65" s="50">
        <f t="shared" si="30"/>
        <v>449159609</v>
      </c>
      <c r="R65" s="34">
        <f t="shared" si="16"/>
        <v>-52.802218569995183</v>
      </c>
      <c r="S65" s="35">
        <f t="shared" si="17"/>
        <v>-118.41675687909195</v>
      </c>
      <c r="T65" s="34">
        <f t="shared" si="18"/>
        <v>48.854571398798541</v>
      </c>
      <c r="U65" s="35">
        <f t="shared" si="19"/>
        <v>10.470855766377278</v>
      </c>
      <c r="V65" s="49">
        <f>+V61+V62</f>
        <v>93031000</v>
      </c>
      <c r="W65" s="50">
        <f>+W61+W62</f>
        <v>8148000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257842000</v>
      </c>
      <c r="C8" s="36">
        <f t="shared" si="0"/>
        <v>-26367000</v>
      </c>
      <c r="D8" s="36">
        <f t="shared" si="0"/>
        <v>0</v>
      </c>
      <c r="E8" s="36">
        <f t="shared" si="0"/>
        <v>231475000</v>
      </c>
      <c r="F8" s="37">
        <f t="shared" si="0"/>
        <v>256475000</v>
      </c>
      <c r="G8" s="38">
        <f t="shared" si="0"/>
        <v>231475000</v>
      </c>
      <c r="H8" s="37">
        <f t="shared" si="0"/>
        <v>40741000</v>
      </c>
      <c r="I8" s="38">
        <f t="shared" si="0"/>
        <v>45125080</v>
      </c>
      <c r="J8" s="37">
        <f t="shared" si="0"/>
        <v>49045000</v>
      </c>
      <c r="K8" s="38">
        <f t="shared" si="0"/>
        <v>57879638</v>
      </c>
      <c r="L8" s="37">
        <f t="shared" si="0"/>
        <v>25035000</v>
      </c>
      <c r="M8" s="38">
        <f t="shared" si="0"/>
        <v>18783056</v>
      </c>
      <c r="N8" s="37">
        <f t="shared" si="0"/>
        <v>0</v>
      </c>
      <c r="O8" s="38">
        <f t="shared" si="0"/>
        <v>0</v>
      </c>
      <c r="P8" s="37">
        <f t="shared" si="0"/>
        <v>114821000</v>
      </c>
      <c r="Q8" s="38">
        <f t="shared" si="0"/>
        <v>121787774</v>
      </c>
      <c r="R8" s="16">
        <f>IF(($J8       =0),0,((($L8       -$J8       )/$J8       )*100))</f>
        <v>-48.955041288612499</v>
      </c>
      <c r="S8" s="17">
        <f>IF(($K8       =0),0,((($M8       -$K8       )/$K8       )*100))</f>
        <v>-67.548076233648871</v>
      </c>
      <c r="T8" s="16">
        <f>IF(($E8       =0),0,(($P8       /$E8       )*100))</f>
        <v>49.604060913705581</v>
      </c>
      <c r="U8" s="18">
        <f>IF(($E8       =0),0,(($Q8       /$E8       )*100))</f>
        <v>52.613791554163512</v>
      </c>
      <c r="V8" s="37">
        <f t="shared" ref="V8:W8" si="1">+V9+V28</f>
        <v>2053000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254483000</v>
      </c>
      <c r="C9" s="39">
        <f t="shared" si="2"/>
        <v>-26132000</v>
      </c>
      <c r="D9" s="39">
        <f t="shared" si="2"/>
        <v>0</v>
      </c>
      <c r="E9" s="39">
        <f t="shared" si="2"/>
        <v>228351000</v>
      </c>
      <c r="F9" s="40">
        <f t="shared" si="2"/>
        <v>253351000</v>
      </c>
      <c r="G9" s="41">
        <f t="shared" si="2"/>
        <v>228351000</v>
      </c>
      <c r="H9" s="40">
        <f t="shared" si="2"/>
        <v>40222000</v>
      </c>
      <c r="I9" s="41">
        <f t="shared" si="2"/>
        <v>44391871</v>
      </c>
      <c r="J9" s="40">
        <f t="shared" si="2"/>
        <v>48590000</v>
      </c>
      <c r="K9" s="41">
        <f t="shared" si="2"/>
        <v>57409850</v>
      </c>
      <c r="L9" s="40">
        <f t="shared" si="2"/>
        <v>23532000</v>
      </c>
      <c r="M9" s="41">
        <f t="shared" si="2"/>
        <v>17289652</v>
      </c>
      <c r="N9" s="40">
        <f t="shared" si="2"/>
        <v>0</v>
      </c>
      <c r="O9" s="41">
        <f t="shared" si="2"/>
        <v>0</v>
      </c>
      <c r="P9" s="40">
        <f t="shared" si="2"/>
        <v>112344000</v>
      </c>
      <c r="Q9" s="41">
        <f t="shared" si="2"/>
        <v>119091373</v>
      </c>
      <c r="R9" s="20">
        <f>IF(($J9       =0),0,((($L9       -$J9       )/$J9       )*100))</f>
        <v>-51.570281951018728</v>
      </c>
      <c r="S9" s="21">
        <f>IF(($K9       =0),0,((($M9       -$K9       )/$K9       )*100))</f>
        <v>-69.883823072173158</v>
      </c>
      <c r="T9" s="20">
        <f>IF(($E9       =0),0,(($P9       /$E9       )*100))</f>
        <v>49.197945268468281</v>
      </c>
      <c r="U9" s="22">
        <f>IF(($E9       =0),0,(($Q9       /$E9       )*100))</f>
        <v>52.152770515565948</v>
      </c>
      <c r="V9" s="40">
        <f t="shared" ref="V9:W9" si="3">SUM(V10:V27)</f>
        <v>2053000</v>
      </c>
      <c r="W9" s="41">
        <f t="shared" si="3"/>
        <v>0</v>
      </c>
    </row>
    <row r="10" spans="1:23" x14ac:dyDescent="0.2">
      <c r="A10" s="23" t="s">
        <v>36</v>
      </c>
      <c r="B10" s="42">
        <v>174483000</v>
      </c>
      <c r="C10" s="42">
        <v>-1132000</v>
      </c>
      <c r="D10" s="42"/>
      <c r="E10" s="42">
        <f t="shared" ref="E10:E41" si="4">$B10      +$C10      +$D10</f>
        <v>173351000</v>
      </c>
      <c r="F10" s="43">
        <v>173351000</v>
      </c>
      <c r="G10" s="44">
        <v>173351000</v>
      </c>
      <c r="H10" s="43">
        <v>36790000</v>
      </c>
      <c r="I10" s="44">
        <v>41227389</v>
      </c>
      <c r="J10" s="43">
        <v>42116000</v>
      </c>
      <c r="K10" s="44">
        <v>50668189</v>
      </c>
      <c r="L10" s="43">
        <v>20963000</v>
      </c>
      <c r="M10" s="44">
        <v>11911630</v>
      </c>
      <c r="N10" s="43"/>
      <c r="O10" s="44"/>
      <c r="P10" s="43">
        <f t="shared" ref="P10:P41" si="5">$H10      +$J10      +$L10      +$N10</f>
        <v>99869000</v>
      </c>
      <c r="Q10" s="44">
        <f t="shared" ref="Q10:Q41" si="6">$I10      +$K10      +$M10      +$O10</f>
        <v>103807208</v>
      </c>
      <c r="R10" s="24">
        <f t="shared" ref="R10:R41" si="7">IF(($J10      =0),0,((($L10      -$J10      )/$J10      )*100))</f>
        <v>-50.225567480292518</v>
      </c>
      <c r="S10" s="25">
        <f t="shared" ref="S10:S41" si="8">IF(($K10      =0),0,((($M10      -$K10      )/$K10      )*100))</f>
        <v>-76.490910302714781</v>
      </c>
      <c r="T10" s="24">
        <f t="shared" ref="T10:T41" si="9">IF(($E10      =0),0,(($P10      /$E10      )*100))</f>
        <v>57.61085889322819</v>
      </c>
      <c r="U10" s="26">
        <f t="shared" ref="U10:U41" si="10">IF(($E10      =0),0,(($Q10      /$E10      )*100))</f>
        <v>59.88267042013026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80000000</v>
      </c>
      <c r="C23" s="42">
        <v>-25000000</v>
      </c>
      <c r="D23" s="42"/>
      <c r="E23" s="42">
        <f t="shared" si="4"/>
        <v>55000000</v>
      </c>
      <c r="F23" s="43">
        <v>80000000</v>
      </c>
      <c r="G23" s="44">
        <v>55000000</v>
      </c>
      <c r="H23" s="43">
        <v>3432000</v>
      </c>
      <c r="I23" s="44">
        <v>3164482</v>
      </c>
      <c r="J23" s="43">
        <v>6474000</v>
      </c>
      <c r="K23" s="44">
        <v>6741661</v>
      </c>
      <c r="L23" s="43">
        <v>2569000</v>
      </c>
      <c r="M23" s="44">
        <v>5378022</v>
      </c>
      <c r="N23" s="43"/>
      <c r="O23" s="44"/>
      <c r="P23" s="43">
        <f t="shared" si="5"/>
        <v>12475000</v>
      </c>
      <c r="Q23" s="44">
        <f t="shared" si="6"/>
        <v>15284165</v>
      </c>
      <c r="R23" s="24">
        <f t="shared" si="7"/>
        <v>-60.318195860364533</v>
      </c>
      <c r="S23" s="25">
        <f t="shared" si="8"/>
        <v>-20.227047904069931</v>
      </c>
      <c r="T23" s="24">
        <f t="shared" si="9"/>
        <v>22.68181818181818</v>
      </c>
      <c r="U23" s="26">
        <f t="shared" si="10"/>
        <v>27.789390909090912</v>
      </c>
      <c r="V23" s="43">
        <v>2053000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3359000</v>
      </c>
      <c r="C28" s="39">
        <f t="shared" si="11"/>
        <v>-235000</v>
      </c>
      <c r="D28" s="39">
        <f t="shared" si="11"/>
        <v>0</v>
      </c>
      <c r="E28" s="39">
        <f t="shared" si="11"/>
        <v>3124000</v>
      </c>
      <c r="F28" s="40">
        <f t="shared" si="11"/>
        <v>3124000</v>
      </c>
      <c r="G28" s="41">
        <f t="shared" si="11"/>
        <v>3124000</v>
      </c>
      <c r="H28" s="40">
        <f t="shared" si="11"/>
        <v>519000</v>
      </c>
      <c r="I28" s="41">
        <f t="shared" si="11"/>
        <v>733209</v>
      </c>
      <c r="J28" s="40">
        <f t="shared" si="11"/>
        <v>455000</v>
      </c>
      <c r="K28" s="41">
        <f t="shared" si="11"/>
        <v>469788</v>
      </c>
      <c r="L28" s="40">
        <f t="shared" si="11"/>
        <v>1503000</v>
      </c>
      <c r="M28" s="41">
        <f t="shared" si="11"/>
        <v>1493404</v>
      </c>
      <c r="N28" s="40">
        <f t="shared" si="11"/>
        <v>0</v>
      </c>
      <c r="O28" s="41">
        <f t="shared" si="11"/>
        <v>0</v>
      </c>
      <c r="P28" s="40">
        <f t="shared" si="11"/>
        <v>2477000</v>
      </c>
      <c r="Q28" s="41">
        <f t="shared" si="11"/>
        <v>2696401</v>
      </c>
      <c r="R28" s="20">
        <f t="shared" si="7"/>
        <v>230.32967032967031</v>
      </c>
      <c r="S28" s="21">
        <f t="shared" si="8"/>
        <v>217.88892010864473</v>
      </c>
      <c r="T28" s="20">
        <f t="shared" si="9"/>
        <v>79.289372599231754</v>
      </c>
      <c r="U28" s="22">
        <f t="shared" si="10"/>
        <v>86.312451984635089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390000</v>
      </c>
      <c r="I31" s="44">
        <v>390259</v>
      </c>
      <c r="J31" s="43">
        <v>98000</v>
      </c>
      <c r="K31" s="44">
        <v>162743</v>
      </c>
      <c r="L31" s="43">
        <v>1375000</v>
      </c>
      <c r="M31" s="44">
        <v>1375174</v>
      </c>
      <c r="N31" s="43"/>
      <c r="O31" s="44"/>
      <c r="P31" s="43">
        <f t="shared" si="5"/>
        <v>1863000</v>
      </c>
      <c r="Q31" s="44">
        <f t="shared" si="6"/>
        <v>1928176</v>
      </c>
      <c r="R31" s="24">
        <f t="shared" si="7"/>
        <v>1303.0612244897959</v>
      </c>
      <c r="S31" s="25">
        <f t="shared" si="8"/>
        <v>744.9973270739755</v>
      </c>
      <c r="T31" s="24">
        <f t="shared" si="9"/>
        <v>93.15</v>
      </c>
      <c r="U31" s="26">
        <f t="shared" si="10"/>
        <v>96.408799999999999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1359000</v>
      </c>
      <c r="C33" s="42">
        <v>-235000</v>
      </c>
      <c r="D33" s="42"/>
      <c r="E33" s="42">
        <f t="shared" si="4"/>
        <v>1124000</v>
      </c>
      <c r="F33" s="43">
        <v>1124000</v>
      </c>
      <c r="G33" s="44">
        <v>1124000</v>
      </c>
      <c r="H33" s="43">
        <v>129000</v>
      </c>
      <c r="I33" s="44">
        <v>342950</v>
      </c>
      <c r="J33" s="43">
        <v>357000</v>
      </c>
      <c r="K33" s="44">
        <v>307045</v>
      </c>
      <c r="L33" s="43">
        <v>128000</v>
      </c>
      <c r="M33" s="44">
        <v>118230</v>
      </c>
      <c r="N33" s="43"/>
      <c r="O33" s="44"/>
      <c r="P33" s="43">
        <f t="shared" si="5"/>
        <v>614000</v>
      </c>
      <c r="Q33" s="44">
        <f t="shared" si="6"/>
        <v>768225</v>
      </c>
      <c r="R33" s="24">
        <f t="shared" si="7"/>
        <v>-64.145658263305322</v>
      </c>
      <c r="S33" s="25">
        <f t="shared" si="8"/>
        <v>-61.494243514794242</v>
      </c>
      <c r="T33" s="24">
        <f t="shared" si="9"/>
        <v>54.62633451957295</v>
      </c>
      <c r="U33" s="26">
        <f t="shared" si="10"/>
        <v>68.34741992882563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21193000</v>
      </c>
      <c r="C43" s="45">
        <f t="shared" si="20"/>
        <v>11007000</v>
      </c>
      <c r="D43" s="45">
        <f t="shared" si="20"/>
        <v>0</v>
      </c>
      <c r="E43" s="45">
        <f t="shared" si="20"/>
        <v>32200000</v>
      </c>
      <c r="F43" s="46">
        <f t="shared" si="20"/>
        <v>21193000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21193000</v>
      </c>
      <c r="C44" s="39">
        <f t="shared" si="22"/>
        <v>11007000</v>
      </c>
      <c r="D44" s="39">
        <f t="shared" si="22"/>
        <v>0</v>
      </c>
      <c r="E44" s="39">
        <f t="shared" si="22"/>
        <v>32200000</v>
      </c>
      <c r="F44" s="40">
        <f t="shared" si="22"/>
        <v>21193000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21193000</v>
      </c>
      <c r="C46" s="42">
        <v>11007000</v>
      </c>
      <c r="D46" s="42"/>
      <c r="E46" s="42">
        <f t="shared" si="13"/>
        <v>32200000</v>
      </c>
      <c r="F46" s="43">
        <v>21193000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279035000</v>
      </c>
      <c r="C61" s="39">
        <f t="shared" si="26"/>
        <v>-15360000</v>
      </c>
      <c r="D61" s="39">
        <f t="shared" si="26"/>
        <v>0</v>
      </c>
      <c r="E61" s="39">
        <f t="shared" si="26"/>
        <v>263675000</v>
      </c>
      <c r="F61" s="40">
        <f t="shared" si="26"/>
        <v>277668000</v>
      </c>
      <c r="G61" s="41">
        <f t="shared" si="26"/>
        <v>231475000</v>
      </c>
      <c r="H61" s="40">
        <f t="shared" si="26"/>
        <v>40741000</v>
      </c>
      <c r="I61" s="41">
        <f t="shared" si="26"/>
        <v>45125080</v>
      </c>
      <c r="J61" s="40">
        <f t="shared" si="26"/>
        <v>49045000</v>
      </c>
      <c r="K61" s="41">
        <f t="shared" si="26"/>
        <v>57879638</v>
      </c>
      <c r="L61" s="40">
        <f t="shared" si="26"/>
        <v>25035000</v>
      </c>
      <c r="M61" s="41">
        <f t="shared" si="26"/>
        <v>18783056</v>
      </c>
      <c r="N61" s="40">
        <f t="shared" si="26"/>
        <v>0</v>
      </c>
      <c r="O61" s="41">
        <f t="shared" si="26"/>
        <v>0</v>
      </c>
      <c r="P61" s="40">
        <f t="shared" si="26"/>
        <v>114821000</v>
      </c>
      <c r="Q61" s="41">
        <f t="shared" si="26"/>
        <v>121787774</v>
      </c>
      <c r="R61" s="20">
        <f t="shared" si="16"/>
        <v>-48.955041288612499</v>
      </c>
      <c r="S61" s="21">
        <f t="shared" si="17"/>
        <v>-67.548076233648871</v>
      </c>
      <c r="T61" s="20">
        <f t="shared" si="18"/>
        <v>43.546411301791977</v>
      </c>
      <c r="U61" s="22">
        <f t="shared" si="19"/>
        <v>46.188593533706268</v>
      </c>
      <c r="V61" s="40">
        <f t="shared" ref="V61:W61" si="27">+V8+V43</f>
        <v>2053000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279035000</v>
      </c>
      <c r="C65" s="48">
        <f t="shared" si="30"/>
        <v>-15360000</v>
      </c>
      <c r="D65" s="48">
        <f t="shared" si="30"/>
        <v>0</v>
      </c>
      <c r="E65" s="48">
        <f t="shared" si="30"/>
        <v>263675000</v>
      </c>
      <c r="F65" s="49">
        <f t="shared" si="30"/>
        <v>277668000</v>
      </c>
      <c r="G65" s="50">
        <f t="shared" si="30"/>
        <v>231475000</v>
      </c>
      <c r="H65" s="49">
        <f t="shared" si="30"/>
        <v>40741000</v>
      </c>
      <c r="I65" s="50">
        <f t="shared" si="30"/>
        <v>45125080</v>
      </c>
      <c r="J65" s="49">
        <f t="shared" si="30"/>
        <v>49045000</v>
      </c>
      <c r="K65" s="50">
        <f t="shared" si="30"/>
        <v>57879638</v>
      </c>
      <c r="L65" s="49">
        <f t="shared" si="30"/>
        <v>25035000</v>
      </c>
      <c r="M65" s="51">
        <f t="shared" si="30"/>
        <v>18783056</v>
      </c>
      <c r="N65" s="49">
        <f t="shared" si="30"/>
        <v>0</v>
      </c>
      <c r="O65" s="50">
        <f t="shared" si="30"/>
        <v>0</v>
      </c>
      <c r="P65" s="49">
        <f t="shared" si="30"/>
        <v>114821000</v>
      </c>
      <c r="Q65" s="50">
        <f t="shared" si="30"/>
        <v>121787774</v>
      </c>
      <c r="R65" s="34">
        <f t="shared" si="16"/>
        <v>-48.955041288612499</v>
      </c>
      <c r="S65" s="35">
        <f t="shared" si="17"/>
        <v>-67.548076233648871</v>
      </c>
      <c r="T65" s="34">
        <f t="shared" si="18"/>
        <v>43.546411301791977</v>
      </c>
      <c r="U65" s="35">
        <f t="shared" si="19"/>
        <v>46.188593533706268</v>
      </c>
      <c r="V65" s="49">
        <f>+V61+V62</f>
        <v>2053000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48574000</v>
      </c>
      <c r="C8" s="36">
        <f t="shared" si="0"/>
        <v>0</v>
      </c>
      <c r="D8" s="36">
        <f t="shared" si="0"/>
        <v>0</v>
      </c>
      <c r="E8" s="36">
        <f t="shared" si="0"/>
        <v>48574000</v>
      </c>
      <c r="F8" s="37">
        <f t="shared" si="0"/>
        <v>48574000</v>
      </c>
      <c r="G8" s="38">
        <f t="shared" si="0"/>
        <v>48574000</v>
      </c>
      <c r="H8" s="37">
        <f t="shared" si="0"/>
        <v>13954000</v>
      </c>
      <c r="I8" s="38">
        <f t="shared" si="0"/>
        <v>17387311</v>
      </c>
      <c r="J8" s="37">
        <f t="shared" si="0"/>
        <v>14373000</v>
      </c>
      <c r="K8" s="38">
        <f t="shared" si="0"/>
        <v>18484419</v>
      </c>
      <c r="L8" s="37">
        <f t="shared" si="0"/>
        <v>9861000</v>
      </c>
      <c r="M8" s="38">
        <f t="shared" si="0"/>
        <v>5146749</v>
      </c>
      <c r="N8" s="37">
        <f t="shared" si="0"/>
        <v>0</v>
      </c>
      <c r="O8" s="38">
        <f t="shared" si="0"/>
        <v>0</v>
      </c>
      <c r="P8" s="37">
        <f t="shared" si="0"/>
        <v>38188000</v>
      </c>
      <c r="Q8" s="38">
        <f t="shared" si="0"/>
        <v>41018479</v>
      </c>
      <c r="R8" s="16">
        <f>IF(($J8       =0),0,((($L8       -$J8       )/$J8       )*100))</f>
        <v>-31.392193696514298</v>
      </c>
      <c r="S8" s="17">
        <f>IF(($K8       =0),0,((($M8       -$K8       )/$K8       )*100))</f>
        <v>-72.156284706595315</v>
      </c>
      <c r="T8" s="16">
        <f>IF(($E8       =0),0,(($P8       /$E8       )*100))</f>
        <v>78.618190801663445</v>
      </c>
      <c r="U8" s="18">
        <f>IF(($E8       =0),0,(($Q8       /$E8       )*100))</f>
        <v>84.445339070284518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43985000</v>
      </c>
      <c r="C9" s="39">
        <f t="shared" si="2"/>
        <v>0</v>
      </c>
      <c r="D9" s="39">
        <f t="shared" si="2"/>
        <v>0</v>
      </c>
      <c r="E9" s="39">
        <f t="shared" si="2"/>
        <v>43985000</v>
      </c>
      <c r="F9" s="40">
        <f t="shared" si="2"/>
        <v>43985000</v>
      </c>
      <c r="G9" s="41">
        <f t="shared" si="2"/>
        <v>43985000</v>
      </c>
      <c r="H9" s="40">
        <f t="shared" si="2"/>
        <v>12494000</v>
      </c>
      <c r="I9" s="41">
        <f t="shared" si="2"/>
        <v>15458943</v>
      </c>
      <c r="J9" s="40">
        <f t="shared" si="2"/>
        <v>13925000</v>
      </c>
      <c r="K9" s="41">
        <f t="shared" si="2"/>
        <v>17037576</v>
      </c>
      <c r="L9" s="40">
        <f t="shared" si="2"/>
        <v>9213000</v>
      </c>
      <c r="M9" s="41">
        <f t="shared" si="2"/>
        <v>4508886</v>
      </c>
      <c r="N9" s="40">
        <f t="shared" si="2"/>
        <v>0</v>
      </c>
      <c r="O9" s="41">
        <f t="shared" si="2"/>
        <v>0</v>
      </c>
      <c r="P9" s="40">
        <f t="shared" si="2"/>
        <v>35632000</v>
      </c>
      <c r="Q9" s="41">
        <f t="shared" si="2"/>
        <v>37005405</v>
      </c>
      <c r="R9" s="20">
        <f>IF(($J9       =0),0,((($L9       -$J9       )/$J9       )*100))</f>
        <v>-33.838420107719926</v>
      </c>
      <c r="S9" s="21">
        <f>IF(($K9       =0),0,((($M9       -$K9       )/$K9       )*100))</f>
        <v>-73.535636759595377</v>
      </c>
      <c r="T9" s="20">
        <f>IF(($E9       =0),0,(($P9       /$E9       )*100))</f>
        <v>81.009435034670901</v>
      </c>
      <c r="U9" s="22">
        <f>IF(($E9       =0),0,(($Q9       /$E9       )*100))</f>
        <v>84.131874502671366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43985000</v>
      </c>
      <c r="C10" s="42"/>
      <c r="D10" s="42"/>
      <c r="E10" s="42">
        <f t="shared" ref="E10:E41" si="4">$B10      +$C10      +$D10</f>
        <v>43985000</v>
      </c>
      <c r="F10" s="43">
        <v>43985000</v>
      </c>
      <c r="G10" s="44">
        <v>43985000</v>
      </c>
      <c r="H10" s="43">
        <v>12494000</v>
      </c>
      <c r="I10" s="44">
        <v>15458943</v>
      </c>
      <c r="J10" s="43">
        <v>13925000</v>
      </c>
      <c r="K10" s="44">
        <v>17037576</v>
      </c>
      <c r="L10" s="43">
        <v>9213000</v>
      </c>
      <c r="M10" s="44">
        <v>4508886</v>
      </c>
      <c r="N10" s="43"/>
      <c r="O10" s="44"/>
      <c r="P10" s="43">
        <f t="shared" ref="P10:P41" si="5">$H10      +$J10      +$L10      +$N10</f>
        <v>35632000</v>
      </c>
      <c r="Q10" s="44">
        <f t="shared" ref="Q10:Q41" si="6">$I10      +$K10      +$M10      +$O10</f>
        <v>37005405</v>
      </c>
      <c r="R10" s="24">
        <f t="shared" ref="R10:R41" si="7">IF(($J10      =0),0,((($L10      -$J10      )/$J10      )*100))</f>
        <v>-33.838420107719926</v>
      </c>
      <c r="S10" s="25">
        <f t="shared" ref="S10:S41" si="8">IF(($K10      =0),0,((($M10      -$K10      )/$K10      )*100))</f>
        <v>-73.535636759595377</v>
      </c>
      <c r="T10" s="24">
        <f t="shared" ref="T10:T41" si="9">IF(($E10      =0),0,(($P10      /$E10      )*100))</f>
        <v>81.009435034670901</v>
      </c>
      <c r="U10" s="26">
        <f t="shared" ref="U10:U41" si="10">IF(($E10      =0),0,(($Q10      /$E10      )*100))</f>
        <v>84.131874502671366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4589000</v>
      </c>
      <c r="C28" s="39">
        <f t="shared" si="11"/>
        <v>0</v>
      </c>
      <c r="D28" s="39">
        <f t="shared" si="11"/>
        <v>0</v>
      </c>
      <c r="E28" s="39">
        <f t="shared" si="11"/>
        <v>4589000</v>
      </c>
      <c r="F28" s="40">
        <f t="shared" si="11"/>
        <v>4589000</v>
      </c>
      <c r="G28" s="41">
        <f t="shared" si="11"/>
        <v>4589000</v>
      </c>
      <c r="H28" s="40">
        <f t="shared" si="11"/>
        <v>1460000</v>
      </c>
      <c r="I28" s="41">
        <f t="shared" si="11"/>
        <v>1928368</v>
      </c>
      <c r="J28" s="40">
        <f t="shared" si="11"/>
        <v>448000</v>
      </c>
      <c r="K28" s="41">
        <f t="shared" si="11"/>
        <v>1446843</v>
      </c>
      <c r="L28" s="40">
        <f t="shared" si="11"/>
        <v>648000</v>
      </c>
      <c r="M28" s="41">
        <f t="shared" si="11"/>
        <v>637863</v>
      </c>
      <c r="N28" s="40">
        <f t="shared" si="11"/>
        <v>0</v>
      </c>
      <c r="O28" s="41">
        <f t="shared" si="11"/>
        <v>0</v>
      </c>
      <c r="P28" s="40">
        <f t="shared" si="11"/>
        <v>2556000</v>
      </c>
      <c r="Q28" s="41">
        <f t="shared" si="11"/>
        <v>4013074</v>
      </c>
      <c r="R28" s="20">
        <f t="shared" si="7"/>
        <v>44.642857142857146</v>
      </c>
      <c r="S28" s="21">
        <f t="shared" si="8"/>
        <v>-55.913461239401926</v>
      </c>
      <c r="T28" s="20">
        <f t="shared" si="9"/>
        <v>55.698409239485727</v>
      </c>
      <c r="U28" s="22">
        <f t="shared" si="10"/>
        <v>87.44985835694051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1062000</v>
      </c>
      <c r="I31" s="44">
        <v>1531438</v>
      </c>
      <c r="J31" s="43">
        <v>42000</v>
      </c>
      <c r="K31" s="44">
        <v>1082343</v>
      </c>
      <c r="L31" s="43">
        <v>266000</v>
      </c>
      <c r="M31" s="44">
        <v>266187</v>
      </c>
      <c r="N31" s="43"/>
      <c r="O31" s="44"/>
      <c r="P31" s="43">
        <f t="shared" si="5"/>
        <v>1370000</v>
      </c>
      <c r="Q31" s="44">
        <f t="shared" si="6"/>
        <v>2879968</v>
      </c>
      <c r="R31" s="24">
        <f t="shared" si="7"/>
        <v>533.33333333333326</v>
      </c>
      <c r="S31" s="25">
        <f t="shared" si="8"/>
        <v>-75.406409982787338</v>
      </c>
      <c r="T31" s="24">
        <f t="shared" si="9"/>
        <v>45.666666666666664</v>
      </c>
      <c r="U31" s="26">
        <f t="shared" si="10"/>
        <v>95.998933333333341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1589000</v>
      </c>
      <c r="C33" s="42"/>
      <c r="D33" s="42"/>
      <c r="E33" s="42">
        <f t="shared" si="4"/>
        <v>1589000</v>
      </c>
      <c r="F33" s="43">
        <v>1589000</v>
      </c>
      <c r="G33" s="44">
        <v>1589000</v>
      </c>
      <c r="H33" s="43">
        <v>398000</v>
      </c>
      <c r="I33" s="44">
        <v>396930</v>
      </c>
      <c r="J33" s="43">
        <v>406000</v>
      </c>
      <c r="K33" s="44">
        <v>364500</v>
      </c>
      <c r="L33" s="43">
        <v>382000</v>
      </c>
      <c r="M33" s="44">
        <v>371676</v>
      </c>
      <c r="N33" s="43"/>
      <c r="O33" s="44"/>
      <c r="P33" s="43">
        <f t="shared" si="5"/>
        <v>1186000</v>
      </c>
      <c r="Q33" s="44">
        <f t="shared" si="6"/>
        <v>1133106</v>
      </c>
      <c r="R33" s="24">
        <f t="shared" si="7"/>
        <v>-5.9113300492610836</v>
      </c>
      <c r="S33" s="25">
        <f t="shared" si="8"/>
        <v>1.9687242798353908</v>
      </c>
      <c r="T33" s="24">
        <f t="shared" si="9"/>
        <v>74.638137193203264</v>
      </c>
      <c r="U33" s="26">
        <f t="shared" si="10"/>
        <v>71.309376966645686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18332000</v>
      </c>
      <c r="C43" s="45">
        <f t="shared" si="20"/>
        <v>-3844000</v>
      </c>
      <c r="D43" s="45">
        <f t="shared" si="20"/>
        <v>0</v>
      </c>
      <c r="E43" s="45">
        <f t="shared" si="20"/>
        <v>14488000</v>
      </c>
      <c r="F43" s="46">
        <f t="shared" si="20"/>
        <v>18332000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18332000</v>
      </c>
      <c r="C44" s="39">
        <f t="shared" si="22"/>
        <v>-3844000</v>
      </c>
      <c r="D44" s="39">
        <f t="shared" si="22"/>
        <v>0</v>
      </c>
      <c r="E44" s="39">
        <f t="shared" si="22"/>
        <v>14488000</v>
      </c>
      <c r="F44" s="40">
        <f t="shared" si="22"/>
        <v>18332000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18332000</v>
      </c>
      <c r="C46" s="42">
        <v>-3844000</v>
      </c>
      <c r="D46" s="42"/>
      <c r="E46" s="42">
        <f t="shared" si="13"/>
        <v>14488000</v>
      </c>
      <c r="F46" s="43">
        <v>18332000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66906000</v>
      </c>
      <c r="C61" s="39">
        <f t="shared" si="26"/>
        <v>-3844000</v>
      </c>
      <c r="D61" s="39">
        <f t="shared" si="26"/>
        <v>0</v>
      </c>
      <c r="E61" s="39">
        <f t="shared" si="26"/>
        <v>63062000</v>
      </c>
      <c r="F61" s="40">
        <f t="shared" si="26"/>
        <v>66906000</v>
      </c>
      <c r="G61" s="41">
        <f t="shared" si="26"/>
        <v>48574000</v>
      </c>
      <c r="H61" s="40">
        <f t="shared" si="26"/>
        <v>13954000</v>
      </c>
      <c r="I61" s="41">
        <f t="shared" si="26"/>
        <v>17387311</v>
      </c>
      <c r="J61" s="40">
        <f t="shared" si="26"/>
        <v>14373000</v>
      </c>
      <c r="K61" s="41">
        <f t="shared" si="26"/>
        <v>18484419</v>
      </c>
      <c r="L61" s="40">
        <f t="shared" si="26"/>
        <v>9861000</v>
      </c>
      <c r="M61" s="41">
        <f t="shared" si="26"/>
        <v>5146749</v>
      </c>
      <c r="N61" s="40">
        <f t="shared" si="26"/>
        <v>0</v>
      </c>
      <c r="O61" s="41">
        <f t="shared" si="26"/>
        <v>0</v>
      </c>
      <c r="P61" s="40">
        <f t="shared" si="26"/>
        <v>38188000</v>
      </c>
      <c r="Q61" s="41">
        <f t="shared" si="26"/>
        <v>41018479</v>
      </c>
      <c r="R61" s="20">
        <f t="shared" si="16"/>
        <v>-31.392193696514298</v>
      </c>
      <c r="S61" s="21">
        <f t="shared" si="17"/>
        <v>-72.156284706595315</v>
      </c>
      <c r="T61" s="20">
        <f t="shared" si="18"/>
        <v>60.55627794868542</v>
      </c>
      <c r="U61" s="22">
        <f t="shared" si="19"/>
        <v>65.044684596111765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66906000</v>
      </c>
      <c r="C65" s="48">
        <f t="shared" si="30"/>
        <v>-3844000</v>
      </c>
      <c r="D65" s="48">
        <f t="shared" si="30"/>
        <v>0</v>
      </c>
      <c r="E65" s="48">
        <f t="shared" si="30"/>
        <v>63062000</v>
      </c>
      <c r="F65" s="49">
        <f t="shared" si="30"/>
        <v>66906000</v>
      </c>
      <c r="G65" s="50">
        <f t="shared" si="30"/>
        <v>48574000</v>
      </c>
      <c r="H65" s="49">
        <f t="shared" si="30"/>
        <v>13954000</v>
      </c>
      <c r="I65" s="50">
        <f t="shared" si="30"/>
        <v>17387311</v>
      </c>
      <c r="J65" s="49">
        <f t="shared" si="30"/>
        <v>14373000</v>
      </c>
      <c r="K65" s="50">
        <f t="shared" si="30"/>
        <v>18484419</v>
      </c>
      <c r="L65" s="49">
        <f t="shared" si="30"/>
        <v>9861000</v>
      </c>
      <c r="M65" s="51">
        <f t="shared" si="30"/>
        <v>5146749</v>
      </c>
      <c r="N65" s="49">
        <f t="shared" si="30"/>
        <v>0</v>
      </c>
      <c r="O65" s="50">
        <f t="shared" si="30"/>
        <v>0</v>
      </c>
      <c r="P65" s="49">
        <f t="shared" si="30"/>
        <v>38188000</v>
      </c>
      <c r="Q65" s="50">
        <f t="shared" si="30"/>
        <v>41018479</v>
      </c>
      <c r="R65" s="34">
        <f t="shared" si="16"/>
        <v>-31.392193696514298</v>
      </c>
      <c r="S65" s="35">
        <f t="shared" si="17"/>
        <v>-72.156284706595315</v>
      </c>
      <c r="T65" s="34">
        <f t="shared" si="18"/>
        <v>60.55627794868542</v>
      </c>
      <c r="U65" s="35">
        <f t="shared" si="19"/>
        <v>65.044684596111765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48174000</v>
      </c>
      <c r="C8" s="36">
        <f t="shared" si="0"/>
        <v>0</v>
      </c>
      <c r="D8" s="36">
        <f t="shared" si="0"/>
        <v>0</v>
      </c>
      <c r="E8" s="36">
        <f t="shared" si="0"/>
        <v>48174000</v>
      </c>
      <c r="F8" s="37">
        <f t="shared" si="0"/>
        <v>48174000</v>
      </c>
      <c r="G8" s="38">
        <f t="shared" si="0"/>
        <v>48174000</v>
      </c>
      <c r="H8" s="37">
        <f t="shared" si="0"/>
        <v>15650000</v>
      </c>
      <c r="I8" s="38">
        <f t="shared" si="0"/>
        <v>455695</v>
      </c>
      <c r="J8" s="37">
        <f t="shared" si="0"/>
        <v>12349000</v>
      </c>
      <c r="K8" s="38">
        <f t="shared" si="0"/>
        <v>17860950</v>
      </c>
      <c r="L8" s="37">
        <f t="shared" si="0"/>
        <v>7517000</v>
      </c>
      <c r="M8" s="38">
        <f t="shared" si="0"/>
        <v>15769030</v>
      </c>
      <c r="N8" s="37">
        <f t="shared" si="0"/>
        <v>0</v>
      </c>
      <c r="O8" s="38">
        <f t="shared" si="0"/>
        <v>0</v>
      </c>
      <c r="P8" s="37">
        <f t="shared" si="0"/>
        <v>35516000</v>
      </c>
      <c r="Q8" s="38">
        <f t="shared" si="0"/>
        <v>34085675</v>
      </c>
      <c r="R8" s="16">
        <f>IF(($J8       =0),0,((($L8       -$J8       )/$J8       )*100))</f>
        <v>-39.128674386590006</v>
      </c>
      <c r="S8" s="17">
        <f>IF(($K8       =0),0,((($M8       -$K8       )/$K8       )*100))</f>
        <v>-11.712254947245247</v>
      </c>
      <c r="T8" s="16">
        <f>IF(($E8       =0),0,(($P8       /$E8       )*100))</f>
        <v>73.724415659899535</v>
      </c>
      <c r="U8" s="18">
        <f>IF(($E8       =0),0,(($Q8       /$E8       )*100))</f>
        <v>70.755334827915476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43845000</v>
      </c>
      <c r="C9" s="39">
        <f t="shared" si="2"/>
        <v>0</v>
      </c>
      <c r="D9" s="39">
        <f t="shared" si="2"/>
        <v>0</v>
      </c>
      <c r="E9" s="39">
        <f t="shared" si="2"/>
        <v>43845000</v>
      </c>
      <c r="F9" s="40">
        <f t="shared" si="2"/>
        <v>43845000</v>
      </c>
      <c r="G9" s="41">
        <f t="shared" si="2"/>
        <v>43845000</v>
      </c>
      <c r="H9" s="40">
        <f t="shared" si="2"/>
        <v>14855000</v>
      </c>
      <c r="I9" s="41">
        <f t="shared" si="2"/>
        <v>0</v>
      </c>
      <c r="J9" s="40">
        <f t="shared" si="2"/>
        <v>11857000</v>
      </c>
      <c r="K9" s="41">
        <f t="shared" si="2"/>
        <v>17200823</v>
      </c>
      <c r="L9" s="40">
        <f t="shared" si="2"/>
        <v>7286000</v>
      </c>
      <c r="M9" s="41">
        <f t="shared" si="2"/>
        <v>14678601</v>
      </c>
      <c r="N9" s="40">
        <f t="shared" si="2"/>
        <v>0</v>
      </c>
      <c r="O9" s="41">
        <f t="shared" si="2"/>
        <v>0</v>
      </c>
      <c r="P9" s="40">
        <f t="shared" si="2"/>
        <v>33998000</v>
      </c>
      <c r="Q9" s="41">
        <f t="shared" si="2"/>
        <v>31879424</v>
      </c>
      <c r="R9" s="20">
        <f>IF(($J9       =0),0,((($L9       -$J9       )/$J9       )*100))</f>
        <v>-38.551066880323859</v>
      </c>
      <c r="S9" s="21">
        <f>IF(($K9       =0),0,((($M9       -$K9       )/$K9       )*100))</f>
        <v>-14.663379769677301</v>
      </c>
      <c r="T9" s="20">
        <f>IF(($E9       =0),0,(($P9       /$E9       )*100))</f>
        <v>77.541338807161594</v>
      </c>
      <c r="U9" s="22">
        <f>IF(($E9       =0),0,(($Q9       /$E9       )*100))</f>
        <v>72.709371650131146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43845000</v>
      </c>
      <c r="C10" s="42"/>
      <c r="D10" s="42"/>
      <c r="E10" s="42">
        <f t="shared" ref="E10:E41" si="4">$B10      +$C10      +$D10</f>
        <v>43845000</v>
      </c>
      <c r="F10" s="43">
        <v>43845000</v>
      </c>
      <c r="G10" s="44">
        <v>43845000</v>
      </c>
      <c r="H10" s="43">
        <v>14855000</v>
      </c>
      <c r="I10" s="44"/>
      <c r="J10" s="43">
        <v>11857000</v>
      </c>
      <c r="K10" s="44">
        <v>17200823</v>
      </c>
      <c r="L10" s="43">
        <v>7286000</v>
      </c>
      <c r="M10" s="44">
        <v>14678601</v>
      </c>
      <c r="N10" s="43"/>
      <c r="O10" s="44"/>
      <c r="P10" s="43">
        <f t="shared" ref="P10:P41" si="5">$H10      +$J10      +$L10      +$N10</f>
        <v>33998000</v>
      </c>
      <c r="Q10" s="44">
        <f t="shared" ref="Q10:Q41" si="6">$I10      +$K10      +$M10      +$O10</f>
        <v>31879424</v>
      </c>
      <c r="R10" s="24">
        <f t="shared" ref="R10:R41" si="7">IF(($J10      =0),0,((($L10      -$J10      )/$J10      )*100))</f>
        <v>-38.551066880323859</v>
      </c>
      <c r="S10" s="25">
        <f t="shared" ref="S10:S41" si="8">IF(($K10      =0),0,((($M10      -$K10      )/$K10      )*100))</f>
        <v>-14.663379769677301</v>
      </c>
      <c r="T10" s="24">
        <f t="shared" ref="T10:T41" si="9">IF(($E10      =0),0,(($P10      /$E10      )*100))</f>
        <v>77.541338807161594</v>
      </c>
      <c r="U10" s="26">
        <f t="shared" ref="U10:U41" si="10">IF(($E10      =0),0,(($Q10      /$E10      )*100))</f>
        <v>72.709371650131146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4329000</v>
      </c>
      <c r="C28" s="39">
        <f t="shared" si="11"/>
        <v>0</v>
      </c>
      <c r="D28" s="39">
        <f t="shared" si="11"/>
        <v>0</v>
      </c>
      <c r="E28" s="39">
        <f t="shared" si="11"/>
        <v>4329000</v>
      </c>
      <c r="F28" s="40">
        <f t="shared" si="11"/>
        <v>4329000</v>
      </c>
      <c r="G28" s="41">
        <f t="shared" si="11"/>
        <v>4329000</v>
      </c>
      <c r="H28" s="40">
        <f t="shared" si="11"/>
        <v>795000</v>
      </c>
      <c r="I28" s="41">
        <f t="shared" si="11"/>
        <v>455695</v>
      </c>
      <c r="J28" s="40">
        <f t="shared" si="11"/>
        <v>492000</v>
      </c>
      <c r="K28" s="41">
        <f t="shared" si="11"/>
        <v>660127</v>
      </c>
      <c r="L28" s="40">
        <f t="shared" si="11"/>
        <v>231000</v>
      </c>
      <c r="M28" s="41">
        <f t="shared" si="11"/>
        <v>1090429</v>
      </c>
      <c r="N28" s="40">
        <f t="shared" si="11"/>
        <v>0</v>
      </c>
      <c r="O28" s="41">
        <f t="shared" si="11"/>
        <v>0</v>
      </c>
      <c r="P28" s="40">
        <f t="shared" si="11"/>
        <v>1518000</v>
      </c>
      <c r="Q28" s="41">
        <f t="shared" si="11"/>
        <v>2206251</v>
      </c>
      <c r="R28" s="20">
        <f t="shared" si="7"/>
        <v>-53.048780487804883</v>
      </c>
      <c r="S28" s="21">
        <f t="shared" si="8"/>
        <v>65.184729605060838</v>
      </c>
      <c r="T28" s="20">
        <f t="shared" si="9"/>
        <v>35.065835065835067</v>
      </c>
      <c r="U28" s="22">
        <f t="shared" si="10"/>
        <v>50.96444906444907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462000</v>
      </c>
      <c r="I31" s="44"/>
      <c r="J31" s="43">
        <v>53000</v>
      </c>
      <c r="K31" s="44">
        <v>221097</v>
      </c>
      <c r="L31" s="43"/>
      <c r="M31" s="44">
        <v>656154</v>
      </c>
      <c r="N31" s="43"/>
      <c r="O31" s="44"/>
      <c r="P31" s="43">
        <f t="shared" si="5"/>
        <v>515000</v>
      </c>
      <c r="Q31" s="44">
        <f t="shared" si="6"/>
        <v>877251</v>
      </c>
      <c r="R31" s="24">
        <f t="shared" si="7"/>
        <v>-100</v>
      </c>
      <c r="S31" s="25">
        <f t="shared" si="8"/>
        <v>196.77200504755831</v>
      </c>
      <c r="T31" s="24">
        <f t="shared" si="9"/>
        <v>17.166666666666668</v>
      </c>
      <c r="U31" s="26">
        <f t="shared" si="10"/>
        <v>29.241699999999998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1329000</v>
      </c>
      <c r="C33" s="42"/>
      <c r="D33" s="42"/>
      <c r="E33" s="42">
        <f t="shared" si="4"/>
        <v>1329000</v>
      </c>
      <c r="F33" s="43">
        <v>1329000</v>
      </c>
      <c r="G33" s="44">
        <v>1329000</v>
      </c>
      <c r="H33" s="43">
        <v>333000</v>
      </c>
      <c r="I33" s="44">
        <v>455695</v>
      </c>
      <c r="J33" s="43">
        <v>439000</v>
      </c>
      <c r="K33" s="44">
        <v>439030</v>
      </c>
      <c r="L33" s="43">
        <v>231000</v>
      </c>
      <c r="M33" s="44">
        <v>434275</v>
      </c>
      <c r="N33" s="43"/>
      <c r="O33" s="44"/>
      <c r="P33" s="43">
        <f t="shared" si="5"/>
        <v>1003000</v>
      </c>
      <c r="Q33" s="44">
        <f t="shared" si="6"/>
        <v>1329000</v>
      </c>
      <c r="R33" s="24">
        <f t="shared" si="7"/>
        <v>-47.380410022779046</v>
      </c>
      <c r="S33" s="25">
        <f t="shared" si="8"/>
        <v>-1.0830694941120198</v>
      </c>
      <c r="T33" s="24">
        <f t="shared" si="9"/>
        <v>75.470278404815645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8799000</v>
      </c>
      <c r="C43" s="45">
        <f t="shared" si="20"/>
        <v>2831000</v>
      </c>
      <c r="D43" s="45">
        <f t="shared" si="20"/>
        <v>0</v>
      </c>
      <c r="E43" s="45">
        <f t="shared" si="20"/>
        <v>11630000</v>
      </c>
      <c r="F43" s="46">
        <f t="shared" si="20"/>
        <v>8799000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8799000</v>
      </c>
      <c r="C44" s="39">
        <f t="shared" si="22"/>
        <v>2831000</v>
      </c>
      <c r="D44" s="39">
        <f t="shared" si="22"/>
        <v>0</v>
      </c>
      <c r="E44" s="39">
        <f t="shared" si="22"/>
        <v>11630000</v>
      </c>
      <c r="F44" s="40">
        <f t="shared" si="22"/>
        <v>8799000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8799000</v>
      </c>
      <c r="C46" s="42">
        <v>2831000</v>
      </c>
      <c r="D46" s="42"/>
      <c r="E46" s="42">
        <f t="shared" si="13"/>
        <v>11630000</v>
      </c>
      <c r="F46" s="43">
        <v>8799000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56973000</v>
      </c>
      <c r="C61" s="39">
        <f t="shared" si="26"/>
        <v>2831000</v>
      </c>
      <c r="D61" s="39">
        <f t="shared" si="26"/>
        <v>0</v>
      </c>
      <c r="E61" s="39">
        <f t="shared" si="26"/>
        <v>59804000</v>
      </c>
      <c r="F61" s="40">
        <f t="shared" si="26"/>
        <v>56973000</v>
      </c>
      <c r="G61" s="41">
        <f t="shared" si="26"/>
        <v>48174000</v>
      </c>
      <c r="H61" s="40">
        <f t="shared" si="26"/>
        <v>15650000</v>
      </c>
      <c r="I61" s="41">
        <f t="shared" si="26"/>
        <v>455695</v>
      </c>
      <c r="J61" s="40">
        <f t="shared" si="26"/>
        <v>12349000</v>
      </c>
      <c r="K61" s="41">
        <f t="shared" si="26"/>
        <v>17860950</v>
      </c>
      <c r="L61" s="40">
        <f t="shared" si="26"/>
        <v>7517000</v>
      </c>
      <c r="M61" s="41">
        <f t="shared" si="26"/>
        <v>15769030</v>
      </c>
      <c r="N61" s="40">
        <f t="shared" si="26"/>
        <v>0</v>
      </c>
      <c r="O61" s="41">
        <f t="shared" si="26"/>
        <v>0</v>
      </c>
      <c r="P61" s="40">
        <f t="shared" si="26"/>
        <v>35516000</v>
      </c>
      <c r="Q61" s="41">
        <f t="shared" si="26"/>
        <v>34085675</v>
      </c>
      <c r="R61" s="20">
        <f t="shared" si="16"/>
        <v>-39.128674386590006</v>
      </c>
      <c r="S61" s="21">
        <f t="shared" si="17"/>
        <v>-11.712254947245247</v>
      </c>
      <c r="T61" s="20">
        <f t="shared" si="18"/>
        <v>59.387331951040068</v>
      </c>
      <c r="U61" s="22">
        <f t="shared" si="19"/>
        <v>56.995644104073307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56973000</v>
      </c>
      <c r="C65" s="48">
        <f t="shared" si="30"/>
        <v>2831000</v>
      </c>
      <c r="D65" s="48">
        <f t="shared" si="30"/>
        <v>0</v>
      </c>
      <c r="E65" s="48">
        <f t="shared" si="30"/>
        <v>59804000</v>
      </c>
      <c r="F65" s="49">
        <f t="shared" si="30"/>
        <v>56973000</v>
      </c>
      <c r="G65" s="50">
        <f t="shared" si="30"/>
        <v>48174000</v>
      </c>
      <c r="H65" s="49">
        <f t="shared" si="30"/>
        <v>15650000</v>
      </c>
      <c r="I65" s="50">
        <f t="shared" si="30"/>
        <v>455695</v>
      </c>
      <c r="J65" s="49">
        <f t="shared" si="30"/>
        <v>12349000</v>
      </c>
      <c r="K65" s="50">
        <f t="shared" si="30"/>
        <v>17860950</v>
      </c>
      <c r="L65" s="49">
        <f t="shared" si="30"/>
        <v>7517000</v>
      </c>
      <c r="M65" s="51">
        <f t="shared" si="30"/>
        <v>15769030</v>
      </c>
      <c r="N65" s="49">
        <f t="shared" si="30"/>
        <v>0</v>
      </c>
      <c r="O65" s="50">
        <f t="shared" si="30"/>
        <v>0</v>
      </c>
      <c r="P65" s="49">
        <f t="shared" si="30"/>
        <v>35516000</v>
      </c>
      <c r="Q65" s="50">
        <f t="shared" si="30"/>
        <v>34085675</v>
      </c>
      <c r="R65" s="34">
        <f t="shared" si="16"/>
        <v>-39.128674386590006</v>
      </c>
      <c r="S65" s="35">
        <f t="shared" si="17"/>
        <v>-11.712254947245247</v>
      </c>
      <c r="T65" s="34">
        <f t="shared" si="18"/>
        <v>59.387331951040068</v>
      </c>
      <c r="U65" s="35">
        <f t="shared" si="19"/>
        <v>56.995644104073307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86456000</v>
      </c>
      <c r="C8" s="36">
        <f t="shared" si="0"/>
        <v>-1800000</v>
      </c>
      <c r="D8" s="36">
        <f t="shared" si="0"/>
        <v>0</v>
      </c>
      <c r="E8" s="36">
        <f t="shared" si="0"/>
        <v>84656000</v>
      </c>
      <c r="F8" s="37">
        <f t="shared" si="0"/>
        <v>84656000</v>
      </c>
      <c r="G8" s="38">
        <f t="shared" si="0"/>
        <v>84656000</v>
      </c>
      <c r="H8" s="37">
        <f t="shared" si="0"/>
        <v>16020000</v>
      </c>
      <c r="I8" s="38">
        <f t="shared" si="0"/>
        <v>0</v>
      </c>
      <c r="J8" s="37">
        <f t="shared" si="0"/>
        <v>17554000</v>
      </c>
      <c r="K8" s="38">
        <f t="shared" si="0"/>
        <v>0</v>
      </c>
      <c r="L8" s="37">
        <f t="shared" si="0"/>
        <v>14150000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47724000</v>
      </c>
      <c r="Q8" s="38">
        <f t="shared" si="0"/>
        <v>0</v>
      </c>
      <c r="R8" s="16">
        <f>IF(($J8       =0),0,((($L8       -$J8       )/$J8       )*100))</f>
        <v>-19.391591660020506</v>
      </c>
      <c r="S8" s="17">
        <f>IF(($K8       =0),0,((($M8       -$K8       )/$K8       )*100))</f>
        <v>0</v>
      </c>
      <c r="T8" s="16">
        <f>IF(($E8       =0),0,(($P8       /$E8       )*100))</f>
        <v>56.374031374031375</v>
      </c>
      <c r="U8" s="18">
        <f>IF(($E8       =0),0,(($Q8       /$E8       )*100))</f>
        <v>0</v>
      </c>
      <c r="V8" s="37">
        <f t="shared" ref="V8:W8" si="1">+V9+V28</f>
        <v>11316000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73906000</v>
      </c>
      <c r="C9" s="39">
        <f t="shared" si="2"/>
        <v>-800000</v>
      </c>
      <c r="D9" s="39">
        <f t="shared" si="2"/>
        <v>0</v>
      </c>
      <c r="E9" s="39">
        <f t="shared" si="2"/>
        <v>73106000</v>
      </c>
      <c r="F9" s="40">
        <f t="shared" si="2"/>
        <v>73106000</v>
      </c>
      <c r="G9" s="41">
        <f t="shared" si="2"/>
        <v>73106000</v>
      </c>
      <c r="H9" s="40">
        <f t="shared" si="2"/>
        <v>13569000</v>
      </c>
      <c r="I9" s="41">
        <f t="shared" si="2"/>
        <v>0</v>
      </c>
      <c r="J9" s="40">
        <f t="shared" si="2"/>
        <v>16324000</v>
      </c>
      <c r="K9" s="41">
        <f t="shared" si="2"/>
        <v>0</v>
      </c>
      <c r="L9" s="40">
        <f t="shared" si="2"/>
        <v>12308000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42201000</v>
      </c>
      <c r="Q9" s="41">
        <f t="shared" si="2"/>
        <v>0</v>
      </c>
      <c r="R9" s="20">
        <f>IF(($J9       =0),0,((($L9       -$J9       )/$J9       )*100))</f>
        <v>-24.601813281058565</v>
      </c>
      <c r="S9" s="21">
        <f>IF(($K9       =0),0,((($M9       -$K9       )/$K9       )*100))</f>
        <v>0</v>
      </c>
      <c r="T9" s="20">
        <f>IF(($E9       =0),0,(($P9       /$E9       )*100))</f>
        <v>57.725768062812897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71906000</v>
      </c>
      <c r="C10" s="42"/>
      <c r="D10" s="42"/>
      <c r="E10" s="42">
        <f t="shared" ref="E10:E41" si="4">$B10      +$C10      +$D10</f>
        <v>71906000</v>
      </c>
      <c r="F10" s="43">
        <v>71906000</v>
      </c>
      <c r="G10" s="44">
        <v>71906000</v>
      </c>
      <c r="H10" s="43">
        <v>13569000</v>
      </c>
      <c r="I10" s="44"/>
      <c r="J10" s="43">
        <v>16324000</v>
      </c>
      <c r="K10" s="44"/>
      <c r="L10" s="43">
        <v>12308000</v>
      </c>
      <c r="M10" s="44"/>
      <c r="N10" s="43"/>
      <c r="O10" s="44"/>
      <c r="P10" s="43">
        <f t="shared" ref="P10:P41" si="5">$H10      +$J10      +$L10      +$N10</f>
        <v>42201000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-24.601813281058565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58.689121909159184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2000000</v>
      </c>
      <c r="C14" s="42">
        <v>-800000</v>
      </c>
      <c r="D14" s="42"/>
      <c r="E14" s="42">
        <f t="shared" si="4"/>
        <v>1200000</v>
      </c>
      <c r="F14" s="43">
        <v>1200000</v>
      </c>
      <c r="G14" s="44">
        <v>1200000</v>
      </c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12550000</v>
      </c>
      <c r="C28" s="39">
        <f t="shared" si="11"/>
        <v>-1000000</v>
      </c>
      <c r="D28" s="39">
        <f t="shared" si="11"/>
        <v>0</v>
      </c>
      <c r="E28" s="39">
        <f t="shared" si="11"/>
        <v>11550000</v>
      </c>
      <c r="F28" s="40">
        <f t="shared" si="11"/>
        <v>11550000</v>
      </c>
      <c r="G28" s="41">
        <f t="shared" si="11"/>
        <v>11550000</v>
      </c>
      <c r="H28" s="40">
        <f t="shared" si="11"/>
        <v>2451000</v>
      </c>
      <c r="I28" s="41">
        <f t="shared" si="11"/>
        <v>0</v>
      </c>
      <c r="J28" s="40">
        <f t="shared" si="11"/>
        <v>1230000</v>
      </c>
      <c r="K28" s="41">
        <f t="shared" si="11"/>
        <v>0</v>
      </c>
      <c r="L28" s="40">
        <f t="shared" si="11"/>
        <v>1842000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5523000</v>
      </c>
      <c r="Q28" s="41">
        <f t="shared" si="11"/>
        <v>0</v>
      </c>
      <c r="R28" s="20">
        <f t="shared" si="7"/>
        <v>49.756097560975611</v>
      </c>
      <c r="S28" s="21">
        <f t="shared" si="8"/>
        <v>0</v>
      </c>
      <c r="T28" s="20">
        <f t="shared" si="9"/>
        <v>47.81818181818182</v>
      </c>
      <c r="U28" s="22">
        <f t="shared" si="10"/>
        <v>0</v>
      </c>
      <c r="V28" s="40">
        <f t="shared" ref="V28:W28" si="12">SUM(V29:V42)</f>
        <v>11316000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1073000</v>
      </c>
      <c r="I31" s="44"/>
      <c r="J31" s="43">
        <v>463000</v>
      </c>
      <c r="K31" s="44"/>
      <c r="L31" s="43"/>
      <c r="M31" s="44"/>
      <c r="N31" s="43"/>
      <c r="O31" s="44"/>
      <c r="P31" s="43">
        <f t="shared" si="5"/>
        <v>1536000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51.2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1550000</v>
      </c>
      <c r="C33" s="42"/>
      <c r="D33" s="42"/>
      <c r="E33" s="42">
        <f t="shared" si="4"/>
        <v>1550000</v>
      </c>
      <c r="F33" s="43">
        <v>1550000</v>
      </c>
      <c r="G33" s="44">
        <v>1550000</v>
      </c>
      <c r="H33" s="43">
        <v>388000</v>
      </c>
      <c r="I33" s="44"/>
      <c r="J33" s="43">
        <v>520000</v>
      </c>
      <c r="K33" s="44"/>
      <c r="L33" s="43">
        <v>447000</v>
      </c>
      <c r="M33" s="44"/>
      <c r="N33" s="43"/>
      <c r="O33" s="44"/>
      <c r="P33" s="43">
        <f t="shared" si="5"/>
        <v>1355000</v>
      </c>
      <c r="Q33" s="44">
        <f t="shared" si="6"/>
        <v>0</v>
      </c>
      <c r="R33" s="24">
        <f t="shared" si="7"/>
        <v>-14.038461538461538</v>
      </c>
      <c r="S33" s="25">
        <f t="shared" si="8"/>
        <v>0</v>
      </c>
      <c r="T33" s="24">
        <f t="shared" si="9"/>
        <v>87.41935483870968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>
        <v>3000000</v>
      </c>
      <c r="C34" s="42">
        <v>-1000000</v>
      </c>
      <c r="D34" s="42"/>
      <c r="E34" s="42">
        <f t="shared" si="4"/>
        <v>2000000</v>
      </c>
      <c r="F34" s="43">
        <v>2000000</v>
      </c>
      <c r="G34" s="44">
        <v>2000000</v>
      </c>
      <c r="H34" s="43"/>
      <c r="I34" s="44"/>
      <c r="J34" s="43">
        <v>247000</v>
      </c>
      <c r="K34" s="44"/>
      <c r="L34" s="43">
        <v>778000</v>
      </c>
      <c r="M34" s="44"/>
      <c r="N34" s="43"/>
      <c r="O34" s="44"/>
      <c r="P34" s="43">
        <f t="shared" si="5"/>
        <v>1025000</v>
      </c>
      <c r="Q34" s="44">
        <f t="shared" si="6"/>
        <v>0</v>
      </c>
      <c r="R34" s="24">
        <f t="shared" si="7"/>
        <v>214.97975708502025</v>
      </c>
      <c r="S34" s="25">
        <f t="shared" si="8"/>
        <v>0</v>
      </c>
      <c r="T34" s="24">
        <f t="shared" si="9"/>
        <v>51.249999999999993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>
        <v>990000</v>
      </c>
      <c r="I36" s="44"/>
      <c r="J36" s="43"/>
      <c r="K36" s="44"/>
      <c r="L36" s="43">
        <v>617000</v>
      </c>
      <c r="M36" s="44"/>
      <c r="N36" s="43"/>
      <c r="O36" s="44"/>
      <c r="P36" s="43">
        <f t="shared" si="5"/>
        <v>1607000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32.14</v>
      </c>
      <c r="U36" s="26">
        <f t="shared" si="10"/>
        <v>0</v>
      </c>
      <c r="V36" s="43">
        <v>1540000</v>
      </c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9776000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63295000</v>
      </c>
      <c r="C43" s="45">
        <f t="shared" si="20"/>
        <v>-6909000</v>
      </c>
      <c r="D43" s="45">
        <f t="shared" si="20"/>
        <v>0</v>
      </c>
      <c r="E43" s="45">
        <f t="shared" si="20"/>
        <v>56386000</v>
      </c>
      <c r="F43" s="46">
        <f t="shared" si="20"/>
        <v>61295000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63295000</v>
      </c>
      <c r="C44" s="39">
        <f t="shared" si="22"/>
        <v>-6909000</v>
      </c>
      <c r="D44" s="39">
        <f t="shared" si="22"/>
        <v>0</v>
      </c>
      <c r="E44" s="39">
        <f t="shared" si="22"/>
        <v>56386000</v>
      </c>
      <c r="F44" s="40">
        <f t="shared" si="22"/>
        <v>61295000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61295000</v>
      </c>
      <c r="C46" s="42">
        <v>-4909000</v>
      </c>
      <c r="D46" s="42"/>
      <c r="E46" s="42">
        <f t="shared" si="13"/>
        <v>56386000</v>
      </c>
      <c r="F46" s="43">
        <v>61295000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-2000000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149751000</v>
      </c>
      <c r="C61" s="39">
        <f t="shared" si="26"/>
        <v>-8709000</v>
      </c>
      <c r="D61" s="39">
        <f t="shared" si="26"/>
        <v>0</v>
      </c>
      <c r="E61" s="39">
        <f t="shared" si="26"/>
        <v>141042000</v>
      </c>
      <c r="F61" s="40">
        <f t="shared" si="26"/>
        <v>145951000</v>
      </c>
      <c r="G61" s="41">
        <f t="shared" si="26"/>
        <v>84656000</v>
      </c>
      <c r="H61" s="40">
        <f t="shared" si="26"/>
        <v>16020000</v>
      </c>
      <c r="I61" s="41">
        <f t="shared" si="26"/>
        <v>0</v>
      </c>
      <c r="J61" s="40">
        <f t="shared" si="26"/>
        <v>17554000</v>
      </c>
      <c r="K61" s="41">
        <f t="shared" si="26"/>
        <v>0</v>
      </c>
      <c r="L61" s="40">
        <f t="shared" si="26"/>
        <v>14150000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47724000</v>
      </c>
      <c r="Q61" s="41">
        <f t="shared" si="26"/>
        <v>0</v>
      </c>
      <c r="R61" s="20">
        <f t="shared" si="16"/>
        <v>-19.391591660020506</v>
      </c>
      <c r="S61" s="21">
        <f t="shared" si="17"/>
        <v>0</v>
      </c>
      <c r="T61" s="20">
        <f t="shared" si="18"/>
        <v>33.836729484834308</v>
      </c>
      <c r="U61" s="22">
        <f t="shared" si="19"/>
        <v>0</v>
      </c>
      <c r="V61" s="40">
        <f t="shared" ref="V61:W61" si="27">+V8+V43</f>
        <v>11316000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149751000</v>
      </c>
      <c r="C65" s="48">
        <f t="shared" si="30"/>
        <v>-8709000</v>
      </c>
      <c r="D65" s="48">
        <f t="shared" si="30"/>
        <v>0</v>
      </c>
      <c r="E65" s="48">
        <f t="shared" si="30"/>
        <v>141042000</v>
      </c>
      <c r="F65" s="49">
        <f t="shared" si="30"/>
        <v>145951000</v>
      </c>
      <c r="G65" s="50">
        <f t="shared" si="30"/>
        <v>84656000</v>
      </c>
      <c r="H65" s="49">
        <f t="shared" si="30"/>
        <v>16020000</v>
      </c>
      <c r="I65" s="50">
        <f t="shared" si="30"/>
        <v>0</v>
      </c>
      <c r="J65" s="49">
        <f t="shared" si="30"/>
        <v>17554000</v>
      </c>
      <c r="K65" s="50">
        <f t="shared" si="30"/>
        <v>0</v>
      </c>
      <c r="L65" s="49">
        <f t="shared" si="30"/>
        <v>14150000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47724000</v>
      </c>
      <c r="Q65" s="50">
        <f t="shared" si="30"/>
        <v>0</v>
      </c>
      <c r="R65" s="34">
        <f t="shared" si="16"/>
        <v>-19.391591660020506</v>
      </c>
      <c r="S65" s="35">
        <f t="shared" si="17"/>
        <v>0</v>
      </c>
      <c r="T65" s="34">
        <f t="shared" si="18"/>
        <v>33.836729484834308</v>
      </c>
      <c r="U65" s="35">
        <f t="shared" si="19"/>
        <v>0</v>
      </c>
      <c r="V65" s="49">
        <f>+V61+V62</f>
        <v>11316000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50712000</v>
      </c>
      <c r="C8" s="36">
        <f t="shared" si="0"/>
        <v>-14750000</v>
      </c>
      <c r="D8" s="36">
        <f t="shared" si="0"/>
        <v>0</v>
      </c>
      <c r="E8" s="36">
        <f t="shared" si="0"/>
        <v>35962000</v>
      </c>
      <c r="F8" s="37">
        <f t="shared" si="0"/>
        <v>35962000</v>
      </c>
      <c r="G8" s="38">
        <f t="shared" si="0"/>
        <v>35962000</v>
      </c>
      <c r="H8" s="37">
        <f t="shared" si="0"/>
        <v>780000</v>
      </c>
      <c r="I8" s="38">
        <f t="shared" si="0"/>
        <v>50687799</v>
      </c>
      <c r="J8" s="37">
        <f t="shared" si="0"/>
        <v>14316000</v>
      </c>
      <c r="K8" s="38">
        <f t="shared" si="0"/>
        <v>-50687799</v>
      </c>
      <c r="L8" s="37">
        <f t="shared" si="0"/>
        <v>229000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15325000</v>
      </c>
      <c r="Q8" s="38">
        <f t="shared" si="0"/>
        <v>0</v>
      </c>
      <c r="R8" s="16">
        <f>IF(($J8       =0),0,((($L8       -$J8       )/$J8       )*100))</f>
        <v>-98.400391170718081</v>
      </c>
      <c r="S8" s="17">
        <f>IF(($K8       =0),0,((($M8       -$K8       )/$K8       )*100))</f>
        <v>-100</v>
      </c>
      <c r="T8" s="16">
        <f>IF(($E8       =0),0,(($P8       /$E8       )*100))</f>
        <v>42.614426338913297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46499000</v>
      </c>
      <c r="C9" s="39">
        <f t="shared" si="2"/>
        <v>-14750000</v>
      </c>
      <c r="D9" s="39">
        <f t="shared" si="2"/>
        <v>0</v>
      </c>
      <c r="E9" s="39">
        <f t="shared" si="2"/>
        <v>31749000</v>
      </c>
      <c r="F9" s="40">
        <f t="shared" si="2"/>
        <v>31749000</v>
      </c>
      <c r="G9" s="41">
        <f t="shared" si="2"/>
        <v>31749000</v>
      </c>
      <c r="H9" s="40">
        <f t="shared" si="2"/>
        <v>0</v>
      </c>
      <c r="I9" s="41">
        <f t="shared" si="2"/>
        <v>49831511</v>
      </c>
      <c r="J9" s="40">
        <f t="shared" si="2"/>
        <v>13965000</v>
      </c>
      <c r="K9" s="41">
        <f t="shared" si="2"/>
        <v>-49831511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13965000</v>
      </c>
      <c r="Q9" s="41">
        <f t="shared" si="2"/>
        <v>0</v>
      </c>
      <c r="R9" s="20">
        <f>IF(($J9       =0),0,((($L9       -$J9       )/$J9       )*100))</f>
        <v>-100</v>
      </c>
      <c r="S9" s="21">
        <f>IF(($K9       =0),0,((($M9       -$K9       )/$K9       )*100))</f>
        <v>-100</v>
      </c>
      <c r="T9" s="20">
        <f>IF(($E9       =0),0,(($P9       /$E9       )*100))</f>
        <v>43.98563734290844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42499000</v>
      </c>
      <c r="C10" s="42">
        <v>-12750000</v>
      </c>
      <c r="D10" s="42"/>
      <c r="E10" s="42">
        <f t="shared" ref="E10:E41" si="4">$B10      +$C10      +$D10</f>
        <v>29749000</v>
      </c>
      <c r="F10" s="43">
        <v>29749000</v>
      </c>
      <c r="G10" s="44">
        <v>29749000</v>
      </c>
      <c r="H10" s="43"/>
      <c r="I10" s="44">
        <v>49831511</v>
      </c>
      <c r="J10" s="43">
        <v>13665000</v>
      </c>
      <c r="K10" s="44">
        <v>-49831511</v>
      </c>
      <c r="L10" s="43"/>
      <c r="M10" s="44"/>
      <c r="N10" s="43"/>
      <c r="O10" s="44"/>
      <c r="P10" s="43">
        <f t="shared" ref="P10:P41" si="5">$H10      +$J10      +$L10      +$N10</f>
        <v>13665000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45.934317119903191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4000000</v>
      </c>
      <c r="C13" s="42">
        <v>-2000000</v>
      </c>
      <c r="D13" s="42"/>
      <c r="E13" s="42">
        <f t="shared" si="4"/>
        <v>2000000</v>
      </c>
      <c r="F13" s="43">
        <v>2000000</v>
      </c>
      <c r="G13" s="44">
        <v>2000000</v>
      </c>
      <c r="H13" s="43"/>
      <c r="I13" s="44"/>
      <c r="J13" s="43">
        <v>300000</v>
      </c>
      <c r="K13" s="44"/>
      <c r="L13" s="43"/>
      <c r="M13" s="44"/>
      <c r="N13" s="43"/>
      <c r="O13" s="44"/>
      <c r="P13" s="43">
        <f t="shared" si="5"/>
        <v>300000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15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4213000</v>
      </c>
      <c r="C28" s="39">
        <f t="shared" si="11"/>
        <v>0</v>
      </c>
      <c r="D28" s="39">
        <f t="shared" si="11"/>
        <v>0</v>
      </c>
      <c r="E28" s="39">
        <f t="shared" si="11"/>
        <v>4213000</v>
      </c>
      <c r="F28" s="40">
        <f t="shared" si="11"/>
        <v>4213000</v>
      </c>
      <c r="G28" s="41">
        <f t="shared" si="11"/>
        <v>4213000</v>
      </c>
      <c r="H28" s="40">
        <f t="shared" si="11"/>
        <v>780000</v>
      </c>
      <c r="I28" s="41">
        <f t="shared" si="11"/>
        <v>856288</v>
      </c>
      <c r="J28" s="40">
        <f t="shared" si="11"/>
        <v>351000</v>
      </c>
      <c r="K28" s="41">
        <f t="shared" si="11"/>
        <v>-856288</v>
      </c>
      <c r="L28" s="40">
        <f t="shared" si="11"/>
        <v>229000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1360000</v>
      </c>
      <c r="Q28" s="41">
        <f t="shared" si="11"/>
        <v>0</v>
      </c>
      <c r="R28" s="20">
        <f t="shared" si="7"/>
        <v>-34.757834757834758</v>
      </c>
      <c r="S28" s="21">
        <f t="shared" si="8"/>
        <v>-100</v>
      </c>
      <c r="T28" s="20">
        <f t="shared" si="9"/>
        <v>32.281034892000946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780000</v>
      </c>
      <c r="I31" s="44"/>
      <c r="J31" s="43"/>
      <c r="K31" s="44"/>
      <c r="L31" s="43"/>
      <c r="M31" s="44"/>
      <c r="N31" s="43"/>
      <c r="O31" s="44"/>
      <c r="P31" s="43">
        <f t="shared" si="5"/>
        <v>780000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26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1213000</v>
      </c>
      <c r="C33" s="42"/>
      <c r="D33" s="42"/>
      <c r="E33" s="42">
        <f t="shared" si="4"/>
        <v>1213000</v>
      </c>
      <c r="F33" s="43">
        <v>1213000</v>
      </c>
      <c r="G33" s="44">
        <v>1213000</v>
      </c>
      <c r="H33" s="43"/>
      <c r="I33" s="44">
        <v>856288</v>
      </c>
      <c r="J33" s="43">
        <v>351000</v>
      </c>
      <c r="K33" s="44">
        <v>-856288</v>
      </c>
      <c r="L33" s="43">
        <v>229000</v>
      </c>
      <c r="M33" s="44"/>
      <c r="N33" s="43"/>
      <c r="O33" s="44"/>
      <c r="P33" s="43">
        <f t="shared" si="5"/>
        <v>580000</v>
      </c>
      <c r="Q33" s="44">
        <f t="shared" si="6"/>
        <v>0</v>
      </c>
      <c r="R33" s="24">
        <f t="shared" si="7"/>
        <v>-34.757834757834758</v>
      </c>
      <c r="S33" s="25">
        <f t="shared" si="8"/>
        <v>-100</v>
      </c>
      <c r="T33" s="24">
        <f t="shared" si="9"/>
        <v>47.815333882934873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8770000</v>
      </c>
      <c r="C43" s="45">
        <f t="shared" si="20"/>
        <v>-71000</v>
      </c>
      <c r="D43" s="45">
        <f t="shared" si="20"/>
        <v>0</v>
      </c>
      <c r="E43" s="45">
        <f t="shared" si="20"/>
        <v>8699000</v>
      </c>
      <c r="F43" s="46">
        <f t="shared" si="20"/>
        <v>8770000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8770000</v>
      </c>
      <c r="C44" s="39">
        <f t="shared" si="22"/>
        <v>-71000</v>
      </c>
      <c r="D44" s="39">
        <f t="shared" si="22"/>
        <v>0</v>
      </c>
      <c r="E44" s="39">
        <f t="shared" si="22"/>
        <v>8699000</v>
      </c>
      <c r="F44" s="40">
        <f t="shared" si="22"/>
        <v>8770000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8770000</v>
      </c>
      <c r="C46" s="42">
        <v>-71000</v>
      </c>
      <c r="D46" s="42"/>
      <c r="E46" s="42">
        <f t="shared" si="13"/>
        <v>8699000</v>
      </c>
      <c r="F46" s="43">
        <v>8770000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59482000</v>
      </c>
      <c r="C61" s="39">
        <f t="shared" si="26"/>
        <v>-14821000</v>
      </c>
      <c r="D61" s="39">
        <f t="shared" si="26"/>
        <v>0</v>
      </c>
      <c r="E61" s="39">
        <f t="shared" si="26"/>
        <v>44661000</v>
      </c>
      <c r="F61" s="40">
        <f t="shared" si="26"/>
        <v>44732000</v>
      </c>
      <c r="G61" s="41">
        <f t="shared" si="26"/>
        <v>35962000</v>
      </c>
      <c r="H61" s="40">
        <f t="shared" si="26"/>
        <v>780000</v>
      </c>
      <c r="I61" s="41">
        <f t="shared" si="26"/>
        <v>50687799</v>
      </c>
      <c r="J61" s="40">
        <f t="shared" si="26"/>
        <v>14316000</v>
      </c>
      <c r="K61" s="41">
        <f t="shared" si="26"/>
        <v>-50687799</v>
      </c>
      <c r="L61" s="40">
        <f t="shared" si="26"/>
        <v>229000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15325000</v>
      </c>
      <c r="Q61" s="41">
        <f t="shared" si="26"/>
        <v>0</v>
      </c>
      <c r="R61" s="20">
        <f t="shared" si="16"/>
        <v>-98.400391170718081</v>
      </c>
      <c r="S61" s="21">
        <f t="shared" si="17"/>
        <v>-100</v>
      </c>
      <c r="T61" s="20">
        <f t="shared" si="18"/>
        <v>34.314054768142228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59482000</v>
      </c>
      <c r="C65" s="48">
        <f t="shared" si="30"/>
        <v>-14821000</v>
      </c>
      <c r="D65" s="48">
        <f t="shared" si="30"/>
        <v>0</v>
      </c>
      <c r="E65" s="48">
        <f t="shared" si="30"/>
        <v>44661000</v>
      </c>
      <c r="F65" s="49">
        <f t="shared" si="30"/>
        <v>44732000</v>
      </c>
      <c r="G65" s="50">
        <f t="shared" si="30"/>
        <v>35962000</v>
      </c>
      <c r="H65" s="49">
        <f t="shared" si="30"/>
        <v>780000</v>
      </c>
      <c r="I65" s="50">
        <f t="shared" si="30"/>
        <v>50687799</v>
      </c>
      <c r="J65" s="49">
        <f t="shared" si="30"/>
        <v>14316000</v>
      </c>
      <c r="K65" s="50">
        <f t="shared" si="30"/>
        <v>-50687799</v>
      </c>
      <c r="L65" s="49">
        <f t="shared" si="30"/>
        <v>229000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15325000</v>
      </c>
      <c r="Q65" s="50">
        <f t="shared" si="30"/>
        <v>0</v>
      </c>
      <c r="R65" s="34">
        <f t="shared" si="16"/>
        <v>-98.400391170718081</v>
      </c>
      <c r="S65" s="35">
        <f t="shared" si="17"/>
        <v>-100</v>
      </c>
      <c r="T65" s="34">
        <f t="shared" si="18"/>
        <v>34.314054768142228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49536000</v>
      </c>
      <c r="C8" s="36">
        <f t="shared" si="0"/>
        <v>9323000</v>
      </c>
      <c r="D8" s="36">
        <f t="shared" si="0"/>
        <v>0</v>
      </c>
      <c r="E8" s="36">
        <f t="shared" si="0"/>
        <v>58859000</v>
      </c>
      <c r="F8" s="37">
        <f t="shared" si="0"/>
        <v>58859000</v>
      </c>
      <c r="G8" s="38">
        <f t="shared" si="0"/>
        <v>58859000</v>
      </c>
      <c r="H8" s="37">
        <f t="shared" si="0"/>
        <v>27723000</v>
      </c>
      <c r="I8" s="38">
        <f t="shared" si="0"/>
        <v>0</v>
      </c>
      <c r="J8" s="37">
        <f t="shared" si="0"/>
        <v>11031000</v>
      </c>
      <c r="K8" s="38">
        <f t="shared" si="0"/>
        <v>29300305</v>
      </c>
      <c r="L8" s="37">
        <f t="shared" si="0"/>
        <v>7052000</v>
      </c>
      <c r="M8" s="38">
        <f t="shared" si="0"/>
        <v>16469863</v>
      </c>
      <c r="N8" s="37">
        <f t="shared" si="0"/>
        <v>0</v>
      </c>
      <c r="O8" s="38">
        <f t="shared" si="0"/>
        <v>0</v>
      </c>
      <c r="P8" s="37">
        <f t="shared" si="0"/>
        <v>45806000</v>
      </c>
      <c r="Q8" s="38">
        <f t="shared" si="0"/>
        <v>45770168</v>
      </c>
      <c r="R8" s="16">
        <f>IF(($J8       =0),0,((($L8       -$J8       )/$J8       )*100))</f>
        <v>-36.07107243223642</v>
      </c>
      <c r="S8" s="17">
        <f>IF(($K8       =0),0,((($M8       -$K8       )/$K8       )*100))</f>
        <v>-43.789448608128822</v>
      </c>
      <c r="T8" s="16">
        <f>IF(($E8       =0),0,(($P8       /$E8       )*100))</f>
        <v>77.823272566642316</v>
      </c>
      <c r="U8" s="18">
        <f>IF(($E8       =0),0,(($Q8       /$E8       )*100))</f>
        <v>77.762394875889839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45424000</v>
      </c>
      <c r="C9" s="39">
        <f t="shared" si="2"/>
        <v>8663000</v>
      </c>
      <c r="D9" s="39">
        <f t="shared" si="2"/>
        <v>0</v>
      </c>
      <c r="E9" s="39">
        <f t="shared" si="2"/>
        <v>54087000</v>
      </c>
      <c r="F9" s="40">
        <f t="shared" si="2"/>
        <v>54087000</v>
      </c>
      <c r="G9" s="41">
        <f t="shared" si="2"/>
        <v>54087000</v>
      </c>
      <c r="H9" s="40">
        <f t="shared" si="2"/>
        <v>26112000</v>
      </c>
      <c r="I9" s="41">
        <f t="shared" si="2"/>
        <v>0</v>
      </c>
      <c r="J9" s="40">
        <f t="shared" si="2"/>
        <v>10164000</v>
      </c>
      <c r="K9" s="41">
        <f t="shared" si="2"/>
        <v>27975941</v>
      </c>
      <c r="L9" s="40">
        <f t="shared" si="2"/>
        <v>7052000</v>
      </c>
      <c r="M9" s="41">
        <f t="shared" si="2"/>
        <v>15867777</v>
      </c>
      <c r="N9" s="40">
        <f t="shared" si="2"/>
        <v>0</v>
      </c>
      <c r="O9" s="41">
        <f t="shared" si="2"/>
        <v>0</v>
      </c>
      <c r="P9" s="40">
        <f t="shared" si="2"/>
        <v>43328000</v>
      </c>
      <c r="Q9" s="41">
        <f t="shared" si="2"/>
        <v>43843718</v>
      </c>
      <c r="R9" s="20">
        <f>IF(($J9       =0),0,((($L9       -$J9       )/$J9       )*100))</f>
        <v>-30.617866981503344</v>
      </c>
      <c r="S9" s="21">
        <f>IF(($K9       =0),0,((($M9       -$K9       )/$K9       )*100))</f>
        <v>-43.280631739965422</v>
      </c>
      <c r="T9" s="20">
        <f>IF(($E9       =0),0,(($P9       /$E9       )*100))</f>
        <v>80.107974189731351</v>
      </c>
      <c r="U9" s="22">
        <f>IF(($E9       =0),0,(($Q9       /$E9       )*100))</f>
        <v>81.0614713332224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43211000</v>
      </c>
      <c r="C10" s="42">
        <v>9398000</v>
      </c>
      <c r="D10" s="42"/>
      <c r="E10" s="42">
        <f t="shared" ref="E10:E41" si="4">$B10      +$C10      +$D10</f>
        <v>52609000</v>
      </c>
      <c r="F10" s="43">
        <v>52609000</v>
      </c>
      <c r="G10" s="44">
        <v>52609000</v>
      </c>
      <c r="H10" s="43">
        <v>26112000</v>
      </c>
      <c r="I10" s="44"/>
      <c r="J10" s="43">
        <v>10014000</v>
      </c>
      <c r="K10" s="44">
        <v>27825941</v>
      </c>
      <c r="L10" s="43">
        <v>6330000</v>
      </c>
      <c r="M10" s="44">
        <v>15146055</v>
      </c>
      <c r="N10" s="43"/>
      <c r="O10" s="44"/>
      <c r="P10" s="43">
        <f t="shared" ref="P10:P41" si="5">$H10      +$J10      +$L10      +$N10</f>
        <v>42456000</v>
      </c>
      <c r="Q10" s="44">
        <f t="shared" ref="Q10:Q41" si="6">$I10      +$K10      +$M10      +$O10</f>
        <v>42971996</v>
      </c>
      <c r="R10" s="24">
        <f t="shared" ref="R10:R41" si="7">IF(($J10      =0),0,((($L10      -$J10      )/$J10      )*100))</f>
        <v>-36.788496105452367</v>
      </c>
      <c r="S10" s="25">
        <f t="shared" ref="S10:S41" si="8">IF(($K10      =0),0,((($M10      -$K10      )/$K10      )*100))</f>
        <v>-45.568579333938786</v>
      </c>
      <c r="T10" s="24">
        <f t="shared" ref="T10:T41" si="9">IF(($E10      =0),0,(($P10      /$E10      )*100))</f>
        <v>80.701020737896556</v>
      </c>
      <c r="U10" s="26">
        <f t="shared" ref="U10:U41" si="10">IF(($E10      =0),0,(($Q10      /$E10      )*100))</f>
        <v>81.681833906745993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2213000</v>
      </c>
      <c r="C13" s="42">
        <v>-735000</v>
      </c>
      <c r="D13" s="42"/>
      <c r="E13" s="42">
        <f t="shared" si="4"/>
        <v>1478000</v>
      </c>
      <c r="F13" s="43">
        <v>1478000</v>
      </c>
      <c r="G13" s="44">
        <v>1478000</v>
      </c>
      <c r="H13" s="43"/>
      <c r="I13" s="44"/>
      <c r="J13" s="43">
        <v>150000</v>
      </c>
      <c r="K13" s="44">
        <v>150000</v>
      </c>
      <c r="L13" s="43">
        <v>722000</v>
      </c>
      <c r="M13" s="44">
        <v>721722</v>
      </c>
      <c r="N13" s="43"/>
      <c r="O13" s="44"/>
      <c r="P13" s="43">
        <f t="shared" si="5"/>
        <v>872000</v>
      </c>
      <c r="Q13" s="44">
        <f t="shared" si="6"/>
        <v>871722</v>
      </c>
      <c r="R13" s="24">
        <f t="shared" si="7"/>
        <v>381.33333333333337</v>
      </c>
      <c r="S13" s="25">
        <f t="shared" si="8"/>
        <v>381.14800000000002</v>
      </c>
      <c r="T13" s="24">
        <f t="shared" si="9"/>
        <v>58.998646820027069</v>
      </c>
      <c r="U13" s="26">
        <f t="shared" si="10"/>
        <v>58.979837618403252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4112000</v>
      </c>
      <c r="C28" s="39">
        <f t="shared" si="11"/>
        <v>660000</v>
      </c>
      <c r="D28" s="39">
        <f t="shared" si="11"/>
        <v>0</v>
      </c>
      <c r="E28" s="39">
        <f t="shared" si="11"/>
        <v>4772000</v>
      </c>
      <c r="F28" s="40">
        <f t="shared" si="11"/>
        <v>4772000</v>
      </c>
      <c r="G28" s="41">
        <f t="shared" si="11"/>
        <v>4772000</v>
      </c>
      <c r="H28" s="40">
        <f t="shared" si="11"/>
        <v>1611000</v>
      </c>
      <c r="I28" s="41">
        <f t="shared" si="11"/>
        <v>0</v>
      </c>
      <c r="J28" s="40">
        <f t="shared" si="11"/>
        <v>867000</v>
      </c>
      <c r="K28" s="41">
        <f t="shared" si="11"/>
        <v>1324364</v>
      </c>
      <c r="L28" s="40">
        <f t="shared" si="11"/>
        <v>0</v>
      </c>
      <c r="M28" s="41">
        <f t="shared" si="11"/>
        <v>602086</v>
      </c>
      <c r="N28" s="40">
        <f t="shared" si="11"/>
        <v>0</v>
      </c>
      <c r="O28" s="41">
        <f t="shared" si="11"/>
        <v>0</v>
      </c>
      <c r="P28" s="40">
        <f t="shared" si="11"/>
        <v>2478000</v>
      </c>
      <c r="Q28" s="41">
        <f t="shared" si="11"/>
        <v>1926450</v>
      </c>
      <c r="R28" s="20">
        <f t="shared" si="7"/>
        <v>-100</v>
      </c>
      <c r="S28" s="21">
        <f t="shared" si="8"/>
        <v>-54.537725277944737</v>
      </c>
      <c r="T28" s="20">
        <f t="shared" si="9"/>
        <v>51.927912824811393</v>
      </c>
      <c r="U28" s="22">
        <f t="shared" si="10"/>
        <v>40.369865884325229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1158000</v>
      </c>
      <c r="I31" s="44"/>
      <c r="J31" s="43"/>
      <c r="K31" s="44"/>
      <c r="L31" s="43"/>
      <c r="M31" s="44"/>
      <c r="N31" s="43"/>
      <c r="O31" s="44"/>
      <c r="P31" s="43">
        <f t="shared" si="5"/>
        <v>1158000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50.347826086956523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1812000</v>
      </c>
      <c r="C33" s="42">
        <v>660000</v>
      </c>
      <c r="D33" s="42"/>
      <c r="E33" s="42">
        <f t="shared" si="4"/>
        <v>2472000</v>
      </c>
      <c r="F33" s="43">
        <v>2472000</v>
      </c>
      <c r="G33" s="44">
        <v>2472000</v>
      </c>
      <c r="H33" s="43">
        <v>453000</v>
      </c>
      <c r="I33" s="44"/>
      <c r="J33" s="43">
        <v>867000</v>
      </c>
      <c r="K33" s="44">
        <v>1324364</v>
      </c>
      <c r="L33" s="43"/>
      <c r="M33" s="44">
        <v>602086</v>
      </c>
      <c r="N33" s="43"/>
      <c r="O33" s="44"/>
      <c r="P33" s="43">
        <f t="shared" si="5"/>
        <v>1320000</v>
      </c>
      <c r="Q33" s="44">
        <f t="shared" si="6"/>
        <v>1926450</v>
      </c>
      <c r="R33" s="24">
        <f t="shared" si="7"/>
        <v>-100</v>
      </c>
      <c r="S33" s="25">
        <f t="shared" si="8"/>
        <v>-54.537725277944737</v>
      </c>
      <c r="T33" s="24">
        <f t="shared" si="9"/>
        <v>53.398058252427184</v>
      </c>
      <c r="U33" s="26">
        <f t="shared" si="10"/>
        <v>77.930825242718456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23180000</v>
      </c>
      <c r="C43" s="45">
        <f t="shared" si="20"/>
        <v>17247000</v>
      </c>
      <c r="D43" s="45">
        <f t="shared" si="20"/>
        <v>0</v>
      </c>
      <c r="E43" s="45">
        <f t="shared" si="20"/>
        <v>40427000</v>
      </c>
      <c r="F43" s="46">
        <f t="shared" si="20"/>
        <v>23180000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23180000</v>
      </c>
      <c r="C44" s="39">
        <f t="shared" si="22"/>
        <v>17247000</v>
      </c>
      <c r="D44" s="39">
        <f t="shared" si="22"/>
        <v>0</v>
      </c>
      <c r="E44" s="39">
        <f t="shared" si="22"/>
        <v>40427000</v>
      </c>
      <c r="F44" s="40">
        <f t="shared" si="22"/>
        <v>23180000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23180000</v>
      </c>
      <c r="C46" s="42">
        <v>17247000</v>
      </c>
      <c r="D46" s="42"/>
      <c r="E46" s="42">
        <f t="shared" si="13"/>
        <v>40427000</v>
      </c>
      <c r="F46" s="43">
        <v>23180000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72716000</v>
      </c>
      <c r="C61" s="39">
        <f t="shared" si="26"/>
        <v>26570000</v>
      </c>
      <c r="D61" s="39">
        <f t="shared" si="26"/>
        <v>0</v>
      </c>
      <c r="E61" s="39">
        <f t="shared" si="26"/>
        <v>99286000</v>
      </c>
      <c r="F61" s="40">
        <f t="shared" si="26"/>
        <v>82039000</v>
      </c>
      <c r="G61" s="41">
        <f t="shared" si="26"/>
        <v>58859000</v>
      </c>
      <c r="H61" s="40">
        <f t="shared" si="26"/>
        <v>27723000</v>
      </c>
      <c r="I61" s="41">
        <f t="shared" si="26"/>
        <v>0</v>
      </c>
      <c r="J61" s="40">
        <f t="shared" si="26"/>
        <v>11031000</v>
      </c>
      <c r="K61" s="41">
        <f t="shared" si="26"/>
        <v>29300305</v>
      </c>
      <c r="L61" s="40">
        <f t="shared" si="26"/>
        <v>7052000</v>
      </c>
      <c r="M61" s="41">
        <f t="shared" si="26"/>
        <v>16469863</v>
      </c>
      <c r="N61" s="40">
        <f t="shared" si="26"/>
        <v>0</v>
      </c>
      <c r="O61" s="41">
        <f t="shared" si="26"/>
        <v>0</v>
      </c>
      <c r="P61" s="40">
        <f t="shared" si="26"/>
        <v>45806000</v>
      </c>
      <c r="Q61" s="41">
        <f t="shared" si="26"/>
        <v>45770168</v>
      </c>
      <c r="R61" s="20">
        <f t="shared" si="16"/>
        <v>-36.07107243223642</v>
      </c>
      <c r="S61" s="21">
        <f t="shared" si="17"/>
        <v>-43.789448608128822</v>
      </c>
      <c r="T61" s="20">
        <f t="shared" si="18"/>
        <v>46.135406804584733</v>
      </c>
      <c r="U61" s="22">
        <f t="shared" si="19"/>
        <v>46.099317124267273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72716000</v>
      </c>
      <c r="C65" s="48">
        <f t="shared" si="30"/>
        <v>26570000</v>
      </c>
      <c r="D65" s="48">
        <f t="shared" si="30"/>
        <v>0</v>
      </c>
      <c r="E65" s="48">
        <f t="shared" si="30"/>
        <v>99286000</v>
      </c>
      <c r="F65" s="49">
        <f t="shared" si="30"/>
        <v>82039000</v>
      </c>
      <c r="G65" s="50">
        <f t="shared" si="30"/>
        <v>58859000</v>
      </c>
      <c r="H65" s="49">
        <f t="shared" si="30"/>
        <v>27723000</v>
      </c>
      <c r="I65" s="50">
        <f t="shared" si="30"/>
        <v>0</v>
      </c>
      <c r="J65" s="49">
        <f t="shared" si="30"/>
        <v>11031000</v>
      </c>
      <c r="K65" s="50">
        <f t="shared" si="30"/>
        <v>29300305</v>
      </c>
      <c r="L65" s="49">
        <f t="shared" si="30"/>
        <v>7052000</v>
      </c>
      <c r="M65" s="51">
        <f t="shared" si="30"/>
        <v>16469863</v>
      </c>
      <c r="N65" s="49">
        <f t="shared" si="30"/>
        <v>0</v>
      </c>
      <c r="O65" s="50">
        <f t="shared" si="30"/>
        <v>0</v>
      </c>
      <c r="P65" s="49">
        <f t="shared" si="30"/>
        <v>45806000</v>
      </c>
      <c r="Q65" s="50">
        <f t="shared" si="30"/>
        <v>45770168</v>
      </c>
      <c r="R65" s="34">
        <f t="shared" si="16"/>
        <v>-36.07107243223642</v>
      </c>
      <c r="S65" s="35">
        <f t="shared" si="17"/>
        <v>-43.789448608128822</v>
      </c>
      <c r="T65" s="34">
        <f t="shared" si="18"/>
        <v>46.135406804584733</v>
      </c>
      <c r="U65" s="35">
        <f t="shared" si="19"/>
        <v>46.099317124267273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58451000</v>
      </c>
      <c r="C8" s="36">
        <f t="shared" si="0"/>
        <v>7820000</v>
      </c>
      <c r="D8" s="36">
        <f t="shared" si="0"/>
        <v>0</v>
      </c>
      <c r="E8" s="36">
        <f t="shared" si="0"/>
        <v>66271000</v>
      </c>
      <c r="F8" s="37">
        <f t="shared" si="0"/>
        <v>66271000</v>
      </c>
      <c r="G8" s="38">
        <f t="shared" si="0"/>
        <v>66271000</v>
      </c>
      <c r="H8" s="37">
        <f t="shared" si="0"/>
        <v>19266000</v>
      </c>
      <c r="I8" s="38">
        <f t="shared" si="0"/>
        <v>90271</v>
      </c>
      <c r="J8" s="37">
        <f t="shared" si="0"/>
        <v>21570000</v>
      </c>
      <c r="K8" s="38">
        <f t="shared" si="0"/>
        <v>-9159358</v>
      </c>
      <c r="L8" s="37">
        <f t="shared" si="0"/>
        <v>4221000</v>
      </c>
      <c r="M8" s="38">
        <f t="shared" si="0"/>
        <v>47784762</v>
      </c>
      <c r="N8" s="37">
        <f t="shared" si="0"/>
        <v>0</v>
      </c>
      <c r="O8" s="38">
        <f t="shared" si="0"/>
        <v>0</v>
      </c>
      <c r="P8" s="37">
        <f t="shared" si="0"/>
        <v>45057000</v>
      </c>
      <c r="Q8" s="38">
        <f t="shared" si="0"/>
        <v>38715675</v>
      </c>
      <c r="R8" s="16">
        <f>IF(($J8       =0),0,((($L8       -$J8       )/$J8       )*100))</f>
        <v>-80.431154381084838</v>
      </c>
      <c r="S8" s="17">
        <f>IF(($K8       =0),0,((($M8       -$K8       )/$K8       )*100))</f>
        <v>-621.70427228633275</v>
      </c>
      <c r="T8" s="16">
        <f>IF(($E8       =0),0,(($P8       /$E8       )*100))</f>
        <v>67.989014802854939</v>
      </c>
      <c r="U8" s="18">
        <f>IF(($E8       =0),0,(($Q8       /$E8       )*100))</f>
        <v>58.420236604246199</v>
      </c>
      <c r="V8" s="37">
        <f t="shared" ref="V8:W8" si="1">+V9+V28</f>
        <v>12379000</v>
      </c>
      <c r="W8" s="38">
        <f t="shared" si="1"/>
        <v>12379000</v>
      </c>
    </row>
    <row r="9" spans="1:23" x14ac:dyDescent="0.2">
      <c r="A9" s="19" t="s">
        <v>35</v>
      </c>
      <c r="B9" s="39">
        <f t="shared" ref="B9:Q9" si="2">SUM(B10:B27)</f>
        <v>54448000</v>
      </c>
      <c r="C9" s="39">
        <f t="shared" si="2"/>
        <v>8000000</v>
      </c>
      <c r="D9" s="39">
        <f t="shared" si="2"/>
        <v>0</v>
      </c>
      <c r="E9" s="39">
        <f t="shared" si="2"/>
        <v>62448000</v>
      </c>
      <c r="F9" s="40">
        <f t="shared" si="2"/>
        <v>62448000</v>
      </c>
      <c r="G9" s="41">
        <f t="shared" si="2"/>
        <v>62448000</v>
      </c>
      <c r="H9" s="40">
        <f t="shared" si="2"/>
        <v>18080000</v>
      </c>
      <c r="I9" s="41">
        <f t="shared" si="2"/>
        <v>0</v>
      </c>
      <c r="J9" s="40">
        <f t="shared" si="2"/>
        <v>21167000</v>
      </c>
      <c r="K9" s="41">
        <f t="shared" si="2"/>
        <v>-9565217</v>
      </c>
      <c r="L9" s="40">
        <f t="shared" si="2"/>
        <v>4221000</v>
      </c>
      <c r="M9" s="41">
        <f t="shared" si="2"/>
        <v>47483772</v>
      </c>
      <c r="N9" s="40">
        <f t="shared" si="2"/>
        <v>0</v>
      </c>
      <c r="O9" s="41">
        <f t="shared" si="2"/>
        <v>0</v>
      </c>
      <c r="P9" s="40">
        <f t="shared" si="2"/>
        <v>43468000</v>
      </c>
      <c r="Q9" s="41">
        <f t="shared" si="2"/>
        <v>37918555</v>
      </c>
      <c r="R9" s="20">
        <f>IF(($J9       =0),0,((($L9       -$J9       )/$J9       )*100))</f>
        <v>-80.058581754618046</v>
      </c>
      <c r="S9" s="21">
        <f>IF(($K9       =0),0,((($M9       -$K9       )/$K9       )*100))</f>
        <v>-596.42127303541577</v>
      </c>
      <c r="T9" s="20">
        <f>IF(($E9       =0),0,(($P9       /$E9       )*100))</f>
        <v>69.606712785037146</v>
      </c>
      <c r="U9" s="22">
        <f>IF(($E9       =0),0,(($Q9       /$E9       )*100))</f>
        <v>60.720207212400709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28257000</v>
      </c>
      <c r="C10" s="42">
        <v>8000000</v>
      </c>
      <c r="D10" s="42"/>
      <c r="E10" s="42">
        <f t="shared" ref="E10:E41" si="4">$B10      +$C10      +$D10</f>
        <v>36257000</v>
      </c>
      <c r="F10" s="43">
        <v>36257000</v>
      </c>
      <c r="G10" s="44">
        <v>36257000</v>
      </c>
      <c r="H10" s="43">
        <v>16616000</v>
      </c>
      <c r="I10" s="44"/>
      <c r="J10" s="43">
        <v>11582000</v>
      </c>
      <c r="K10" s="44"/>
      <c r="L10" s="43">
        <v>2865000</v>
      </c>
      <c r="M10" s="44">
        <v>28256780</v>
      </c>
      <c r="N10" s="43"/>
      <c r="O10" s="44"/>
      <c r="P10" s="43">
        <f t="shared" ref="P10:P41" si="5">$H10      +$J10      +$L10      +$N10</f>
        <v>31063000</v>
      </c>
      <c r="Q10" s="44">
        <f t="shared" ref="Q10:Q41" si="6">$I10      +$K10      +$M10      +$O10</f>
        <v>28256780</v>
      </c>
      <c r="R10" s="24">
        <f t="shared" ref="R10:R41" si="7">IF(($J10      =0),0,((($L10      -$J10      )/$J10      )*100))</f>
        <v>-75.263339664997403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85.674490443224755</v>
      </c>
      <c r="U10" s="26">
        <f t="shared" ref="U10:U41" si="10">IF(($E10      =0),0,(($Q10      /$E10      )*100))</f>
        <v>77.934688473949848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26191000</v>
      </c>
      <c r="C13" s="42"/>
      <c r="D13" s="42"/>
      <c r="E13" s="42">
        <f t="shared" si="4"/>
        <v>26191000</v>
      </c>
      <c r="F13" s="43">
        <v>26191000</v>
      </c>
      <c r="G13" s="44">
        <v>26191000</v>
      </c>
      <c r="H13" s="43">
        <v>1464000</v>
      </c>
      <c r="I13" s="44"/>
      <c r="J13" s="43">
        <v>9585000</v>
      </c>
      <c r="K13" s="44">
        <v>-9565217</v>
      </c>
      <c r="L13" s="43">
        <v>1356000</v>
      </c>
      <c r="M13" s="44">
        <v>19226992</v>
      </c>
      <c r="N13" s="43"/>
      <c r="O13" s="44"/>
      <c r="P13" s="43">
        <f t="shared" si="5"/>
        <v>12405000</v>
      </c>
      <c r="Q13" s="44">
        <f t="shared" si="6"/>
        <v>9661775</v>
      </c>
      <c r="R13" s="24">
        <f t="shared" si="7"/>
        <v>-85.852895148669788</v>
      </c>
      <c r="S13" s="25">
        <f t="shared" si="8"/>
        <v>-301.00947004129648</v>
      </c>
      <c r="T13" s="24">
        <f t="shared" si="9"/>
        <v>47.363598182581804</v>
      </c>
      <c r="U13" s="26">
        <f t="shared" si="10"/>
        <v>36.889675842846778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4003000</v>
      </c>
      <c r="C28" s="39">
        <f t="shared" si="11"/>
        <v>-180000</v>
      </c>
      <c r="D28" s="39">
        <f t="shared" si="11"/>
        <v>0</v>
      </c>
      <c r="E28" s="39">
        <f t="shared" si="11"/>
        <v>3823000</v>
      </c>
      <c r="F28" s="40">
        <f t="shared" si="11"/>
        <v>3823000</v>
      </c>
      <c r="G28" s="41">
        <f t="shared" si="11"/>
        <v>3823000</v>
      </c>
      <c r="H28" s="40">
        <f t="shared" si="11"/>
        <v>1186000</v>
      </c>
      <c r="I28" s="41">
        <f t="shared" si="11"/>
        <v>90271</v>
      </c>
      <c r="J28" s="40">
        <f t="shared" si="11"/>
        <v>403000</v>
      </c>
      <c r="K28" s="41">
        <f t="shared" si="11"/>
        <v>405859</v>
      </c>
      <c r="L28" s="40">
        <f t="shared" si="11"/>
        <v>0</v>
      </c>
      <c r="M28" s="41">
        <f t="shared" si="11"/>
        <v>300990</v>
      </c>
      <c r="N28" s="40">
        <f t="shared" si="11"/>
        <v>0</v>
      </c>
      <c r="O28" s="41">
        <f t="shared" si="11"/>
        <v>0</v>
      </c>
      <c r="P28" s="40">
        <f t="shared" si="11"/>
        <v>1589000</v>
      </c>
      <c r="Q28" s="41">
        <f t="shared" si="11"/>
        <v>797120</v>
      </c>
      <c r="R28" s="20">
        <f t="shared" si="7"/>
        <v>-100</v>
      </c>
      <c r="S28" s="21">
        <f t="shared" si="8"/>
        <v>-25.838776520909974</v>
      </c>
      <c r="T28" s="20">
        <f t="shared" si="9"/>
        <v>41.564216583834686</v>
      </c>
      <c r="U28" s="22">
        <f t="shared" si="10"/>
        <v>20.850640857964951</v>
      </c>
      <c r="V28" s="40">
        <f t="shared" ref="V28:W28" si="12">SUM(V29:V42)</f>
        <v>12379000</v>
      </c>
      <c r="W28" s="41">
        <f t="shared" si="12"/>
        <v>12379000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163000</v>
      </c>
      <c r="I31" s="44">
        <v>90271</v>
      </c>
      <c r="J31" s="43">
        <v>403000</v>
      </c>
      <c r="K31" s="44">
        <v>405859</v>
      </c>
      <c r="L31" s="43"/>
      <c r="M31" s="44"/>
      <c r="N31" s="43"/>
      <c r="O31" s="44"/>
      <c r="P31" s="43">
        <f t="shared" si="5"/>
        <v>566000</v>
      </c>
      <c r="Q31" s="44">
        <f t="shared" si="6"/>
        <v>496130</v>
      </c>
      <c r="R31" s="24">
        <f t="shared" si="7"/>
        <v>-100</v>
      </c>
      <c r="S31" s="25">
        <f t="shared" si="8"/>
        <v>-100</v>
      </c>
      <c r="T31" s="24">
        <f t="shared" si="9"/>
        <v>20.214285714285715</v>
      </c>
      <c r="U31" s="26">
        <f t="shared" si="10"/>
        <v>17.71892857142857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1203000</v>
      </c>
      <c r="C33" s="42">
        <v>-180000</v>
      </c>
      <c r="D33" s="42"/>
      <c r="E33" s="42">
        <f t="shared" si="4"/>
        <v>1023000</v>
      </c>
      <c r="F33" s="43">
        <v>1023000</v>
      </c>
      <c r="G33" s="44">
        <v>1023000</v>
      </c>
      <c r="H33" s="43">
        <v>1023000</v>
      </c>
      <c r="I33" s="44"/>
      <c r="J33" s="43"/>
      <c r="K33" s="44"/>
      <c r="L33" s="43"/>
      <c r="M33" s="44">
        <v>300990</v>
      </c>
      <c r="N33" s="43"/>
      <c r="O33" s="44"/>
      <c r="P33" s="43">
        <f t="shared" si="5"/>
        <v>1023000</v>
      </c>
      <c r="Q33" s="44">
        <f t="shared" si="6"/>
        <v>300990</v>
      </c>
      <c r="R33" s="24">
        <f t="shared" si="7"/>
        <v>0</v>
      </c>
      <c r="S33" s="25">
        <f t="shared" si="8"/>
        <v>0</v>
      </c>
      <c r="T33" s="24">
        <f t="shared" si="9"/>
        <v>100</v>
      </c>
      <c r="U33" s="26">
        <f t="shared" si="10"/>
        <v>29.422287390029329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12379000</v>
      </c>
      <c r="W37" s="44">
        <v>12379000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190000</v>
      </c>
      <c r="C43" s="45">
        <f t="shared" si="20"/>
        <v>50460000</v>
      </c>
      <c r="D43" s="45">
        <f t="shared" si="20"/>
        <v>0</v>
      </c>
      <c r="E43" s="45">
        <f t="shared" si="20"/>
        <v>50650000</v>
      </c>
      <c r="F43" s="46">
        <f t="shared" si="20"/>
        <v>50638000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190000</v>
      </c>
      <c r="C44" s="39">
        <f t="shared" si="22"/>
        <v>50460000</v>
      </c>
      <c r="D44" s="39">
        <f t="shared" si="22"/>
        <v>0</v>
      </c>
      <c r="E44" s="39">
        <f t="shared" si="22"/>
        <v>50650000</v>
      </c>
      <c r="F44" s="40">
        <f t="shared" si="22"/>
        <v>50638000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190000</v>
      </c>
      <c r="C46" s="42">
        <v>12000</v>
      </c>
      <c r="D46" s="42"/>
      <c r="E46" s="42">
        <f t="shared" si="13"/>
        <v>202000</v>
      </c>
      <c r="F46" s="43">
        <v>190000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50448000</v>
      </c>
      <c r="D55" s="42"/>
      <c r="E55" s="42">
        <f t="shared" si="13"/>
        <v>50448000</v>
      </c>
      <c r="F55" s="43">
        <v>50448000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58641000</v>
      </c>
      <c r="C61" s="39">
        <f t="shared" si="26"/>
        <v>58280000</v>
      </c>
      <c r="D61" s="39">
        <f t="shared" si="26"/>
        <v>0</v>
      </c>
      <c r="E61" s="39">
        <f t="shared" si="26"/>
        <v>116921000</v>
      </c>
      <c r="F61" s="40">
        <f t="shared" si="26"/>
        <v>116909000</v>
      </c>
      <c r="G61" s="41">
        <f t="shared" si="26"/>
        <v>66271000</v>
      </c>
      <c r="H61" s="40">
        <f t="shared" si="26"/>
        <v>19266000</v>
      </c>
      <c r="I61" s="41">
        <f t="shared" si="26"/>
        <v>90271</v>
      </c>
      <c r="J61" s="40">
        <f t="shared" si="26"/>
        <v>21570000</v>
      </c>
      <c r="K61" s="41">
        <f t="shared" si="26"/>
        <v>-9159358</v>
      </c>
      <c r="L61" s="40">
        <f t="shared" si="26"/>
        <v>4221000</v>
      </c>
      <c r="M61" s="41">
        <f t="shared" si="26"/>
        <v>47784762</v>
      </c>
      <c r="N61" s="40">
        <f t="shared" si="26"/>
        <v>0</v>
      </c>
      <c r="O61" s="41">
        <f t="shared" si="26"/>
        <v>0</v>
      </c>
      <c r="P61" s="40">
        <f t="shared" si="26"/>
        <v>45057000</v>
      </c>
      <c r="Q61" s="41">
        <f t="shared" si="26"/>
        <v>38715675</v>
      </c>
      <c r="R61" s="20">
        <f t="shared" si="16"/>
        <v>-80.431154381084838</v>
      </c>
      <c r="S61" s="21">
        <f t="shared" si="17"/>
        <v>-621.70427228633275</v>
      </c>
      <c r="T61" s="20">
        <f t="shared" si="18"/>
        <v>38.536276631229633</v>
      </c>
      <c r="U61" s="22">
        <f t="shared" si="19"/>
        <v>33.112678646265422</v>
      </c>
      <c r="V61" s="40">
        <f t="shared" ref="V61:W61" si="27">+V8+V43</f>
        <v>12379000</v>
      </c>
      <c r="W61" s="41">
        <f t="shared" si="27"/>
        <v>12379000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58641000</v>
      </c>
      <c r="C65" s="48">
        <f t="shared" si="30"/>
        <v>58280000</v>
      </c>
      <c r="D65" s="48">
        <f t="shared" si="30"/>
        <v>0</v>
      </c>
      <c r="E65" s="48">
        <f t="shared" si="30"/>
        <v>116921000</v>
      </c>
      <c r="F65" s="49">
        <f t="shared" si="30"/>
        <v>116909000</v>
      </c>
      <c r="G65" s="50">
        <f t="shared" si="30"/>
        <v>66271000</v>
      </c>
      <c r="H65" s="49">
        <f t="shared" si="30"/>
        <v>19266000</v>
      </c>
      <c r="I65" s="50">
        <f t="shared" si="30"/>
        <v>90271</v>
      </c>
      <c r="J65" s="49">
        <f t="shared" si="30"/>
        <v>21570000</v>
      </c>
      <c r="K65" s="50">
        <f t="shared" si="30"/>
        <v>-9159358</v>
      </c>
      <c r="L65" s="49">
        <f t="shared" si="30"/>
        <v>4221000</v>
      </c>
      <c r="M65" s="51">
        <f t="shared" si="30"/>
        <v>47784762</v>
      </c>
      <c r="N65" s="49">
        <f t="shared" si="30"/>
        <v>0</v>
      </c>
      <c r="O65" s="50">
        <f t="shared" si="30"/>
        <v>0</v>
      </c>
      <c r="P65" s="49">
        <f t="shared" si="30"/>
        <v>45057000</v>
      </c>
      <c r="Q65" s="50">
        <f t="shared" si="30"/>
        <v>38715675</v>
      </c>
      <c r="R65" s="34">
        <f t="shared" si="16"/>
        <v>-80.431154381084838</v>
      </c>
      <c r="S65" s="35">
        <f t="shared" si="17"/>
        <v>-621.70427228633275</v>
      </c>
      <c r="T65" s="34">
        <f t="shared" si="18"/>
        <v>38.536276631229633</v>
      </c>
      <c r="U65" s="35">
        <f t="shared" si="19"/>
        <v>33.112678646265422</v>
      </c>
      <c r="V65" s="49">
        <f>+V61+V62</f>
        <v>12379000</v>
      </c>
      <c r="W65" s="50">
        <f>+W61+W62</f>
        <v>12379000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32239000</v>
      </c>
      <c r="C8" s="36">
        <f t="shared" si="0"/>
        <v>-9466000</v>
      </c>
      <c r="D8" s="36">
        <f t="shared" si="0"/>
        <v>0</v>
      </c>
      <c r="E8" s="36">
        <f t="shared" si="0"/>
        <v>22773000</v>
      </c>
      <c r="F8" s="37">
        <f t="shared" si="0"/>
        <v>22773000</v>
      </c>
      <c r="G8" s="38">
        <f t="shared" si="0"/>
        <v>22773000</v>
      </c>
      <c r="H8" s="37">
        <f t="shared" si="0"/>
        <v>807000</v>
      </c>
      <c r="I8" s="38">
        <f t="shared" si="0"/>
        <v>195165</v>
      </c>
      <c r="J8" s="37">
        <f t="shared" si="0"/>
        <v>2434000</v>
      </c>
      <c r="K8" s="38">
        <f t="shared" si="0"/>
        <v>3210238</v>
      </c>
      <c r="L8" s="37">
        <f t="shared" si="0"/>
        <v>896000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4137000</v>
      </c>
      <c r="Q8" s="38">
        <f t="shared" si="0"/>
        <v>3405403</v>
      </c>
      <c r="R8" s="16">
        <f>IF(($J8       =0),0,((($L8       -$J8       )/$J8       )*100))</f>
        <v>-63.188167625308132</v>
      </c>
      <c r="S8" s="17">
        <f>IF(($K8       =0),0,((($M8       -$K8       )/$K8       )*100))</f>
        <v>-100</v>
      </c>
      <c r="T8" s="16">
        <f>IF(($E8       =0),0,(($P8       /$E8       )*100))</f>
        <v>18.166249505993939</v>
      </c>
      <c r="U8" s="18">
        <f>IF(($E8       =0),0,(($Q8       /$E8       )*100))</f>
        <v>14.953686382997407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27723000</v>
      </c>
      <c r="C9" s="39">
        <f t="shared" si="2"/>
        <v>-9466000</v>
      </c>
      <c r="D9" s="39">
        <f t="shared" si="2"/>
        <v>0</v>
      </c>
      <c r="E9" s="39">
        <f t="shared" si="2"/>
        <v>18257000</v>
      </c>
      <c r="F9" s="40">
        <f t="shared" si="2"/>
        <v>18257000</v>
      </c>
      <c r="G9" s="41">
        <f t="shared" si="2"/>
        <v>18257000</v>
      </c>
      <c r="H9" s="40">
        <f t="shared" si="2"/>
        <v>0</v>
      </c>
      <c r="I9" s="41">
        <f t="shared" si="2"/>
        <v>42158</v>
      </c>
      <c r="J9" s="40">
        <f t="shared" si="2"/>
        <v>1623000</v>
      </c>
      <c r="K9" s="41">
        <f t="shared" si="2"/>
        <v>2135250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1623000</v>
      </c>
      <c r="Q9" s="41">
        <f t="shared" si="2"/>
        <v>2177408</v>
      </c>
      <c r="R9" s="20">
        <f>IF(($J9       =0),0,((($L9       -$J9       )/$J9       )*100))</f>
        <v>-100</v>
      </c>
      <c r="S9" s="21">
        <f>IF(($K9       =0),0,((($M9       -$K9       )/$K9       )*100))</f>
        <v>-100</v>
      </c>
      <c r="T9" s="20">
        <f>IF(($E9       =0),0,(($P9       /$E9       )*100))</f>
        <v>8.8897409212904641</v>
      </c>
      <c r="U9" s="22">
        <f>IF(($E9       =0),0,(($Q9       /$E9       )*100))</f>
        <v>11.92642821931314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27723000</v>
      </c>
      <c r="C10" s="42">
        <v>-9466000</v>
      </c>
      <c r="D10" s="42"/>
      <c r="E10" s="42">
        <f t="shared" ref="E10:E41" si="4">$B10      +$C10      +$D10</f>
        <v>18257000</v>
      </c>
      <c r="F10" s="43">
        <v>18257000</v>
      </c>
      <c r="G10" s="44">
        <v>18257000</v>
      </c>
      <c r="H10" s="43"/>
      <c r="I10" s="44">
        <v>42158</v>
      </c>
      <c r="J10" s="43">
        <v>1623000</v>
      </c>
      <c r="K10" s="44">
        <v>2135250</v>
      </c>
      <c r="L10" s="43"/>
      <c r="M10" s="44"/>
      <c r="N10" s="43"/>
      <c r="O10" s="44"/>
      <c r="P10" s="43">
        <f t="shared" ref="P10:P41" si="5">$H10      +$J10      +$L10      +$N10</f>
        <v>1623000</v>
      </c>
      <c r="Q10" s="44">
        <f t="shared" ref="Q10:Q41" si="6">$I10      +$K10      +$M10      +$O10</f>
        <v>2177408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8.8897409212904641</v>
      </c>
      <c r="U10" s="26">
        <f t="shared" ref="U10:U41" si="10">IF(($E10      =0),0,(($Q10      /$E10      )*100))</f>
        <v>11.92642821931314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4516000</v>
      </c>
      <c r="C28" s="39">
        <f t="shared" si="11"/>
        <v>0</v>
      </c>
      <c r="D28" s="39">
        <f t="shared" si="11"/>
        <v>0</v>
      </c>
      <c r="E28" s="39">
        <f t="shared" si="11"/>
        <v>4516000</v>
      </c>
      <c r="F28" s="40">
        <f t="shared" si="11"/>
        <v>4516000</v>
      </c>
      <c r="G28" s="41">
        <f t="shared" si="11"/>
        <v>4516000</v>
      </c>
      <c r="H28" s="40">
        <f t="shared" si="11"/>
        <v>807000</v>
      </c>
      <c r="I28" s="41">
        <f t="shared" si="11"/>
        <v>153007</v>
      </c>
      <c r="J28" s="40">
        <f t="shared" si="11"/>
        <v>811000</v>
      </c>
      <c r="K28" s="41">
        <f t="shared" si="11"/>
        <v>1074988</v>
      </c>
      <c r="L28" s="40">
        <f t="shared" si="11"/>
        <v>896000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2514000</v>
      </c>
      <c r="Q28" s="41">
        <f t="shared" si="11"/>
        <v>1227995</v>
      </c>
      <c r="R28" s="20">
        <f t="shared" si="7"/>
        <v>10.480887792848335</v>
      </c>
      <c r="S28" s="21">
        <f t="shared" si="8"/>
        <v>-100</v>
      </c>
      <c r="T28" s="20">
        <f t="shared" si="9"/>
        <v>55.668733392382642</v>
      </c>
      <c r="U28" s="22">
        <f t="shared" si="10"/>
        <v>27.192094774136404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532000</v>
      </c>
      <c r="I31" s="44">
        <v>486515</v>
      </c>
      <c r="J31" s="43">
        <v>481000</v>
      </c>
      <c r="K31" s="44">
        <v>737611</v>
      </c>
      <c r="L31" s="43"/>
      <c r="M31" s="44"/>
      <c r="N31" s="43"/>
      <c r="O31" s="44"/>
      <c r="P31" s="43">
        <f t="shared" si="5"/>
        <v>1013000</v>
      </c>
      <c r="Q31" s="44">
        <f t="shared" si="6"/>
        <v>1224126</v>
      </c>
      <c r="R31" s="24">
        <f t="shared" si="7"/>
        <v>-100</v>
      </c>
      <c r="S31" s="25">
        <f t="shared" si="8"/>
        <v>-100</v>
      </c>
      <c r="T31" s="24">
        <f t="shared" si="9"/>
        <v>33.766666666666666</v>
      </c>
      <c r="U31" s="26">
        <f t="shared" si="10"/>
        <v>40.804200000000002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1516000</v>
      </c>
      <c r="C33" s="42"/>
      <c r="D33" s="42"/>
      <c r="E33" s="42">
        <f t="shared" si="4"/>
        <v>1516000</v>
      </c>
      <c r="F33" s="43">
        <v>1516000</v>
      </c>
      <c r="G33" s="44">
        <v>1516000</v>
      </c>
      <c r="H33" s="43">
        <v>275000</v>
      </c>
      <c r="I33" s="44">
        <v>-333508</v>
      </c>
      <c r="J33" s="43">
        <v>330000</v>
      </c>
      <c r="K33" s="44">
        <v>337377</v>
      </c>
      <c r="L33" s="43">
        <v>896000</v>
      </c>
      <c r="M33" s="44"/>
      <c r="N33" s="43"/>
      <c r="O33" s="44"/>
      <c r="P33" s="43">
        <f t="shared" si="5"/>
        <v>1501000</v>
      </c>
      <c r="Q33" s="44">
        <f t="shared" si="6"/>
        <v>3869</v>
      </c>
      <c r="R33" s="24">
        <f t="shared" si="7"/>
        <v>171.5151515151515</v>
      </c>
      <c r="S33" s="25">
        <f t="shared" si="8"/>
        <v>-100</v>
      </c>
      <c r="T33" s="24">
        <f t="shared" si="9"/>
        <v>99.010554089709771</v>
      </c>
      <c r="U33" s="26">
        <f t="shared" si="10"/>
        <v>0.25521108179419527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190000</v>
      </c>
      <c r="C43" s="45">
        <f t="shared" si="20"/>
        <v>233000</v>
      </c>
      <c r="D43" s="45">
        <f t="shared" si="20"/>
        <v>0</v>
      </c>
      <c r="E43" s="45">
        <f t="shared" si="20"/>
        <v>423000</v>
      </c>
      <c r="F43" s="46">
        <f t="shared" si="20"/>
        <v>190000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190000</v>
      </c>
      <c r="C44" s="39">
        <f t="shared" si="22"/>
        <v>233000</v>
      </c>
      <c r="D44" s="39">
        <f t="shared" si="22"/>
        <v>0</v>
      </c>
      <c r="E44" s="39">
        <f t="shared" si="22"/>
        <v>423000</v>
      </c>
      <c r="F44" s="40">
        <f t="shared" si="22"/>
        <v>190000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190000</v>
      </c>
      <c r="C46" s="42">
        <v>233000</v>
      </c>
      <c r="D46" s="42"/>
      <c r="E46" s="42">
        <f t="shared" si="13"/>
        <v>423000</v>
      </c>
      <c r="F46" s="43">
        <v>190000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32429000</v>
      </c>
      <c r="C61" s="39">
        <f t="shared" si="26"/>
        <v>-9233000</v>
      </c>
      <c r="D61" s="39">
        <f t="shared" si="26"/>
        <v>0</v>
      </c>
      <c r="E61" s="39">
        <f t="shared" si="26"/>
        <v>23196000</v>
      </c>
      <c r="F61" s="40">
        <f t="shared" si="26"/>
        <v>22963000</v>
      </c>
      <c r="G61" s="41">
        <f t="shared" si="26"/>
        <v>22773000</v>
      </c>
      <c r="H61" s="40">
        <f t="shared" si="26"/>
        <v>807000</v>
      </c>
      <c r="I61" s="41">
        <f t="shared" si="26"/>
        <v>195165</v>
      </c>
      <c r="J61" s="40">
        <f t="shared" si="26"/>
        <v>2434000</v>
      </c>
      <c r="K61" s="41">
        <f t="shared" si="26"/>
        <v>3210238</v>
      </c>
      <c r="L61" s="40">
        <f t="shared" si="26"/>
        <v>896000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4137000</v>
      </c>
      <c r="Q61" s="41">
        <f t="shared" si="26"/>
        <v>3405403</v>
      </c>
      <c r="R61" s="20">
        <f t="shared" si="16"/>
        <v>-63.188167625308132</v>
      </c>
      <c r="S61" s="21">
        <f t="shared" si="17"/>
        <v>-100</v>
      </c>
      <c r="T61" s="20">
        <f t="shared" si="18"/>
        <v>17.834971546818419</v>
      </c>
      <c r="U61" s="22">
        <f t="shared" si="19"/>
        <v>14.680992412484912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32429000</v>
      </c>
      <c r="C65" s="48">
        <f t="shared" si="30"/>
        <v>-9233000</v>
      </c>
      <c r="D65" s="48">
        <f t="shared" si="30"/>
        <v>0</v>
      </c>
      <c r="E65" s="48">
        <f t="shared" si="30"/>
        <v>23196000</v>
      </c>
      <c r="F65" s="49">
        <f t="shared" si="30"/>
        <v>22963000</v>
      </c>
      <c r="G65" s="50">
        <f t="shared" si="30"/>
        <v>22773000</v>
      </c>
      <c r="H65" s="49">
        <f t="shared" si="30"/>
        <v>807000</v>
      </c>
      <c r="I65" s="50">
        <f t="shared" si="30"/>
        <v>195165</v>
      </c>
      <c r="J65" s="49">
        <f t="shared" si="30"/>
        <v>2434000</v>
      </c>
      <c r="K65" s="50">
        <f t="shared" si="30"/>
        <v>3210238</v>
      </c>
      <c r="L65" s="49">
        <f t="shared" si="30"/>
        <v>896000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4137000</v>
      </c>
      <c r="Q65" s="50">
        <f t="shared" si="30"/>
        <v>3405403</v>
      </c>
      <c r="R65" s="34">
        <f t="shared" si="16"/>
        <v>-63.188167625308132</v>
      </c>
      <c r="S65" s="35">
        <f t="shared" si="17"/>
        <v>-100</v>
      </c>
      <c r="T65" s="34">
        <f t="shared" si="18"/>
        <v>17.834971546818419</v>
      </c>
      <c r="U65" s="35">
        <f t="shared" si="19"/>
        <v>14.680992412484912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77031000</v>
      </c>
      <c r="C8" s="36">
        <f t="shared" si="0"/>
        <v>0</v>
      </c>
      <c r="D8" s="36">
        <f t="shared" si="0"/>
        <v>0</v>
      </c>
      <c r="E8" s="36">
        <f t="shared" si="0"/>
        <v>77031000</v>
      </c>
      <c r="F8" s="37">
        <f t="shared" si="0"/>
        <v>77031000</v>
      </c>
      <c r="G8" s="38">
        <f t="shared" si="0"/>
        <v>77031000</v>
      </c>
      <c r="H8" s="37">
        <f t="shared" si="0"/>
        <v>15283000</v>
      </c>
      <c r="I8" s="38">
        <f t="shared" si="0"/>
        <v>13942641</v>
      </c>
      <c r="J8" s="37">
        <f t="shared" si="0"/>
        <v>22708000</v>
      </c>
      <c r="K8" s="38">
        <f t="shared" si="0"/>
        <v>24424521</v>
      </c>
      <c r="L8" s="37">
        <f t="shared" si="0"/>
        <v>14550000</v>
      </c>
      <c r="M8" s="38">
        <f t="shared" si="0"/>
        <v>14099379</v>
      </c>
      <c r="N8" s="37">
        <f t="shared" si="0"/>
        <v>0</v>
      </c>
      <c r="O8" s="38">
        <f t="shared" si="0"/>
        <v>0</v>
      </c>
      <c r="P8" s="37">
        <f t="shared" si="0"/>
        <v>52541000</v>
      </c>
      <c r="Q8" s="38">
        <f t="shared" si="0"/>
        <v>52466541</v>
      </c>
      <c r="R8" s="16">
        <f>IF(($J8       =0),0,((($L8       -$J8       )/$J8       )*100))</f>
        <v>-35.925664963889375</v>
      </c>
      <c r="S8" s="17">
        <f>IF(($K8       =0),0,((($M8       -$K8       )/$K8       )*100))</f>
        <v>-42.273672429440893</v>
      </c>
      <c r="T8" s="16">
        <f>IF(($E8       =0),0,(($P8       /$E8       )*100))</f>
        <v>68.20760473056302</v>
      </c>
      <c r="U8" s="18">
        <f>IF(($E8       =0),0,(($Q8       /$E8       )*100))</f>
        <v>68.11094364606457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72316000</v>
      </c>
      <c r="C9" s="39">
        <f t="shared" si="2"/>
        <v>0</v>
      </c>
      <c r="D9" s="39">
        <f t="shared" si="2"/>
        <v>0</v>
      </c>
      <c r="E9" s="39">
        <f t="shared" si="2"/>
        <v>72316000</v>
      </c>
      <c r="F9" s="40">
        <f t="shared" si="2"/>
        <v>72316000</v>
      </c>
      <c r="G9" s="41">
        <f t="shared" si="2"/>
        <v>72316000</v>
      </c>
      <c r="H9" s="40">
        <f t="shared" si="2"/>
        <v>13436000</v>
      </c>
      <c r="I9" s="41">
        <f t="shared" si="2"/>
        <v>12512782</v>
      </c>
      <c r="J9" s="40">
        <f t="shared" si="2"/>
        <v>21695000</v>
      </c>
      <c r="K9" s="41">
        <f t="shared" si="2"/>
        <v>22774197</v>
      </c>
      <c r="L9" s="40">
        <f t="shared" si="2"/>
        <v>14253000</v>
      </c>
      <c r="M9" s="41">
        <f t="shared" si="2"/>
        <v>13084596</v>
      </c>
      <c r="N9" s="40">
        <f t="shared" si="2"/>
        <v>0</v>
      </c>
      <c r="O9" s="41">
        <f t="shared" si="2"/>
        <v>0</v>
      </c>
      <c r="P9" s="40">
        <f t="shared" si="2"/>
        <v>49384000</v>
      </c>
      <c r="Q9" s="41">
        <f t="shared" si="2"/>
        <v>48371575</v>
      </c>
      <c r="R9" s="20">
        <f>IF(($J9       =0),0,((($L9       -$J9       )/$J9       )*100))</f>
        <v>-34.302834754551739</v>
      </c>
      <c r="S9" s="21">
        <f>IF(($K9       =0),0,((($M9       -$K9       )/$K9       )*100))</f>
        <v>-42.546400208973338</v>
      </c>
      <c r="T9" s="20">
        <f>IF(($E9       =0),0,(($P9       /$E9       )*100))</f>
        <v>68.289175286243704</v>
      </c>
      <c r="U9" s="22">
        <f>IF(($E9       =0),0,(($Q9       /$E9       )*100))</f>
        <v>66.889173903423853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65616000</v>
      </c>
      <c r="C10" s="42"/>
      <c r="D10" s="42"/>
      <c r="E10" s="42">
        <f t="shared" ref="E10:E41" si="4">$B10      +$C10      +$D10</f>
        <v>65616000</v>
      </c>
      <c r="F10" s="43">
        <v>65616000</v>
      </c>
      <c r="G10" s="44">
        <v>65616000</v>
      </c>
      <c r="H10" s="43">
        <v>12936000</v>
      </c>
      <c r="I10" s="44">
        <v>11859818</v>
      </c>
      <c r="J10" s="43">
        <v>20005000</v>
      </c>
      <c r="K10" s="44">
        <v>21107514</v>
      </c>
      <c r="L10" s="43">
        <v>14253000</v>
      </c>
      <c r="M10" s="44">
        <v>13044346</v>
      </c>
      <c r="N10" s="43"/>
      <c r="O10" s="44"/>
      <c r="P10" s="43">
        <f t="shared" ref="P10:P41" si="5">$H10      +$J10      +$L10      +$N10</f>
        <v>47194000</v>
      </c>
      <c r="Q10" s="44">
        <f t="shared" ref="Q10:Q41" si="6">$I10      +$K10      +$M10      +$O10</f>
        <v>46011678</v>
      </c>
      <c r="R10" s="24">
        <f t="shared" ref="R10:R41" si="7">IF(($J10      =0),0,((($L10      -$J10      )/$J10      )*100))</f>
        <v>-28.752811797050736</v>
      </c>
      <c r="S10" s="25">
        <f t="shared" ref="S10:S41" si="8">IF(($K10      =0),0,((($M10      -$K10      )/$K10      )*100))</f>
        <v>-38.200462640934404</v>
      </c>
      <c r="T10" s="24">
        <f t="shared" ref="T10:T41" si="9">IF(($E10      =0),0,(($P10      /$E10      )*100))</f>
        <v>71.924530602292123</v>
      </c>
      <c r="U10" s="26">
        <f t="shared" ref="U10:U41" si="10">IF(($E10      =0),0,(($Q10      /$E10      )*100))</f>
        <v>70.122649963423555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6700000</v>
      </c>
      <c r="C13" s="42"/>
      <c r="D13" s="42"/>
      <c r="E13" s="42">
        <f t="shared" si="4"/>
        <v>6700000</v>
      </c>
      <c r="F13" s="43">
        <v>6700000</v>
      </c>
      <c r="G13" s="44">
        <v>6700000</v>
      </c>
      <c r="H13" s="43">
        <v>500000</v>
      </c>
      <c r="I13" s="44">
        <v>652964</v>
      </c>
      <c r="J13" s="43">
        <v>1690000</v>
      </c>
      <c r="K13" s="44">
        <v>1666683</v>
      </c>
      <c r="L13" s="43"/>
      <c r="M13" s="44">
        <v>40250</v>
      </c>
      <c r="N13" s="43"/>
      <c r="O13" s="44"/>
      <c r="P13" s="43">
        <f t="shared" si="5"/>
        <v>2190000</v>
      </c>
      <c r="Q13" s="44">
        <f t="shared" si="6"/>
        <v>2359897</v>
      </c>
      <c r="R13" s="24">
        <f t="shared" si="7"/>
        <v>-100</v>
      </c>
      <c r="S13" s="25">
        <f t="shared" si="8"/>
        <v>-97.585023666768066</v>
      </c>
      <c r="T13" s="24">
        <f t="shared" si="9"/>
        <v>32.686567164179102</v>
      </c>
      <c r="U13" s="26">
        <f t="shared" si="10"/>
        <v>35.222343283582092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4715000</v>
      </c>
      <c r="C28" s="39">
        <f t="shared" si="11"/>
        <v>0</v>
      </c>
      <c r="D28" s="39">
        <f t="shared" si="11"/>
        <v>0</v>
      </c>
      <c r="E28" s="39">
        <f t="shared" si="11"/>
        <v>4715000</v>
      </c>
      <c r="F28" s="40">
        <f t="shared" si="11"/>
        <v>4715000</v>
      </c>
      <c r="G28" s="41">
        <f t="shared" si="11"/>
        <v>4715000</v>
      </c>
      <c r="H28" s="40">
        <f t="shared" si="11"/>
        <v>1847000</v>
      </c>
      <c r="I28" s="41">
        <f t="shared" si="11"/>
        <v>1429859</v>
      </c>
      <c r="J28" s="40">
        <f t="shared" si="11"/>
        <v>1013000</v>
      </c>
      <c r="K28" s="41">
        <f t="shared" si="11"/>
        <v>1650324</v>
      </c>
      <c r="L28" s="40">
        <f t="shared" si="11"/>
        <v>297000</v>
      </c>
      <c r="M28" s="41">
        <f t="shared" si="11"/>
        <v>1014783</v>
      </c>
      <c r="N28" s="40">
        <f t="shared" si="11"/>
        <v>0</v>
      </c>
      <c r="O28" s="41">
        <f t="shared" si="11"/>
        <v>0</v>
      </c>
      <c r="P28" s="40">
        <f t="shared" si="11"/>
        <v>3157000</v>
      </c>
      <c r="Q28" s="41">
        <f t="shared" si="11"/>
        <v>4094966</v>
      </c>
      <c r="R28" s="20">
        <f t="shared" si="7"/>
        <v>-70.681145113524195</v>
      </c>
      <c r="S28" s="21">
        <f t="shared" si="8"/>
        <v>-38.510074385393409</v>
      </c>
      <c r="T28" s="20">
        <f t="shared" si="9"/>
        <v>66.956521739130437</v>
      </c>
      <c r="U28" s="22">
        <f t="shared" si="10"/>
        <v>86.84975609756097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1491000</v>
      </c>
      <c r="I31" s="44">
        <v>1279640</v>
      </c>
      <c r="J31" s="43"/>
      <c r="K31" s="44">
        <v>904365</v>
      </c>
      <c r="L31" s="43"/>
      <c r="M31" s="44">
        <v>371825</v>
      </c>
      <c r="N31" s="43"/>
      <c r="O31" s="44"/>
      <c r="P31" s="43">
        <f t="shared" si="5"/>
        <v>1491000</v>
      </c>
      <c r="Q31" s="44">
        <f t="shared" si="6"/>
        <v>2555830</v>
      </c>
      <c r="R31" s="24">
        <f t="shared" si="7"/>
        <v>0</v>
      </c>
      <c r="S31" s="25">
        <f t="shared" si="8"/>
        <v>-58.88551635678072</v>
      </c>
      <c r="T31" s="24">
        <f t="shared" si="9"/>
        <v>49.7</v>
      </c>
      <c r="U31" s="26">
        <f t="shared" si="10"/>
        <v>85.194333333333333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1715000</v>
      </c>
      <c r="C33" s="42"/>
      <c r="D33" s="42"/>
      <c r="E33" s="42">
        <f t="shared" si="4"/>
        <v>1715000</v>
      </c>
      <c r="F33" s="43">
        <v>1715000</v>
      </c>
      <c r="G33" s="44">
        <v>1715000</v>
      </c>
      <c r="H33" s="43">
        <v>356000</v>
      </c>
      <c r="I33" s="44">
        <v>150219</v>
      </c>
      <c r="J33" s="43">
        <v>1013000</v>
      </c>
      <c r="K33" s="44">
        <v>745959</v>
      </c>
      <c r="L33" s="43">
        <v>297000</v>
      </c>
      <c r="M33" s="44">
        <v>642958</v>
      </c>
      <c r="N33" s="43"/>
      <c r="O33" s="44"/>
      <c r="P33" s="43">
        <f t="shared" si="5"/>
        <v>1666000</v>
      </c>
      <c r="Q33" s="44">
        <f t="shared" si="6"/>
        <v>1539136</v>
      </c>
      <c r="R33" s="24">
        <f t="shared" si="7"/>
        <v>-70.681145113524195</v>
      </c>
      <c r="S33" s="25">
        <f t="shared" si="8"/>
        <v>-13.80786343485366</v>
      </c>
      <c r="T33" s="24">
        <f t="shared" si="9"/>
        <v>97.142857142857139</v>
      </c>
      <c r="U33" s="26">
        <f t="shared" si="10"/>
        <v>89.745539358600581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81688000</v>
      </c>
      <c r="C43" s="45">
        <f t="shared" si="20"/>
        <v>-15197000</v>
      </c>
      <c r="D43" s="45">
        <f t="shared" si="20"/>
        <v>0</v>
      </c>
      <c r="E43" s="45">
        <f t="shared" si="20"/>
        <v>66491000</v>
      </c>
      <c r="F43" s="46">
        <f t="shared" si="20"/>
        <v>81688000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81688000</v>
      </c>
      <c r="C44" s="39">
        <f t="shared" si="22"/>
        <v>-15197000</v>
      </c>
      <c r="D44" s="39">
        <f t="shared" si="22"/>
        <v>0</v>
      </c>
      <c r="E44" s="39">
        <f t="shared" si="22"/>
        <v>66491000</v>
      </c>
      <c r="F44" s="40">
        <f t="shared" si="22"/>
        <v>81688000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81688000</v>
      </c>
      <c r="C46" s="42">
        <v>-15197000</v>
      </c>
      <c r="D46" s="42"/>
      <c r="E46" s="42">
        <f t="shared" si="13"/>
        <v>66491000</v>
      </c>
      <c r="F46" s="43">
        <v>81688000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158719000</v>
      </c>
      <c r="C61" s="39">
        <f t="shared" si="26"/>
        <v>-15197000</v>
      </c>
      <c r="D61" s="39">
        <f t="shared" si="26"/>
        <v>0</v>
      </c>
      <c r="E61" s="39">
        <f t="shared" si="26"/>
        <v>143522000</v>
      </c>
      <c r="F61" s="40">
        <f t="shared" si="26"/>
        <v>158719000</v>
      </c>
      <c r="G61" s="41">
        <f t="shared" si="26"/>
        <v>77031000</v>
      </c>
      <c r="H61" s="40">
        <f t="shared" si="26"/>
        <v>15283000</v>
      </c>
      <c r="I61" s="41">
        <f t="shared" si="26"/>
        <v>13942641</v>
      </c>
      <c r="J61" s="40">
        <f t="shared" si="26"/>
        <v>22708000</v>
      </c>
      <c r="K61" s="41">
        <f t="shared" si="26"/>
        <v>24424521</v>
      </c>
      <c r="L61" s="40">
        <f t="shared" si="26"/>
        <v>14550000</v>
      </c>
      <c r="M61" s="41">
        <f t="shared" si="26"/>
        <v>14099379</v>
      </c>
      <c r="N61" s="40">
        <f t="shared" si="26"/>
        <v>0</v>
      </c>
      <c r="O61" s="41">
        <f t="shared" si="26"/>
        <v>0</v>
      </c>
      <c r="P61" s="40">
        <f t="shared" si="26"/>
        <v>52541000</v>
      </c>
      <c r="Q61" s="41">
        <f t="shared" si="26"/>
        <v>52466541</v>
      </c>
      <c r="R61" s="20">
        <f t="shared" si="16"/>
        <v>-35.925664963889375</v>
      </c>
      <c r="S61" s="21">
        <f t="shared" si="17"/>
        <v>-42.273672429440893</v>
      </c>
      <c r="T61" s="20">
        <f t="shared" si="18"/>
        <v>36.608324856119616</v>
      </c>
      <c r="U61" s="22">
        <f t="shared" si="19"/>
        <v>36.556445004946973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158719000</v>
      </c>
      <c r="C65" s="48">
        <f t="shared" si="30"/>
        <v>-15197000</v>
      </c>
      <c r="D65" s="48">
        <f t="shared" si="30"/>
        <v>0</v>
      </c>
      <c r="E65" s="48">
        <f t="shared" si="30"/>
        <v>143522000</v>
      </c>
      <c r="F65" s="49">
        <f t="shared" si="30"/>
        <v>158719000</v>
      </c>
      <c r="G65" s="50">
        <f t="shared" si="30"/>
        <v>77031000</v>
      </c>
      <c r="H65" s="49">
        <f t="shared" si="30"/>
        <v>15283000</v>
      </c>
      <c r="I65" s="50">
        <f t="shared" si="30"/>
        <v>13942641</v>
      </c>
      <c r="J65" s="49">
        <f t="shared" si="30"/>
        <v>22708000</v>
      </c>
      <c r="K65" s="50">
        <f t="shared" si="30"/>
        <v>24424521</v>
      </c>
      <c r="L65" s="49">
        <f t="shared" si="30"/>
        <v>14550000</v>
      </c>
      <c r="M65" s="51">
        <f t="shared" si="30"/>
        <v>14099379</v>
      </c>
      <c r="N65" s="49">
        <f t="shared" si="30"/>
        <v>0</v>
      </c>
      <c r="O65" s="50">
        <f t="shared" si="30"/>
        <v>0</v>
      </c>
      <c r="P65" s="49">
        <f t="shared" si="30"/>
        <v>52541000</v>
      </c>
      <c r="Q65" s="50">
        <f t="shared" si="30"/>
        <v>52466541</v>
      </c>
      <c r="R65" s="34">
        <f t="shared" si="16"/>
        <v>-35.925664963889375</v>
      </c>
      <c r="S65" s="35">
        <f t="shared" si="17"/>
        <v>-42.273672429440893</v>
      </c>
      <c r="T65" s="34">
        <f t="shared" si="18"/>
        <v>36.608324856119616</v>
      </c>
      <c r="U65" s="35">
        <f t="shared" si="19"/>
        <v>36.556445004946973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43386000</v>
      </c>
      <c r="C8" s="36">
        <f t="shared" si="0"/>
        <v>-2780000</v>
      </c>
      <c r="D8" s="36">
        <f t="shared" si="0"/>
        <v>0</v>
      </c>
      <c r="E8" s="36">
        <f t="shared" si="0"/>
        <v>40606000</v>
      </c>
      <c r="F8" s="37">
        <f t="shared" si="0"/>
        <v>40606000</v>
      </c>
      <c r="G8" s="38">
        <f t="shared" si="0"/>
        <v>40606000</v>
      </c>
      <c r="H8" s="37">
        <f t="shared" si="0"/>
        <v>7471000</v>
      </c>
      <c r="I8" s="38">
        <f t="shared" si="0"/>
        <v>6706149</v>
      </c>
      <c r="J8" s="37">
        <f t="shared" si="0"/>
        <v>8007000</v>
      </c>
      <c r="K8" s="38">
        <f t="shared" si="0"/>
        <v>7413737</v>
      </c>
      <c r="L8" s="37">
        <f t="shared" si="0"/>
        <v>8437000</v>
      </c>
      <c r="M8" s="38">
        <f t="shared" si="0"/>
        <v>6424881</v>
      </c>
      <c r="N8" s="37">
        <f t="shared" si="0"/>
        <v>0</v>
      </c>
      <c r="O8" s="38">
        <f t="shared" si="0"/>
        <v>0</v>
      </c>
      <c r="P8" s="37">
        <f t="shared" si="0"/>
        <v>23915000</v>
      </c>
      <c r="Q8" s="38">
        <f t="shared" si="0"/>
        <v>20544767</v>
      </c>
      <c r="R8" s="16">
        <f>IF(($J8       =0),0,((($L8       -$J8       )/$J8       )*100))</f>
        <v>5.3703009866366926</v>
      </c>
      <c r="S8" s="17">
        <f>IF(($K8       =0),0,((($M8       -$K8       )/$K8       )*100))</f>
        <v>-13.338158610158413</v>
      </c>
      <c r="T8" s="16">
        <f>IF(($E8       =0),0,(($P8       /$E8       )*100))</f>
        <v>58.895237157070376</v>
      </c>
      <c r="U8" s="18">
        <f>IF(($E8       =0),0,(($Q8       /$E8       )*100))</f>
        <v>50.595397231936168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35186000</v>
      </c>
      <c r="C9" s="39">
        <f t="shared" si="2"/>
        <v>-2780000</v>
      </c>
      <c r="D9" s="39">
        <f t="shared" si="2"/>
        <v>0</v>
      </c>
      <c r="E9" s="39">
        <f t="shared" si="2"/>
        <v>32406000</v>
      </c>
      <c r="F9" s="40">
        <f t="shared" si="2"/>
        <v>32406000</v>
      </c>
      <c r="G9" s="41">
        <f t="shared" si="2"/>
        <v>32406000</v>
      </c>
      <c r="H9" s="40">
        <f t="shared" si="2"/>
        <v>4673000</v>
      </c>
      <c r="I9" s="41">
        <f t="shared" si="2"/>
        <v>4591369</v>
      </c>
      <c r="J9" s="40">
        <f t="shared" si="2"/>
        <v>6621000</v>
      </c>
      <c r="K9" s="41">
        <f t="shared" si="2"/>
        <v>6727492</v>
      </c>
      <c r="L9" s="40">
        <f t="shared" si="2"/>
        <v>6945000</v>
      </c>
      <c r="M9" s="41">
        <f t="shared" si="2"/>
        <v>4461617</v>
      </c>
      <c r="N9" s="40">
        <f t="shared" si="2"/>
        <v>0</v>
      </c>
      <c r="O9" s="41">
        <f t="shared" si="2"/>
        <v>0</v>
      </c>
      <c r="P9" s="40">
        <f t="shared" si="2"/>
        <v>18239000</v>
      </c>
      <c r="Q9" s="41">
        <f t="shared" si="2"/>
        <v>15780478</v>
      </c>
      <c r="R9" s="20">
        <f>IF(($J9       =0),0,((($L9       -$J9       )/$J9       )*100))</f>
        <v>4.8935206162211147</v>
      </c>
      <c r="S9" s="21">
        <f>IF(($K9       =0),0,((($M9       -$K9       )/$K9       )*100))</f>
        <v>-33.680827862745879</v>
      </c>
      <c r="T9" s="20">
        <f>IF(($E9       =0),0,(($P9       /$E9       )*100))</f>
        <v>56.28278713818429</v>
      </c>
      <c r="U9" s="22">
        <f>IF(($E9       =0),0,(($Q9       /$E9       )*100))</f>
        <v>48.696161204715175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24658000</v>
      </c>
      <c r="C10" s="42">
        <v>-2016000</v>
      </c>
      <c r="D10" s="42"/>
      <c r="E10" s="42">
        <f t="shared" ref="E10:E41" si="4">$B10      +$C10      +$D10</f>
        <v>22642000</v>
      </c>
      <c r="F10" s="43">
        <v>22642000</v>
      </c>
      <c r="G10" s="44">
        <v>22642000</v>
      </c>
      <c r="H10" s="43">
        <v>2239000</v>
      </c>
      <c r="I10" s="44">
        <v>2227254</v>
      </c>
      <c r="J10" s="43">
        <v>5608000</v>
      </c>
      <c r="K10" s="44">
        <v>5681265</v>
      </c>
      <c r="L10" s="43">
        <v>6945000</v>
      </c>
      <c r="M10" s="44">
        <v>3550146</v>
      </c>
      <c r="N10" s="43"/>
      <c r="O10" s="44"/>
      <c r="P10" s="43">
        <f t="shared" ref="P10:P41" si="5">$H10      +$J10      +$L10      +$N10</f>
        <v>14792000</v>
      </c>
      <c r="Q10" s="44">
        <f t="shared" ref="Q10:Q41" si="6">$I10      +$K10      +$M10      +$O10</f>
        <v>11458665</v>
      </c>
      <c r="R10" s="24">
        <f t="shared" ref="R10:R41" si="7">IF(($J10      =0),0,((($L10      -$J10      )/$J10      )*100))</f>
        <v>23.840941512125536</v>
      </c>
      <c r="S10" s="25">
        <f t="shared" ref="S10:S41" si="8">IF(($K10      =0),0,((($M10      -$K10      )/$K10      )*100))</f>
        <v>-37.511346504695695</v>
      </c>
      <c r="T10" s="24">
        <f t="shared" ref="T10:T41" si="9">IF(($E10      =0),0,(($P10      /$E10      )*100))</f>
        <v>65.329917851779868</v>
      </c>
      <c r="U10" s="26">
        <f t="shared" ref="U10:U41" si="10">IF(($E10      =0),0,(($Q10      /$E10      )*100))</f>
        <v>50.608007243176402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10528000</v>
      </c>
      <c r="C13" s="42">
        <v>-764000</v>
      </c>
      <c r="D13" s="42"/>
      <c r="E13" s="42">
        <f t="shared" si="4"/>
        <v>9764000</v>
      </c>
      <c r="F13" s="43">
        <v>9764000</v>
      </c>
      <c r="G13" s="44">
        <v>9764000</v>
      </c>
      <c r="H13" s="43">
        <v>2434000</v>
      </c>
      <c r="I13" s="44">
        <v>2364115</v>
      </c>
      <c r="J13" s="43">
        <v>1013000</v>
      </c>
      <c r="K13" s="44">
        <v>1046227</v>
      </c>
      <c r="L13" s="43"/>
      <c r="M13" s="44">
        <v>911471</v>
      </c>
      <c r="N13" s="43"/>
      <c r="O13" s="44"/>
      <c r="P13" s="43">
        <f t="shared" si="5"/>
        <v>3447000</v>
      </c>
      <c r="Q13" s="44">
        <f t="shared" si="6"/>
        <v>4321813</v>
      </c>
      <c r="R13" s="24">
        <f t="shared" si="7"/>
        <v>-100</v>
      </c>
      <c r="S13" s="25">
        <f t="shared" si="8"/>
        <v>-12.880187569236886</v>
      </c>
      <c r="T13" s="24">
        <f t="shared" si="9"/>
        <v>35.303154444899633</v>
      </c>
      <c r="U13" s="26">
        <f t="shared" si="10"/>
        <v>44.262730438344938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8200000</v>
      </c>
      <c r="C28" s="39">
        <f t="shared" si="11"/>
        <v>0</v>
      </c>
      <c r="D28" s="39">
        <f t="shared" si="11"/>
        <v>0</v>
      </c>
      <c r="E28" s="39">
        <f t="shared" si="11"/>
        <v>8200000</v>
      </c>
      <c r="F28" s="40">
        <f t="shared" si="11"/>
        <v>8200000</v>
      </c>
      <c r="G28" s="41">
        <f t="shared" si="11"/>
        <v>8200000</v>
      </c>
      <c r="H28" s="40">
        <f t="shared" si="11"/>
        <v>2798000</v>
      </c>
      <c r="I28" s="41">
        <f t="shared" si="11"/>
        <v>2114780</v>
      </c>
      <c r="J28" s="40">
        <f t="shared" si="11"/>
        <v>1386000</v>
      </c>
      <c r="K28" s="41">
        <f t="shared" si="11"/>
        <v>686245</v>
      </c>
      <c r="L28" s="40">
        <f t="shared" si="11"/>
        <v>1492000</v>
      </c>
      <c r="M28" s="41">
        <f t="shared" si="11"/>
        <v>1963264</v>
      </c>
      <c r="N28" s="40">
        <f t="shared" si="11"/>
        <v>0</v>
      </c>
      <c r="O28" s="41">
        <f t="shared" si="11"/>
        <v>0</v>
      </c>
      <c r="P28" s="40">
        <f t="shared" si="11"/>
        <v>5676000</v>
      </c>
      <c r="Q28" s="41">
        <f t="shared" si="11"/>
        <v>4764289</v>
      </c>
      <c r="R28" s="20">
        <f t="shared" si="7"/>
        <v>7.6479076479076475</v>
      </c>
      <c r="S28" s="21">
        <f t="shared" si="8"/>
        <v>186.08791320883941</v>
      </c>
      <c r="T28" s="20">
        <f t="shared" si="9"/>
        <v>69.219512195121951</v>
      </c>
      <c r="U28" s="22">
        <f t="shared" si="10"/>
        <v>58.101085365853656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1859000</v>
      </c>
      <c r="I31" s="44">
        <v>1859302</v>
      </c>
      <c r="J31" s="43">
        <v>92000</v>
      </c>
      <c r="K31" s="44">
        <v>138986</v>
      </c>
      <c r="L31" s="43">
        <v>103000</v>
      </c>
      <c r="M31" s="44">
        <v>148745</v>
      </c>
      <c r="N31" s="43"/>
      <c r="O31" s="44"/>
      <c r="P31" s="43">
        <f t="shared" si="5"/>
        <v>2054000</v>
      </c>
      <c r="Q31" s="44">
        <f t="shared" si="6"/>
        <v>2147033</v>
      </c>
      <c r="R31" s="24">
        <f t="shared" si="7"/>
        <v>11.956521739130435</v>
      </c>
      <c r="S31" s="25">
        <f t="shared" si="8"/>
        <v>7.0215705178938883</v>
      </c>
      <c r="T31" s="24">
        <f t="shared" si="9"/>
        <v>68.466666666666669</v>
      </c>
      <c r="U31" s="26">
        <f t="shared" si="10"/>
        <v>71.567766666666671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99000</v>
      </c>
      <c r="I33" s="44">
        <v>-39091</v>
      </c>
      <c r="J33" s="43">
        <v>595000</v>
      </c>
      <c r="K33" s="44">
        <v>-122134</v>
      </c>
      <c r="L33" s="43">
        <v>345000</v>
      </c>
      <c r="M33" s="44">
        <v>216448</v>
      </c>
      <c r="N33" s="43"/>
      <c r="O33" s="44"/>
      <c r="P33" s="43">
        <f t="shared" si="5"/>
        <v>1039000</v>
      </c>
      <c r="Q33" s="44">
        <f t="shared" si="6"/>
        <v>55223</v>
      </c>
      <c r="R33" s="24">
        <f t="shared" si="7"/>
        <v>-42.016806722689076</v>
      </c>
      <c r="S33" s="25">
        <f t="shared" si="8"/>
        <v>-277.22174005600408</v>
      </c>
      <c r="T33" s="24">
        <f t="shared" si="9"/>
        <v>86.583333333333329</v>
      </c>
      <c r="U33" s="26">
        <f t="shared" si="10"/>
        <v>4.6019166666666669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>
        <v>840000</v>
      </c>
      <c r="I36" s="44">
        <v>294569</v>
      </c>
      <c r="J36" s="43">
        <v>699000</v>
      </c>
      <c r="K36" s="44">
        <v>669393</v>
      </c>
      <c r="L36" s="43">
        <v>1044000</v>
      </c>
      <c r="M36" s="44">
        <v>1598071</v>
      </c>
      <c r="N36" s="43"/>
      <c r="O36" s="44"/>
      <c r="P36" s="43">
        <f t="shared" si="5"/>
        <v>2583000</v>
      </c>
      <c r="Q36" s="44">
        <f t="shared" si="6"/>
        <v>2562033</v>
      </c>
      <c r="R36" s="24">
        <f t="shared" si="7"/>
        <v>49.356223175965667</v>
      </c>
      <c r="S36" s="25">
        <f t="shared" si="8"/>
        <v>138.73434589247273</v>
      </c>
      <c r="T36" s="24">
        <f t="shared" si="9"/>
        <v>64.575000000000003</v>
      </c>
      <c r="U36" s="26">
        <f t="shared" si="10"/>
        <v>64.050825000000003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13284000</v>
      </c>
      <c r="C43" s="45">
        <f t="shared" si="20"/>
        <v>-7248000</v>
      </c>
      <c r="D43" s="45">
        <f t="shared" si="20"/>
        <v>0</v>
      </c>
      <c r="E43" s="45">
        <f t="shared" si="20"/>
        <v>6036000</v>
      </c>
      <c r="F43" s="46">
        <f t="shared" si="20"/>
        <v>13284000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13284000</v>
      </c>
      <c r="C44" s="39">
        <f t="shared" si="22"/>
        <v>-7248000</v>
      </c>
      <c r="D44" s="39">
        <f t="shared" si="22"/>
        <v>0</v>
      </c>
      <c r="E44" s="39">
        <f t="shared" si="22"/>
        <v>6036000</v>
      </c>
      <c r="F44" s="40">
        <f t="shared" si="22"/>
        <v>13284000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13284000</v>
      </c>
      <c r="C46" s="42">
        <v>-7248000</v>
      </c>
      <c r="D46" s="42"/>
      <c r="E46" s="42">
        <f t="shared" si="13"/>
        <v>6036000</v>
      </c>
      <c r="F46" s="43">
        <v>13284000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56670000</v>
      </c>
      <c r="C61" s="39">
        <f t="shared" si="26"/>
        <v>-10028000</v>
      </c>
      <c r="D61" s="39">
        <f t="shared" si="26"/>
        <v>0</v>
      </c>
      <c r="E61" s="39">
        <f t="shared" si="26"/>
        <v>46642000</v>
      </c>
      <c r="F61" s="40">
        <f t="shared" si="26"/>
        <v>53890000</v>
      </c>
      <c r="G61" s="41">
        <f t="shared" si="26"/>
        <v>40606000</v>
      </c>
      <c r="H61" s="40">
        <f t="shared" si="26"/>
        <v>7471000</v>
      </c>
      <c r="I61" s="41">
        <f t="shared" si="26"/>
        <v>6706149</v>
      </c>
      <c r="J61" s="40">
        <f t="shared" si="26"/>
        <v>8007000</v>
      </c>
      <c r="K61" s="41">
        <f t="shared" si="26"/>
        <v>7413737</v>
      </c>
      <c r="L61" s="40">
        <f t="shared" si="26"/>
        <v>8437000</v>
      </c>
      <c r="M61" s="41">
        <f t="shared" si="26"/>
        <v>6424881</v>
      </c>
      <c r="N61" s="40">
        <f t="shared" si="26"/>
        <v>0</v>
      </c>
      <c r="O61" s="41">
        <f t="shared" si="26"/>
        <v>0</v>
      </c>
      <c r="P61" s="40">
        <f t="shared" si="26"/>
        <v>23915000</v>
      </c>
      <c r="Q61" s="41">
        <f t="shared" si="26"/>
        <v>20544767</v>
      </c>
      <c r="R61" s="20">
        <f t="shared" si="16"/>
        <v>5.3703009866366926</v>
      </c>
      <c r="S61" s="21">
        <f t="shared" si="17"/>
        <v>-13.338158610158413</v>
      </c>
      <c r="T61" s="20">
        <f t="shared" si="18"/>
        <v>51.273530294584276</v>
      </c>
      <c r="U61" s="22">
        <f t="shared" si="19"/>
        <v>44.047783113931651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56670000</v>
      </c>
      <c r="C65" s="48">
        <f t="shared" si="30"/>
        <v>-10028000</v>
      </c>
      <c r="D65" s="48">
        <f t="shared" si="30"/>
        <v>0</v>
      </c>
      <c r="E65" s="48">
        <f t="shared" si="30"/>
        <v>46642000</v>
      </c>
      <c r="F65" s="49">
        <f t="shared" si="30"/>
        <v>53890000</v>
      </c>
      <c r="G65" s="50">
        <f t="shared" si="30"/>
        <v>40606000</v>
      </c>
      <c r="H65" s="49">
        <f t="shared" si="30"/>
        <v>7471000</v>
      </c>
      <c r="I65" s="50">
        <f t="shared" si="30"/>
        <v>6706149</v>
      </c>
      <c r="J65" s="49">
        <f t="shared" si="30"/>
        <v>8007000</v>
      </c>
      <c r="K65" s="50">
        <f t="shared" si="30"/>
        <v>7413737</v>
      </c>
      <c r="L65" s="49">
        <f t="shared" si="30"/>
        <v>8437000</v>
      </c>
      <c r="M65" s="51">
        <f t="shared" si="30"/>
        <v>6424881</v>
      </c>
      <c r="N65" s="49">
        <f t="shared" si="30"/>
        <v>0</v>
      </c>
      <c r="O65" s="50">
        <f t="shared" si="30"/>
        <v>0</v>
      </c>
      <c r="P65" s="49">
        <f t="shared" si="30"/>
        <v>23915000</v>
      </c>
      <c r="Q65" s="50">
        <f t="shared" si="30"/>
        <v>20544767</v>
      </c>
      <c r="R65" s="34">
        <f t="shared" si="16"/>
        <v>5.3703009866366926</v>
      </c>
      <c r="S65" s="35">
        <f t="shared" si="17"/>
        <v>-13.338158610158413</v>
      </c>
      <c r="T65" s="34">
        <f t="shared" si="18"/>
        <v>51.273530294584276</v>
      </c>
      <c r="U65" s="35">
        <f t="shared" si="19"/>
        <v>44.047783113931651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5814000</v>
      </c>
      <c r="C8" s="36">
        <f t="shared" si="0"/>
        <v>-1020000</v>
      </c>
      <c r="D8" s="36">
        <f t="shared" si="0"/>
        <v>0</v>
      </c>
      <c r="E8" s="36">
        <f t="shared" si="0"/>
        <v>4794000</v>
      </c>
      <c r="F8" s="37">
        <f t="shared" si="0"/>
        <v>4794000</v>
      </c>
      <c r="G8" s="38">
        <f t="shared" si="0"/>
        <v>4794000</v>
      </c>
      <c r="H8" s="37">
        <f t="shared" si="0"/>
        <v>583000</v>
      </c>
      <c r="I8" s="38">
        <f t="shared" si="0"/>
        <v>0</v>
      </c>
      <c r="J8" s="37">
        <f t="shared" si="0"/>
        <v>1925000</v>
      </c>
      <c r="K8" s="38">
        <f t="shared" si="0"/>
        <v>1156180</v>
      </c>
      <c r="L8" s="37">
        <f t="shared" si="0"/>
        <v>431000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2939000</v>
      </c>
      <c r="Q8" s="38">
        <f t="shared" si="0"/>
        <v>1156180</v>
      </c>
      <c r="R8" s="16">
        <f>IF(($J8       =0),0,((($L8       -$J8       )/$J8       )*100))</f>
        <v>-77.610389610389603</v>
      </c>
      <c r="S8" s="17">
        <f>IF(($K8       =0),0,((($M8       -$K8       )/$K8       )*100))</f>
        <v>-100</v>
      </c>
      <c r="T8" s="16">
        <f>IF(($E8       =0),0,(($P8       /$E8       )*100))</f>
        <v>61.305798915310802</v>
      </c>
      <c r="U8" s="18">
        <f>IF(($E8       =0),0,(($Q8       /$E8       )*100))</f>
        <v>24.117229870671672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2653000</v>
      </c>
      <c r="C9" s="39">
        <f t="shared" si="2"/>
        <v>0</v>
      </c>
      <c r="D9" s="39">
        <f t="shared" si="2"/>
        <v>0</v>
      </c>
      <c r="E9" s="39">
        <f t="shared" si="2"/>
        <v>2653000</v>
      </c>
      <c r="F9" s="40">
        <f t="shared" si="2"/>
        <v>2653000</v>
      </c>
      <c r="G9" s="41">
        <f t="shared" si="2"/>
        <v>2653000</v>
      </c>
      <c r="H9" s="40">
        <f t="shared" si="2"/>
        <v>0</v>
      </c>
      <c r="I9" s="41">
        <f t="shared" si="2"/>
        <v>0</v>
      </c>
      <c r="J9" s="40">
        <f t="shared" si="2"/>
        <v>1000000</v>
      </c>
      <c r="K9" s="41">
        <f t="shared" si="2"/>
        <v>1156180</v>
      </c>
      <c r="L9" s="40">
        <f t="shared" si="2"/>
        <v>431000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1431000</v>
      </c>
      <c r="Q9" s="41">
        <f t="shared" si="2"/>
        <v>1156180</v>
      </c>
      <c r="R9" s="20">
        <f>IF(($J9       =0),0,((($L9       -$J9       )/$J9       )*100))</f>
        <v>-56.899999999999991</v>
      </c>
      <c r="S9" s="21">
        <f>IF(($K9       =0),0,((($M9       -$K9       )/$K9       )*100))</f>
        <v>-100</v>
      </c>
      <c r="T9" s="20">
        <f>IF(($E9       =0),0,(($P9       /$E9       )*100))</f>
        <v>53.93893705239352</v>
      </c>
      <c r="U9" s="22">
        <f>IF(($E9       =0),0,(($Q9       /$E9       )*100))</f>
        <v>43.580098002261593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2653000</v>
      </c>
      <c r="C16" s="42"/>
      <c r="D16" s="42"/>
      <c r="E16" s="42">
        <f t="shared" si="4"/>
        <v>2653000</v>
      </c>
      <c r="F16" s="43">
        <v>2653000</v>
      </c>
      <c r="G16" s="44">
        <v>2653000</v>
      </c>
      <c r="H16" s="43"/>
      <c r="I16" s="44"/>
      <c r="J16" s="43">
        <v>1000000</v>
      </c>
      <c r="K16" s="44">
        <v>1156180</v>
      </c>
      <c r="L16" s="43">
        <v>431000</v>
      </c>
      <c r="M16" s="44"/>
      <c r="N16" s="43"/>
      <c r="O16" s="44"/>
      <c r="P16" s="43">
        <f t="shared" si="5"/>
        <v>1431000</v>
      </c>
      <c r="Q16" s="44">
        <f t="shared" si="6"/>
        <v>1156180</v>
      </c>
      <c r="R16" s="24">
        <f t="shared" si="7"/>
        <v>-56.899999999999991</v>
      </c>
      <c r="S16" s="25">
        <f t="shared" si="8"/>
        <v>-100</v>
      </c>
      <c r="T16" s="24">
        <f t="shared" si="9"/>
        <v>53.93893705239352</v>
      </c>
      <c r="U16" s="26">
        <f t="shared" si="10"/>
        <v>43.580098002261593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3161000</v>
      </c>
      <c r="C28" s="39">
        <f t="shared" si="11"/>
        <v>-1020000</v>
      </c>
      <c r="D28" s="39">
        <f t="shared" si="11"/>
        <v>0</v>
      </c>
      <c r="E28" s="39">
        <f t="shared" si="11"/>
        <v>2141000</v>
      </c>
      <c r="F28" s="40">
        <f t="shared" si="11"/>
        <v>2141000</v>
      </c>
      <c r="G28" s="41">
        <f t="shared" si="11"/>
        <v>2141000</v>
      </c>
      <c r="H28" s="40">
        <f t="shared" si="11"/>
        <v>583000</v>
      </c>
      <c r="I28" s="41">
        <f t="shared" si="11"/>
        <v>0</v>
      </c>
      <c r="J28" s="40">
        <f t="shared" si="11"/>
        <v>925000</v>
      </c>
      <c r="K28" s="41">
        <f t="shared" si="11"/>
        <v>0</v>
      </c>
      <c r="L28" s="40">
        <f t="shared" si="11"/>
        <v>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1508000</v>
      </c>
      <c r="Q28" s="41">
        <f t="shared" si="11"/>
        <v>0</v>
      </c>
      <c r="R28" s="20">
        <f t="shared" si="7"/>
        <v>-100</v>
      </c>
      <c r="S28" s="21">
        <f t="shared" si="8"/>
        <v>0</v>
      </c>
      <c r="T28" s="20">
        <f t="shared" si="9"/>
        <v>70.434376459598312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583000</v>
      </c>
      <c r="I31" s="44"/>
      <c r="J31" s="43">
        <v>584000</v>
      </c>
      <c r="K31" s="44"/>
      <c r="L31" s="43"/>
      <c r="M31" s="44"/>
      <c r="N31" s="43"/>
      <c r="O31" s="44"/>
      <c r="P31" s="43">
        <f t="shared" si="5"/>
        <v>1167000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64.833333333333329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1361000</v>
      </c>
      <c r="C33" s="42">
        <v>-1020000</v>
      </c>
      <c r="D33" s="42"/>
      <c r="E33" s="42">
        <f t="shared" si="4"/>
        <v>341000</v>
      </c>
      <c r="F33" s="43">
        <v>341000</v>
      </c>
      <c r="G33" s="44">
        <v>341000</v>
      </c>
      <c r="H33" s="43"/>
      <c r="I33" s="44"/>
      <c r="J33" s="43">
        <v>341000</v>
      </c>
      <c r="K33" s="44"/>
      <c r="L33" s="43"/>
      <c r="M33" s="44"/>
      <c r="N33" s="43"/>
      <c r="O33" s="44"/>
      <c r="P33" s="43">
        <f t="shared" si="5"/>
        <v>341000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2201000</v>
      </c>
      <c r="C43" s="45">
        <f t="shared" si="20"/>
        <v>0</v>
      </c>
      <c r="D43" s="45">
        <f t="shared" si="20"/>
        <v>0</v>
      </c>
      <c r="E43" s="45">
        <f t="shared" si="20"/>
        <v>2201000</v>
      </c>
      <c r="F43" s="46">
        <f t="shared" si="20"/>
        <v>2201000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2201000</v>
      </c>
      <c r="C56" s="39">
        <f t="shared" si="24"/>
        <v>0</v>
      </c>
      <c r="D56" s="39">
        <f t="shared" si="24"/>
        <v>0</v>
      </c>
      <c r="E56" s="39">
        <f t="shared" si="24"/>
        <v>2201000</v>
      </c>
      <c r="F56" s="40">
        <f t="shared" si="24"/>
        <v>2201000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2201000</v>
      </c>
      <c r="C59" s="42"/>
      <c r="D59" s="42"/>
      <c r="E59" s="42">
        <f t="shared" si="13"/>
        <v>2201000</v>
      </c>
      <c r="F59" s="43">
        <v>2201000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8015000</v>
      </c>
      <c r="C61" s="39">
        <f t="shared" si="26"/>
        <v>-1020000</v>
      </c>
      <c r="D61" s="39">
        <f t="shared" si="26"/>
        <v>0</v>
      </c>
      <c r="E61" s="39">
        <f t="shared" si="26"/>
        <v>6995000</v>
      </c>
      <c r="F61" s="40">
        <f t="shared" si="26"/>
        <v>6995000</v>
      </c>
      <c r="G61" s="41">
        <f t="shared" si="26"/>
        <v>4794000</v>
      </c>
      <c r="H61" s="40">
        <f t="shared" si="26"/>
        <v>583000</v>
      </c>
      <c r="I61" s="41">
        <f t="shared" si="26"/>
        <v>0</v>
      </c>
      <c r="J61" s="40">
        <f t="shared" si="26"/>
        <v>1925000</v>
      </c>
      <c r="K61" s="41">
        <f t="shared" si="26"/>
        <v>1156180</v>
      </c>
      <c r="L61" s="40">
        <f t="shared" si="26"/>
        <v>431000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2939000</v>
      </c>
      <c r="Q61" s="41">
        <f t="shared" si="26"/>
        <v>1156180</v>
      </c>
      <c r="R61" s="20">
        <f t="shared" si="16"/>
        <v>-77.610389610389603</v>
      </c>
      <c r="S61" s="21">
        <f t="shared" si="17"/>
        <v>-100</v>
      </c>
      <c r="T61" s="20">
        <f t="shared" si="18"/>
        <v>42.015725518227306</v>
      </c>
      <c r="U61" s="22">
        <f t="shared" si="19"/>
        <v>16.528663330950678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8015000</v>
      </c>
      <c r="C65" s="48">
        <f t="shared" si="30"/>
        <v>-1020000</v>
      </c>
      <c r="D65" s="48">
        <f t="shared" si="30"/>
        <v>0</v>
      </c>
      <c r="E65" s="48">
        <f t="shared" si="30"/>
        <v>6995000</v>
      </c>
      <c r="F65" s="49">
        <f t="shared" si="30"/>
        <v>6995000</v>
      </c>
      <c r="G65" s="50">
        <f t="shared" si="30"/>
        <v>4794000</v>
      </c>
      <c r="H65" s="49">
        <f t="shared" si="30"/>
        <v>583000</v>
      </c>
      <c r="I65" s="50">
        <f t="shared" si="30"/>
        <v>0</v>
      </c>
      <c r="J65" s="49">
        <f t="shared" si="30"/>
        <v>1925000</v>
      </c>
      <c r="K65" s="50">
        <f t="shared" si="30"/>
        <v>1156180</v>
      </c>
      <c r="L65" s="49">
        <f t="shared" si="30"/>
        <v>431000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2939000</v>
      </c>
      <c r="Q65" s="50">
        <f t="shared" si="30"/>
        <v>1156180</v>
      </c>
      <c r="R65" s="34">
        <f t="shared" si="16"/>
        <v>-77.610389610389603</v>
      </c>
      <c r="S65" s="35">
        <f t="shared" si="17"/>
        <v>-100</v>
      </c>
      <c r="T65" s="34">
        <f t="shared" si="18"/>
        <v>42.015725518227306</v>
      </c>
      <c r="U65" s="35">
        <f t="shared" si="19"/>
        <v>16.528663330950678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43814000</v>
      </c>
      <c r="C8" s="36">
        <f t="shared" si="0"/>
        <v>-8976000</v>
      </c>
      <c r="D8" s="36">
        <f t="shared" si="0"/>
        <v>0</v>
      </c>
      <c r="E8" s="36">
        <f t="shared" si="0"/>
        <v>34838000</v>
      </c>
      <c r="F8" s="37">
        <f t="shared" si="0"/>
        <v>34838000</v>
      </c>
      <c r="G8" s="38">
        <f t="shared" si="0"/>
        <v>34838000</v>
      </c>
      <c r="H8" s="37">
        <f t="shared" si="0"/>
        <v>1877000</v>
      </c>
      <c r="I8" s="38">
        <f t="shared" si="0"/>
        <v>0</v>
      </c>
      <c r="J8" s="37">
        <f t="shared" si="0"/>
        <v>8644000</v>
      </c>
      <c r="K8" s="38">
        <f t="shared" si="0"/>
        <v>1239324</v>
      </c>
      <c r="L8" s="37">
        <f t="shared" si="0"/>
        <v>10578000</v>
      </c>
      <c r="M8" s="38">
        <f t="shared" si="0"/>
        <v>-612000</v>
      </c>
      <c r="N8" s="37">
        <f t="shared" si="0"/>
        <v>0</v>
      </c>
      <c r="O8" s="38">
        <f t="shared" si="0"/>
        <v>0</v>
      </c>
      <c r="P8" s="37">
        <f t="shared" si="0"/>
        <v>21099000</v>
      </c>
      <c r="Q8" s="38">
        <f t="shared" si="0"/>
        <v>627324</v>
      </c>
      <c r="R8" s="16">
        <f>IF(($J8       =0),0,((($L8       -$J8       )/$J8       )*100))</f>
        <v>22.373900971772329</v>
      </c>
      <c r="S8" s="17">
        <f>IF(($K8       =0),0,((($M8       -$K8       )/$K8       )*100))</f>
        <v>-149.38175973353216</v>
      </c>
      <c r="T8" s="16">
        <f>IF(($E8       =0),0,(($P8       /$E8       )*100))</f>
        <v>60.563178138813932</v>
      </c>
      <c r="U8" s="18">
        <f>IF(($E8       =0),0,(($Q8       /$E8       )*100))</f>
        <v>1.8006889029220965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34778000</v>
      </c>
      <c r="C9" s="39">
        <f t="shared" si="2"/>
        <v>-8976000</v>
      </c>
      <c r="D9" s="39">
        <f t="shared" si="2"/>
        <v>0</v>
      </c>
      <c r="E9" s="39">
        <f t="shared" si="2"/>
        <v>25802000</v>
      </c>
      <c r="F9" s="40">
        <f t="shared" si="2"/>
        <v>25802000</v>
      </c>
      <c r="G9" s="41">
        <f t="shared" si="2"/>
        <v>25802000</v>
      </c>
      <c r="H9" s="40">
        <f t="shared" si="2"/>
        <v>480000</v>
      </c>
      <c r="I9" s="41">
        <f t="shared" si="2"/>
        <v>0</v>
      </c>
      <c r="J9" s="40">
        <f t="shared" si="2"/>
        <v>4455000</v>
      </c>
      <c r="K9" s="41">
        <f t="shared" si="2"/>
        <v>480948</v>
      </c>
      <c r="L9" s="40">
        <f t="shared" si="2"/>
        <v>8966000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13901000</v>
      </c>
      <c r="Q9" s="41">
        <f t="shared" si="2"/>
        <v>480948</v>
      </c>
      <c r="R9" s="20">
        <f>IF(($J9       =0),0,((($L9       -$J9       )/$J9       )*100))</f>
        <v>101.25701459034792</v>
      </c>
      <c r="S9" s="21">
        <f>IF(($K9       =0),0,((($M9       -$K9       )/$K9       )*100))</f>
        <v>-100</v>
      </c>
      <c r="T9" s="20">
        <f>IF(($E9       =0),0,(($P9       /$E9       )*100))</f>
        <v>53.87566855282536</v>
      </c>
      <c r="U9" s="22">
        <f>IF(($E9       =0),0,(($Q9       /$E9       )*100))</f>
        <v>1.8639950391442524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34778000</v>
      </c>
      <c r="C10" s="42">
        <v>-8976000</v>
      </c>
      <c r="D10" s="42"/>
      <c r="E10" s="42">
        <f t="shared" ref="E10:E41" si="4">$B10      +$C10      +$D10</f>
        <v>25802000</v>
      </c>
      <c r="F10" s="43">
        <v>25802000</v>
      </c>
      <c r="G10" s="44">
        <v>25802000</v>
      </c>
      <c r="H10" s="43">
        <v>480000</v>
      </c>
      <c r="I10" s="44"/>
      <c r="J10" s="43">
        <v>4455000</v>
      </c>
      <c r="K10" s="44">
        <v>480948</v>
      </c>
      <c r="L10" s="43">
        <v>8966000</v>
      </c>
      <c r="M10" s="44"/>
      <c r="N10" s="43"/>
      <c r="O10" s="44"/>
      <c r="P10" s="43">
        <f t="shared" ref="P10:P41" si="5">$H10      +$J10      +$L10      +$N10</f>
        <v>13901000</v>
      </c>
      <c r="Q10" s="44">
        <f t="shared" ref="Q10:Q41" si="6">$I10      +$K10      +$M10      +$O10</f>
        <v>480948</v>
      </c>
      <c r="R10" s="24">
        <f t="shared" ref="R10:R41" si="7">IF(($J10      =0),0,((($L10      -$J10      )/$J10      )*100))</f>
        <v>101.25701459034792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53.87566855282536</v>
      </c>
      <c r="U10" s="26">
        <f t="shared" ref="U10:U41" si="10">IF(($E10      =0),0,(($Q10      /$E10      )*100))</f>
        <v>1.8639950391442524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9036000</v>
      </c>
      <c r="C28" s="39">
        <f t="shared" si="11"/>
        <v>0</v>
      </c>
      <c r="D28" s="39">
        <f t="shared" si="11"/>
        <v>0</v>
      </c>
      <c r="E28" s="39">
        <f t="shared" si="11"/>
        <v>9036000</v>
      </c>
      <c r="F28" s="40">
        <f t="shared" si="11"/>
        <v>9036000</v>
      </c>
      <c r="G28" s="41">
        <f t="shared" si="11"/>
        <v>9036000</v>
      </c>
      <c r="H28" s="40">
        <f t="shared" si="11"/>
        <v>1397000</v>
      </c>
      <c r="I28" s="41">
        <f t="shared" si="11"/>
        <v>0</v>
      </c>
      <c r="J28" s="40">
        <f t="shared" si="11"/>
        <v>4189000</v>
      </c>
      <c r="K28" s="41">
        <f t="shared" si="11"/>
        <v>758376</v>
      </c>
      <c r="L28" s="40">
        <f t="shared" si="11"/>
        <v>1612000</v>
      </c>
      <c r="M28" s="41">
        <f t="shared" si="11"/>
        <v>-612000</v>
      </c>
      <c r="N28" s="40">
        <f t="shared" si="11"/>
        <v>0</v>
      </c>
      <c r="O28" s="41">
        <f t="shared" si="11"/>
        <v>0</v>
      </c>
      <c r="P28" s="40">
        <f t="shared" si="11"/>
        <v>7198000</v>
      </c>
      <c r="Q28" s="41">
        <f t="shared" si="11"/>
        <v>146376</v>
      </c>
      <c r="R28" s="20">
        <f t="shared" si="7"/>
        <v>-61.518262115063258</v>
      </c>
      <c r="S28" s="21">
        <f t="shared" si="8"/>
        <v>-180.69875628975601</v>
      </c>
      <c r="T28" s="20">
        <f t="shared" si="9"/>
        <v>79.659141212926073</v>
      </c>
      <c r="U28" s="22">
        <f t="shared" si="10"/>
        <v>1.6199203187250995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889000</v>
      </c>
      <c r="I31" s="44"/>
      <c r="J31" s="43">
        <v>592000</v>
      </c>
      <c r="K31" s="44">
        <v>1166376</v>
      </c>
      <c r="L31" s="43"/>
      <c r="M31" s="44"/>
      <c r="N31" s="43"/>
      <c r="O31" s="44"/>
      <c r="P31" s="43">
        <f t="shared" si="5"/>
        <v>1481000</v>
      </c>
      <c r="Q31" s="44">
        <f t="shared" si="6"/>
        <v>1166376</v>
      </c>
      <c r="R31" s="24">
        <f t="shared" si="7"/>
        <v>-100</v>
      </c>
      <c r="S31" s="25">
        <f t="shared" si="8"/>
        <v>-100</v>
      </c>
      <c r="T31" s="24">
        <f t="shared" si="9"/>
        <v>49.366666666666667</v>
      </c>
      <c r="U31" s="26">
        <f t="shared" si="10"/>
        <v>38.879200000000004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2036000</v>
      </c>
      <c r="C33" s="42"/>
      <c r="D33" s="42"/>
      <c r="E33" s="42">
        <f t="shared" si="4"/>
        <v>2036000</v>
      </c>
      <c r="F33" s="43">
        <v>2036000</v>
      </c>
      <c r="G33" s="44">
        <v>2036000</v>
      </c>
      <c r="H33" s="43">
        <v>508000</v>
      </c>
      <c r="I33" s="44"/>
      <c r="J33" s="43">
        <v>916000</v>
      </c>
      <c r="K33" s="44">
        <v>-408000</v>
      </c>
      <c r="L33" s="43">
        <v>612000</v>
      </c>
      <c r="M33" s="44">
        <v>-612000</v>
      </c>
      <c r="N33" s="43"/>
      <c r="O33" s="44"/>
      <c r="P33" s="43">
        <f t="shared" si="5"/>
        <v>2036000</v>
      </c>
      <c r="Q33" s="44">
        <f t="shared" si="6"/>
        <v>-1020000</v>
      </c>
      <c r="R33" s="24">
        <f t="shared" si="7"/>
        <v>-33.187772925764193</v>
      </c>
      <c r="S33" s="25">
        <f t="shared" si="8"/>
        <v>50</v>
      </c>
      <c r="T33" s="24">
        <f t="shared" si="9"/>
        <v>100</v>
      </c>
      <c r="U33" s="26">
        <f t="shared" si="10"/>
        <v>-50.098231827111981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2681000</v>
      </c>
      <c r="K36" s="44"/>
      <c r="L36" s="43">
        <v>1000000</v>
      </c>
      <c r="M36" s="44"/>
      <c r="N36" s="43"/>
      <c r="O36" s="44"/>
      <c r="P36" s="43">
        <f t="shared" si="5"/>
        <v>3681000</v>
      </c>
      <c r="Q36" s="44">
        <f t="shared" si="6"/>
        <v>0</v>
      </c>
      <c r="R36" s="24">
        <f t="shared" si="7"/>
        <v>-62.700484893696384</v>
      </c>
      <c r="S36" s="25">
        <f t="shared" si="8"/>
        <v>0</v>
      </c>
      <c r="T36" s="24">
        <f t="shared" si="9"/>
        <v>92.025000000000006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8554000</v>
      </c>
      <c r="C43" s="45">
        <f t="shared" si="20"/>
        <v>5076000</v>
      </c>
      <c r="D43" s="45">
        <f t="shared" si="20"/>
        <v>0</v>
      </c>
      <c r="E43" s="45">
        <f t="shared" si="20"/>
        <v>13630000</v>
      </c>
      <c r="F43" s="46">
        <f t="shared" si="20"/>
        <v>8554000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8554000</v>
      </c>
      <c r="C44" s="39">
        <f t="shared" si="22"/>
        <v>5076000</v>
      </c>
      <c r="D44" s="39">
        <f t="shared" si="22"/>
        <v>0</v>
      </c>
      <c r="E44" s="39">
        <f t="shared" si="22"/>
        <v>13630000</v>
      </c>
      <c r="F44" s="40">
        <f t="shared" si="22"/>
        <v>8554000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8554000</v>
      </c>
      <c r="C46" s="42">
        <v>5076000</v>
      </c>
      <c r="D46" s="42"/>
      <c r="E46" s="42">
        <f t="shared" si="13"/>
        <v>13630000</v>
      </c>
      <c r="F46" s="43">
        <v>8554000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52368000</v>
      </c>
      <c r="C61" s="39">
        <f t="shared" si="26"/>
        <v>-3900000</v>
      </c>
      <c r="D61" s="39">
        <f t="shared" si="26"/>
        <v>0</v>
      </c>
      <c r="E61" s="39">
        <f t="shared" si="26"/>
        <v>48468000</v>
      </c>
      <c r="F61" s="40">
        <f t="shared" si="26"/>
        <v>43392000</v>
      </c>
      <c r="G61" s="41">
        <f t="shared" si="26"/>
        <v>34838000</v>
      </c>
      <c r="H61" s="40">
        <f t="shared" si="26"/>
        <v>1877000</v>
      </c>
      <c r="I61" s="41">
        <f t="shared" si="26"/>
        <v>0</v>
      </c>
      <c r="J61" s="40">
        <f t="shared" si="26"/>
        <v>8644000</v>
      </c>
      <c r="K61" s="41">
        <f t="shared" si="26"/>
        <v>1239324</v>
      </c>
      <c r="L61" s="40">
        <f t="shared" si="26"/>
        <v>10578000</v>
      </c>
      <c r="M61" s="41">
        <f t="shared" si="26"/>
        <v>-612000</v>
      </c>
      <c r="N61" s="40">
        <f t="shared" si="26"/>
        <v>0</v>
      </c>
      <c r="O61" s="41">
        <f t="shared" si="26"/>
        <v>0</v>
      </c>
      <c r="P61" s="40">
        <f t="shared" si="26"/>
        <v>21099000</v>
      </c>
      <c r="Q61" s="41">
        <f t="shared" si="26"/>
        <v>627324</v>
      </c>
      <c r="R61" s="20">
        <f t="shared" si="16"/>
        <v>22.373900971772329</v>
      </c>
      <c r="S61" s="21">
        <f t="shared" si="17"/>
        <v>-149.38175973353216</v>
      </c>
      <c r="T61" s="20">
        <f t="shared" si="18"/>
        <v>43.531814805644963</v>
      </c>
      <c r="U61" s="22">
        <f t="shared" si="19"/>
        <v>1.2943055211686061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52368000</v>
      </c>
      <c r="C65" s="48">
        <f t="shared" si="30"/>
        <v>-3900000</v>
      </c>
      <c r="D65" s="48">
        <f t="shared" si="30"/>
        <v>0</v>
      </c>
      <c r="E65" s="48">
        <f t="shared" si="30"/>
        <v>48468000</v>
      </c>
      <c r="F65" s="49">
        <f t="shared" si="30"/>
        <v>43392000</v>
      </c>
      <c r="G65" s="50">
        <f t="shared" si="30"/>
        <v>34838000</v>
      </c>
      <c r="H65" s="49">
        <f t="shared" si="30"/>
        <v>1877000</v>
      </c>
      <c r="I65" s="50">
        <f t="shared" si="30"/>
        <v>0</v>
      </c>
      <c r="J65" s="49">
        <f t="shared" si="30"/>
        <v>8644000</v>
      </c>
      <c r="K65" s="50">
        <f t="shared" si="30"/>
        <v>1239324</v>
      </c>
      <c r="L65" s="49">
        <f t="shared" si="30"/>
        <v>10578000</v>
      </c>
      <c r="M65" s="51">
        <f t="shared" si="30"/>
        <v>-612000</v>
      </c>
      <c r="N65" s="49">
        <f t="shared" si="30"/>
        <v>0</v>
      </c>
      <c r="O65" s="50">
        <f t="shared" si="30"/>
        <v>0</v>
      </c>
      <c r="P65" s="49">
        <f t="shared" si="30"/>
        <v>21099000</v>
      </c>
      <c r="Q65" s="50">
        <f t="shared" si="30"/>
        <v>627324</v>
      </c>
      <c r="R65" s="34">
        <f t="shared" si="16"/>
        <v>22.373900971772329</v>
      </c>
      <c r="S65" s="35">
        <f t="shared" si="17"/>
        <v>-149.38175973353216</v>
      </c>
      <c r="T65" s="34">
        <f t="shared" si="18"/>
        <v>43.531814805644963</v>
      </c>
      <c r="U65" s="35">
        <f t="shared" si="19"/>
        <v>1.2943055211686061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201445000</v>
      </c>
      <c r="C8" s="36">
        <f t="shared" si="0"/>
        <v>-17808000</v>
      </c>
      <c r="D8" s="36">
        <f t="shared" si="0"/>
        <v>0</v>
      </c>
      <c r="E8" s="36">
        <f t="shared" si="0"/>
        <v>183637000</v>
      </c>
      <c r="F8" s="37">
        <f t="shared" si="0"/>
        <v>191637000</v>
      </c>
      <c r="G8" s="38">
        <f t="shared" si="0"/>
        <v>183637000</v>
      </c>
      <c r="H8" s="37">
        <f t="shared" si="0"/>
        <v>37716000</v>
      </c>
      <c r="I8" s="38">
        <f t="shared" si="0"/>
        <v>18667841</v>
      </c>
      <c r="J8" s="37">
        <f t="shared" si="0"/>
        <v>44414000</v>
      </c>
      <c r="K8" s="38">
        <f t="shared" si="0"/>
        <v>44312824</v>
      </c>
      <c r="L8" s="37">
        <f t="shared" si="0"/>
        <v>30779000</v>
      </c>
      <c r="M8" s="38">
        <f t="shared" si="0"/>
        <v>30230959</v>
      </c>
      <c r="N8" s="37">
        <f t="shared" si="0"/>
        <v>0</v>
      </c>
      <c r="O8" s="38">
        <f t="shared" si="0"/>
        <v>0</v>
      </c>
      <c r="P8" s="37">
        <f t="shared" si="0"/>
        <v>112909000</v>
      </c>
      <c r="Q8" s="38">
        <f t="shared" si="0"/>
        <v>93211624</v>
      </c>
      <c r="R8" s="16">
        <f>IF(($J8       =0),0,((($L8       -$J8       )/$J8       )*100))</f>
        <v>-30.699779348853966</v>
      </c>
      <c r="S8" s="17">
        <f>IF(($K8       =0),0,((($M8       -$K8       )/$K8       )*100))</f>
        <v>-31.778306433370169</v>
      </c>
      <c r="T8" s="16">
        <f>IF(($E8       =0),0,(($P8       /$E8       )*100))</f>
        <v>61.484885943464548</v>
      </c>
      <c r="U8" s="18">
        <f>IF(($E8       =0),0,(($Q8       /$E8       )*100))</f>
        <v>50.758629252274865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191890000</v>
      </c>
      <c r="C9" s="39">
        <f t="shared" si="2"/>
        <v>-17808000</v>
      </c>
      <c r="D9" s="39">
        <f t="shared" si="2"/>
        <v>0</v>
      </c>
      <c r="E9" s="39">
        <f t="shared" si="2"/>
        <v>174082000</v>
      </c>
      <c r="F9" s="40">
        <f t="shared" si="2"/>
        <v>182082000</v>
      </c>
      <c r="G9" s="41">
        <f t="shared" si="2"/>
        <v>174082000</v>
      </c>
      <c r="H9" s="40">
        <f t="shared" si="2"/>
        <v>37373000</v>
      </c>
      <c r="I9" s="41">
        <f t="shared" si="2"/>
        <v>18480507</v>
      </c>
      <c r="J9" s="40">
        <f t="shared" si="2"/>
        <v>40809000</v>
      </c>
      <c r="K9" s="41">
        <f t="shared" si="2"/>
        <v>42722475</v>
      </c>
      <c r="L9" s="40">
        <f t="shared" si="2"/>
        <v>28959000</v>
      </c>
      <c r="M9" s="41">
        <f t="shared" si="2"/>
        <v>26767902</v>
      </c>
      <c r="N9" s="40">
        <f t="shared" si="2"/>
        <v>0</v>
      </c>
      <c r="O9" s="41">
        <f t="shared" si="2"/>
        <v>0</v>
      </c>
      <c r="P9" s="40">
        <f t="shared" si="2"/>
        <v>107141000</v>
      </c>
      <c r="Q9" s="41">
        <f t="shared" si="2"/>
        <v>87970884</v>
      </c>
      <c r="R9" s="20">
        <f>IF(($J9       =0),0,((($L9       -$J9       )/$J9       )*100))</f>
        <v>-29.037712269352351</v>
      </c>
      <c r="S9" s="21">
        <f>IF(($K9       =0),0,((($M9       -$K9       )/$K9       )*100))</f>
        <v>-37.344683331197452</v>
      </c>
      <c r="T9" s="20">
        <f>IF(($E9       =0),0,(($P9       /$E9       )*100))</f>
        <v>61.546282786273132</v>
      </c>
      <c r="U9" s="22">
        <f>IF(($E9       =0),0,(($Q9       /$E9       )*100))</f>
        <v>50.534164359324919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112804000</v>
      </c>
      <c r="C10" s="42">
        <v>-138000</v>
      </c>
      <c r="D10" s="42"/>
      <c r="E10" s="42">
        <f t="shared" ref="E10:E41" si="4">$B10      +$C10      +$D10</f>
        <v>112666000</v>
      </c>
      <c r="F10" s="43">
        <v>112666000</v>
      </c>
      <c r="G10" s="44">
        <v>112666000</v>
      </c>
      <c r="H10" s="43">
        <v>24362000</v>
      </c>
      <c r="I10" s="44">
        <v>12072134</v>
      </c>
      <c r="J10" s="43">
        <v>28204000</v>
      </c>
      <c r="K10" s="44">
        <v>31335486</v>
      </c>
      <c r="L10" s="43">
        <v>25180000</v>
      </c>
      <c r="M10" s="44">
        <v>20651542</v>
      </c>
      <c r="N10" s="43"/>
      <c r="O10" s="44"/>
      <c r="P10" s="43">
        <f t="shared" ref="P10:P41" si="5">$H10      +$J10      +$L10      +$N10</f>
        <v>77746000</v>
      </c>
      <c r="Q10" s="44">
        <f t="shared" ref="Q10:Q41" si="6">$I10      +$K10      +$M10      +$O10</f>
        <v>64059162</v>
      </c>
      <c r="R10" s="24">
        <f t="shared" ref="R10:R41" si="7">IF(($J10      =0),0,((($L10      -$J10      )/$J10      )*100))</f>
        <v>-10.721883420791377</v>
      </c>
      <c r="S10" s="25">
        <f t="shared" ref="S10:S41" si="8">IF(($K10      =0),0,((($M10      -$K10      )/$K10      )*100))</f>
        <v>-34.095351193850959</v>
      </c>
      <c r="T10" s="24">
        <f t="shared" ref="T10:T41" si="9">IF(($E10      =0),0,(($P10      /$E10      )*100))</f>
        <v>69.005733761738227</v>
      </c>
      <c r="U10" s="26">
        <f t="shared" ref="U10:U41" si="10">IF(($E10      =0),0,(($Q10      /$E10      )*100))</f>
        <v>56.857580814087662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2924000</v>
      </c>
      <c r="C13" s="42">
        <v>6000000</v>
      </c>
      <c r="D13" s="42"/>
      <c r="E13" s="42">
        <f t="shared" si="4"/>
        <v>8924000</v>
      </c>
      <c r="F13" s="43">
        <v>8924000</v>
      </c>
      <c r="G13" s="44">
        <v>8924000</v>
      </c>
      <c r="H13" s="43">
        <v>600000</v>
      </c>
      <c r="I13" s="44"/>
      <c r="J13" s="43">
        <v>1400000</v>
      </c>
      <c r="K13" s="44">
        <v>639073</v>
      </c>
      <c r="L13" s="43"/>
      <c r="M13" s="44">
        <v>1343629</v>
      </c>
      <c r="N13" s="43"/>
      <c r="O13" s="44"/>
      <c r="P13" s="43">
        <f t="shared" si="5"/>
        <v>2000000</v>
      </c>
      <c r="Q13" s="44">
        <f t="shared" si="6"/>
        <v>1982702</v>
      </c>
      <c r="R13" s="24">
        <f t="shared" si="7"/>
        <v>-100</v>
      </c>
      <c r="S13" s="25">
        <f t="shared" si="8"/>
        <v>110.24656025211516</v>
      </c>
      <c r="T13" s="24">
        <f t="shared" si="9"/>
        <v>22.41147467503362</v>
      </c>
      <c r="U13" s="26">
        <f t="shared" si="10"/>
        <v>22.217637830569252</v>
      </c>
      <c r="V13" s="43"/>
      <c r="W13" s="44"/>
    </row>
    <row r="14" spans="1:23" x14ac:dyDescent="0.2">
      <c r="A14" s="23" t="s">
        <v>40</v>
      </c>
      <c r="B14" s="42">
        <v>26162000</v>
      </c>
      <c r="C14" s="42">
        <v>-15670000</v>
      </c>
      <c r="D14" s="42"/>
      <c r="E14" s="42">
        <f t="shared" si="4"/>
        <v>10492000</v>
      </c>
      <c r="F14" s="43">
        <v>10492000</v>
      </c>
      <c r="G14" s="44">
        <v>10492000</v>
      </c>
      <c r="H14" s="43">
        <v>6764000</v>
      </c>
      <c r="I14" s="44">
        <v>6408373</v>
      </c>
      <c r="J14" s="43">
        <v>1217000</v>
      </c>
      <c r="K14" s="44">
        <v>356284</v>
      </c>
      <c r="L14" s="43"/>
      <c r="M14" s="44"/>
      <c r="N14" s="43"/>
      <c r="O14" s="44"/>
      <c r="P14" s="43">
        <f t="shared" si="5"/>
        <v>7981000</v>
      </c>
      <c r="Q14" s="44">
        <f t="shared" si="6"/>
        <v>6764657</v>
      </c>
      <c r="R14" s="24">
        <f t="shared" si="7"/>
        <v>-100</v>
      </c>
      <c r="S14" s="25">
        <f t="shared" si="8"/>
        <v>-100</v>
      </c>
      <c r="T14" s="24">
        <f t="shared" si="9"/>
        <v>76.067479984750292</v>
      </c>
      <c r="U14" s="26">
        <f t="shared" si="10"/>
        <v>64.474428135722448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50000000</v>
      </c>
      <c r="C23" s="42">
        <v>-8000000</v>
      </c>
      <c r="D23" s="42"/>
      <c r="E23" s="42">
        <f t="shared" si="4"/>
        <v>42000000</v>
      </c>
      <c r="F23" s="43">
        <v>50000000</v>
      </c>
      <c r="G23" s="44">
        <v>42000000</v>
      </c>
      <c r="H23" s="43">
        <v>5647000</v>
      </c>
      <c r="I23" s="44"/>
      <c r="J23" s="43">
        <v>9988000</v>
      </c>
      <c r="K23" s="44">
        <v>10391632</v>
      </c>
      <c r="L23" s="43">
        <v>3779000</v>
      </c>
      <c r="M23" s="44">
        <v>4772731</v>
      </c>
      <c r="N23" s="43"/>
      <c r="O23" s="44"/>
      <c r="P23" s="43">
        <f t="shared" si="5"/>
        <v>19414000</v>
      </c>
      <c r="Q23" s="44">
        <f t="shared" si="6"/>
        <v>15164363</v>
      </c>
      <c r="R23" s="24">
        <f t="shared" si="7"/>
        <v>-62.164597517020425</v>
      </c>
      <c r="S23" s="25">
        <f t="shared" si="8"/>
        <v>-54.071400911810585</v>
      </c>
      <c r="T23" s="24">
        <f t="shared" si="9"/>
        <v>46.223809523809521</v>
      </c>
      <c r="U23" s="26">
        <f t="shared" si="10"/>
        <v>36.105626190476194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9555000</v>
      </c>
      <c r="C28" s="39">
        <f t="shared" si="11"/>
        <v>0</v>
      </c>
      <c r="D28" s="39">
        <f t="shared" si="11"/>
        <v>0</v>
      </c>
      <c r="E28" s="39">
        <f t="shared" si="11"/>
        <v>9555000</v>
      </c>
      <c r="F28" s="40">
        <f t="shared" si="11"/>
        <v>9555000</v>
      </c>
      <c r="G28" s="41">
        <f t="shared" si="11"/>
        <v>9555000</v>
      </c>
      <c r="H28" s="40">
        <f t="shared" si="11"/>
        <v>343000</v>
      </c>
      <c r="I28" s="41">
        <f t="shared" si="11"/>
        <v>187334</v>
      </c>
      <c r="J28" s="40">
        <f t="shared" si="11"/>
        <v>3605000</v>
      </c>
      <c r="K28" s="41">
        <f t="shared" si="11"/>
        <v>1590349</v>
      </c>
      <c r="L28" s="40">
        <f t="shared" si="11"/>
        <v>1820000</v>
      </c>
      <c r="M28" s="41">
        <f t="shared" si="11"/>
        <v>3463057</v>
      </c>
      <c r="N28" s="40">
        <f t="shared" si="11"/>
        <v>0</v>
      </c>
      <c r="O28" s="41">
        <f t="shared" si="11"/>
        <v>0</v>
      </c>
      <c r="P28" s="40">
        <f t="shared" si="11"/>
        <v>5768000</v>
      </c>
      <c r="Q28" s="41">
        <f t="shared" si="11"/>
        <v>5240740</v>
      </c>
      <c r="R28" s="20">
        <f t="shared" si="7"/>
        <v>-49.514563106796118</v>
      </c>
      <c r="S28" s="21">
        <f t="shared" si="8"/>
        <v>117.75453060931909</v>
      </c>
      <c r="T28" s="20">
        <f t="shared" si="9"/>
        <v>60.366300366300365</v>
      </c>
      <c r="U28" s="22">
        <f t="shared" si="10"/>
        <v>54.848142333856622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223000</v>
      </c>
      <c r="I31" s="44">
        <v>67729</v>
      </c>
      <c r="J31" s="43">
        <v>145000</v>
      </c>
      <c r="K31" s="44">
        <v>304793</v>
      </c>
      <c r="L31" s="43">
        <v>22000</v>
      </c>
      <c r="M31" s="44">
        <v>357713</v>
      </c>
      <c r="N31" s="43"/>
      <c r="O31" s="44"/>
      <c r="P31" s="43">
        <f t="shared" si="5"/>
        <v>390000</v>
      </c>
      <c r="Q31" s="44">
        <f t="shared" si="6"/>
        <v>730235</v>
      </c>
      <c r="R31" s="24">
        <f t="shared" si="7"/>
        <v>-84.827586206896555</v>
      </c>
      <c r="S31" s="25">
        <f t="shared" si="8"/>
        <v>17.36260347186451</v>
      </c>
      <c r="T31" s="24">
        <f t="shared" si="9"/>
        <v>13</v>
      </c>
      <c r="U31" s="26">
        <f t="shared" si="10"/>
        <v>24.341166666666666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1555000</v>
      </c>
      <c r="C33" s="42"/>
      <c r="D33" s="42"/>
      <c r="E33" s="42">
        <f t="shared" si="4"/>
        <v>1555000</v>
      </c>
      <c r="F33" s="43">
        <v>1555000</v>
      </c>
      <c r="G33" s="44">
        <v>1555000</v>
      </c>
      <c r="H33" s="43">
        <v>120000</v>
      </c>
      <c r="I33" s="44">
        <v>119605</v>
      </c>
      <c r="J33" s="43">
        <v>501000</v>
      </c>
      <c r="K33" s="44">
        <v>368760</v>
      </c>
      <c r="L33" s="43">
        <v>237000</v>
      </c>
      <c r="M33" s="44">
        <v>237354</v>
      </c>
      <c r="N33" s="43"/>
      <c r="O33" s="44"/>
      <c r="P33" s="43">
        <f t="shared" si="5"/>
        <v>858000</v>
      </c>
      <c r="Q33" s="44">
        <f t="shared" si="6"/>
        <v>725719</v>
      </c>
      <c r="R33" s="24">
        <f t="shared" si="7"/>
        <v>-52.694610778443121</v>
      </c>
      <c r="S33" s="25">
        <f t="shared" si="8"/>
        <v>-35.634559062805074</v>
      </c>
      <c r="T33" s="24">
        <f t="shared" si="9"/>
        <v>55.176848874598072</v>
      </c>
      <c r="U33" s="26">
        <f t="shared" si="10"/>
        <v>46.670032154340838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2959000</v>
      </c>
      <c r="K36" s="44">
        <v>916796</v>
      </c>
      <c r="L36" s="43">
        <v>1561000</v>
      </c>
      <c r="M36" s="44">
        <v>2867990</v>
      </c>
      <c r="N36" s="43"/>
      <c r="O36" s="44"/>
      <c r="P36" s="43">
        <f t="shared" si="5"/>
        <v>4520000</v>
      </c>
      <c r="Q36" s="44">
        <f t="shared" si="6"/>
        <v>3784786</v>
      </c>
      <c r="R36" s="24">
        <f t="shared" si="7"/>
        <v>-47.245691111862115</v>
      </c>
      <c r="S36" s="25">
        <f t="shared" si="8"/>
        <v>212.82749924737891</v>
      </c>
      <c r="T36" s="24">
        <f t="shared" si="9"/>
        <v>90.4</v>
      </c>
      <c r="U36" s="26">
        <f t="shared" si="10"/>
        <v>75.695719999999994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3241000</v>
      </c>
      <c r="C43" s="45">
        <f t="shared" si="20"/>
        <v>1655000</v>
      </c>
      <c r="D43" s="45">
        <f t="shared" si="20"/>
        <v>0</v>
      </c>
      <c r="E43" s="45">
        <f t="shared" si="20"/>
        <v>4896000</v>
      </c>
      <c r="F43" s="46">
        <f t="shared" si="20"/>
        <v>3141000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3241000</v>
      </c>
      <c r="C44" s="39">
        <f t="shared" si="22"/>
        <v>1655000</v>
      </c>
      <c r="D44" s="39">
        <f t="shared" si="22"/>
        <v>0</v>
      </c>
      <c r="E44" s="39">
        <f t="shared" si="22"/>
        <v>4896000</v>
      </c>
      <c r="F44" s="40">
        <f t="shared" si="22"/>
        <v>3141000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3141000</v>
      </c>
      <c r="C46" s="42">
        <v>1755000</v>
      </c>
      <c r="D46" s="42"/>
      <c r="E46" s="42">
        <f t="shared" si="13"/>
        <v>4896000</v>
      </c>
      <c r="F46" s="43">
        <v>3141000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204686000</v>
      </c>
      <c r="C61" s="39">
        <f t="shared" si="26"/>
        <v>-16153000</v>
      </c>
      <c r="D61" s="39">
        <f t="shared" si="26"/>
        <v>0</v>
      </c>
      <c r="E61" s="39">
        <f t="shared" si="26"/>
        <v>188533000</v>
      </c>
      <c r="F61" s="40">
        <f t="shared" si="26"/>
        <v>194778000</v>
      </c>
      <c r="G61" s="41">
        <f t="shared" si="26"/>
        <v>183637000</v>
      </c>
      <c r="H61" s="40">
        <f t="shared" si="26"/>
        <v>37716000</v>
      </c>
      <c r="I61" s="41">
        <f t="shared" si="26"/>
        <v>18667841</v>
      </c>
      <c r="J61" s="40">
        <f t="shared" si="26"/>
        <v>44414000</v>
      </c>
      <c r="K61" s="41">
        <f t="shared" si="26"/>
        <v>44312824</v>
      </c>
      <c r="L61" s="40">
        <f t="shared" si="26"/>
        <v>30779000</v>
      </c>
      <c r="M61" s="41">
        <f t="shared" si="26"/>
        <v>30230959</v>
      </c>
      <c r="N61" s="40">
        <f t="shared" si="26"/>
        <v>0</v>
      </c>
      <c r="O61" s="41">
        <f t="shared" si="26"/>
        <v>0</v>
      </c>
      <c r="P61" s="40">
        <f t="shared" si="26"/>
        <v>112909000</v>
      </c>
      <c r="Q61" s="41">
        <f t="shared" si="26"/>
        <v>93211624</v>
      </c>
      <c r="R61" s="20">
        <f t="shared" si="16"/>
        <v>-30.699779348853966</v>
      </c>
      <c r="S61" s="21">
        <f t="shared" si="17"/>
        <v>-31.778306433370169</v>
      </c>
      <c r="T61" s="20">
        <f t="shared" si="18"/>
        <v>59.888189335553989</v>
      </c>
      <c r="U61" s="22">
        <f t="shared" si="19"/>
        <v>49.440482037627362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204686000</v>
      </c>
      <c r="C65" s="48">
        <f t="shared" si="30"/>
        <v>-16153000</v>
      </c>
      <c r="D65" s="48">
        <f t="shared" si="30"/>
        <v>0</v>
      </c>
      <c r="E65" s="48">
        <f t="shared" si="30"/>
        <v>188533000</v>
      </c>
      <c r="F65" s="49">
        <f t="shared" si="30"/>
        <v>194778000</v>
      </c>
      <c r="G65" s="50">
        <f t="shared" si="30"/>
        <v>183637000</v>
      </c>
      <c r="H65" s="49">
        <f t="shared" si="30"/>
        <v>37716000</v>
      </c>
      <c r="I65" s="50">
        <f t="shared" si="30"/>
        <v>18667841</v>
      </c>
      <c r="J65" s="49">
        <f t="shared" si="30"/>
        <v>44414000</v>
      </c>
      <c r="K65" s="50">
        <f t="shared" si="30"/>
        <v>44312824</v>
      </c>
      <c r="L65" s="49">
        <f t="shared" si="30"/>
        <v>30779000</v>
      </c>
      <c r="M65" s="51">
        <f t="shared" si="30"/>
        <v>30230959</v>
      </c>
      <c r="N65" s="49">
        <f t="shared" si="30"/>
        <v>0</v>
      </c>
      <c r="O65" s="50">
        <f t="shared" si="30"/>
        <v>0</v>
      </c>
      <c r="P65" s="49">
        <f t="shared" si="30"/>
        <v>112909000</v>
      </c>
      <c r="Q65" s="50">
        <f t="shared" si="30"/>
        <v>93211624</v>
      </c>
      <c r="R65" s="34">
        <f t="shared" si="16"/>
        <v>-30.699779348853966</v>
      </c>
      <c r="S65" s="35">
        <f t="shared" si="17"/>
        <v>-31.778306433370169</v>
      </c>
      <c r="T65" s="34">
        <f t="shared" si="18"/>
        <v>59.888189335553989</v>
      </c>
      <c r="U65" s="35">
        <f t="shared" si="19"/>
        <v>49.440482037627362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67465000</v>
      </c>
      <c r="C8" s="36">
        <f t="shared" si="0"/>
        <v>19913000</v>
      </c>
      <c r="D8" s="36">
        <f t="shared" si="0"/>
        <v>0</v>
      </c>
      <c r="E8" s="36">
        <f t="shared" si="0"/>
        <v>87378000</v>
      </c>
      <c r="F8" s="37">
        <f t="shared" si="0"/>
        <v>67378000</v>
      </c>
      <c r="G8" s="38">
        <f t="shared" si="0"/>
        <v>87378000</v>
      </c>
      <c r="H8" s="37">
        <f t="shared" si="0"/>
        <v>9182000</v>
      </c>
      <c r="I8" s="38">
        <f t="shared" si="0"/>
        <v>0</v>
      </c>
      <c r="J8" s="37">
        <f t="shared" si="0"/>
        <v>16228000</v>
      </c>
      <c r="K8" s="38">
        <f t="shared" si="0"/>
        <v>0</v>
      </c>
      <c r="L8" s="37">
        <f t="shared" si="0"/>
        <v>16426000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41836000</v>
      </c>
      <c r="Q8" s="38">
        <f t="shared" si="0"/>
        <v>0</v>
      </c>
      <c r="R8" s="16">
        <f>IF(($J8       =0),0,((($L8       -$J8       )/$J8       )*100))</f>
        <v>1.2201133842740943</v>
      </c>
      <c r="S8" s="17">
        <f>IF(($K8       =0),0,((($M8       -$K8       )/$K8       )*100))</f>
        <v>0</v>
      </c>
      <c r="T8" s="16">
        <f>IF(($E8       =0),0,(($P8       /$E8       )*100))</f>
        <v>47.879328892856329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62351000</v>
      </c>
      <c r="C9" s="39">
        <f t="shared" si="2"/>
        <v>19913000</v>
      </c>
      <c r="D9" s="39">
        <f t="shared" si="2"/>
        <v>0</v>
      </c>
      <c r="E9" s="39">
        <f t="shared" si="2"/>
        <v>82264000</v>
      </c>
      <c r="F9" s="40">
        <f t="shared" si="2"/>
        <v>62264000</v>
      </c>
      <c r="G9" s="41">
        <f t="shared" si="2"/>
        <v>82264000</v>
      </c>
      <c r="H9" s="40">
        <f t="shared" si="2"/>
        <v>9004000</v>
      </c>
      <c r="I9" s="41">
        <f t="shared" si="2"/>
        <v>0</v>
      </c>
      <c r="J9" s="40">
        <f t="shared" si="2"/>
        <v>15565000</v>
      </c>
      <c r="K9" s="41">
        <f t="shared" si="2"/>
        <v>0</v>
      </c>
      <c r="L9" s="40">
        <f t="shared" si="2"/>
        <v>16313000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40882000</v>
      </c>
      <c r="Q9" s="41">
        <f t="shared" si="2"/>
        <v>0</v>
      </c>
      <c r="R9" s="20">
        <f>IF(($J9       =0),0,((($L9       -$J9       )/$J9       )*100))</f>
        <v>4.8056537102473502</v>
      </c>
      <c r="S9" s="21">
        <f>IF(($K9       =0),0,((($M9       -$K9       )/$K9       )*100))</f>
        <v>0</v>
      </c>
      <c r="T9" s="20">
        <f>IF(($E9       =0),0,(($P9       /$E9       )*100))</f>
        <v>49.696100359817173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32351000</v>
      </c>
      <c r="C10" s="42">
        <v>-87000</v>
      </c>
      <c r="D10" s="42"/>
      <c r="E10" s="42">
        <f t="shared" ref="E10:E41" si="4">$B10      +$C10      +$D10</f>
        <v>32264000</v>
      </c>
      <c r="F10" s="43">
        <v>32264000</v>
      </c>
      <c r="G10" s="44">
        <v>32264000</v>
      </c>
      <c r="H10" s="43">
        <v>3923000</v>
      </c>
      <c r="I10" s="44"/>
      <c r="J10" s="43">
        <v>14207000</v>
      </c>
      <c r="K10" s="44"/>
      <c r="L10" s="43">
        <v>6633000</v>
      </c>
      <c r="M10" s="44"/>
      <c r="N10" s="43"/>
      <c r="O10" s="44"/>
      <c r="P10" s="43">
        <f t="shared" ref="P10:P41" si="5">$H10      +$J10      +$L10      +$N10</f>
        <v>24763000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-53.311747729992256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76.751177783287872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30000000</v>
      </c>
      <c r="C23" s="42">
        <v>20000000</v>
      </c>
      <c r="D23" s="42"/>
      <c r="E23" s="42">
        <f t="shared" si="4"/>
        <v>50000000</v>
      </c>
      <c r="F23" s="43">
        <v>30000000</v>
      </c>
      <c r="G23" s="44">
        <v>50000000</v>
      </c>
      <c r="H23" s="43">
        <v>5081000</v>
      </c>
      <c r="I23" s="44"/>
      <c r="J23" s="43">
        <v>1358000</v>
      </c>
      <c r="K23" s="44"/>
      <c r="L23" s="43">
        <v>9680000</v>
      </c>
      <c r="M23" s="44"/>
      <c r="N23" s="43"/>
      <c r="O23" s="44"/>
      <c r="P23" s="43">
        <f t="shared" si="5"/>
        <v>16119000</v>
      </c>
      <c r="Q23" s="44">
        <f t="shared" si="6"/>
        <v>0</v>
      </c>
      <c r="R23" s="24">
        <f t="shared" si="7"/>
        <v>612.81296023564073</v>
      </c>
      <c r="S23" s="25">
        <f t="shared" si="8"/>
        <v>0</v>
      </c>
      <c r="T23" s="24">
        <f t="shared" si="9"/>
        <v>32.238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5114000</v>
      </c>
      <c r="C28" s="39">
        <f t="shared" si="11"/>
        <v>0</v>
      </c>
      <c r="D28" s="39">
        <f t="shared" si="11"/>
        <v>0</v>
      </c>
      <c r="E28" s="39">
        <f t="shared" si="11"/>
        <v>5114000</v>
      </c>
      <c r="F28" s="40">
        <f t="shared" si="11"/>
        <v>5114000</v>
      </c>
      <c r="G28" s="41">
        <f t="shared" si="11"/>
        <v>5114000</v>
      </c>
      <c r="H28" s="40">
        <f t="shared" si="11"/>
        <v>178000</v>
      </c>
      <c r="I28" s="41">
        <f t="shared" si="11"/>
        <v>0</v>
      </c>
      <c r="J28" s="40">
        <f t="shared" si="11"/>
        <v>663000</v>
      </c>
      <c r="K28" s="41">
        <f t="shared" si="11"/>
        <v>0</v>
      </c>
      <c r="L28" s="40">
        <f t="shared" si="11"/>
        <v>113000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954000</v>
      </c>
      <c r="Q28" s="41">
        <f t="shared" si="11"/>
        <v>0</v>
      </c>
      <c r="R28" s="20">
        <f t="shared" si="7"/>
        <v>-82.956259426847666</v>
      </c>
      <c r="S28" s="21">
        <f t="shared" si="8"/>
        <v>0</v>
      </c>
      <c r="T28" s="20">
        <f t="shared" si="9"/>
        <v>18.65467344544388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/>
      <c r="I31" s="44"/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1314000</v>
      </c>
      <c r="C33" s="42"/>
      <c r="D33" s="42"/>
      <c r="E33" s="42">
        <f t="shared" si="4"/>
        <v>1314000</v>
      </c>
      <c r="F33" s="43">
        <v>1314000</v>
      </c>
      <c r="G33" s="44">
        <v>1314000</v>
      </c>
      <c r="H33" s="43">
        <v>178000</v>
      </c>
      <c r="I33" s="44"/>
      <c r="J33" s="43">
        <v>663000</v>
      </c>
      <c r="K33" s="44"/>
      <c r="L33" s="43">
        <v>113000</v>
      </c>
      <c r="M33" s="44"/>
      <c r="N33" s="43"/>
      <c r="O33" s="44"/>
      <c r="P33" s="43">
        <f t="shared" si="5"/>
        <v>954000</v>
      </c>
      <c r="Q33" s="44">
        <f t="shared" si="6"/>
        <v>0</v>
      </c>
      <c r="R33" s="24">
        <f t="shared" si="7"/>
        <v>-82.956259426847666</v>
      </c>
      <c r="S33" s="25">
        <f t="shared" si="8"/>
        <v>0</v>
      </c>
      <c r="T33" s="24">
        <f t="shared" si="9"/>
        <v>72.602739726027394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5434000</v>
      </c>
      <c r="C43" s="45">
        <f t="shared" si="20"/>
        <v>3725000</v>
      </c>
      <c r="D43" s="45">
        <f t="shared" si="20"/>
        <v>0</v>
      </c>
      <c r="E43" s="45">
        <f t="shared" si="20"/>
        <v>9159000</v>
      </c>
      <c r="F43" s="46">
        <f t="shared" si="20"/>
        <v>5434000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5434000</v>
      </c>
      <c r="C44" s="39">
        <f t="shared" si="22"/>
        <v>3725000</v>
      </c>
      <c r="D44" s="39">
        <f t="shared" si="22"/>
        <v>0</v>
      </c>
      <c r="E44" s="39">
        <f t="shared" si="22"/>
        <v>9159000</v>
      </c>
      <c r="F44" s="40">
        <f t="shared" si="22"/>
        <v>5434000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5434000</v>
      </c>
      <c r="C46" s="42">
        <v>3725000</v>
      </c>
      <c r="D46" s="42"/>
      <c r="E46" s="42">
        <f t="shared" si="13"/>
        <v>9159000</v>
      </c>
      <c r="F46" s="43">
        <v>5434000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72899000</v>
      </c>
      <c r="C61" s="39">
        <f t="shared" si="26"/>
        <v>23638000</v>
      </c>
      <c r="D61" s="39">
        <f t="shared" si="26"/>
        <v>0</v>
      </c>
      <c r="E61" s="39">
        <f t="shared" si="26"/>
        <v>96537000</v>
      </c>
      <c r="F61" s="40">
        <f t="shared" si="26"/>
        <v>72812000</v>
      </c>
      <c r="G61" s="41">
        <f t="shared" si="26"/>
        <v>87378000</v>
      </c>
      <c r="H61" s="40">
        <f t="shared" si="26"/>
        <v>9182000</v>
      </c>
      <c r="I61" s="41">
        <f t="shared" si="26"/>
        <v>0</v>
      </c>
      <c r="J61" s="40">
        <f t="shared" si="26"/>
        <v>16228000</v>
      </c>
      <c r="K61" s="41">
        <f t="shared" si="26"/>
        <v>0</v>
      </c>
      <c r="L61" s="40">
        <f t="shared" si="26"/>
        <v>16426000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41836000</v>
      </c>
      <c r="Q61" s="41">
        <f t="shared" si="26"/>
        <v>0</v>
      </c>
      <c r="R61" s="20">
        <f t="shared" si="16"/>
        <v>1.2201133842740943</v>
      </c>
      <c r="S61" s="21">
        <f t="shared" si="17"/>
        <v>0</v>
      </c>
      <c r="T61" s="20">
        <f t="shared" si="18"/>
        <v>43.336751711778902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72899000</v>
      </c>
      <c r="C65" s="48">
        <f t="shared" si="30"/>
        <v>23638000</v>
      </c>
      <c r="D65" s="48">
        <f t="shared" si="30"/>
        <v>0</v>
      </c>
      <c r="E65" s="48">
        <f t="shared" si="30"/>
        <v>96537000</v>
      </c>
      <c r="F65" s="49">
        <f t="shared" si="30"/>
        <v>72812000</v>
      </c>
      <c r="G65" s="50">
        <f t="shared" si="30"/>
        <v>87378000</v>
      </c>
      <c r="H65" s="49">
        <f t="shared" si="30"/>
        <v>9182000</v>
      </c>
      <c r="I65" s="50">
        <f t="shared" si="30"/>
        <v>0</v>
      </c>
      <c r="J65" s="49">
        <f t="shared" si="30"/>
        <v>16228000</v>
      </c>
      <c r="K65" s="50">
        <f t="shared" si="30"/>
        <v>0</v>
      </c>
      <c r="L65" s="49">
        <f t="shared" si="30"/>
        <v>16426000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41836000</v>
      </c>
      <c r="Q65" s="50">
        <f t="shared" si="30"/>
        <v>0</v>
      </c>
      <c r="R65" s="34">
        <f t="shared" si="16"/>
        <v>1.2201133842740943</v>
      </c>
      <c r="S65" s="35">
        <f t="shared" si="17"/>
        <v>0</v>
      </c>
      <c r="T65" s="34">
        <f t="shared" si="18"/>
        <v>43.336751711778902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148128000</v>
      </c>
      <c r="C8" s="36">
        <f t="shared" si="0"/>
        <v>17778000</v>
      </c>
      <c r="D8" s="36">
        <f t="shared" si="0"/>
        <v>0</v>
      </c>
      <c r="E8" s="36">
        <f t="shared" si="0"/>
        <v>165906000</v>
      </c>
      <c r="F8" s="37">
        <f t="shared" si="0"/>
        <v>147906000</v>
      </c>
      <c r="G8" s="38">
        <f t="shared" si="0"/>
        <v>165906000</v>
      </c>
      <c r="H8" s="37">
        <f t="shared" si="0"/>
        <v>31430000</v>
      </c>
      <c r="I8" s="38">
        <f t="shared" si="0"/>
        <v>0</v>
      </c>
      <c r="J8" s="37">
        <f t="shared" si="0"/>
        <v>30223000</v>
      </c>
      <c r="K8" s="38">
        <f t="shared" si="0"/>
        <v>0</v>
      </c>
      <c r="L8" s="37">
        <f t="shared" si="0"/>
        <v>58993000</v>
      </c>
      <c r="M8" s="38">
        <f t="shared" si="0"/>
        <v>25950000</v>
      </c>
      <c r="N8" s="37">
        <f t="shared" si="0"/>
        <v>0</v>
      </c>
      <c r="O8" s="38">
        <f t="shared" si="0"/>
        <v>0</v>
      </c>
      <c r="P8" s="37">
        <f t="shared" si="0"/>
        <v>120646000</v>
      </c>
      <c r="Q8" s="38">
        <f t="shared" si="0"/>
        <v>25950000</v>
      </c>
      <c r="R8" s="16">
        <f>IF(($J8       =0),0,((($L8       -$J8       )/$J8       )*100))</f>
        <v>95.192403136683978</v>
      </c>
      <c r="S8" s="17">
        <f>IF(($K8       =0),0,((($M8       -$K8       )/$K8       )*100))</f>
        <v>0</v>
      </c>
      <c r="T8" s="16">
        <f>IF(($E8       =0),0,(($P8       /$E8       )*100))</f>
        <v>72.719491760394433</v>
      </c>
      <c r="U8" s="18">
        <f>IF(($E8       =0),0,(($Q8       /$E8       )*100))</f>
        <v>15.641387291598857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142951000</v>
      </c>
      <c r="C9" s="39">
        <f t="shared" si="2"/>
        <v>17778000</v>
      </c>
      <c r="D9" s="39">
        <f t="shared" si="2"/>
        <v>0</v>
      </c>
      <c r="E9" s="39">
        <f t="shared" si="2"/>
        <v>160729000</v>
      </c>
      <c r="F9" s="40">
        <f t="shared" si="2"/>
        <v>142729000</v>
      </c>
      <c r="G9" s="41">
        <f t="shared" si="2"/>
        <v>160729000</v>
      </c>
      <c r="H9" s="40">
        <f t="shared" si="2"/>
        <v>30938000</v>
      </c>
      <c r="I9" s="41">
        <f t="shared" si="2"/>
        <v>0</v>
      </c>
      <c r="J9" s="40">
        <f t="shared" si="2"/>
        <v>27708000</v>
      </c>
      <c r="K9" s="41">
        <f t="shared" si="2"/>
        <v>0</v>
      </c>
      <c r="L9" s="40">
        <f t="shared" si="2"/>
        <v>58888000</v>
      </c>
      <c r="M9" s="41">
        <f t="shared" si="2"/>
        <v>21989000</v>
      </c>
      <c r="N9" s="40">
        <f t="shared" si="2"/>
        <v>0</v>
      </c>
      <c r="O9" s="41">
        <f t="shared" si="2"/>
        <v>0</v>
      </c>
      <c r="P9" s="40">
        <f t="shared" si="2"/>
        <v>117534000</v>
      </c>
      <c r="Q9" s="41">
        <f t="shared" si="2"/>
        <v>21989000</v>
      </c>
      <c r="R9" s="20">
        <f>IF(($J9       =0),0,((($L9       -$J9       )/$J9       )*100))</f>
        <v>112.53067706077667</v>
      </c>
      <c r="S9" s="21">
        <f>IF(($K9       =0),0,((($M9       -$K9       )/$K9       )*100))</f>
        <v>0</v>
      </c>
      <c r="T9" s="20">
        <f>IF(($E9       =0),0,(($P9       /$E9       )*100))</f>
        <v>73.125571614332202</v>
      </c>
      <c r="U9" s="22">
        <f>IF(($E9       =0),0,(($Q9       /$E9       )*100))</f>
        <v>13.680791891942338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77712000</v>
      </c>
      <c r="C10" s="42">
        <v>-222000</v>
      </c>
      <c r="D10" s="42"/>
      <c r="E10" s="42">
        <f t="shared" ref="E10:E41" si="4">$B10      +$C10      +$D10</f>
        <v>77490000</v>
      </c>
      <c r="F10" s="43">
        <v>77490000</v>
      </c>
      <c r="G10" s="44">
        <v>77490000</v>
      </c>
      <c r="H10" s="43">
        <v>23583000</v>
      </c>
      <c r="I10" s="44"/>
      <c r="J10" s="43">
        <v>23023000</v>
      </c>
      <c r="K10" s="44"/>
      <c r="L10" s="43">
        <v>28469000</v>
      </c>
      <c r="M10" s="44"/>
      <c r="N10" s="43"/>
      <c r="O10" s="44"/>
      <c r="P10" s="43">
        <f t="shared" ref="P10:P41" si="5">$H10      +$J10      +$L10      +$N10</f>
        <v>75075000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23.654606263301918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96.883468834688344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10243000</v>
      </c>
      <c r="C13" s="42"/>
      <c r="D13" s="42"/>
      <c r="E13" s="42">
        <f t="shared" si="4"/>
        <v>10243000</v>
      </c>
      <c r="F13" s="43">
        <v>10243000</v>
      </c>
      <c r="G13" s="44">
        <v>10243000</v>
      </c>
      <c r="H13" s="43"/>
      <c r="I13" s="44"/>
      <c r="J13" s="43">
        <v>446000</v>
      </c>
      <c r="K13" s="44"/>
      <c r="L13" s="43">
        <v>3960000</v>
      </c>
      <c r="M13" s="44">
        <v>765000</v>
      </c>
      <c r="N13" s="43"/>
      <c r="O13" s="44"/>
      <c r="P13" s="43">
        <f t="shared" si="5"/>
        <v>4406000</v>
      </c>
      <c r="Q13" s="44">
        <f t="shared" si="6"/>
        <v>765000</v>
      </c>
      <c r="R13" s="24">
        <f t="shared" si="7"/>
        <v>787.89237668161434</v>
      </c>
      <c r="S13" s="25">
        <f t="shared" si="8"/>
        <v>0</v>
      </c>
      <c r="T13" s="24">
        <f t="shared" si="9"/>
        <v>43.014741774870643</v>
      </c>
      <c r="U13" s="26">
        <f t="shared" si="10"/>
        <v>7.4685150834716385</v>
      </c>
      <c r="V13" s="43"/>
      <c r="W13" s="44"/>
    </row>
    <row r="14" spans="1:23" x14ac:dyDescent="0.2">
      <c r="A14" s="23" t="s">
        <v>40</v>
      </c>
      <c r="B14" s="42">
        <v>5000000</v>
      </c>
      <c r="C14" s="42"/>
      <c r="D14" s="42"/>
      <c r="E14" s="42">
        <f t="shared" si="4"/>
        <v>5000000</v>
      </c>
      <c r="F14" s="43">
        <v>5000000</v>
      </c>
      <c r="G14" s="44">
        <v>5000000</v>
      </c>
      <c r="H14" s="43"/>
      <c r="I14" s="44"/>
      <c r="J14" s="43"/>
      <c r="K14" s="44"/>
      <c r="L14" s="43">
        <v>4985000</v>
      </c>
      <c r="M14" s="44"/>
      <c r="N14" s="43"/>
      <c r="O14" s="44"/>
      <c r="P14" s="43">
        <f t="shared" si="5"/>
        <v>4985000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99.7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49996000</v>
      </c>
      <c r="C23" s="42">
        <v>18000000</v>
      </c>
      <c r="D23" s="42"/>
      <c r="E23" s="42">
        <f t="shared" si="4"/>
        <v>67996000</v>
      </c>
      <c r="F23" s="43">
        <v>49996000</v>
      </c>
      <c r="G23" s="44">
        <v>67996000</v>
      </c>
      <c r="H23" s="43">
        <v>7355000</v>
      </c>
      <c r="I23" s="44"/>
      <c r="J23" s="43">
        <v>4239000</v>
      </c>
      <c r="K23" s="44"/>
      <c r="L23" s="43">
        <v>21474000</v>
      </c>
      <c r="M23" s="44">
        <v>21224000</v>
      </c>
      <c r="N23" s="43"/>
      <c r="O23" s="44"/>
      <c r="P23" s="43">
        <f t="shared" si="5"/>
        <v>33068000</v>
      </c>
      <c r="Q23" s="44">
        <f t="shared" si="6"/>
        <v>21224000</v>
      </c>
      <c r="R23" s="24">
        <f t="shared" si="7"/>
        <v>406.58174097664545</v>
      </c>
      <c r="S23" s="25">
        <f t="shared" si="8"/>
        <v>0</v>
      </c>
      <c r="T23" s="24">
        <f t="shared" si="9"/>
        <v>48.632272486616863</v>
      </c>
      <c r="U23" s="26">
        <f t="shared" si="10"/>
        <v>31.213600800047058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5177000</v>
      </c>
      <c r="C28" s="39">
        <f t="shared" si="11"/>
        <v>0</v>
      </c>
      <c r="D28" s="39">
        <f t="shared" si="11"/>
        <v>0</v>
      </c>
      <c r="E28" s="39">
        <f t="shared" si="11"/>
        <v>5177000</v>
      </c>
      <c r="F28" s="40">
        <f t="shared" si="11"/>
        <v>5177000</v>
      </c>
      <c r="G28" s="41">
        <f t="shared" si="11"/>
        <v>5177000</v>
      </c>
      <c r="H28" s="40">
        <f t="shared" si="11"/>
        <v>492000</v>
      </c>
      <c r="I28" s="41">
        <f t="shared" si="11"/>
        <v>0</v>
      </c>
      <c r="J28" s="40">
        <f t="shared" si="11"/>
        <v>2515000</v>
      </c>
      <c r="K28" s="41">
        <f t="shared" si="11"/>
        <v>0</v>
      </c>
      <c r="L28" s="40">
        <f t="shared" si="11"/>
        <v>105000</v>
      </c>
      <c r="M28" s="41">
        <f t="shared" si="11"/>
        <v>3961000</v>
      </c>
      <c r="N28" s="40">
        <f t="shared" si="11"/>
        <v>0</v>
      </c>
      <c r="O28" s="41">
        <f t="shared" si="11"/>
        <v>0</v>
      </c>
      <c r="P28" s="40">
        <f t="shared" si="11"/>
        <v>3112000</v>
      </c>
      <c r="Q28" s="41">
        <f t="shared" si="11"/>
        <v>3961000</v>
      </c>
      <c r="R28" s="20">
        <f t="shared" si="7"/>
        <v>-95.825049701789268</v>
      </c>
      <c r="S28" s="21">
        <f t="shared" si="8"/>
        <v>0</v>
      </c>
      <c r="T28" s="20">
        <f t="shared" si="9"/>
        <v>60.112033996523081</v>
      </c>
      <c r="U28" s="22">
        <f t="shared" si="10"/>
        <v>76.511493142746772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432000</v>
      </c>
      <c r="I31" s="44"/>
      <c r="J31" s="43">
        <v>819000</v>
      </c>
      <c r="K31" s="44"/>
      <c r="L31" s="43">
        <v>105000</v>
      </c>
      <c r="M31" s="44">
        <v>1251000</v>
      </c>
      <c r="N31" s="43"/>
      <c r="O31" s="44"/>
      <c r="P31" s="43">
        <f t="shared" si="5"/>
        <v>1356000</v>
      </c>
      <c r="Q31" s="44">
        <f t="shared" si="6"/>
        <v>1251000</v>
      </c>
      <c r="R31" s="24">
        <f t="shared" si="7"/>
        <v>-87.179487179487182</v>
      </c>
      <c r="S31" s="25">
        <f t="shared" si="8"/>
        <v>0</v>
      </c>
      <c r="T31" s="24">
        <f t="shared" si="9"/>
        <v>45.2</v>
      </c>
      <c r="U31" s="26">
        <f t="shared" si="10"/>
        <v>41.699999999999996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2177000</v>
      </c>
      <c r="C33" s="42"/>
      <c r="D33" s="42"/>
      <c r="E33" s="42">
        <f t="shared" si="4"/>
        <v>2177000</v>
      </c>
      <c r="F33" s="43">
        <v>2177000</v>
      </c>
      <c r="G33" s="44">
        <v>2177000</v>
      </c>
      <c r="H33" s="43">
        <v>60000</v>
      </c>
      <c r="I33" s="44"/>
      <c r="J33" s="43">
        <v>1696000</v>
      </c>
      <c r="K33" s="44"/>
      <c r="L33" s="43"/>
      <c r="M33" s="44">
        <v>2710000</v>
      </c>
      <c r="N33" s="43"/>
      <c r="O33" s="44"/>
      <c r="P33" s="43">
        <f t="shared" si="5"/>
        <v>1756000</v>
      </c>
      <c r="Q33" s="44">
        <f t="shared" si="6"/>
        <v>2710000</v>
      </c>
      <c r="R33" s="24">
        <f t="shared" si="7"/>
        <v>-100</v>
      </c>
      <c r="S33" s="25">
        <f t="shared" si="8"/>
        <v>0</v>
      </c>
      <c r="T33" s="24">
        <f t="shared" si="9"/>
        <v>80.661460725769402</v>
      </c>
      <c r="U33" s="26">
        <f t="shared" si="10"/>
        <v>124.48323380799265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54309000</v>
      </c>
      <c r="C43" s="45">
        <f t="shared" si="20"/>
        <v>469000</v>
      </c>
      <c r="D43" s="45">
        <f t="shared" si="20"/>
        <v>0</v>
      </c>
      <c r="E43" s="45">
        <f t="shared" si="20"/>
        <v>54778000</v>
      </c>
      <c r="F43" s="46">
        <f t="shared" si="20"/>
        <v>54550000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54309000</v>
      </c>
      <c r="C44" s="39">
        <f t="shared" si="22"/>
        <v>469000</v>
      </c>
      <c r="D44" s="39">
        <f t="shared" si="22"/>
        <v>0</v>
      </c>
      <c r="E44" s="39">
        <f t="shared" si="22"/>
        <v>54778000</v>
      </c>
      <c r="F44" s="40">
        <f t="shared" si="22"/>
        <v>54550000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53737000</v>
      </c>
      <c r="C45" s="42"/>
      <c r="D45" s="42"/>
      <c r="E45" s="42">
        <f t="shared" si="13"/>
        <v>53737000</v>
      </c>
      <c r="F45" s="43">
        <v>53737000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472000</v>
      </c>
      <c r="C46" s="42">
        <v>228000</v>
      </c>
      <c r="D46" s="42"/>
      <c r="E46" s="42">
        <f t="shared" si="13"/>
        <v>700000</v>
      </c>
      <c r="F46" s="43">
        <v>472000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241000</v>
      </c>
      <c r="D47" s="42"/>
      <c r="E47" s="42">
        <f t="shared" si="13"/>
        <v>341000</v>
      </c>
      <c r="F47" s="43">
        <v>341000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202437000</v>
      </c>
      <c r="C61" s="39">
        <f t="shared" si="26"/>
        <v>18247000</v>
      </c>
      <c r="D61" s="39">
        <f t="shared" si="26"/>
        <v>0</v>
      </c>
      <c r="E61" s="39">
        <f t="shared" si="26"/>
        <v>220684000</v>
      </c>
      <c r="F61" s="40">
        <f t="shared" si="26"/>
        <v>202456000</v>
      </c>
      <c r="G61" s="41">
        <f t="shared" si="26"/>
        <v>165906000</v>
      </c>
      <c r="H61" s="40">
        <f t="shared" si="26"/>
        <v>31430000</v>
      </c>
      <c r="I61" s="41">
        <f t="shared" si="26"/>
        <v>0</v>
      </c>
      <c r="J61" s="40">
        <f t="shared" si="26"/>
        <v>30223000</v>
      </c>
      <c r="K61" s="41">
        <f t="shared" si="26"/>
        <v>0</v>
      </c>
      <c r="L61" s="40">
        <f t="shared" si="26"/>
        <v>58993000</v>
      </c>
      <c r="M61" s="41">
        <f t="shared" si="26"/>
        <v>25950000</v>
      </c>
      <c r="N61" s="40">
        <f t="shared" si="26"/>
        <v>0</v>
      </c>
      <c r="O61" s="41">
        <f t="shared" si="26"/>
        <v>0</v>
      </c>
      <c r="P61" s="40">
        <f t="shared" si="26"/>
        <v>120646000</v>
      </c>
      <c r="Q61" s="41">
        <f t="shared" si="26"/>
        <v>25950000</v>
      </c>
      <c r="R61" s="20">
        <f t="shared" si="16"/>
        <v>95.192403136683978</v>
      </c>
      <c r="S61" s="21">
        <f t="shared" si="17"/>
        <v>0</v>
      </c>
      <c r="T61" s="20">
        <f t="shared" si="18"/>
        <v>54.669119646190936</v>
      </c>
      <c r="U61" s="22">
        <f t="shared" si="19"/>
        <v>11.758895071686212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202437000</v>
      </c>
      <c r="C65" s="48">
        <f t="shared" si="30"/>
        <v>18247000</v>
      </c>
      <c r="D65" s="48">
        <f t="shared" si="30"/>
        <v>0</v>
      </c>
      <c r="E65" s="48">
        <f t="shared" si="30"/>
        <v>220684000</v>
      </c>
      <c r="F65" s="49">
        <f t="shared" si="30"/>
        <v>202456000</v>
      </c>
      <c r="G65" s="50">
        <f t="shared" si="30"/>
        <v>165906000</v>
      </c>
      <c r="H65" s="49">
        <f t="shared" si="30"/>
        <v>31430000</v>
      </c>
      <c r="I65" s="50">
        <f t="shared" si="30"/>
        <v>0</v>
      </c>
      <c r="J65" s="49">
        <f t="shared" si="30"/>
        <v>30223000</v>
      </c>
      <c r="K65" s="50">
        <f t="shared" si="30"/>
        <v>0</v>
      </c>
      <c r="L65" s="49">
        <f t="shared" si="30"/>
        <v>58993000</v>
      </c>
      <c r="M65" s="51">
        <f t="shared" si="30"/>
        <v>25950000</v>
      </c>
      <c r="N65" s="49">
        <f t="shared" si="30"/>
        <v>0</v>
      </c>
      <c r="O65" s="50">
        <f t="shared" si="30"/>
        <v>0</v>
      </c>
      <c r="P65" s="49">
        <f t="shared" si="30"/>
        <v>120646000</v>
      </c>
      <c r="Q65" s="50">
        <f t="shared" si="30"/>
        <v>25950000</v>
      </c>
      <c r="R65" s="34">
        <f t="shared" si="16"/>
        <v>95.192403136683978</v>
      </c>
      <c r="S65" s="35">
        <f t="shared" si="17"/>
        <v>0</v>
      </c>
      <c r="T65" s="34">
        <f t="shared" si="18"/>
        <v>54.669119646190936</v>
      </c>
      <c r="U65" s="35">
        <f t="shared" si="19"/>
        <v>11.758895071686212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354069000</v>
      </c>
      <c r="C8" s="36">
        <f t="shared" si="0"/>
        <v>-2894000</v>
      </c>
      <c r="D8" s="36">
        <f t="shared" si="0"/>
        <v>0</v>
      </c>
      <c r="E8" s="36">
        <f t="shared" si="0"/>
        <v>351175000</v>
      </c>
      <c r="F8" s="37">
        <f t="shared" si="0"/>
        <v>351175000</v>
      </c>
      <c r="G8" s="38">
        <f t="shared" si="0"/>
        <v>351175000</v>
      </c>
      <c r="H8" s="37">
        <f t="shared" si="0"/>
        <v>59255000</v>
      </c>
      <c r="I8" s="38">
        <f t="shared" si="0"/>
        <v>66753076</v>
      </c>
      <c r="J8" s="37">
        <f t="shared" si="0"/>
        <v>136980000</v>
      </c>
      <c r="K8" s="38">
        <f t="shared" si="0"/>
        <v>-353009501</v>
      </c>
      <c r="L8" s="37">
        <f t="shared" si="0"/>
        <v>39384000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235619000</v>
      </c>
      <c r="Q8" s="38">
        <f t="shared" si="0"/>
        <v>-286256425</v>
      </c>
      <c r="R8" s="16">
        <f>IF(($J8       =0),0,((($L8       -$J8       )/$J8       )*100))</f>
        <v>-71.248357424441522</v>
      </c>
      <c r="S8" s="17">
        <f>IF(($K8       =0),0,((($M8       -$K8       )/$K8       )*100))</f>
        <v>-100</v>
      </c>
      <c r="T8" s="16">
        <f>IF(($E8       =0),0,(($P8       /$E8       )*100))</f>
        <v>67.094468569801379</v>
      </c>
      <c r="U8" s="18">
        <f>IF(($E8       =0),0,(($Q8       /$E8       )*100))</f>
        <v>-81.513896205595501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348778000</v>
      </c>
      <c r="C9" s="39">
        <f t="shared" si="2"/>
        <v>-2894000</v>
      </c>
      <c r="D9" s="39">
        <f t="shared" si="2"/>
        <v>0</v>
      </c>
      <c r="E9" s="39">
        <f t="shared" si="2"/>
        <v>345884000</v>
      </c>
      <c r="F9" s="40">
        <f t="shared" si="2"/>
        <v>345884000</v>
      </c>
      <c r="G9" s="41">
        <f t="shared" si="2"/>
        <v>345884000</v>
      </c>
      <c r="H9" s="40">
        <f t="shared" si="2"/>
        <v>58848000</v>
      </c>
      <c r="I9" s="41">
        <f t="shared" si="2"/>
        <v>63934284</v>
      </c>
      <c r="J9" s="40">
        <f t="shared" si="2"/>
        <v>136186000</v>
      </c>
      <c r="K9" s="41">
        <f t="shared" si="2"/>
        <v>-353009501</v>
      </c>
      <c r="L9" s="40">
        <f t="shared" si="2"/>
        <v>38795000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233829000</v>
      </c>
      <c r="Q9" s="41">
        <f t="shared" si="2"/>
        <v>-289075217</v>
      </c>
      <c r="R9" s="20">
        <f>IF(($J9       =0),0,((($L9       -$J9       )/$J9       )*100))</f>
        <v>-71.513224560527505</v>
      </c>
      <c r="S9" s="21">
        <f>IF(($K9       =0),0,((($M9       -$K9       )/$K9       )*100))</f>
        <v>-100</v>
      </c>
      <c r="T9" s="20">
        <f>IF(($E9       =0),0,(($P9       /$E9       )*100))</f>
        <v>67.603300528500881</v>
      </c>
      <c r="U9" s="22">
        <f>IF(($E9       =0),0,(($Q9       /$E9       )*100))</f>
        <v>-83.575770200414013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345927000</v>
      </c>
      <c r="C10" s="42">
        <v>-3513000</v>
      </c>
      <c r="D10" s="42"/>
      <c r="E10" s="42">
        <f t="shared" ref="E10:E41" si="4">$B10      +$C10      +$D10</f>
        <v>342414000</v>
      </c>
      <c r="F10" s="43">
        <v>342414000</v>
      </c>
      <c r="G10" s="44">
        <v>342414000</v>
      </c>
      <c r="H10" s="43">
        <v>58229000</v>
      </c>
      <c r="I10" s="44">
        <v>61206286</v>
      </c>
      <c r="J10" s="43">
        <v>135013000</v>
      </c>
      <c r="K10" s="44">
        <v>-353009501</v>
      </c>
      <c r="L10" s="43">
        <v>38073000</v>
      </c>
      <c r="M10" s="44"/>
      <c r="N10" s="43"/>
      <c r="O10" s="44"/>
      <c r="P10" s="43">
        <f t="shared" ref="P10:P41" si="5">$H10      +$J10      +$L10      +$N10</f>
        <v>231315000</v>
      </c>
      <c r="Q10" s="44">
        <f t="shared" ref="Q10:Q41" si="6">$I10      +$K10      +$M10      +$O10</f>
        <v>-291803215</v>
      </c>
      <c r="R10" s="24">
        <f t="shared" ref="R10:R41" si="7">IF(($J10      =0),0,((($L10      -$J10      )/$J10      )*100))</f>
        <v>-71.800493285831735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67.5541887890098</v>
      </c>
      <c r="U10" s="26">
        <f t="shared" ref="U10:U41" si="10">IF(($E10      =0),0,(($Q10      /$E10      )*100))</f>
        <v>-85.219417138317937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2851000</v>
      </c>
      <c r="C16" s="42">
        <v>619000</v>
      </c>
      <c r="D16" s="42"/>
      <c r="E16" s="42">
        <f t="shared" si="4"/>
        <v>3470000</v>
      </c>
      <c r="F16" s="43">
        <v>3470000</v>
      </c>
      <c r="G16" s="44">
        <v>3470000</v>
      </c>
      <c r="H16" s="43">
        <v>619000</v>
      </c>
      <c r="I16" s="44">
        <v>2727998</v>
      </c>
      <c r="J16" s="43">
        <v>1173000</v>
      </c>
      <c r="K16" s="44"/>
      <c r="L16" s="43">
        <v>722000</v>
      </c>
      <c r="M16" s="44"/>
      <c r="N16" s="43"/>
      <c r="O16" s="44"/>
      <c r="P16" s="43">
        <f t="shared" si="5"/>
        <v>2514000</v>
      </c>
      <c r="Q16" s="44">
        <f t="shared" si="6"/>
        <v>2727998</v>
      </c>
      <c r="R16" s="24">
        <f t="shared" si="7"/>
        <v>-38.448422847399826</v>
      </c>
      <c r="S16" s="25">
        <f t="shared" si="8"/>
        <v>0</v>
      </c>
      <c r="T16" s="24">
        <f t="shared" si="9"/>
        <v>72.449567723342938</v>
      </c>
      <c r="U16" s="26">
        <f t="shared" si="10"/>
        <v>78.616657060518733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5291000</v>
      </c>
      <c r="C28" s="39">
        <f t="shared" si="11"/>
        <v>0</v>
      </c>
      <c r="D28" s="39">
        <f t="shared" si="11"/>
        <v>0</v>
      </c>
      <c r="E28" s="39">
        <f t="shared" si="11"/>
        <v>5291000</v>
      </c>
      <c r="F28" s="40">
        <f t="shared" si="11"/>
        <v>5291000</v>
      </c>
      <c r="G28" s="41">
        <f t="shared" si="11"/>
        <v>5291000</v>
      </c>
      <c r="H28" s="40">
        <f t="shared" si="11"/>
        <v>407000</v>
      </c>
      <c r="I28" s="41">
        <f t="shared" si="11"/>
        <v>2818792</v>
      </c>
      <c r="J28" s="40">
        <f t="shared" si="11"/>
        <v>794000</v>
      </c>
      <c r="K28" s="41">
        <f t="shared" si="11"/>
        <v>0</v>
      </c>
      <c r="L28" s="40">
        <f t="shared" si="11"/>
        <v>589000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1790000</v>
      </c>
      <c r="Q28" s="41">
        <f t="shared" si="11"/>
        <v>2818792</v>
      </c>
      <c r="R28" s="20">
        <f t="shared" si="7"/>
        <v>-25.818639798488661</v>
      </c>
      <c r="S28" s="21">
        <f t="shared" si="8"/>
        <v>0</v>
      </c>
      <c r="T28" s="20">
        <f t="shared" si="9"/>
        <v>33.831033831033828</v>
      </c>
      <c r="U28" s="22">
        <f t="shared" si="10"/>
        <v>53.275222075222075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407000</v>
      </c>
      <c r="I31" s="44">
        <v>1633034</v>
      </c>
      <c r="J31" s="43">
        <v>26000</v>
      </c>
      <c r="K31" s="44"/>
      <c r="L31" s="43">
        <v>52000</v>
      </c>
      <c r="M31" s="44"/>
      <c r="N31" s="43"/>
      <c r="O31" s="44"/>
      <c r="P31" s="43">
        <f t="shared" si="5"/>
        <v>485000</v>
      </c>
      <c r="Q31" s="44">
        <f t="shared" si="6"/>
        <v>1633034</v>
      </c>
      <c r="R31" s="24">
        <f t="shared" si="7"/>
        <v>100</v>
      </c>
      <c r="S31" s="25">
        <f t="shared" si="8"/>
        <v>0</v>
      </c>
      <c r="T31" s="24">
        <f t="shared" si="9"/>
        <v>16.166666666666664</v>
      </c>
      <c r="U31" s="26">
        <f t="shared" si="10"/>
        <v>54.434466666666673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2291000</v>
      </c>
      <c r="C33" s="42"/>
      <c r="D33" s="42"/>
      <c r="E33" s="42">
        <f t="shared" si="4"/>
        <v>2291000</v>
      </c>
      <c r="F33" s="43">
        <v>2291000</v>
      </c>
      <c r="G33" s="44">
        <v>2291000</v>
      </c>
      <c r="H33" s="43"/>
      <c r="I33" s="44">
        <v>1185758</v>
      </c>
      <c r="J33" s="43">
        <v>768000</v>
      </c>
      <c r="K33" s="44"/>
      <c r="L33" s="43">
        <v>537000</v>
      </c>
      <c r="M33" s="44"/>
      <c r="N33" s="43"/>
      <c r="O33" s="44"/>
      <c r="P33" s="43">
        <f t="shared" si="5"/>
        <v>1305000</v>
      </c>
      <c r="Q33" s="44">
        <f t="shared" si="6"/>
        <v>1185758</v>
      </c>
      <c r="R33" s="24">
        <f t="shared" si="7"/>
        <v>-30.078125</v>
      </c>
      <c r="S33" s="25">
        <f t="shared" si="8"/>
        <v>0</v>
      </c>
      <c r="T33" s="24">
        <f t="shared" si="9"/>
        <v>56.962025316455701</v>
      </c>
      <c r="U33" s="26">
        <f t="shared" si="10"/>
        <v>51.757223919685721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176333000</v>
      </c>
      <c r="C43" s="45">
        <f t="shared" si="20"/>
        <v>0</v>
      </c>
      <c r="D43" s="45">
        <f t="shared" si="20"/>
        <v>0</v>
      </c>
      <c r="E43" s="45">
        <f t="shared" si="20"/>
        <v>176333000</v>
      </c>
      <c r="F43" s="46">
        <f t="shared" si="20"/>
        <v>176333000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173188000</v>
      </c>
      <c r="C44" s="39">
        <f t="shared" si="22"/>
        <v>0</v>
      </c>
      <c r="D44" s="39">
        <f t="shared" si="22"/>
        <v>0</v>
      </c>
      <c r="E44" s="39">
        <f t="shared" si="22"/>
        <v>173188000</v>
      </c>
      <c r="F44" s="40">
        <f t="shared" si="22"/>
        <v>173188000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55000000</v>
      </c>
      <c r="C45" s="42"/>
      <c r="D45" s="42"/>
      <c r="E45" s="42">
        <f t="shared" si="13"/>
        <v>55000000</v>
      </c>
      <c r="F45" s="43">
        <v>55000000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118188000</v>
      </c>
      <c r="C53" s="42"/>
      <c r="D53" s="42"/>
      <c r="E53" s="42">
        <f t="shared" si="13"/>
        <v>118188000</v>
      </c>
      <c r="F53" s="43">
        <v>118188000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3145000</v>
      </c>
      <c r="C56" s="39">
        <f t="shared" si="24"/>
        <v>0</v>
      </c>
      <c r="D56" s="39">
        <f t="shared" si="24"/>
        <v>0</v>
      </c>
      <c r="E56" s="39">
        <f t="shared" si="24"/>
        <v>3145000</v>
      </c>
      <c r="F56" s="40">
        <f t="shared" si="24"/>
        <v>3145000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3145000</v>
      </c>
      <c r="C59" s="42"/>
      <c r="D59" s="42"/>
      <c r="E59" s="42">
        <f t="shared" si="13"/>
        <v>3145000</v>
      </c>
      <c r="F59" s="43">
        <v>3145000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530402000</v>
      </c>
      <c r="C61" s="39">
        <f t="shared" si="26"/>
        <v>-2894000</v>
      </c>
      <c r="D61" s="39">
        <f t="shared" si="26"/>
        <v>0</v>
      </c>
      <c r="E61" s="39">
        <f t="shared" si="26"/>
        <v>527508000</v>
      </c>
      <c r="F61" s="40">
        <f t="shared" si="26"/>
        <v>527508000</v>
      </c>
      <c r="G61" s="41">
        <f t="shared" si="26"/>
        <v>351175000</v>
      </c>
      <c r="H61" s="40">
        <f t="shared" si="26"/>
        <v>59255000</v>
      </c>
      <c r="I61" s="41">
        <f t="shared" si="26"/>
        <v>66753076</v>
      </c>
      <c r="J61" s="40">
        <f t="shared" si="26"/>
        <v>136980000</v>
      </c>
      <c r="K61" s="41">
        <f t="shared" si="26"/>
        <v>-353009501</v>
      </c>
      <c r="L61" s="40">
        <f t="shared" si="26"/>
        <v>39384000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235619000</v>
      </c>
      <c r="Q61" s="41">
        <f t="shared" si="26"/>
        <v>-286256425</v>
      </c>
      <c r="R61" s="20">
        <f t="shared" si="16"/>
        <v>-71.248357424441522</v>
      </c>
      <c r="S61" s="21">
        <f t="shared" si="17"/>
        <v>-100</v>
      </c>
      <c r="T61" s="20">
        <f t="shared" si="18"/>
        <v>44.666431599141625</v>
      </c>
      <c r="U61" s="22">
        <f t="shared" si="19"/>
        <v>-54.265797864676934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530402000</v>
      </c>
      <c r="C65" s="48">
        <f t="shared" si="30"/>
        <v>-2894000</v>
      </c>
      <c r="D65" s="48">
        <f t="shared" si="30"/>
        <v>0</v>
      </c>
      <c r="E65" s="48">
        <f t="shared" si="30"/>
        <v>527508000</v>
      </c>
      <c r="F65" s="49">
        <f t="shared" si="30"/>
        <v>527508000</v>
      </c>
      <c r="G65" s="50">
        <f t="shared" si="30"/>
        <v>351175000</v>
      </c>
      <c r="H65" s="49">
        <f t="shared" si="30"/>
        <v>59255000</v>
      </c>
      <c r="I65" s="50">
        <f t="shared" si="30"/>
        <v>66753076</v>
      </c>
      <c r="J65" s="49">
        <f t="shared" si="30"/>
        <v>136980000</v>
      </c>
      <c r="K65" s="50">
        <f t="shared" si="30"/>
        <v>-353009501</v>
      </c>
      <c r="L65" s="49">
        <f t="shared" si="30"/>
        <v>39384000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235619000</v>
      </c>
      <c r="Q65" s="50">
        <f t="shared" si="30"/>
        <v>-286256425</v>
      </c>
      <c r="R65" s="34">
        <f t="shared" si="16"/>
        <v>-71.248357424441522</v>
      </c>
      <c r="S65" s="35">
        <f t="shared" si="17"/>
        <v>-100</v>
      </c>
      <c r="T65" s="34">
        <f t="shared" si="18"/>
        <v>44.666431599141625</v>
      </c>
      <c r="U65" s="35">
        <f t="shared" si="19"/>
        <v>-54.265797864676934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641835000</v>
      </c>
      <c r="C8" s="36">
        <f t="shared" si="0"/>
        <v>39177000</v>
      </c>
      <c r="D8" s="36">
        <f t="shared" si="0"/>
        <v>0</v>
      </c>
      <c r="E8" s="36">
        <f t="shared" si="0"/>
        <v>681012000</v>
      </c>
      <c r="F8" s="37">
        <f t="shared" si="0"/>
        <v>661012000</v>
      </c>
      <c r="G8" s="38">
        <f t="shared" si="0"/>
        <v>486012000</v>
      </c>
      <c r="H8" s="37">
        <f t="shared" si="0"/>
        <v>171961000</v>
      </c>
      <c r="I8" s="38">
        <f t="shared" si="0"/>
        <v>0</v>
      </c>
      <c r="J8" s="37">
        <f t="shared" si="0"/>
        <v>164469000</v>
      </c>
      <c r="K8" s="38">
        <f t="shared" si="0"/>
        <v>0</v>
      </c>
      <c r="L8" s="37">
        <f t="shared" si="0"/>
        <v>42453000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378883000</v>
      </c>
      <c r="Q8" s="38">
        <f t="shared" si="0"/>
        <v>0</v>
      </c>
      <c r="R8" s="16">
        <f>IF(($J8       =0),0,((($L8       -$J8       )/$J8       )*100))</f>
        <v>-74.187840869707969</v>
      </c>
      <c r="S8" s="17">
        <f>IF(($K8       =0),0,((($M8       -$K8       )/$K8       )*100))</f>
        <v>0</v>
      </c>
      <c r="T8" s="16">
        <f>IF(($E8       =0),0,(($P8       /$E8       )*100))</f>
        <v>55.63528983336564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636948000</v>
      </c>
      <c r="C9" s="39">
        <f t="shared" si="2"/>
        <v>39177000</v>
      </c>
      <c r="D9" s="39">
        <f t="shared" si="2"/>
        <v>0</v>
      </c>
      <c r="E9" s="39">
        <f t="shared" si="2"/>
        <v>676125000</v>
      </c>
      <c r="F9" s="40">
        <f t="shared" si="2"/>
        <v>656125000</v>
      </c>
      <c r="G9" s="41">
        <f t="shared" si="2"/>
        <v>481125000</v>
      </c>
      <c r="H9" s="40">
        <f t="shared" si="2"/>
        <v>171461000</v>
      </c>
      <c r="I9" s="41">
        <f t="shared" si="2"/>
        <v>0</v>
      </c>
      <c r="J9" s="40">
        <f t="shared" si="2"/>
        <v>163352000</v>
      </c>
      <c r="K9" s="41">
        <f t="shared" si="2"/>
        <v>0</v>
      </c>
      <c r="L9" s="40">
        <f t="shared" si="2"/>
        <v>40740000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375553000</v>
      </c>
      <c r="Q9" s="41">
        <f t="shared" si="2"/>
        <v>0</v>
      </c>
      <c r="R9" s="20">
        <f>IF(($J9       =0),0,((($L9       -$J9       )/$J9       )*100))</f>
        <v>-75.059993143640725</v>
      </c>
      <c r="S9" s="21">
        <f>IF(($K9       =0),0,((($M9       -$K9       )/$K9       )*100))</f>
        <v>0</v>
      </c>
      <c r="T9" s="20">
        <f>IF(($E9       =0),0,(($P9       /$E9       )*100))</f>
        <v>55.544906637086335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157872000</v>
      </c>
      <c r="C10" s="42">
        <v>20000000</v>
      </c>
      <c r="D10" s="42"/>
      <c r="E10" s="42">
        <f t="shared" ref="E10:E41" si="4">$B10      +$C10      +$D10</f>
        <v>177872000</v>
      </c>
      <c r="F10" s="43">
        <v>177872000</v>
      </c>
      <c r="G10" s="44">
        <v>177872000</v>
      </c>
      <c r="H10" s="43">
        <v>68544000</v>
      </c>
      <c r="I10" s="44"/>
      <c r="J10" s="43">
        <v>40325000</v>
      </c>
      <c r="K10" s="44"/>
      <c r="L10" s="43">
        <v>20497000</v>
      </c>
      <c r="M10" s="44"/>
      <c r="N10" s="43"/>
      <c r="O10" s="44"/>
      <c r="P10" s="43">
        <f t="shared" ref="P10:P41" si="5">$H10      +$J10      +$L10      +$N10</f>
        <v>129366000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-49.170489770613763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72.729828191058743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2743000</v>
      </c>
      <c r="C16" s="42">
        <v>-823000</v>
      </c>
      <c r="D16" s="42"/>
      <c r="E16" s="42">
        <f t="shared" si="4"/>
        <v>1920000</v>
      </c>
      <c r="F16" s="43">
        <v>1920000</v>
      </c>
      <c r="G16" s="44">
        <v>1920000</v>
      </c>
      <c r="H16" s="43"/>
      <c r="I16" s="44"/>
      <c r="J16" s="43"/>
      <c r="K16" s="44"/>
      <c r="L16" s="43">
        <v>1568000</v>
      </c>
      <c r="M16" s="44"/>
      <c r="N16" s="43"/>
      <c r="O16" s="44"/>
      <c r="P16" s="43">
        <f t="shared" si="5"/>
        <v>1568000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81.666666666666671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401333000</v>
      </c>
      <c r="C22" s="42"/>
      <c r="D22" s="42"/>
      <c r="E22" s="42">
        <f t="shared" si="4"/>
        <v>401333000</v>
      </c>
      <c r="F22" s="43">
        <v>401333000</v>
      </c>
      <c r="G22" s="44">
        <v>206333000</v>
      </c>
      <c r="H22" s="43">
        <v>92273000</v>
      </c>
      <c r="I22" s="44"/>
      <c r="J22" s="43">
        <v>114060000</v>
      </c>
      <c r="K22" s="44"/>
      <c r="L22" s="43"/>
      <c r="M22" s="44"/>
      <c r="N22" s="43"/>
      <c r="O22" s="44"/>
      <c r="P22" s="43">
        <f t="shared" si="5"/>
        <v>206333000</v>
      </c>
      <c r="Q22" s="44">
        <f t="shared" si="6"/>
        <v>0</v>
      </c>
      <c r="R22" s="24">
        <f t="shared" si="7"/>
        <v>-100</v>
      </c>
      <c r="S22" s="25">
        <f t="shared" si="8"/>
        <v>0</v>
      </c>
      <c r="T22" s="24">
        <f t="shared" si="9"/>
        <v>51.411919777342007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75000000</v>
      </c>
      <c r="C23" s="42">
        <v>20000000</v>
      </c>
      <c r="D23" s="42"/>
      <c r="E23" s="42">
        <f t="shared" si="4"/>
        <v>95000000</v>
      </c>
      <c r="F23" s="43">
        <v>75000000</v>
      </c>
      <c r="G23" s="44">
        <v>95000000</v>
      </c>
      <c r="H23" s="43">
        <v>10644000</v>
      </c>
      <c r="I23" s="44"/>
      <c r="J23" s="43">
        <v>8967000</v>
      </c>
      <c r="K23" s="44"/>
      <c r="L23" s="43">
        <v>18675000</v>
      </c>
      <c r="M23" s="44"/>
      <c r="N23" s="43"/>
      <c r="O23" s="44"/>
      <c r="P23" s="43">
        <f t="shared" si="5"/>
        <v>38286000</v>
      </c>
      <c r="Q23" s="44">
        <f t="shared" si="6"/>
        <v>0</v>
      </c>
      <c r="R23" s="24">
        <f t="shared" si="7"/>
        <v>108.26363332218133</v>
      </c>
      <c r="S23" s="25">
        <f t="shared" si="8"/>
        <v>0</v>
      </c>
      <c r="T23" s="24">
        <f t="shared" si="9"/>
        <v>40.301052631578948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4887000</v>
      </c>
      <c r="C28" s="39">
        <f t="shared" si="11"/>
        <v>0</v>
      </c>
      <c r="D28" s="39">
        <f t="shared" si="11"/>
        <v>0</v>
      </c>
      <c r="E28" s="39">
        <f t="shared" si="11"/>
        <v>4887000</v>
      </c>
      <c r="F28" s="40">
        <f t="shared" si="11"/>
        <v>4887000</v>
      </c>
      <c r="G28" s="41">
        <f t="shared" si="11"/>
        <v>4887000</v>
      </c>
      <c r="H28" s="40">
        <f t="shared" si="11"/>
        <v>500000</v>
      </c>
      <c r="I28" s="41">
        <f t="shared" si="11"/>
        <v>0</v>
      </c>
      <c r="J28" s="40">
        <f t="shared" si="11"/>
        <v>1117000</v>
      </c>
      <c r="K28" s="41">
        <f t="shared" si="11"/>
        <v>0</v>
      </c>
      <c r="L28" s="40">
        <f t="shared" si="11"/>
        <v>1713000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3330000</v>
      </c>
      <c r="Q28" s="41">
        <f t="shared" si="11"/>
        <v>0</v>
      </c>
      <c r="R28" s="20">
        <f t="shared" si="7"/>
        <v>53.357206803939128</v>
      </c>
      <c r="S28" s="21">
        <f t="shared" si="8"/>
        <v>0</v>
      </c>
      <c r="T28" s="20">
        <f t="shared" si="9"/>
        <v>68.139963167587482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3600000</v>
      </c>
      <c r="C31" s="42"/>
      <c r="D31" s="42"/>
      <c r="E31" s="42">
        <f t="shared" si="4"/>
        <v>3600000</v>
      </c>
      <c r="F31" s="43">
        <v>3600000</v>
      </c>
      <c r="G31" s="44">
        <v>3600000</v>
      </c>
      <c r="H31" s="43">
        <v>254000</v>
      </c>
      <c r="I31" s="44"/>
      <c r="J31" s="43">
        <v>777000</v>
      </c>
      <c r="K31" s="44"/>
      <c r="L31" s="43">
        <v>1447000</v>
      </c>
      <c r="M31" s="44"/>
      <c r="N31" s="43"/>
      <c r="O31" s="44"/>
      <c r="P31" s="43">
        <f t="shared" si="5"/>
        <v>2478000</v>
      </c>
      <c r="Q31" s="44">
        <f t="shared" si="6"/>
        <v>0</v>
      </c>
      <c r="R31" s="24">
        <f t="shared" si="7"/>
        <v>86.229086229086221</v>
      </c>
      <c r="S31" s="25">
        <f t="shared" si="8"/>
        <v>0</v>
      </c>
      <c r="T31" s="24">
        <f t="shared" si="9"/>
        <v>68.833333333333329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1287000</v>
      </c>
      <c r="C33" s="42"/>
      <c r="D33" s="42"/>
      <c r="E33" s="42">
        <f t="shared" si="4"/>
        <v>1287000</v>
      </c>
      <c r="F33" s="43">
        <v>1287000</v>
      </c>
      <c r="G33" s="44">
        <v>1287000</v>
      </c>
      <c r="H33" s="43">
        <v>246000</v>
      </c>
      <c r="I33" s="44"/>
      <c r="J33" s="43">
        <v>340000</v>
      </c>
      <c r="K33" s="44"/>
      <c r="L33" s="43">
        <v>266000</v>
      </c>
      <c r="M33" s="44"/>
      <c r="N33" s="43"/>
      <c r="O33" s="44"/>
      <c r="P33" s="43">
        <f t="shared" si="5"/>
        <v>852000</v>
      </c>
      <c r="Q33" s="44">
        <f t="shared" si="6"/>
        <v>0</v>
      </c>
      <c r="R33" s="24">
        <f t="shared" si="7"/>
        <v>-21.764705882352942</v>
      </c>
      <c r="S33" s="25">
        <f t="shared" si="8"/>
        <v>0</v>
      </c>
      <c r="T33" s="24">
        <f t="shared" si="9"/>
        <v>66.200466200466195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4570000</v>
      </c>
      <c r="C43" s="45">
        <f t="shared" si="20"/>
        <v>0</v>
      </c>
      <c r="D43" s="45">
        <f t="shared" si="20"/>
        <v>0</v>
      </c>
      <c r="E43" s="45">
        <f t="shared" si="20"/>
        <v>4570000</v>
      </c>
      <c r="F43" s="46">
        <f t="shared" si="20"/>
        <v>4570000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4570000</v>
      </c>
      <c r="C56" s="39">
        <f t="shared" si="24"/>
        <v>0</v>
      </c>
      <c r="D56" s="39">
        <f t="shared" si="24"/>
        <v>0</v>
      </c>
      <c r="E56" s="39">
        <f t="shared" si="24"/>
        <v>4570000</v>
      </c>
      <c r="F56" s="40">
        <f t="shared" si="24"/>
        <v>4570000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4570000</v>
      </c>
      <c r="C59" s="42"/>
      <c r="D59" s="42"/>
      <c r="E59" s="42">
        <f t="shared" si="13"/>
        <v>4570000</v>
      </c>
      <c r="F59" s="43">
        <v>4570000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646405000</v>
      </c>
      <c r="C61" s="39">
        <f t="shared" si="26"/>
        <v>39177000</v>
      </c>
      <c r="D61" s="39">
        <f t="shared" si="26"/>
        <v>0</v>
      </c>
      <c r="E61" s="39">
        <f t="shared" si="26"/>
        <v>685582000</v>
      </c>
      <c r="F61" s="40">
        <f t="shared" si="26"/>
        <v>665582000</v>
      </c>
      <c r="G61" s="41">
        <f t="shared" si="26"/>
        <v>486012000</v>
      </c>
      <c r="H61" s="40">
        <f t="shared" si="26"/>
        <v>171961000</v>
      </c>
      <c r="I61" s="41">
        <f t="shared" si="26"/>
        <v>0</v>
      </c>
      <c r="J61" s="40">
        <f t="shared" si="26"/>
        <v>164469000</v>
      </c>
      <c r="K61" s="41">
        <f t="shared" si="26"/>
        <v>0</v>
      </c>
      <c r="L61" s="40">
        <f t="shared" si="26"/>
        <v>42453000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378883000</v>
      </c>
      <c r="Q61" s="41">
        <f t="shared" si="26"/>
        <v>0</v>
      </c>
      <c r="R61" s="20">
        <f t="shared" si="16"/>
        <v>-74.187840869707969</v>
      </c>
      <c r="S61" s="21">
        <f t="shared" si="17"/>
        <v>0</v>
      </c>
      <c r="T61" s="20">
        <f t="shared" si="18"/>
        <v>55.264432263390816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646405000</v>
      </c>
      <c r="C65" s="48">
        <f t="shared" si="30"/>
        <v>39177000</v>
      </c>
      <c r="D65" s="48">
        <f t="shared" si="30"/>
        <v>0</v>
      </c>
      <c r="E65" s="48">
        <f t="shared" si="30"/>
        <v>685582000</v>
      </c>
      <c r="F65" s="49">
        <f t="shared" si="30"/>
        <v>665582000</v>
      </c>
      <c r="G65" s="50">
        <f t="shared" si="30"/>
        <v>486012000</v>
      </c>
      <c r="H65" s="49">
        <f t="shared" si="30"/>
        <v>171961000</v>
      </c>
      <c r="I65" s="50">
        <f t="shared" si="30"/>
        <v>0</v>
      </c>
      <c r="J65" s="49">
        <f t="shared" si="30"/>
        <v>164469000</v>
      </c>
      <c r="K65" s="50">
        <f t="shared" si="30"/>
        <v>0</v>
      </c>
      <c r="L65" s="49">
        <f t="shared" si="30"/>
        <v>42453000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378883000</v>
      </c>
      <c r="Q65" s="50">
        <f t="shared" si="30"/>
        <v>0</v>
      </c>
      <c r="R65" s="34">
        <f t="shared" si="16"/>
        <v>-74.187840869707969</v>
      </c>
      <c r="S65" s="35">
        <f t="shared" si="17"/>
        <v>0</v>
      </c>
      <c r="T65" s="34">
        <f t="shared" si="18"/>
        <v>55.264432263390816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9213000</v>
      </c>
      <c r="C8" s="36">
        <f t="shared" si="0"/>
        <v>-330000</v>
      </c>
      <c r="D8" s="36">
        <f t="shared" si="0"/>
        <v>0</v>
      </c>
      <c r="E8" s="36">
        <f t="shared" si="0"/>
        <v>8883000</v>
      </c>
      <c r="F8" s="37">
        <f t="shared" si="0"/>
        <v>8883000</v>
      </c>
      <c r="G8" s="38">
        <f t="shared" si="0"/>
        <v>8883000</v>
      </c>
      <c r="H8" s="37">
        <f t="shared" si="0"/>
        <v>1054000</v>
      </c>
      <c r="I8" s="38">
        <f t="shared" si="0"/>
        <v>0</v>
      </c>
      <c r="J8" s="37">
        <f t="shared" si="0"/>
        <v>1511000</v>
      </c>
      <c r="K8" s="38">
        <f t="shared" si="0"/>
        <v>0</v>
      </c>
      <c r="L8" s="37">
        <f t="shared" si="0"/>
        <v>861000</v>
      </c>
      <c r="M8" s="38">
        <f t="shared" si="0"/>
        <v>1837890</v>
      </c>
      <c r="N8" s="37">
        <f t="shared" si="0"/>
        <v>0</v>
      </c>
      <c r="O8" s="38">
        <f t="shared" si="0"/>
        <v>0</v>
      </c>
      <c r="P8" s="37">
        <f t="shared" si="0"/>
        <v>3426000</v>
      </c>
      <c r="Q8" s="38">
        <f t="shared" si="0"/>
        <v>1837890</v>
      </c>
      <c r="R8" s="16">
        <f>IF(($J8       =0),0,((($L8       -$J8       )/$J8       )*100))</f>
        <v>-43.01786896095301</v>
      </c>
      <c r="S8" s="17">
        <f>IF(($K8       =0),0,((($M8       -$K8       )/$K8       )*100))</f>
        <v>0</v>
      </c>
      <c r="T8" s="16">
        <f>IF(($E8       =0),0,(($P8       /$E8       )*100))</f>
        <v>38.568051334008778</v>
      </c>
      <c r="U8" s="18">
        <f>IF(($E8       =0),0,(($Q8       /$E8       )*100))</f>
        <v>20.689969604863222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2761000</v>
      </c>
      <c r="C9" s="39">
        <f t="shared" si="2"/>
        <v>0</v>
      </c>
      <c r="D9" s="39">
        <f t="shared" si="2"/>
        <v>0</v>
      </c>
      <c r="E9" s="39">
        <f t="shared" si="2"/>
        <v>2761000</v>
      </c>
      <c r="F9" s="40">
        <f t="shared" si="2"/>
        <v>2761000</v>
      </c>
      <c r="G9" s="41">
        <f t="shared" si="2"/>
        <v>2761000</v>
      </c>
      <c r="H9" s="40">
        <f t="shared" si="2"/>
        <v>719000</v>
      </c>
      <c r="I9" s="41">
        <f t="shared" si="2"/>
        <v>0</v>
      </c>
      <c r="J9" s="40">
        <f t="shared" si="2"/>
        <v>829000</v>
      </c>
      <c r="K9" s="41">
        <f t="shared" si="2"/>
        <v>0</v>
      </c>
      <c r="L9" s="40">
        <f t="shared" si="2"/>
        <v>281000</v>
      </c>
      <c r="M9" s="41">
        <f t="shared" si="2"/>
        <v>1837890</v>
      </c>
      <c r="N9" s="40">
        <f t="shared" si="2"/>
        <v>0</v>
      </c>
      <c r="O9" s="41">
        <f t="shared" si="2"/>
        <v>0</v>
      </c>
      <c r="P9" s="40">
        <f t="shared" si="2"/>
        <v>1829000</v>
      </c>
      <c r="Q9" s="41">
        <f t="shared" si="2"/>
        <v>1837890</v>
      </c>
      <c r="R9" s="20">
        <f>IF(($J9       =0),0,((($L9       -$J9       )/$J9       )*100))</f>
        <v>-66.103739445114599</v>
      </c>
      <c r="S9" s="21">
        <f>IF(($K9       =0),0,((($M9       -$K9       )/$K9       )*100))</f>
        <v>0</v>
      </c>
      <c r="T9" s="20">
        <f>IF(($E9       =0),0,(($P9       /$E9       )*100))</f>
        <v>66.244114451285768</v>
      </c>
      <c r="U9" s="22">
        <f>IF(($E9       =0),0,(($Q9       /$E9       )*100))</f>
        <v>66.566099239406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2761000</v>
      </c>
      <c r="C16" s="42"/>
      <c r="D16" s="42"/>
      <c r="E16" s="42">
        <f t="shared" si="4"/>
        <v>2761000</v>
      </c>
      <c r="F16" s="43">
        <v>2761000</v>
      </c>
      <c r="G16" s="44">
        <v>2761000</v>
      </c>
      <c r="H16" s="43">
        <v>719000</v>
      </c>
      <c r="I16" s="44"/>
      <c r="J16" s="43">
        <v>829000</v>
      </c>
      <c r="K16" s="44"/>
      <c r="L16" s="43">
        <v>281000</v>
      </c>
      <c r="M16" s="44">
        <v>1837890</v>
      </c>
      <c r="N16" s="43"/>
      <c r="O16" s="44"/>
      <c r="P16" s="43">
        <f t="shared" si="5"/>
        <v>1829000</v>
      </c>
      <c r="Q16" s="44">
        <f t="shared" si="6"/>
        <v>1837890</v>
      </c>
      <c r="R16" s="24">
        <f t="shared" si="7"/>
        <v>-66.103739445114599</v>
      </c>
      <c r="S16" s="25">
        <f t="shared" si="8"/>
        <v>0</v>
      </c>
      <c r="T16" s="24">
        <f t="shared" si="9"/>
        <v>66.244114451285768</v>
      </c>
      <c r="U16" s="26">
        <f t="shared" si="10"/>
        <v>66.566099239406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6452000</v>
      </c>
      <c r="C28" s="39">
        <f t="shared" si="11"/>
        <v>-330000</v>
      </c>
      <c r="D28" s="39">
        <f t="shared" si="11"/>
        <v>0</v>
      </c>
      <c r="E28" s="39">
        <f t="shared" si="11"/>
        <v>6122000</v>
      </c>
      <c r="F28" s="40">
        <f t="shared" si="11"/>
        <v>6122000</v>
      </c>
      <c r="G28" s="41">
        <f t="shared" si="11"/>
        <v>6122000</v>
      </c>
      <c r="H28" s="40">
        <f t="shared" si="11"/>
        <v>335000</v>
      </c>
      <c r="I28" s="41">
        <f t="shared" si="11"/>
        <v>0</v>
      </c>
      <c r="J28" s="40">
        <f t="shared" si="11"/>
        <v>682000</v>
      </c>
      <c r="K28" s="41">
        <f t="shared" si="11"/>
        <v>0</v>
      </c>
      <c r="L28" s="40">
        <f t="shared" si="11"/>
        <v>580000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1597000</v>
      </c>
      <c r="Q28" s="41">
        <f t="shared" si="11"/>
        <v>0</v>
      </c>
      <c r="R28" s="20">
        <f t="shared" si="7"/>
        <v>-14.95601173020528</v>
      </c>
      <c r="S28" s="21">
        <f t="shared" si="8"/>
        <v>0</v>
      </c>
      <c r="T28" s="20">
        <f t="shared" si="9"/>
        <v>26.086246324730478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90000</v>
      </c>
      <c r="I31" s="44"/>
      <c r="J31" s="43">
        <v>90000</v>
      </c>
      <c r="K31" s="44"/>
      <c r="L31" s="43">
        <v>580000</v>
      </c>
      <c r="M31" s="44"/>
      <c r="N31" s="43"/>
      <c r="O31" s="44"/>
      <c r="P31" s="43">
        <f t="shared" si="5"/>
        <v>760000</v>
      </c>
      <c r="Q31" s="44">
        <f t="shared" si="6"/>
        <v>0</v>
      </c>
      <c r="R31" s="24">
        <f t="shared" si="7"/>
        <v>544.44444444444446</v>
      </c>
      <c r="S31" s="25">
        <f t="shared" si="8"/>
        <v>0</v>
      </c>
      <c r="T31" s="24">
        <f t="shared" si="9"/>
        <v>76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1452000</v>
      </c>
      <c r="C33" s="42">
        <v>-330000</v>
      </c>
      <c r="D33" s="42"/>
      <c r="E33" s="42">
        <f t="shared" si="4"/>
        <v>1122000</v>
      </c>
      <c r="F33" s="43">
        <v>1122000</v>
      </c>
      <c r="G33" s="44">
        <v>1122000</v>
      </c>
      <c r="H33" s="43">
        <v>245000</v>
      </c>
      <c r="I33" s="44"/>
      <c r="J33" s="43">
        <v>312000</v>
      </c>
      <c r="K33" s="44"/>
      <c r="L33" s="43"/>
      <c r="M33" s="44"/>
      <c r="N33" s="43"/>
      <c r="O33" s="44"/>
      <c r="P33" s="43">
        <f t="shared" si="5"/>
        <v>557000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49.643493761140824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280000</v>
      </c>
      <c r="K36" s="44"/>
      <c r="L36" s="43"/>
      <c r="M36" s="44"/>
      <c r="N36" s="43"/>
      <c r="O36" s="44"/>
      <c r="P36" s="43">
        <f t="shared" si="5"/>
        <v>280000</v>
      </c>
      <c r="Q36" s="44">
        <f t="shared" si="6"/>
        <v>0</v>
      </c>
      <c r="R36" s="24">
        <f t="shared" si="7"/>
        <v>-100</v>
      </c>
      <c r="S36" s="25">
        <f t="shared" si="8"/>
        <v>0</v>
      </c>
      <c r="T36" s="24">
        <f t="shared" si="9"/>
        <v>7.0000000000000009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5201000</v>
      </c>
      <c r="C43" s="45">
        <f t="shared" si="20"/>
        <v>0</v>
      </c>
      <c r="D43" s="45">
        <f t="shared" si="20"/>
        <v>0</v>
      </c>
      <c r="E43" s="45">
        <f t="shared" si="20"/>
        <v>5201000</v>
      </c>
      <c r="F43" s="46">
        <f t="shared" si="20"/>
        <v>5201000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5201000</v>
      </c>
      <c r="C56" s="39">
        <f t="shared" si="24"/>
        <v>0</v>
      </c>
      <c r="D56" s="39">
        <f t="shared" si="24"/>
        <v>0</v>
      </c>
      <c r="E56" s="39">
        <f t="shared" si="24"/>
        <v>5201000</v>
      </c>
      <c r="F56" s="40">
        <f t="shared" si="24"/>
        <v>5201000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5201000</v>
      </c>
      <c r="C59" s="42"/>
      <c r="D59" s="42"/>
      <c r="E59" s="42">
        <f t="shared" si="13"/>
        <v>5201000</v>
      </c>
      <c r="F59" s="43">
        <v>5201000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14414000</v>
      </c>
      <c r="C61" s="39">
        <f t="shared" si="26"/>
        <v>-330000</v>
      </c>
      <c r="D61" s="39">
        <f t="shared" si="26"/>
        <v>0</v>
      </c>
      <c r="E61" s="39">
        <f t="shared" si="26"/>
        <v>14084000</v>
      </c>
      <c r="F61" s="40">
        <f t="shared" si="26"/>
        <v>14084000</v>
      </c>
      <c r="G61" s="41">
        <f t="shared" si="26"/>
        <v>8883000</v>
      </c>
      <c r="H61" s="40">
        <f t="shared" si="26"/>
        <v>1054000</v>
      </c>
      <c r="I61" s="41">
        <f t="shared" si="26"/>
        <v>0</v>
      </c>
      <c r="J61" s="40">
        <f t="shared" si="26"/>
        <v>1511000</v>
      </c>
      <c r="K61" s="41">
        <f t="shared" si="26"/>
        <v>0</v>
      </c>
      <c r="L61" s="40">
        <f t="shared" si="26"/>
        <v>861000</v>
      </c>
      <c r="M61" s="41">
        <f t="shared" si="26"/>
        <v>1837890</v>
      </c>
      <c r="N61" s="40">
        <f t="shared" si="26"/>
        <v>0</v>
      </c>
      <c r="O61" s="41">
        <f t="shared" si="26"/>
        <v>0</v>
      </c>
      <c r="P61" s="40">
        <f t="shared" si="26"/>
        <v>3426000</v>
      </c>
      <c r="Q61" s="41">
        <f t="shared" si="26"/>
        <v>1837890</v>
      </c>
      <c r="R61" s="20">
        <f t="shared" si="16"/>
        <v>-43.01786896095301</v>
      </c>
      <c r="S61" s="21">
        <f t="shared" si="17"/>
        <v>0</v>
      </c>
      <c r="T61" s="20">
        <f t="shared" si="18"/>
        <v>24.325475717125816</v>
      </c>
      <c r="U61" s="22">
        <f t="shared" si="19"/>
        <v>13.049488781596139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14414000</v>
      </c>
      <c r="C65" s="48">
        <f t="shared" si="30"/>
        <v>-330000</v>
      </c>
      <c r="D65" s="48">
        <f t="shared" si="30"/>
        <v>0</v>
      </c>
      <c r="E65" s="48">
        <f t="shared" si="30"/>
        <v>14084000</v>
      </c>
      <c r="F65" s="49">
        <f t="shared" si="30"/>
        <v>14084000</v>
      </c>
      <c r="G65" s="50">
        <f t="shared" si="30"/>
        <v>8883000</v>
      </c>
      <c r="H65" s="49">
        <f t="shared" si="30"/>
        <v>1054000</v>
      </c>
      <c r="I65" s="50">
        <f t="shared" si="30"/>
        <v>0</v>
      </c>
      <c r="J65" s="49">
        <f t="shared" si="30"/>
        <v>1511000</v>
      </c>
      <c r="K65" s="50">
        <f t="shared" si="30"/>
        <v>0</v>
      </c>
      <c r="L65" s="49">
        <f t="shared" si="30"/>
        <v>861000</v>
      </c>
      <c r="M65" s="51">
        <f t="shared" si="30"/>
        <v>1837890</v>
      </c>
      <c r="N65" s="49">
        <f t="shared" si="30"/>
        <v>0</v>
      </c>
      <c r="O65" s="50">
        <f t="shared" si="30"/>
        <v>0</v>
      </c>
      <c r="P65" s="49">
        <f t="shared" si="30"/>
        <v>3426000</v>
      </c>
      <c r="Q65" s="50">
        <f t="shared" si="30"/>
        <v>1837890</v>
      </c>
      <c r="R65" s="34">
        <f t="shared" si="16"/>
        <v>-43.01786896095301</v>
      </c>
      <c r="S65" s="35">
        <f t="shared" si="17"/>
        <v>0</v>
      </c>
      <c r="T65" s="34">
        <f t="shared" si="18"/>
        <v>24.325475717125816</v>
      </c>
      <c r="U65" s="35">
        <f t="shared" si="19"/>
        <v>13.049488781596139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213066000</v>
      </c>
      <c r="C8" s="36">
        <f t="shared" si="0"/>
        <v>-1025000</v>
      </c>
      <c r="D8" s="36">
        <f t="shared" si="0"/>
        <v>0</v>
      </c>
      <c r="E8" s="36">
        <f t="shared" si="0"/>
        <v>212041000</v>
      </c>
      <c r="F8" s="37">
        <f t="shared" si="0"/>
        <v>212041000</v>
      </c>
      <c r="G8" s="38">
        <f t="shared" si="0"/>
        <v>212041000</v>
      </c>
      <c r="H8" s="37">
        <f t="shared" si="0"/>
        <v>37688000</v>
      </c>
      <c r="I8" s="38">
        <f t="shared" si="0"/>
        <v>49341760</v>
      </c>
      <c r="J8" s="37">
        <f t="shared" si="0"/>
        <v>85106000</v>
      </c>
      <c r="K8" s="38">
        <f t="shared" si="0"/>
        <v>79231760</v>
      </c>
      <c r="L8" s="37">
        <f t="shared" si="0"/>
        <v>29606000</v>
      </c>
      <c r="M8" s="38">
        <f t="shared" si="0"/>
        <v>11834630</v>
      </c>
      <c r="N8" s="37">
        <f t="shared" si="0"/>
        <v>0</v>
      </c>
      <c r="O8" s="38">
        <f t="shared" si="0"/>
        <v>0</v>
      </c>
      <c r="P8" s="37">
        <f t="shared" si="0"/>
        <v>152400000</v>
      </c>
      <c r="Q8" s="38">
        <f t="shared" si="0"/>
        <v>140408150</v>
      </c>
      <c r="R8" s="16">
        <f>IF(($J8       =0),0,((($L8       -$J8       )/$J8       )*100))</f>
        <v>-65.212793457570555</v>
      </c>
      <c r="S8" s="17">
        <f>IF(($K8       =0),0,((($M8       -$K8       )/$K8       )*100))</f>
        <v>-85.063275131083799</v>
      </c>
      <c r="T8" s="16">
        <f>IF(($E8       =0),0,(($P8       /$E8       )*100))</f>
        <v>71.872892506637868</v>
      </c>
      <c r="U8" s="18">
        <f>IF(($E8       =0),0,(($Q8       /$E8       )*100))</f>
        <v>66.217453228385082</v>
      </c>
      <c r="V8" s="37">
        <f t="shared" ref="V8:W8" si="1">+V9+V28</f>
        <v>8358000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208616000</v>
      </c>
      <c r="C9" s="39">
        <f t="shared" si="2"/>
        <v>-793000</v>
      </c>
      <c r="D9" s="39">
        <f t="shared" si="2"/>
        <v>0</v>
      </c>
      <c r="E9" s="39">
        <f t="shared" si="2"/>
        <v>207823000</v>
      </c>
      <c r="F9" s="40">
        <f t="shared" si="2"/>
        <v>207823000</v>
      </c>
      <c r="G9" s="41">
        <f t="shared" si="2"/>
        <v>207823000</v>
      </c>
      <c r="H9" s="40">
        <f t="shared" si="2"/>
        <v>34319000</v>
      </c>
      <c r="I9" s="41">
        <f t="shared" si="2"/>
        <v>46058816</v>
      </c>
      <c r="J9" s="40">
        <f t="shared" si="2"/>
        <v>85055000</v>
      </c>
      <c r="K9" s="41">
        <f t="shared" si="2"/>
        <v>78735554</v>
      </c>
      <c r="L9" s="40">
        <f t="shared" si="2"/>
        <v>29520000</v>
      </c>
      <c r="M9" s="41">
        <f t="shared" si="2"/>
        <v>11727118</v>
      </c>
      <c r="N9" s="40">
        <f t="shared" si="2"/>
        <v>0</v>
      </c>
      <c r="O9" s="41">
        <f t="shared" si="2"/>
        <v>0</v>
      </c>
      <c r="P9" s="40">
        <f t="shared" si="2"/>
        <v>148894000</v>
      </c>
      <c r="Q9" s="41">
        <f t="shared" si="2"/>
        <v>136521488</v>
      </c>
      <c r="R9" s="20">
        <f>IF(($J9       =0),0,((($L9       -$J9       )/$J9       )*100))</f>
        <v>-65.293045676327083</v>
      </c>
      <c r="S9" s="21">
        <f>IF(($K9       =0),0,((($M9       -$K9       )/$K9       )*100))</f>
        <v>-85.105689356043641</v>
      </c>
      <c r="T9" s="20">
        <f>IF(($E9       =0),0,(($P9       /$E9       )*100))</f>
        <v>71.644620662775537</v>
      </c>
      <c r="U9" s="22">
        <f>IF(($E9       =0),0,(($Q9       /$E9       )*100))</f>
        <v>65.691231480634954</v>
      </c>
      <c r="V9" s="40">
        <f t="shared" ref="V9:W9" si="3">SUM(V10:V27)</f>
        <v>8358000</v>
      </c>
      <c r="W9" s="41">
        <f t="shared" si="3"/>
        <v>0</v>
      </c>
    </row>
    <row r="10" spans="1:23" x14ac:dyDescent="0.2">
      <c r="A10" s="23" t="s">
        <v>36</v>
      </c>
      <c r="B10" s="42">
        <v>133616000</v>
      </c>
      <c r="C10" s="42">
        <v>-793000</v>
      </c>
      <c r="D10" s="42"/>
      <c r="E10" s="42">
        <f t="shared" ref="E10:E41" si="4">$B10      +$C10      +$D10</f>
        <v>132823000</v>
      </c>
      <c r="F10" s="43">
        <v>132823000</v>
      </c>
      <c r="G10" s="44">
        <v>132823000</v>
      </c>
      <c r="H10" s="43">
        <v>14319000</v>
      </c>
      <c r="I10" s="44">
        <v>17617976</v>
      </c>
      <c r="J10" s="43">
        <v>58149000</v>
      </c>
      <c r="K10" s="44">
        <v>60195106</v>
      </c>
      <c r="L10" s="43">
        <v>24277000</v>
      </c>
      <c r="M10" s="44">
        <v>4624259</v>
      </c>
      <c r="N10" s="43"/>
      <c r="O10" s="44"/>
      <c r="P10" s="43">
        <f t="shared" ref="P10:P41" si="5">$H10      +$J10      +$L10      +$N10</f>
        <v>96745000</v>
      </c>
      <c r="Q10" s="44">
        <f t="shared" ref="Q10:Q41" si="6">$I10      +$K10      +$M10      +$O10</f>
        <v>82437341</v>
      </c>
      <c r="R10" s="24">
        <f t="shared" ref="R10:R41" si="7">IF(($J10      =0),0,((($L10      -$J10      )/$J10      )*100))</f>
        <v>-58.250356841906139</v>
      </c>
      <c r="S10" s="25">
        <f t="shared" ref="S10:S41" si="8">IF(($K10      =0),0,((($M10      -$K10      )/$K10      )*100))</f>
        <v>-92.317882121513321</v>
      </c>
      <c r="T10" s="24">
        <f t="shared" ref="T10:T41" si="9">IF(($E10      =0),0,(($P10      /$E10      )*100))</f>
        <v>72.837535667768378</v>
      </c>
      <c r="U10" s="26">
        <f t="shared" ref="U10:U41" si="10">IF(($E10      =0),0,(($Q10      /$E10      )*100))</f>
        <v>62.065561687358361</v>
      </c>
      <c r="V10" s="43">
        <v>8358000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75000000</v>
      </c>
      <c r="C23" s="42"/>
      <c r="D23" s="42"/>
      <c r="E23" s="42">
        <f t="shared" si="4"/>
        <v>75000000</v>
      </c>
      <c r="F23" s="43">
        <v>75000000</v>
      </c>
      <c r="G23" s="44">
        <v>75000000</v>
      </c>
      <c r="H23" s="43">
        <v>20000000</v>
      </c>
      <c r="I23" s="44">
        <v>28440840</v>
      </c>
      <c r="J23" s="43">
        <v>26906000</v>
      </c>
      <c r="K23" s="44">
        <v>18540448</v>
      </c>
      <c r="L23" s="43">
        <v>5243000</v>
      </c>
      <c r="M23" s="44">
        <v>7102859</v>
      </c>
      <c r="N23" s="43"/>
      <c r="O23" s="44"/>
      <c r="P23" s="43">
        <f t="shared" si="5"/>
        <v>52149000</v>
      </c>
      <c r="Q23" s="44">
        <f t="shared" si="6"/>
        <v>54084147</v>
      </c>
      <c r="R23" s="24">
        <f t="shared" si="7"/>
        <v>-80.513640080279487</v>
      </c>
      <c r="S23" s="25">
        <f t="shared" si="8"/>
        <v>-61.689927880922838</v>
      </c>
      <c r="T23" s="24">
        <f t="shared" si="9"/>
        <v>69.532000000000011</v>
      </c>
      <c r="U23" s="26">
        <f t="shared" si="10"/>
        <v>72.112195999999997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4450000</v>
      </c>
      <c r="C28" s="39">
        <f t="shared" si="11"/>
        <v>-232000</v>
      </c>
      <c r="D28" s="39">
        <f t="shared" si="11"/>
        <v>0</v>
      </c>
      <c r="E28" s="39">
        <f t="shared" si="11"/>
        <v>4218000</v>
      </c>
      <c r="F28" s="40">
        <f t="shared" si="11"/>
        <v>4218000</v>
      </c>
      <c r="G28" s="41">
        <f t="shared" si="11"/>
        <v>4218000</v>
      </c>
      <c r="H28" s="40">
        <f t="shared" si="11"/>
        <v>3369000</v>
      </c>
      <c r="I28" s="41">
        <f t="shared" si="11"/>
        <v>3282944</v>
      </c>
      <c r="J28" s="40">
        <f t="shared" si="11"/>
        <v>51000</v>
      </c>
      <c r="K28" s="41">
        <f t="shared" si="11"/>
        <v>496206</v>
      </c>
      <c r="L28" s="40">
        <f t="shared" si="11"/>
        <v>86000</v>
      </c>
      <c r="M28" s="41">
        <f t="shared" si="11"/>
        <v>107512</v>
      </c>
      <c r="N28" s="40">
        <f t="shared" si="11"/>
        <v>0</v>
      </c>
      <c r="O28" s="41">
        <f t="shared" si="11"/>
        <v>0</v>
      </c>
      <c r="P28" s="40">
        <f t="shared" si="11"/>
        <v>3506000</v>
      </c>
      <c r="Q28" s="41">
        <f t="shared" si="11"/>
        <v>3886662</v>
      </c>
      <c r="R28" s="20">
        <f t="shared" si="7"/>
        <v>68.627450980392155</v>
      </c>
      <c r="S28" s="21">
        <f t="shared" si="8"/>
        <v>-78.333192262890819</v>
      </c>
      <c r="T28" s="20">
        <f t="shared" si="9"/>
        <v>83.119962067330491</v>
      </c>
      <c r="U28" s="22">
        <f t="shared" si="10"/>
        <v>92.144665718349927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2051000</v>
      </c>
      <c r="I31" s="44">
        <v>2049998</v>
      </c>
      <c r="J31" s="43">
        <v>51000</v>
      </c>
      <c r="K31" s="44">
        <v>179152</v>
      </c>
      <c r="L31" s="43">
        <v>86000</v>
      </c>
      <c r="M31" s="44">
        <v>107512</v>
      </c>
      <c r="N31" s="43"/>
      <c r="O31" s="44"/>
      <c r="P31" s="43">
        <f t="shared" si="5"/>
        <v>2188000</v>
      </c>
      <c r="Q31" s="44">
        <f t="shared" si="6"/>
        <v>2336662</v>
      </c>
      <c r="R31" s="24">
        <f t="shared" si="7"/>
        <v>68.627450980392155</v>
      </c>
      <c r="S31" s="25">
        <f t="shared" si="8"/>
        <v>-39.988389747253727</v>
      </c>
      <c r="T31" s="24">
        <f t="shared" si="9"/>
        <v>75.448275862068968</v>
      </c>
      <c r="U31" s="26">
        <f t="shared" si="10"/>
        <v>80.574551724137933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1550000</v>
      </c>
      <c r="C33" s="42">
        <v>-232000</v>
      </c>
      <c r="D33" s="42"/>
      <c r="E33" s="42">
        <f t="shared" si="4"/>
        <v>1318000</v>
      </c>
      <c r="F33" s="43">
        <v>1318000</v>
      </c>
      <c r="G33" s="44">
        <v>1318000</v>
      </c>
      <c r="H33" s="43">
        <v>1318000</v>
      </c>
      <c r="I33" s="44">
        <v>1232946</v>
      </c>
      <c r="J33" s="43"/>
      <c r="K33" s="44">
        <v>317054</v>
      </c>
      <c r="L33" s="43"/>
      <c r="M33" s="44"/>
      <c r="N33" s="43"/>
      <c r="O33" s="44"/>
      <c r="P33" s="43">
        <f t="shared" si="5"/>
        <v>1318000</v>
      </c>
      <c r="Q33" s="44">
        <f t="shared" si="6"/>
        <v>1550000</v>
      </c>
      <c r="R33" s="24">
        <f t="shared" si="7"/>
        <v>0</v>
      </c>
      <c r="S33" s="25">
        <f t="shared" si="8"/>
        <v>-100</v>
      </c>
      <c r="T33" s="24">
        <f t="shared" si="9"/>
        <v>100</v>
      </c>
      <c r="U33" s="26">
        <f t="shared" si="10"/>
        <v>117.60242792109257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109043000</v>
      </c>
      <c r="C43" s="45">
        <f t="shared" si="20"/>
        <v>989000</v>
      </c>
      <c r="D43" s="45">
        <f t="shared" si="20"/>
        <v>0</v>
      </c>
      <c r="E43" s="45">
        <f t="shared" si="20"/>
        <v>110032000</v>
      </c>
      <c r="F43" s="46">
        <f t="shared" si="20"/>
        <v>108943000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109043000</v>
      </c>
      <c r="C44" s="39">
        <f t="shared" si="22"/>
        <v>989000</v>
      </c>
      <c r="D44" s="39">
        <f t="shared" si="22"/>
        <v>0</v>
      </c>
      <c r="E44" s="39">
        <f t="shared" si="22"/>
        <v>110032000</v>
      </c>
      <c r="F44" s="40">
        <f t="shared" si="22"/>
        <v>108943000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82358000</v>
      </c>
      <c r="C45" s="42"/>
      <c r="D45" s="42"/>
      <c r="E45" s="42">
        <f t="shared" si="13"/>
        <v>82358000</v>
      </c>
      <c r="F45" s="43">
        <v>82358000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26585000</v>
      </c>
      <c r="C46" s="42">
        <v>1089000</v>
      </c>
      <c r="D46" s="42"/>
      <c r="E46" s="42">
        <f t="shared" si="13"/>
        <v>27674000</v>
      </c>
      <c r="F46" s="43">
        <v>26585000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322109000</v>
      </c>
      <c r="C61" s="39">
        <f t="shared" si="26"/>
        <v>-36000</v>
      </c>
      <c r="D61" s="39">
        <f t="shared" si="26"/>
        <v>0</v>
      </c>
      <c r="E61" s="39">
        <f t="shared" si="26"/>
        <v>322073000</v>
      </c>
      <c r="F61" s="40">
        <f t="shared" si="26"/>
        <v>320984000</v>
      </c>
      <c r="G61" s="41">
        <f t="shared" si="26"/>
        <v>212041000</v>
      </c>
      <c r="H61" s="40">
        <f t="shared" si="26"/>
        <v>37688000</v>
      </c>
      <c r="I61" s="41">
        <f t="shared" si="26"/>
        <v>49341760</v>
      </c>
      <c r="J61" s="40">
        <f t="shared" si="26"/>
        <v>85106000</v>
      </c>
      <c r="K61" s="41">
        <f t="shared" si="26"/>
        <v>79231760</v>
      </c>
      <c r="L61" s="40">
        <f t="shared" si="26"/>
        <v>29606000</v>
      </c>
      <c r="M61" s="41">
        <f t="shared" si="26"/>
        <v>11834630</v>
      </c>
      <c r="N61" s="40">
        <f t="shared" si="26"/>
        <v>0</v>
      </c>
      <c r="O61" s="41">
        <f t="shared" si="26"/>
        <v>0</v>
      </c>
      <c r="P61" s="40">
        <f t="shared" si="26"/>
        <v>152400000</v>
      </c>
      <c r="Q61" s="41">
        <f t="shared" si="26"/>
        <v>140408150</v>
      </c>
      <c r="R61" s="20">
        <f t="shared" si="16"/>
        <v>-65.212793457570555</v>
      </c>
      <c r="S61" s="21">
        <f t="shared" si="17"/>
        <v>-85.063275131083799</v>
      </c>
      <c r="T61" s="20">
        <f t="shared" si="18"/>
        <v>47.318465068478268</v>
      </c>
      <c r="U61" s="22">
        <f t="shared" si="19"/>
        <v>43.59513215947937</v>
      </c>
      <c r="V61" s="40">
        <f t="shared" ref="V61:W61" si="27">+V8+V43</f>
        <v>8358000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322109000</v>
      </c>
      <c r="C65" s="48">
        <f t="shared" si="30"/>
        <v>-36000</v>
      </c>
      <c r="D65" s="48">
        <f t="shared" si="30"/>
        <v>0</v>
      </c>
      <c r="E65" s="48">
        <f t="shared" si="30"/>
        <v>322073000</v>
      </c>
      <c r="F65" s="49">
        <f t="shared" si="30"/>
        <v>320984000</v>
      </c>
      <c r="G65" s="50">
        <f t="shared" si="30"/>
        <v>212041000</v>
      </c>
      <c r="H65" s="49">
        <f t="shared" si="30"/>
        <v>37688000</v>
      </c>
      <c r="I65" s="50">
        <f t="shared" si="30"/>
        <v>49341760</v>
      </c>
      <c r="J65" s="49">
        <f t="shared" si="30"/>
        <v>85106000</v>
      </c>
      <c r="K65" s="50">
        <f t="shared" si="30"/>
        <v>79231760</v>
      </c>
      <c r="L65" s="49">
        <f t="shared" si="30"/>
        <v>29606000</v>
      </c>
      <c r="M65" s="51">
        <f t="shared" si="30"/>
        <v>11834630</v>
      </c>
      <c r="N65" s="49">
        <f t="shared" si="30"/>
        <v>0</v>
      </c>
      <c r="O65" s="50">
        <f t="shared" si="30"/>
        <v>0</v>
      </c>
      <c r="P65" s="49">
        <f t="shared" si="30"/>
        <v>152400000</v>
      </c>
      <c r="Q65" s="50">
        <f t="shared" si="30"/>
        <v>140408150</v>
      </c>
      <c r="R65" s="34">
        <f t="shared" si="16"/>
        <v>-65.212793457570555</v>
      </c>
      <c r="S65" s="35">
        <f t="shared" si="17"/>
        <v>-85.063275131083799</v>
      </c>
      <c r="T65" s="34">
        <f t="shared" si="18"/>
        <v>47.318465068478268</v>
      </c>
      <c r="U65" s="35">
        <f t="shared" si="19"/>
        <v>43.59513215947937</v>
      </c>
      <c r="V65" s="49">
        <f>+V61+V62</f>
        <v>8358000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358395000</v>
      </c>
      <c r="C8" s="36">
        <f t="shared" si="0"/>
        <v>6459000</v>
      </c>
      <c r="D8" s="36">
        <f t="shared" si="0"/>
        <v>0</v>
      </c>
      <c r="E8" s="36">
        <f t="shared" si="0"/>
        <v>364854000</v>
      </c>
      <c r="F8" s="37">
        <f t="shared" si="0"/>
        <v>364854000</v>
      </c>
      <c r="G8" s="38">
        <f t="shared" si="0"/>
        <v>364854000</v>
      </c>
      <c r="H8" s="37">
        <f t="shared" si="0"/>
        <v>57289000</v>
      </c>
      <c r="I8" s="38">
        <f t="shared" si="0"/>
        <v>37876278</v>
      </c>
      <c r="J8" s="37">
        <f t="shared" si="0"/>
        <v>118130000</v>
      </c>
      <c r="K8" s="38">
        <f t="shared" si="0"/>
        <v>88763053</v>
      </c>
      <c r="L8" s="37">
        <f t="shared" si="0"/>
        <v>84407000</v>
      </c>
      <c r="M8" s="38">
        <f t="shared" si="0"/>
        <v>56095554</v>
      </c>
      <c r="N8" s="37">
        <f t="shared" si="0"/>
        <v>0</v>
      </c>
      <c r="O8" s="38">
        <f t="shared" si="0"/>
        <v>0</v>
      </c>
      <c r="P8" s="37">
        <f t="shared" si="0"/>
        <v>259826000</v>
      </c>
      <c r="Q8" s="38">
        <f t="shared" si="0"/>
        <v>182734885</v>
      </c>
      <c r="R8" s="16">
        <f>IF(($J8       =0),0,((($L8       -$J8       )/$J8       )*100))</f>
        <v>-28.54736307457885</v>
      </c>
      <c r="S8" s="17">
        <f>IF(($K8       =0),0,((($M8       -$K8       )/$K8       )*100))</f>
        <v>-36.803036731960987</v>
      </c>
      <c r="T8" s="16">
        <f>IF(($E8       =0),0,(($P8       /$E8       )*100))</f>
        <v>71.21369095583438</v>
      </c>
      <c r="U8" s="18">
        <f>IF(($E8       =0),0,(($Q8       /$E8       )*100))</f>
        <v>50.084385809118167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354202000</v>
      </c>
      <c r="C9" s="39">
        <f t="shared" si="2"/>
        <v>6459000</v>
      </c>
      <c r="D9" s="39">
        <f t="shared" si="2"/>
        <v>0</v>
      </c>
      <c r="E9" s="39">
        <f t="shared" si="2"/>
        <v>360661000</v>
      </c>
      <c r="F9" s="40">
        <f t="shared" si="2"/>
        <v>360661000</v>
      </c>
      <c r="G9" s="41">
        <f t="shared" si="2"/>
        <v>360661000</v>
      </c>
      <c r="H9" s="40">
        <f t="shared" si="2"/>
        <v>56949000</v>
      </c>
      <c r="I9" s="41">
        <f t="shared" si="2"/>
        <v>37620278</v>
      </c>
      <c r="J9" s="40">
        <f t="shared" si="2"/>
        <v>117169000</v>
      </c>
      <c r="K9" s="41">
        <f t="shared" si="2"/>
        <v>86746619</v>
      </c>
      <c r="L9" s="40">
        <f t="shared" si="2"/>
        <v>83716000</v>
      </c>
      <c r="M9" s="41">
        <f t="shared" si="2"/>
        <v>54449426</v>
      </c>
      <c r="N9" s="40">
        <f t="shared" si="2"/>
        <v>0</v>
      </c>
      <c r="O9" s="41">
        <f t="shared" si="2"/>
        <v>0</v>
      </c>
      <c r="P9" s="40">
        <f t="shared" si="2"/>
        <v>257834000</v>
      </c>
      <c r="Q9" s="41">
        <f t="shared" si="2"/>
        <v>178816323</v>
      </c>
      <c r="R9" s="20">
        <f>IF(($J9       =0),0,((($L9       -$J9       )/$J9       )*100))</f>
        <v>-28.551067261818396</v>
      </c>
      <c r="S9" s="21">
        <f>IF(($K9       =0),0,((($M9       -$K9       )/$K9       )*100))</f>
        <v>-37.23164472842452</v>
      </c>
      <c r="T9" s="20">
        <f>IF(($E9       =0),0,(($P9       /$E9       )*100))</f>
        <v>71.489293269857285</v>
      </c>
      <c r="U9" s="22">
        <f>IF(($E9       =0),0,(($Q9       /$E9       )*100))</f>
        <v>49.580166139394052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329018000</v>
      </c>
      <c r="C10" s="42">
        <v>-2095000</v>
      </c>
      <c r="D10" s="42"/>
      <c r="E10" s="42">
        <f t="shared" ref="E10:E41" si="4">$B10      +$C10      +$D10</f>
        <v>326923000</v>
      </c>
      <c r="F10" s="43">
        <v>326923000</v>
      </c>
      <c r="G10" s="44">
        <v>326923000</v>
      </c>
      <c r="H10" s="43">
        <v>46949000</v>
      </c>
      <c r="I10" s="44">
        <v>35777374</v>
      </c>
      <c r="J10" s="43">
        <v>117169000</v>
      </c>
      <c r="K10" s="44">
        <v>74497136</v>
      </c>
      <c r="L10" s="43">
        <v>77297000</v>
      </c>
      <c r="M10" s="44">
        <v>48687782</v>
      </c>
      <c r="N10" s="43"/>
      <c r="O10" s="44"/>
      <c r="P10" s="43">
        <f t="shared" ref="P10:P41" si="5">$H10      +$J10      +$L10      +$N10</f>
        <v>241415000</v>
      </c>
      <c r="Q10" s="44">
        <f t="shared" ref="Q10:Q41" si="6">$I10      +$K10      +$M10      +$O10</f>
        <v>158962292</v>
      </c>
      <c r="R10" s="24">
        <f t="shared" ref="R10:R41" si="7">IF(($J10      =0),0,((($L10      -$J10      )/$J10      )*100))</f>
        <v>-34.029478787051183</v>
      </c>
      <c r="S10" s="25">
        <f t="shared" ref="S10:S41" si="8">IF(($K10      =0),0,((($M10      -$K10      )/$K10      )*100))</f>
        <v>-34.644760034801877</v>
      </c>
      <c r="T10" s="24">
        <f t="shared" ref="T10:T41" si="9">IF(($E10      =0),0,(($P10      /$E10      )*100))</f>
        <v>73.844605610495435</v>
      </c>
      <c r="U10" s="26">
        <f t="shared" ref="U10:U41" si="10">IF(($E10      =0),0,(($Q10      /$E10      )*100))</f>
        <v>48.623771346769729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25184000</v>
      </c>
      <c r="C13" s="42">
        <v>8554000</v>
      </c>
      <c r="D13" s="42"/>
      <c r="E13" s="42">
        <f t="shared" si="4"/>
        <v>33738000</v>
      </c>
      <c r="F13" s="43">
        <v>33738000</v>
      </c>
      <c r="G13" s="44">
        <v>33738000</v>
      </c>
      <c r="H13" s="43">
        <v>10000000</v>
      </c>
      <c r="I13" s="44">
        <v>1842904</v>
      </c>
      <c r="J13" s="43"/>
      <c r="K13" s="44">
        <v>12249483</v>
      </c>
      <c r="L13" s="43">
        <v>6419000</v>
      </c>
      <c r="M13" s="44">
        <v>5761644</v>
      </c>
      <c r="N13" s="43"/>
      <c r="O13" s="44"/>
      <c r="P13" s="43">
        <f t="shared" si="5"/>
        <v>16419000</v>
      </c>
      <c r="Q13" s="44">
        <f t="shared" si="6"/>
        <v>19854031</v>
      </c>
      <c r="R13" s="24">
        <f t="shared" si="7"/>
        <v>0</v>
      </c>
      <c r="S13" s="25">
        <f t="shared" si="8"/>
        <v>-52.96418632525144</v>
      </c>
      <c r="T13" s="24">
        <f t="shared" si="9"/>
        <v>48.666192423972973</v>
      </c>
      <c r="U13" s="26">
        <f t="shared" si="10"/>
        <v>58.847682138834543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4193000</v>
      </c>
      <c r="C28" s="39">
        <f t="shared" si="11"/>
        <v>0</v>
      </c>
      <c r="D28" s="39">
        <f t="shared" si="11"/>
        <v>0</v>
      </c>
      <c r="E28" s="39">
        <f t="shared" si="11"/>
        <v>4193000</v>
      </c>
      <c r="F28" s="40">
        <f t="shared" si="11"/>
        <v>4193000</v>
      </c>
      <c r="G28" s="41">
        <f t="shared" si="11"/>
        <v>4193000</v>
      </c>
      <c r="H28" s="40">
        <f t="shared" si="11"/>
        <v>340000</v>
      </c>
      <c r="I28" s="41">
        <f t="shared" si="11"/>
        <v>256000</v>
      </c>
      <c r="J28" s="40">
        <f t="shared" si="11"/>
        <v>961000</v>
      </c>
      <c r="K28" s="41">
        <f t="shared" si="11"/>
        <v>2016434</v>
      </c>
      <c r="L28" s="40">
        <f t="shared" si="11"/>
        <v>691000</v>
      </c>
      <c r="M28" s="41">
        <f t="shared" si="11"/>
        <v>1646128</v>
      </c>
      <c r="N28" s="40">
        <f t="shared" si="11"/>
        <v>0</v>
      </c>
      <c r="O28" s="41">
        <f t="shared" si="11"/>
        <v>0</v>
      </c>
      <c r="P28" s="40">
        <f t="shared" si="11"/>
        <v>1992000</v>
      </c>
      <c r="Q28" s="41">
        <f t="shared" si="11"/>
        <v>3918562</v>
      </c>
      <c r="R28" s="20">
        <f t="shared" si="7"/>
        <v>-28.095733610822059</v>
      </c>
      <c r="S28" s="21">
        <f t="shared" si="8"/>
        <v>-18.364399727439629</v>
      </c>
      <c r="T28" s="20">
        <f t="shared" si="9"/>
        <v>47.507751013594088</v>
      </c>
      <c r="U28" s="22">
        <f t="shared" si="10"/>
        <v>93.454853326973534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84000</v>
      </c>
      <c r="I31" s="44"/>
      <c r="J31" s="43">
        <v>517000</v>
      </c>
      <c r="K31" s="44">
        <v>1504434</v>
      </c>
      <c r="L31" s="43">
        <v>435000</v>
      </c>
      <c r="M31" s="44">
        <v>1262128</v>
      </c>
      <c r="N31" s="43"/>
      <c r="O31" s="44"/>
      <c r="P31" s="43">
        <f t="shared" si="5"/>
        <v>1036000</v>
      </c>
      <c r="Q31" s="44">
        <f t="shared" si="6"/>
        <v>2766562</v>
      </c>
      <c r="R31" s="24">
        <f t="shared" si="7"/>
        <v>-15.860735009671178</v>
      </c>
      <c r="S31" s="25">
        <f t="shared" si="8"/>
        <v>-16.106123631877502</v>
      </c>
      <c r="T31" s="24">
        <f t="shared" si="9"/>
        <v>35.724137931034484</v>
      </c>
      <c r="U31" s="26">
        <f t="shared" si="10"/>
        <v>95.398689655172404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1293000</v>
      </c>
      <c r="C33" s="42"/>
      <c r="D33" s="42"/>
      <c r="E33" s="42">
        <f t="shared" si="4"/>
        <v>1293000</v>
      </c>
      <c r="F33" s="43">
        <v>1293000</v>
      </c>
      <c r="G33" s="44">
        <v>1293000</v>
      </c>
      <c r="H33" s="43">
        <v>256000</v>
      </c>
      <c r="I33" s="44">
        <v>256000</v>
      </c>
      <c r="J33" s="43">
        <v>444000</v>
      </c>
      <c r="K33" s="44">
        <v>512000</v>
      </c>
      <c r="L33" s="43">
        <v>256000</v>
      </c>
      <c r="M33" s="44">
        <v>384000</v>
      </c>
      <c r="N33" s="43"/>
      <c r="O33" s="44"/>
      <c r="P33" s="43">
        <f t="shared" si="5"/>
        <v>956000</v>
      </c>
      <c r="Q33" s="44">
        <f t="shared" si="6"/>
        <v>1152000</v>
      </c>
      <c r="R33" s="24">
        <f t="shared" si="7"/>
        <v>-42.342342342342342</v>
      </c>
      <c r="S33" s="25">
        <f t="shared" si="8"/>
        <v>-25</v>
      </c>
      <c r="T33" s="24">
        <f t="shared" si="9"/>
        <v>73.93658159319412</v>
      </c>
      <c r="U33" s="26">
        <f t="shared" si="10"/>
        <v>89.095127610208806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68669000</v>
      </c>
      <c r="C43" s="45">
        <f t="shared" si="20"/>
        <v>27042000</v>
      </c>
      <c r="D43" s="45">
        <f t="shared" si="20"/>
        <v>0</v>
      </c>
      <c r="E43" s="45">
        <f t="shared" si="20"/>
        <v>95711000</v>
      </c>
      <c r="F43" s="46">
        <f t="shared" si="20"/>
        <v>68669000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68669000</v>
      </c>
      <c r="C44" s="39">
        <f t="shared" si="22"/>
        <v>27042000</v>
      </c>
      <c r="D44" s="39">
        <f t="shared" si="22"/>
        <v>0</v>
      </c>
      <c r="E44" s="39">
        <f t="shared" si="22"/>
        <v>95711000</v>
      </c>
      <c r="F44" s="40">
        <f t="shared" si="22"/>
        <v>68669000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35000000</v>
      </c>
      <c r="C45" s="42"/>
      <c r="D45" s="42"/>
      <c r="E45" s="42">
        <f t="shared" si="13"/>
        <v>35000000</v>
      </c>
      <c r="F45" s="43">
        <v>35000000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16019000</v>
      </c>
      <c r="C46" s="42">
        <v>27042000</v>
      </c>
      <c r="D46" s="42"/>
      <c r="E46" s="42">
        <f t="shared" si="13"/>
        <v>43061000</v>
      </c>
      <c r="F46" s="43">
        <v>16019000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17650000</v>
      </c>
      <c r="C53" s="42"/>
      <c r="D53" s="42"/>
      <c r="E53" s="42">
        <f t="shared" si="13"/>
        <v>17650000</v>
      </c>
      <c r="F53" s="43">
        <v>17650000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427064000</v>
      </c>
      <c r="C61" s="39">
        <f t="shared" si="26"/>
        <v>33501000</v>
      </c>
      <c r="D61" s="39">
        <f t="shared" si="26"/>
        <v>0</v>
      </c>
      <c r="E61" s="39">
        <f t="shared" si="26"/>
        <v>460565000</v>
      </c>
      <c r="F61" s="40">
        <f t="shared" si="26"/>
        <v>433523000</v>
      </c>
      <c r="G61" s="41">
        <f t="shared" si="26"/>
        <v>364854000</v>
      </c>
      <c r="H61" s="40">
        <f t="shared" si="26"/>
        <v>57289000</v>
      </c>
      <c r="I61" s="41">
        <f t="shared" si="26"/>
        <v>37876278</v>
      </c>
      <c r="J61" s="40">
        <f t="shared" si="26"/>
        <v>118130000</v>
      </c>
      <c r="K61" s="41">
        <f t="shared" si="26"/>
        <v>88763053</v>
      </c>
      <c r="L61" s="40">
        <f t="shared" si="26"/>
        <v>84407000</v>
      </c>
      <c r="M61" s="41">
        <f t="shared" si="26"/>
        <v>56095554</v>
      </c>
      <c r="N61" s="40">
        <f t="shared" si="26"/>
        <v>0</v>
      </c>
      <c r="O61" s="41">
        <f t="shared" si="26"/>
        <v>0</v>
      </c>
      <c r="P61" s="40">
        <f t="shared" si="26"/>
        <v>259826000</v>
      </c>
      <c r="Q61" s="41">
        <f t="shared" si="26"/>
        <v>182734885</v>
      </c>
      <c r="R61" s="20">
        <f t="shared" si="16"/>
        <v>-28.54736307457885</v>
      </c>
      <c r="S61" s="21">
        <f t="shared" si="17"/>
        <v>-36.803036731960987</v>
      </c>
      <c r="T61" s="20">
        <f t="shared" si="18"/>
        <v>56.414621171821565</v>
      </c>
      <c r="U61" s="22">
        <f t="shared" si="19"/>
        <v>39.676242224224595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427064000</v>
      </c>
      <c r="C65" s="48">
        <f t="shared" si="30"/>
        <v>33501000</v>
      </c>
      <c r="D65" s="48">
        <f t="shared" si="30"/>
        <v>0</v>
      </c>
      <c r="E65" s="48">
        <f t="shared" si="30"/>
        <v>460565000</v>
      </c>
      <c r="F65" s="49">
        <f t="shared" si="30"/>
        <v>433523000</v>
      </c>
      <c r="G65" s="50">
        <f t="shared" si="30"/>
        <v>364854000</v>
      </c>
      <c r="H65" s="49">
        <f t="shared" si="30"/>
        <v>57289000</v>
      </c>
      <c r="I65" s="50">
        <f t="shared" si="30"/>
        <v>37876278</v>
      </c>
      <c r="J65" s="49">
        <f t="shared" si="30"/>
        <v>118130000</v>
      </c>
      <c r="K65" s="50">
        <f t="shared" si="30"/>
        <v>88763053</v>
      </c>
      <c r="L65" s="49">
        <f t="shared" si="30"/>
        <v>84407000</v>
      </c>
      <c r="M65" s="51">
        <f t="shared" si="30"/>
        <v>56095554</v>
      </c>
      <c r="N65" s="49">
        <f t="shared" si="30"/>
        <v>0</v>
      </c>
      <c r="O65" s="50">
        <f t="shared" si="30"/>
        <v>0</v>
      </c>
      <c r="P65" s="49">
        <f t="shared" si="30"/>
        <v>259826000</v>
      </c>
      <c r="Q65" s="50">
        <f t="shared" si="30"/>
        <v>182734885</v>
      </c>
      <c r="R65" s="34">
        <f t="shared" si="16"/>
        <v>-28.54736307457885</v>
      </c>
      <c r="S65" s="35">
        <f t="shared" si="17"/>
        <v>-36.803036731960987</v>
      </c>
      <c r="T65" s="34">
        <f t="shared" si="18"/>
        <v>56.414621171821565</v>
      </c>
      <c r="U65" s="35">
        <f t="shared" si="19"/>
        <v>39.676242224224595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642051000</v>
      </c>
      <c r="C8" s="36">
        <f t="shared" si="0"/>
        <v>-40823000</v>
      </c>
      <c r="D8" s="36">
        <f t="shared" si="0"/>
        <v>0</v>
      </c>
      <c r="E8" s="36">
        <f t="shared" si="0"/>
        <v>601228000</v>
      </c>
      <c r="F8" s="37">
        <f t="shared" si="0"/>
        <v>626228000</v>
      </c>
      <c r="G8" s="38">
        <f t="shared" si="0"/>
        <v>484037000</v>
      </c>
      <c r="H8" s="37">
        <f t="shared" si="0"/>
        <v>130540000</v>
      </c>
      <c r="I8" s="38">
        <f t="shared" si="0"/>
        <v>98720139</v>
      </c>
      <c r="J8" s="37">
        <f t="shared" si="0"/>
        <v>155045000</v>
      </c>
      <c r="K8" s="38">
        <f t="shared" si="0"/>
        <v>92544512</v>
      </c>
      <c r="L8" s="37">
        <f t="shared" si="0"/>
        <v>30092000</v>
      </c>
      <c r="M8" s="38">
        <f t="shared" si="0"/>
        <v>-259569152</v>
      </c>
      <c r="N8" s="37">
        <f t="shared" si="0"/>
        <v>0</v>
      </c>
      <c r="O8" s="38">
        <f t="shared" si="0"/>
        <v>0</v>
      </c>
      <c r="P8" s="37">
        <f t="shared" si="0"/>
        <v>315677000</v>
      </c>
      <c r="Q8" s="38">
        <f t="shared" si="0"/>
        <v>-68304501</v>
      </c>
      <c r="R8" s="16">
        <f>IF(($J8       =0),0,((($L8       -$J8       )/$J8       )*100))</f>
        <v>-80.591441194491921</v>
      </c>
      <c r="S8" s="17">
        <f>IF(($K8       =0),0,((($M8       -$K8       )/$K8       )*100))</f>
        <v>-380.48032929278401</v>
      </c>
      <c r="T8" s="16">
        <f>IF(($E8       =0),0,(($P8       /$E8       )*100))</f>
        <v>52.50537233794833</v>
      </c>
      <c r="U8" s="18">
        <f>IF(($E8       =0),0,(($Q8       /$E8       )*100))</f>
        <v>-11.360831664526602</v>
      </c>
      <c r="V8" s="37">
        <f t="shared" ref="V8:W8" si="1">+V9+V28</f>
        <v>58925000</v>
      </c>
      <c r="W8" s="38">
        <f t="shared" si="1"/>
        <v>-4231000</v>
      </c>
    </row>
    <row r="9" spans="1:23" x14ac:dyDescent="0.2">
      <c r="A9" s="19" t="s">
        <v>35</v>
      </c>
      <c r="B9" s="39">
        <f t="shared" ref="B9:Q9" si="2">SUM(B10:B27)</f>
        <v>633479000</v>
      </c>
      <c r="C9" s="39">
        <f t="shared" si="2"/>
        <v>-40823000</v>
      </c>
      <c r="D9" s="39">
        <f t="shared" si="2"/>
        <v>0</v>
      </c>
      <c r="E9" s="39">
        <f t="shared" si="2"/>
        <v>592656000</v>
      </c>
      <c r="F9" s="40">
        <f t="shared" si="2"/>
        <v>617656000</v>
      </c>
      <c r="G9" s="41">
        <f t="shared" si="2"/>
        <v>475465000</v>
      </c>
      <c r="H9" s="40">
        <f t="shared" si="2"/>
        <v>129905000</v>
      </c>
      <c r="I9" s="41">
        <f t="shared" si="2"/>
        <v>98558366</v>
      </c>
      <c r="J9" s="40">
        <f t="shared" si="2"/>
        <v>154326000</v>
      </c>
      <c r="K9" s="41">
        <f t="shared" si="2"/>
        <v>91925952</v>
      </c>
      <c r="L9" s="40">
        <f t="shared" si="2"/>
        <v>26151000</v>
      </c>
      <c r="M9" s="41">
        <f t="shared" si="2"/>
        <v>-263615152</v>
      </c>
      <c r="N9" s="40">
        <f t="shared" si="2"/>
        <v>0</v>
      </c>
      <c r="O9" s="41">
        <f t="shared" si="2"/>
        <v>0</v>
      </c>
      <c r="P9" s="40">
        <f t="shared" si="2"/>
        <v>310382000</v>
      </c>
      <c r="Q9" s="41">
        <f t="shared" si="2"/>
        <v>-73130834</v>
      </c>
      <c r="R9" s="20">
        <f>IF(($J9       =0),0,((($L9       -$J9       )/$J9       )*100))</f>
        <v>-83.054702383266587</v>
      </c>
      <c r="S9" s="21">
        <f>IF(($K9       =0),0,((($M9       -$K9       )/$K9       )*100))</f>
        <v>-386.76902035238101</v>
      </c>
      <c r="T9" s="20">
        <f>IF(($E9       =0),0,(($P9       /$E9       )*100))</f>
        <v>52.371358764612182</v>
      </c>
      <c r="U9" s="22">
        <f>IF(($E9       =0),0,(($Q9       /$E9       )*100))</f>
        <v>-12.339507910153614</v>
      </c>
      <c r="V9" s="40">
        <f t="shared" ref="V9:W9" si="3">SUM(V10:V27)</f>
        <v>58925000</v>
      </c>
      <c r="W9" s="41">
        <f t="shared" si="3"/>
        <v>-4231000</v>
      </c>
    </row>
    <row r="10" spans="1:23" x14ac:dyDescent="0.2">
      <c r="A10" s="23" t="s">
        <v>36</v>
      </c>
      <c r="B10" s="42">
        <v>273993000</v>
      </c>
      <c r="C10" s="42">
        <v>-12651000</v>
      </c>
      <c r="D10" s="42"/>
      <c r="E10" s="42">
        <f t="shared" ref="E10:E41" si="4">$B10      +$C10      +$D10</f>
        <v>261342000</v>
      </c>
      <c r="F10" s="43">
        <v>261342000</v>
      </c>
      <c r="G10" s="44">
        <v>261342000</v>
      </c>
      <c r="H10" s="43">
        <v>57844000</v>
      </c>
      <c r="I10" s="44">
        <v>34486421</v>
      </c>
      <c r="J10" s="43">
        <v>77438000</v>
      </c>
      <c r="K10" s="44">
        <v>52421834</v>
      </c>
      <c r="L10" s="43">
        <v>24249000</v>
      </c>
      <c r="M10" s="44">
        <v>44963323</v>
      </c>
      <c r="N10" s="43"/>
      <c r="O10" s="44"/>
      <c r="P10" s="43">
        <f t="shared" ref="P10:P41" si="5">$H10      +$J10      +$L10      +$N10</f>
        <v>159531000</v>
      </c>
      <c r="Q10" s="44">
        <f t="shared" ref="Q10:Q41" si="6">$I10      +$K10      +$M10      +$O10</f>
        <v>131871578</v>
      </c>
      <c r="R10" s="24">
        <f t="shared" ref="R10:R41" si="7">IF(($J10      =0),0,((($L10      -$J10      )/$J10      )*100))</f>
        <v>-68.685916475115576</v>
      </c>
      <c r="S10" s="25">
        <f t="shared" ref="S10:S41" si="8">IF(($K10      =0),0,((($M10      -$K10      )/$K10      )*100))</f>
        <v>-14.227871157655414</v>
      </c>
      <c r="T10" s="24">
        <f t="shared" ref="T10:T41" si="9">IF(($E10      =0),0,(($P10      /$E10      )*100))</f>
        <v>61.043001124962693</v>
      </c>
      <c r="U10" s="26">
        <f t="shared" ref="U10:U41" si="10">IF(($E10      =0),0,(($Q10      /$E10      )*100))</f>
        <v>50.459389612079185</v>
      </c>
      <c r="V10" s="43">
        <v>54749000</v>
      </c>
      <c r="W10" s="44">
        <v>-55000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254763000</v>
      </c>
      <c r="C12" s="42"/>
      <c r="D12" s="42"/>
      <c r="E12" s="42">
        <f t="shared" si="4"/>
        <v>254763000</v>
      </c>
      <c r="F12" s="43">
        <v>254763000</v>
      </c>
      <c r="G12" s="44">
        <v>137572000</v>
      </c>
      <c r="H12" s="43">
        <v>54691000</v>
      </c>
      <c r="I12" s="44">
        <v>51354125</v>
      </c>
      <c r="J12" s="43">
        <v>66586000</v>
      </c>
      <c r="K12" s="44">
        <v>30831696</v>
      </c>
      <c r="L12" s="43"/>
      <c r="M12" s="44">
        <v>-309602014</v>
      </c>
      <c r="N12" s="43"/>
      <c r="O12" s="44"/>
      <c r="P12" s="43">
        <f t="shared" si="5"/>
        <v>121277000</v>
      </c>
      <c r="Q12" s="44">
        <f t="shared" si="6"/>
        <v>-227416193</v>
      </c>
      <c r="R12" s="24">
        <f t="shared" si="7"/>
        <v>-100</v>
      </c>
      <c r="S12" s="25">
        <f t="shared" si="8"/>
        <v>-1104.1679640328575</v>
      </c>
      <c r="T12" s="24">
        <f t="shared" si="9"/>
        <v>47.603851422694824</v>
      </c>
      <c r="U12" s="26">
        <f t="shared" si="10"/>
        <v>-89.265785455501785</v>
      </c>
      <c r="V12" s="43"/>
      <c r="W12" s="44"/>
    </row>
    <row r="13" spans="1:23" x14ac:dyDescent="0.2">
      <c r="A13" s="23" t="s">
        <v>39</v>
      </c>
      <c r="B13" s="42">
        <v>22223000</v>
      </c>
      <c r="C13" s="42">
        <v>-1252000</v>
      </c>
      <c r="D13" s="42"/>
      <c r="E13" s="42">
        <f t="shared" si="4"/>
        <v>20971000</v>
      </c>
      <c r="F13" s="43">
        <v>20971000</v>
      </c>
      <c r="G13" s="44">
        <v>20971000</v>
      </c>
      <c r="H13" s="43">
        <v>5273000</v>
      </c>
      <c r="I13" s="44"/>
      <c r="J13" s="43">
        <v>2364000</v>
      </c>
      <c r="K13" s="44">
        <v>4209531</v>
      </c>
      <c r="L13" s="43">
        <v>1902000</v>
      </c>
      <c r="M13" s="44">
        <v>786663</v>
      </c>
      <c r="N13" s="43"/>
      <c r="O13" s="44"/>
      <c r="P13" s="43">
        <f t="shared" si="5"/>
        <v>9539000</v>
      </c>
      <c r="Q13" s="44">
        <f t="shared" si="6"/>
        <v>4996194</v>
      </c>
      <c r="R13" s="24">
        <f t="shared" si="7"/>
        <v>-19.543147208121827</v>
      </c>
      <c r="S13" s="25">
        <f t="shared" si="8"/>
        <v>-81.312336219878176</v>
      </c>
      <c r="T13" s="24">
        <f t="shared" si="9"/>
        <v>45.486624386056931</v>
      </c>
      <c r="U13" s="26">
        <f t="shared" si="10"/>
        <v>23.824300224119021</v>
      </c>
      <c r="V13" s="43"/>
      <c r="W13" s="44"/>
    </row>
    <row r="14" spans="1:23" x14ac:dyDescent="0.2">
      <c r="A14" s="23" t="s">
        <v>40</v>
      </c>
      <c r="B14" s="42">
        <v>12500000</v>
      </c>
      <c r="C14" s="42">
        <v>-1920000</v>
      </c>
      <c r="D14" s="42"/>
      <c r="E14" s="42">
        <f t="shared" si="4"/>
        <v>10580000</v>
      </c>
      <c r="F14" s="43">
        <v>10580000</v>
      </c>
      <c r="G14" s="44">
        <v>10580000</v>
      </c>
      <c r="H14" s="43">
        <v>2500000</v>
      </c>
      <c r="I14" s="44">
        <v>3120360</v>
      </c>
      <c r="J14" s="43"/>
      <c r="K14" s="44">
        <v>2058843</v>
      </c>
      <c r="L14" s="43"/>
      <c r="M14" s="44">
        <v>236876</v>
      </c>
      <c r="N14" s="43"/>
      <c r="O14" s="44"/>
      <c r="P14" s="43">
        <f t="shared" si="5"/>
        <v>2500000</v>
      </c>
      <c r="Q14" s="44">
        <f t="shared" si="6"/>
        <v>5416079</v>
      </c>
      <c r="R14" s="24">
        <f t="shared" si="7"/>
        <v>0</v>
      </c>
      <c r="S14" s="25">
        <f t="shared" si="8"/>
        <v>-88.494703092950758</v>
      </c>
      <c r="T14" s="24">
        <f t="shared" si="9"/>
        <v>23.629489603024574</v>
      </c>
      <c r="U14" s="26">
        <f t="shared" si="10"/>
        <v>51.191672967863902</v>
      </c>
      <c r="V14" s="43">
        <v>4176000</v>
      </c>
      <c r="W14" s="44">
        <v>-4176000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70000000</v>
      </c>
      <c r="C23" s="42">
        <v>-25000000</v>
      </c>
      <c r="D23" s="42"/>
      <c r="E23" s="42">
        <f t="shared" si="4"/>
        <v>45000000</v>
      </c>
      <c r="F23" s="43">
        <v>70000000</v>
      </c>
      <c r="G23" s="44">
        <v>45000000</v>
      </c>
      <c r="H23" s="43">
        <v>9597000</v>
      </c>
      <c r="I23" s="44">
        <v>9597460</v>
      </c>
      <c r="J23" s="43">
        <v>7938000</v>
      </c>
      <c r="K23" s="44">
        <v>2404048</v>
      </c>
      <c r="L23" s="43"/>
      <c r="M23" s="44"/>
      <c r="N23" s="43"/>
      <c r="O23" s="44"/>
      <c r="P23" s="43">
        <f t="shared" si="5"/>
        <v>17535000</v>
      </c>
      <c r="Q23" s="44">
        <f t="shared" si="6"/>
        <v>12001508</v>
      </c>
      <c r="R23" s="24">
        <f t="shared" si="7"/>
        <v>-100</v>
      </c>
      <c r="S23" s="25">
        <f t="shared" si="8"/>
        <v>-100</v>
      </c>
      <c r="T23" s="24">
        <f t="shared" si="9"/>
        <v>38.966666666666669</v>
      </c>
      <c r="U23" s="26">
        <f t="shared" si="10"/>
        <v>26.670017777777776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8572000</v>
      </c>
      <c r="C28" s="39">
        <f t="shared" si="11"/>
        <v>0</v>
      </c>
      <c r="D28" s="39">
        <f t="shared" si="11"/>
        <v>0</v>
      </c>
      <c r="E28" s="39">
        <f t="shared" si="11"/>
        <v>8572000</v>
      </c>
      <c r="F28" s="40">
        <f t="shared" si="11"/>
        <v>8572000</v>
      </c>
      <c r="G28" s="41">
        <f t="shared" si="11"/>
        <v>8572000</v>
      </c>
      <c r="H28" s="40">
        <f t="shared" si="11"/>
        <v>635000</v>
      </c>
      <c r="I28" s="41">
        <f t="shared" si="11"/>
        <v>161773</v>
      </c>
      <c r="J28" s="40">
        <f t="shared" si="11"/>
        <v>719000</v>
      </c>
      <c r="K28" s="41">
        <f t="shared" si="11"/>
        <v>618560</v>
      </c>
      <c r="L28" s="40">
        <f t="shared" si="11"/>
        <v>3941000</v>
      </c>
      <c r="M28" s="41">
        <f t="shared" si="11"/>
        <v>4046000</v>
      </c>
      <c r="N28" s="40">
        <f t="shared" si="11"/>
        <v>0</v>
      </c>
      <c r="O28" s="41">
        <f t="shared" si="11"/>
        <v>0</v>
      </c>
      <c r="P28" s="40">
        <f t="shared" si="11"/>
        <v>5295000</v>
      </c>
      <c r="Q28" s="41">
        <f t="shared" si="11"/>
        <v>4826333</v>
      </c>
      <c r="R28" s="20">
        <f t="shared" si="7"/>
        <v>448.12239221140476</v>
      </c>
      <c r="S28" s="21">
        <f t="shared" si="8"/>
        <v>554.09984480082778</v>
      </c>
      <c r="T28" s="20">
        <f t="shared" si="9"/>
        <v>61.770881941203918</v>
      </c>
      <c r="U28" s="22">
        <f t="shared" si="10"/>
        <v>56.303464769015399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242000</v>
      </c>
      <c r="I31" s="44">
        <v>161773</v>
      </c>
      <c r="J31" s="43">
        <v>80000</v>
      </c>
      <c r="K31" s="44">
        <v>194217</v>
      </c>
      <c r="L31" s="43"/>
      <c r="M31" s="44">
        <v>160180</v>
      </c>
      <c r="N31" s="43"/>
      <c r="O31" s="44"/>
      <c r="P31" s="43">
        <f t="shared" si="5"/>
        <v>322000</v>
      </c>
      <c r="Q31" s="44">
        <f t="shared" si="6"/>
        <v>516170</v>
      </c>
      <c r="R31" s="24">
        <f t="shared" si="7"/>
        <v>-100</v>
      </c>
      <c r="S31" s="25">
        <f t="shared" si="8"/>
        <v>-17.525242383519466</v>
      </c>
      <c r="T31" s="24">
        <f t="shared" si="9"/>
        <v>17.888888888888886</v>
      </c>
      <c r="U31" s="26">
        <f t="shared" si="10"/>
        <v>28.676111111111112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1572000</v>
      </c>
      <c r="C33" s="42"/>
      <c r="D33" s="42"/>
      <c r="E33" s="42">
        <f t="shared" si="4"/>
        <v>1572000</v>
      </c>
      <c r="F33" s="43">
        <v>1572000</v>
      </c>
      <c r="G33" s="44">
        <v>1572000</v>
      </c>
      <c r="H33" s="43">
        <v>393000</v>
      </c>
      <c r="I33" s="44"/>
      <c r="J33" s="43">
        <v>639000</v>
      </c>
      <c r="K33" s="44">
        <v>424343</v>
      </c>
      <c r="L33" s="43">
        <v>403000</v>
      </c>
      <c r="M33" s="44">
        <v>347500</v>
      </c>
      <c r="N33" s="43"/>
      <c r="O33" s="44"/>
      <c r="P33" s="43">
        <f t="shared" si="5"/>
        <v>1435000</v>
      </c>
      <c r="Q33" s="44">
        <f t="shared" si="6"/>
        <v>771843</v>
      </c>
      <c r="R33" s="24">
        <f t="shared" si="7"/>
        <v>-36.93270735524257</v>
      </c>
      <c r="S33" s="25">
        <f t="shared" si="8"/>
        <v>-18.108699801811269</v>
      </c>
      <c r="T33" s="24">
        <f t="shared" si="9"/>
        <v>91.284987277353693</v>
      </c>
      <c r="U33" s="26">
        <f t="shared" si="10"/>
        <v>49.099427480916027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5200000</v>
      </c>
      <c r="C36" s="42"/>
      <c r="D36" s="42"/>
      <c r="E36" s="42">
        <f t="shared" si="4"/>
        <v>5200000</v>
      </c>
      <c r="F36" s="43">
        <v>5200000</v>
      </c>
      <c r="G36" s="44">
        <v>5200000</v>
      </c>
      <c r="H36" s="43"/>
      <c r="I36" s="44"/>
      <c r="J36" s="43"/>
      <c r="K36" s="44"/>
      <c r="L36" s="43">
        <v>3538000</v>
      </c>
      <c r="M36" s="44">
        <v>3538320</v>
      </c>
      <c r="N36" s="43"/>
      <c r="O36" s="44"/>
      <c r="P36" s="43">
        <f t="shared" si="5"/>
        <v>3538000</v>
      </c>
      <c r="Q36" s="44">
        <f t="shared" si="6"/>
        <v>3538320</v>
      </c>
      <c r="R36" s="24">
        <f t="shared" si="7"/>
        <v>0</v>
      </c>
      <c r="S36" s="25">
        <f t="shared" si="8"/>
        <v>0</v>
      </c>
      <c r="T36" s="24">
        <f t="shared" si="9"/>
        <v>68.038461538461533</v>
      </c>
      <c r="U36" s="26">
        <f t="shared" si="10"/>
        <v>68.044615384615383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28149000</v>
      </c>
      <c r="C43" s="45">
        <f t="shared" si="20"/>
        <v>-8721000</v>
      </c>
      <c r="D43" s="45">
        <f t="shared" si="20"/>
        <v>0</v>
      </c>
      <c r="E43" s="45">
        <f t="shared" si="20"/>
        <v>19428000</v>
      </c>
      <c r="F43" s="46">
        <f t="shared" si="20"/>
        <v>28049000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28149000</v>
      </c>
      <c r="C44" s="39">
        <f t="shared" si="22"/>
        <v>-8721000</v>
      </c>
      <c r="D44" s="39">
        <f t="shared" si="22"/>
        <v>0</v>
      </c>
      <c r="E44" s="39">
        <f t="shared" si="22"/>
        <v>19428000</v>
      </c>
      <c r="F44" s="40">
        <f t="shared" si="22"/>
        <v>28049000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28049000</v>
      </c>
      <c r="C46" s="42">
        <v>-8621000</v>
      </c>
      <c r="D46" s="42"/>
      <c r="E46" s="42">
        <f t="shared" si="13"/>
        <v>19428000</v>
      </c>
      <c r="F46" s="43">
        <v>28049000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670200000</v>
      </c>
      <c r="C61" s="39">
        <f t="shared" si="26"/>
        <v>-49544000</v>
      </c>
      <c r="D61" s="39">
        <f t="shared" si="26"/>
        <v>0</v>
      </c>
      <c r="E61" s="39">
        <f t="shared" si="26"/>
        <v>620656000</v>
      </c>
      <c r="F61" s="40">
        <f t="shared" si="26"/>
        <v>654277000</v>
      </c>
      <c r="G61" s="41">
        <f t="shared" si="26"/>
        <v>484037000</v>
      </c>
      <c r="H61" s="40">
        <f t="shared" si="26"/>
        <v>130540000</v>
      </c>
      <c r="I61" s="41">
        <f t="shared" si="26"/>
        <v>98720139</v>
      </c>
      <c r="J61" s="40">
        <f t="shared" si="26"/>
        <v>155045000</v>
      </c>
      <c r="K61" s="41">
        <f t="shared" si="26"/>
        <v>92544512</v>
      </c>
      <c r="L61" s="40">
        <f t="shared" si="26"/>
        <v>30092000</v>
      </c>
      <c r="M61" s="41">
        <f t="shared" si="26"/>
        <v>-259569152</v>
      </c>
      <c r="N61" s="40">
        <f t="shared" si="26"/>
        <v>0</v>
      </c>
      <c r="O61" s="41">
        <f t="shared" si="26"/>
        <v>0</v>
      </c>
      <c r="P61" s="40">
        <f t="shared" si="26"/>
        <v>315677000</v>
      </c>
      <c r="Q61" s="41">
        <f t="shared" si="26"/>
        <v>-68304501</v>
      </c>
      <c r="R61" s="20">
        <f t="shared" si="16"/>
        <v>-80.591441194491921</v>
      </c>
      <c r="S61" s="21">
        <f t="shared" si="17"/>
        <v>-380.48032929278401</v>
      </c>
      <c r="T61" s="20">
        <f t="shared" si="18"/>
        <v>50.86183006367456</v>
      </c>
      <c r="U61" s="22">
        <f t="shared" si="19"/>
        <v>-11.005210776984352</v>
      </c>
      <c r="V61" s="40">
        <f t="shared" ref="V61:W61" si="27">+V8+V43</f>
        <v>58925000</v>
      </c>
      <c r="W61" s="41">
        <f t="shared" si="27"/>
        <v>-4231000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670200000</v>
      </c>
      <c r="C65" s="48">
        <f t="shared" si="30"/>
        <v>-49544000</v>
      </c>
      <c r="D65" s="48">
        <f t="shared" si="30"/>
        <v>0</v>
      </c>
      <c r="E65" s="48">
        <f t="shared" si="30"/>
        <v>620656000</v>
      </c>
      <c r="F65" s="49">
        <f t="shared" si="30"/>
        <v>654277000</v>
      </c>
      <c r="G65" s="50">
        <f t="shared" si="30"/>
        <v>484037000</v>
      </c>
      <c r="H65" s="49">
        <f t="shared" si="30"/>
        <v>130540000</v>
      </c>
      <c r="I65" s="50">
        <f t="shared" si="30"/>
        <v>98720139</v>
      </c>
      <c r="J65" s="49">
        <f t="shared" si="30"/>
        <v>155045000</v>
      </c>
      <c r="K65" s="50">
        <f t="shared" si="30"/>
        <v>92544512</v>
      </c>
      <c r="L65" s="49">
        <f t="shared" si="30"/>
        <v>30092000</v>
      </c>
      <c r="M65" s="51">
        <f t="shared" si="30"/>
        <v>-259569152</v>
      </c>
      <c r="N65" s="49">
        <f t="shared" si="30"/>
        <v>0</v>
      </c>
      <c r="O65" s="50">
        <f t="shared" si="30"/>
        <v>0</v>
      </c>
      <c r="P65" s="49">
        <f t="shared" si="30"/>
        <v>315677000</v>
      </c>
      <c r="Q65" s="50">
        <f t="shared" si="30"/>
        <v>-68304501</v>
      </c>
      <c r="R65" s="34">
        <f t="shared" si="16"/>
        <v>-80.591441194491921</v>
      </c>
      <c r="S65" s="35">
        <f t="shared" si="17"/>
        <v>-380.48032929278401</v>
      </c>
      <c r="T65" s="34">
        <f t="shared" si="18"/>
        <v>50.86183006367456</v>
      </c>
      <c r="U65" s="35">
        <f t="shared" si="19"/>
        <v>-11.005210776984352</v>
      </c>
      <c r="V65" s="49">
        <f>+V61+V62</f>
        <v>58925000</v>
      </c>
      <c r="W65" s="50">
        <f>+W61+W62</f>
        <v>-4231000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43614000</v>
      </c>
      <c r="C8" s="36">
        <f t="shared" si="0"/>
        <v>-2875000</v>
      </c>
      <c r="D8" s="36">
        <f t="shared" si="0"/>
        <v>0</v>
      </c>
      <c r="E8" s="36">
        <f t="shared" si="0"/>
        <v>40739000</v>
      </c>
      <c r="F8" s="37">
        <f t="shared" si="0"/>
        <v>40739000</v>
      </c>
      <c r="G8" s="38">
        <f t="shared" si="0"/>
        <v>40739000</v>
      </c>
      <c r="H8" s="37">
        <f t="shared" si="0"/>
        <v>1318000</v>
      </c>
      <c r="I8" s="38">
        <f t="shared" si="0"/>
        <v>0</v>
      </c>
      <c r="J8" s="37">
        <f t="shared" si="0"/>
        <v>13739000</v>
      </c>
      <c r="K8" s="38">
        <f t="shared" si="0"/>
        <v>0</v>
      </c>
      <c r="L8" s="37">
        <f t="shared" si="0"/>
        <v>12327000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27384000</v>
      </c>
      <c r="Q8" s="38">
        <f t="shared" si="0"/>
        <v>0</v>
      </c>
      <c r="R8" s="16">
        <f>IF(($J8       =0),0,((($L8       -$J8       )/$J8       )*100))</f>
        <v>-10.277312759298347</v>
      </c>
      <c r="S8" s="17">
        <f>IF(($K8       =0),0,((($M8       -$K8       )/$K8       )*100))</f>
        <v>0</v>
      </c>
      <c r="T8" s="16">
        <f>IF(($E8       =0),0,(($P8       /$E8       )*100))</f>
        <v>67.21814477527677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39405000</v>
      </c>
      <c r="C9" s="39">
        <f t="shared" si="2"/>
        <v>-2875000</v>
      </c>
      <c r="D9" s="39">
        <f t="shared" si="2"/>
        <v>0</v>
      </c>
      <c r="E9" s="39">
        <f t="shared" si="2"/>
        <v>36530000</v>
      </c>
      <c r="F9" s="40">
        <f t="shared" si="2"/>
        <v>36530000</v>
      </c>
      <c r="G9" s="41">
        <f t="shared" si="2"/>
        <v>36530000</v>
      </c>
      <c r="H9" s="40">
        <f t="shared" si="2"/>
        <v>0</v>
      </c>
      <c r="I9" s="41">
        <f t="shared" si="2"/>
        <v>0</v>
      </c>
      <c r="J9" s="40">
        <f t="shared" si="2"/>
        <v>12887000</v>
      </c>
      <c r="K9" s="41">
        <f t="shared" si="2"/>
        <v>0</v>
      </c>
      <c r="L9" s="40">
        <f t="shared" si="2"/>
        <v>12264000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25151000</v>
      </c>
      <c r="Q9" s="41">
        <f t="shared" si="2"/>
        <v>0</v>
      </c>
      <c r="R9" s="20">
        <f>IF(($J9       =0),0,((($L9       -$J9       )/$J9       )*100))</f>
        <v>-4.8343291689299299</v>
      </c>
      <c r="S9" s="21">
        <f>IF(($K9       =0),0,((($M9       -$K9       )/$K9       )*100))</f>
        <v>0</v>
      </c>
      <c r="T9" s="20">
        <f>IF(($E9       =0),0,(($P9       /$E9       )*100))</f>
        <v>68.850260060224471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39405000</v>
      </c>
      <c r="C10" s="42">
        <v>-2875000</v>
      </c>
      <c r="D10" s="42"/>
      <c r="E10" s="42">
        <f t="shared" ref="E10:E41" si="4">$B10      +$C10      +$D10</f>
        <v>36530000</v>
      </c>
      <c r="F10" s="43">
        <v>36530000</v>
      </c>
      <c r="G10" s="44">
        <v>36530000</v>
      </c>
      <c r="H10" s="43"/>
      <c r="I10" s="44"/>
      <c r="J10" s="43">
        <v>12887000</v>
      </c>
      <c r="K10" s="44"/>
      <c r="L10" s="43">
        <v>12264000</v>
      </c>
      <c r="M10" s="44"/>
      <c r="N10" s="43"/>
      <c r="O10" s="44"/>
      <c r="P10" s="43">
        <f t="shared" ref="P10:P41" si="5">$H10      +$J10      +$L10      +$N10</f>
        <v>25151000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-4.8343291689299299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68.850260060224471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4209000</v>
      </c>
      <c r="C28" s="39">
        <f t="shared" si="11"/>
        <v>0</v>
      </c>
      <c r="D28" s="39">
        <f t="shared" si="11"/>
        <v>0</v>
      </c>
      <c r="E28" s="39">
        <f t="shared" si="11"/>
        <v>4209000</v>
      </c>
      <c r="F28" s="40">
        <f t="shared" si="11"/>
        <v>4209000</v>
      </c>
      <c r="G28" s="41">
        <f t="shared" si="11"/>
        <v>4209000</v>
      </c>
      <c r="H28" s="40">
        <f t="shared" si="11"/>
        <v>1318000</v>
      </c>
      <c r="I28" s="41">
        <f t="shared" si="11"/>
        <v>0</v>
      </c>
      <c r="J28" s="40">
        <f t="shared" si="11"/>
        <v>852000</v>
      </c>
      <c r="K28" s="41">
        <f t="shared" si="11"/>
        <v>0</v>
      </c>
      <c r="L28" s="40">
        <f t="shared" si="11"/>
        <v>63000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2233000</v>
      </c>
      <c r="Q28" s="41">
        <f t="shared" si="11"/>
        <v>0</v>
      </c>
      <c r="R28" s="20">
        <f t="shared" si="7"/>
        <v>-92.605633802816897</v>
      </c>
      <c r="S28" s="21">
        <f t="shared" si="8"/>
        <v>0</v>
      </c>
      <c r="T28" s="20">
        <f t="shared" si="9"/>
        <v>53.052981705868376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1024000</v>
      </c>
      <c r="I31" s="44"/>
      <c r="J31" s="43"/>
      <c r="K31" s="44"/>
      <c r="L31" s="43"/>
      <c r="M31" s="44"/>
      <c r="N31" s="43"/>
      <c r="O31" s="44"/>
      <c r="P31" s="43">
        <f t="shared" si="5"/>
        <v>1024000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34.133333333333333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1209000</v>
      </c>
      <c r="C33" s="42"/>
      <c r="D33" s="42"/>
      <c r="E33" s="42">
        <f t="shared" si="4"/>
        <v>1209000</v>
      </c>
      <c r="F33" s="43">
        <v>1209000</v>
      </c>
      <c r="G33" s="44">
        <v>1209000</v>
      </c>
      <c r="H33" s="43">
        <v>294000</v>
      </c>
      <c r="I33" s="44"/>
      <c r="J33" s="43">
        <v>852000</v>
      </c>
      <c r="K33" s="44"/>
      <c r="L33" s="43">
        <v>63000</v>
      </c>
      <c r="M33" s="44"/>
      <c r="N33" s="43"/>
      <c r="O33" s="44"/>
      <c r="P33" s="43">
        <f t="shared" si="5"/>
        <v>1209000</v>
      </c>
      <c r="Q33" s="44">
        <f t="shared" si="6"/>
        <v>0</v>
      </c>
      <c r="R33" s="24">
        <f t="shared" si="7"/>
        <v>-92.605633802816897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32257000</v>
      </c>
      <c r="C43" s="45">
        <f t="shared" si="20"/>
        <v>23125000</v>
      </c>
      <c r="D43" s="45">
        <f t="shared" si="20"/>
        <v>0</v>
      </c>
      <c r="E43" s="45">
        <f t="shared" si="20"/>
        <v>55382000</v>
      </c>
      <c r="F43" s="46">
        <f t="shared" si="20"/>
        <v>55290000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32257000</v>
      </c>
      <c r="C44" s="39">
        <f t="shared" si="22"/>
        <v>23125000</v>
      </c>
      <c r="D44" s="39">
        <f t="shared" si="22"/>
        <v>0</v>
      </c>
      <c r="E44" s="39">
        <f t="shared" si="22"/>
        <v>55382000</v>
      </c>
      <c r="F44" s="40">
        <f t="shared" si="22"/>
        <v>55290000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190000</v>
      </c>
      <c r="C46" s="42">
        <v>92000</v>
      </c>
      <c r="D46" s="42"/>
      <c r="E46" s="42">
        <f t="shared" si="13"/>
        <v>282000</v>
      </c>
      <c r="F46" s="43">
        <v>190000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32067000</v>
      </c>
      <c r="C53" s="42"/>
      <c r="D53" s="42"/>
      <c r="E53" s="42">
        <f t="shared" si="13"/>
        <v>32067000</v>
      </c>
      <c r="F53" s="43">
        <v>32067000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23033000</v>
      </c>
      <c r="D55" s="42"/>
      <c r="E55" s="42">
        <f t="shared" si="13"/>
        <v>23033000</v>
      </c>
      <c r="F55" s="43">
        <v>23033000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75871000</v>
      </c>
      <c r="C61" s="39">
        <f t="shared" si="26"/>
        <v>20250000</v>
      </c>
      <c r="D61" s="39">
        <f t="shared" si="26"/>
        <v>0</v>
      </c>
      <c r="E61" s="39">
        <f t="shared" si="26"/>
        <v>96121000</v>
      </c>
      <c r="F61" s="40">
        <f t="shared" si="26"/>
        <v>96029000</v>
      </c>
      <c r="G61" s="41">
        <f t="shared" si="26"/>
        <v>40739000</v>
      </c>
      <c r="H61" s="40">
        <f t="shared" si="26"/>
        <v>1318000</v>
      </c>
      <c r="I61" s="41">
        <f t="shared" si="26"/>
        <v>0</v>
      </c>
      <c r="J61" s="40">
        <f t="shared" si="26"/>
        <v>13739000</v>
      </c>
      <c r="K61" s="41">
        <f t="shared" si="26"/>
        <v>0</v>
      </c>
      <c r="L61" s="40">
        <f t="shared" si="26"/>
        <v>12327000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27384000</v>
      </c>
      <c r="Q61" s="41">
        <f t="shared" si="26"/>
        <v>0</v>
      </c>
      <c r="R61" s="20">
        <f t="shared" si="16"/>
        <v>-10.277312759298347</v>
      </c>
      <c r="S61" s="21">
        <f t="shared" si="17"/>
        <v>0</v>
      </c>
      <c r="T61" s="20">
        <f t="shared" si="18"/>
        <v>28.489091873784083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75871000</v>
      </c>
      <c r="C65" s="48">
        <f t="shared" si="30"/>
        <v>20250000</v>
      </c>
      <c r="D65" s="48">
        <f t="shared" si="30"/>
        <v>0</v>
      </c>
      <c r="E65" s="48">
        <f t="shared" si="30"/>
        <v>96121000</v>
      </c>
      <c r="F65" s="49">
        <f t="shared" si="30"/>
        <v>96029000</v>
      </c>
      <c r="G65" s="50">
        <f t="shared" si="30"/>
        <v>40739000</v>
      </c>
      <c r="H65" s="49">
        <f t="shared" si="30"/>
        <v>1318000</v>
      </c>
      <c r="I65" s="50">
        <f t="shared" si="30"/>
        <v>0</v>
      </c>
      <c r="J65" s="49">
        <f t="shared" si="30"/>
        <v>13739000</v>
      </c>
      <c r="K65" s="50">
        <f t="shared" si="30"/>
        <v>0</v>
      </c>
      <c r="L65" s="49">
        <f t="shared" si="30"/>
        <v>12327000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27384000</v>
      </c>
      <c r="Q65" s="50">
        <f t="shared" si="30"/>
        <v>0</v>
      </c>
      <c r="R65" s="34">
        <f t="shared" si="16"/>
        <v>-10.277312759298347</v>
      </c>
      <c r="S65" s="35">
        <f t="shared" si="17"/>
        <v>0</v>
      </c>
      <c r="T65" s="34">
        <f t="shared" si="18"/>
        <v>28.489091873784083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112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115</v>
      </c>
    </row>
    <row r="74" spans="1:23" x14ac:dyDescent="0.2">
      <c r="A74" t="s">
        <v>116</v>
      </c>
    </row>
    <row r="75" spans="1:23" x14ac:dyDescent="0.2">
      <c r="A75" t="s">
        <v>117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118</v>
      </c>
      <c r="G78" s="5" t="s">
        <v>119</v>
      </c>
      <c r="W78" s="5"/>
    </row>
    <row r="80" spans="1:23" x14ac:dyDescent="0.2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5F70CB-E8E1-4A91-80F1-AB3E0BA0C26B}"/>
</file>

<file path=customXml/itemProps2.xml><?xml version="1.0" encoding="utf-8"?>
<ds:datastoreItem xmlns:ds="http://schemas.openxmlformats.org/officeDocument/2006/customXml" ds:itemID="{EE89C2CA-CADD-44C2-B7DC-1ADB1E2D8D56}"/>
</file>

<file path=customXml/itemProps3.xml><?xml version="1.0" encoding="utf-8"?>
<ds:datastoreItem xmlns:ds="http://schemas.openxmlformats.org/officeDocument/2006/customXml" ds:itemID="{7BE36A07-4B8A-470E-9757-F397D1594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2025-05-15T13:07:56Z</dcterms:created>
  <dcterms:modified xsi:type="dcterms:W3CDTF">2025-05-19T07:58:45Z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